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6BA24795-E11D-4A05-90B9-3C4A37E85D07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Invoice (Photo)" sheetId="7" r:id="rId2"/>
    <sheet name="Invoice (EUR)" sheetId="6" r:id="rId3"/>
    <sheet name="Shipping Invoice" sheetId="3" r:id="rId4"/>
    <sheet name="Tax Invoice" sheetId="2" r:id="rId5"/>
    <sheet name="Pick Up" sheetId="5" r:id="rId6"/>
  </sheets>
  <externalReferences>
    <externalReference r:id="rId7"/>
    <externalReference r:id="rId8"/>
  </externalReferences>
  <definedNames>
    <definedName name="_xlnm.Print_Area" localSheetId="0">Invoice!$A$1:$I$795</definedName>
    <definedName name="_xlnm.Print_Area" localSheetId="2">'Invoice (EUR)'!$A$1:$I$784</definedName>
    <definedName name="_xlnm.Print_Area" localSheetId="1">'Invoice (Photo)'!$A$1:$I$787</definedName>
    <definedName name="_xlnm.Print_Area" localSheetId="5">'Pick Up'!$A$1:$B$6</definedName>
    <definedName name="_xlnm.Print_Area" localSheetId="3">'Shipping Invoice'!$A$1:$J$784</definedName>
    <definedName name="_xlnm.Print_Area" localSheetId="4">'Tax Invoice'!$A$1:$G$42</definedName>
    <definedName name="_xlnm.Print_Titles" localSheetId="0">Invoice!$1:$19</definedName>
    <definedName name="_xlnm.Print_Titles" localSheetId="2">'Invoice (EUR)'!$1:$19</definedName>
    <definedName name="_xlnm.Print_Titles" localSheetId="1">'Invoice (Photo)'!$1:$19</definedName>
    <definedName name="_xlnm.Print_Titles" localSheetId="3">'Shipping Invoice'!$1:$19</definedName>
    <definedName name="_xlnm.Print_Titles" localSheetId="4">'Tax Invoice'!$1:$17</definedName>
    <definedName name="RMBrate" localSheetId="2">'Invoice (EUR)'!#REF!</definedName>
    <definedName name="RMBrate" localSheetId="1">'Invoice (Photo)'!#REF!</definedName>
    <definedName name="RMBrate" localSheetId="3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91" i="1" l="1"/>
  <c r="F27" i="2"/>
  <c r="C19" i="2"/>
  <c r="C20" i="2"/>
  <c r="C21" i="2"/>
  <c r="C22" i="2"/>
  <c r="C23" i="2"/>
  <c r="C24" i="2"/>
  <c r="C25" i="2"/>
  <c r="C18" i="2"/>
  <c r="B19" i="2"/>
  <c r="B20" i="2"/>
  <c r="B21" i="2"/>
  <c r="B22" i="2"/>
  <c r="B23" i="2"/>
  <c r="B24" i="2"/>
  <c r="B25" i="2"/>
  <c r="B18" i="2"/>
  <c r="H784" i="7"/>
  <c r="G784" i="7"/>
  <c r="G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F27" i="7"/>
  <c r="F26" i="7"/>
  <c r="G25" i="7"/>
  <c r="H25" i="7" s="1"/>
  <c r="F25" i="7"/>
  <c r="G24" i="7"/>
  <c r="H24" i="7" s="1"/>
  <c r="F24" i="7"/>
  <c r="F23" i="7"/>
  <c r="G22" i="7"/>
  <c r="H22" i="7" s="1"/>
  <c r="F22" i="7"/>
  <c r="F21" i="7"/>
  <c r="F20" i="7"/>
  <c r="L14" i="7"/>
  <c r="G23" i="7" s="1"/>
  <c r="H23" i="7" s="1"/>
  <c r="F13" i="7"/>
  <c r="F12" i="7"/>
  <c r="F11" i="7"/>
  <c r="F10" i="7"/>
  <c r="F9" i="7"/>
  <c r="H781" i="6"/>
  <c r="G781" i="6"/>
  <c r="H779" i="6"/>
  <c r="G779" i="6"/>
  <c r="F779" i="6"/>
  <c r="H778" i="6"/>
  <c r="G778" i="6"/>
  <c r="F778" i="6"/>
  <c r="H777" i="6"/>
  <c r="G777" i="6"/>
  <c r="F777" i="6"/>
  <c r="H776" i="6"/>
  <c r="G776" i="6"/>
  <c r="F776" i="6"/>
  <c r="H775" i="6"/>
  <c r="G775" i="6"/>
  <c r="F775" i="6"/>
  <c r="H774" i="6"/>
  <c r="G774" i="6"/>
  <c r="F774" i="6"/>
  <c r="H773" i="6"/>
  <c r="G773" i="6"/>
  <c r="F773" i="6"/>
  <c r="H772" i="6"/>
  <c r="G772" i="6"/>
  <c r="F772" i="6"/>
  <c r="H771" i="6"/>
  <c r="G771" i="6"/>
  <c r="F771" i="6"/>
  <c r="H770" i="6"/>
  <c r="G770" i="6"/>
  <c r="F770" i="6"/>
  <c r="H769" i="6"/>
  <c r="G769" i="6"/>
  <c r="F769" i="6"/>
  <c r="H768" i="6"/>
  <c r="G768" i="6"/>
  <c r="F768" i="6"/>
  <c r="H767" i="6"/>
  <c r="G767" i="6"/>
  <c r="F767" i="6"/>
  <c r="H766" i="6"/>
  <c r="G766" i="6"/>
  <c r="F766" i="6"/>
  <c r="H765" i="6"/>
  <c r="G765" i="6"/>
  <c r="F765" i="6"/>
  <c r="H764" i="6"/>
  <c r="G764" i="6"/>
  <c r="F764" i="6"/>
  <c r="H763" i="6"/>
  <c r="G763" i="6"/>
  <c r="F763" i="6"/>
  <c r="H762" i="6"/>
  <c r="G762" i="6"/>
  <c r="F762" i="6"/>
  <c r="H761" i="6"/>
  <c r="G761" i="6"/>
  <c r="F761" i="6"/>
  <c r="H760" i="6"/>
  <c r="G760" i="6"/>
  <c r="F760" i="6"/>
  <c r="H759" i="6"/>
  <c r="G759" i="6"/>
  <c r="F759" i="6"/>
  <c r="H758" i="6"/>
  <c r="G758" i="6"/>
  <c r="F758" i="6"/>
  <c r="H757" i="6"/>
  <c r="G757" i="6"/>
  <c r="F757" i="6"/>
  <c r="H756" i="6"/>
  <c r="G756" i="6"/>
  <c r="F756" i="6"/>
  <c r="H755" i="6"/>
  <c r="G755" i="6"/>
  <c r="F755" i="6"/>
  <c r="H754" i="6"/>
  <c r="G754" i="6"/>
  <c r="F754" i="6"/>
  <c r="H753" i="6"/>
  <c r="G753" i="6"/>
  <c r="F753" i="6"/>
  <c r="H752" i="6"/>
  <c r="G752" i="6"/>
  <c r="F752" i="6"/>
  <c r="H751" i="6"/>
  <c r="G751" i="6"/>
  <c r="F751" i="6"/>
  <c r="H750" i="6"/>
  <c r="G750" i="6"/>
  <c r="F750" i="6"/>
  <c r="H749" i="6"/>
  <c r="G749" i="6"/>
  <c r="F749" i="6"/>
  <c r="H748" i="6"/>
  <c r="G748" i="6"/>
  <c r="F748" i="6"/>
  <c r="H747" i="6"/>
  <c r="G747" i="6"/>
  <c r="F747" i="6"/>
  <c r="H746" i="6"/>
  <c r="G746" i="6"/>
  <c r="F746" i="6"/>
  <c r="H745" i="6"/>
  <c r="G745" i="6"/>
  <c r="F745" i="6"/>
  <c r="H744" i="6"/>
  <c r="G744" i="6"/>
  <c r="F744" i="6"/>
  <c r="H743" i="6"/>
  <c r="G743" i="6"/>
  <c r="F743" i="6"/>
  <c r="H742" i="6"/>
  <c r="G742" i="6"/>
  <c r="F742" i="6"/>
  <c r="H741" i="6"/>
  <c r="G741" i="6"/>
  <c r="F741" i="6"/>
  <c r="H740" i="6"/>
  <c r="G740" i="6"/>
  <c r="F740" i="6"/>
  <c r="H739" i="6"/>
  <c r="G739" i="6"/>
  <c r="F739" i="6"/>
  <c r="H738" i="6"/>
  <c r="G738" i="6"/>
  <c r="F738" i="6"/>
  <c r="H737" i="6"/>
  <c r="G737" i="6"/>
  <c r="F737" i="6"/>
  <c r="H736" i="6"/>
  <c r="G736" i="6"/>
  <c r="F736" i="6"/>
  <c r="H735" i="6"/>
  <c r="G735" i="6"/>
  <c r="F735" i="6"/>
  <c r="H734" i="6"/>
  <c r="G734" i="6"/>
  <c r="F734" i="6"/>
  <c r="H733" i="6"/>
  <c r="G733" i="6"/>
  <c r="F733" i="6"/>
  <c r="H732" i="6"/>
  <c r="G732" i="6"/>
  <c r="F732" i="6"/>
  <c r="H731" i="6"/>
  <c r="G731" i="6"/>
  <c r="F731" i="6"/>
  <c r="H730" i="6"/>
  <c r="G730" i="6"/>
  <c r="F730" i="6"/>
  <c r="H729" i="6"/>
  <c r="G729" i="6"/>
  <c r="F729" i="6"/>
  <c r="H728" i="6"/>
  <c r="G728" i="6"/>
  <c r="F728" i="6"/>
  <c r="H727" i="6"/>
  <c r="G727" i="6"/>
  <c r="F727" i="6"/>
  <c r="H726" i="6"/>
  <c r="G726" i="6"/>
  <c r="F726" i="6"/>
  <c r="H725" i="6"/>
  <c r="G725" i="6"/>
  <c r="F725" i="6"/>
  <c r="H724" i="6"/>
  <c r="G724" i="6"/>
  <c r="F724" i="6"/>
  <c r="H723" i="6"/>
  <c r="G723" i="6"/>
  <c r="F723" i="6"/>
  <c r="H722" i="6"/>
  <c r="G722" i="6"/>
  <c r="F722" i="6"/>
  <c r="H721" i="6"/>
  <c r="G721" i="6"/>
  <c r="F721" i="6"/>
  <c r="H720" i="6"/>
  <c r="G720" i="6"/>
  <c r="F720" i="6"/>
  <c r="H719" i="6"/>
  <c r="G719" i="6"/>
  <c r="F719" i="6"/>
  <c r="H718" i="6"/>
  <c r="G718" i="6"/>
  <c r="F718" i="6"/>
  <c r="H717" i="6"/>
  <c r="G717" i="6"/>
  <c r="F717" i="6"/>
  <c r="H716" i="6"/>
  <c r="G716" i="6"/>
  <c r="F716" i="6"/>
  <c r="H715" i="6"/>
  <c r="G715" i="6"/>
  <c r="F715" i="6"/>
  <c r="H714" i="6"/>
  <c r="G714" i="6"/>
  <c r="F714" i="6"/>
  <c r="H713" i="6"/>
  <c r="G713" i="6"/>
  <c r="F713" i="6"/>
  <c r="H712" i="6"/>
  <c r="G712" i="6"/>
  <c r="F712" i="6"/>
  <c r="H711" i="6"/>
  <c r="G711" i="6"/>
  <c r="F711" i="6"/>
  <c r="H710" i="6"/>
  <c r="G710" i="6"/>
  <c r="F710" i="6"/>
  <c r="H709" i="6"/>
  <c r="G709" i="6"/>
  <c r="F709" i="6"/>
  <c r="H708" i="6"/>
  <c r="G708" i="6"/>
  <c r="F708" i="6"/>
  <c r="H707" i="6"/>
  <c r="G707" i="6"/>
  <c r="F707" i="6"/>
  <c r="H706" i="6"/>
  <c r="G706" i="6"/>
  <c r="F706" i="6"/>
  <c r="H705" i="6"/>
  <c r="G705" i="6"/>
  <c r="F705" i="6"/>
  <c r="H704" i="6"/>
  <c r="G704" i="6"/>
  <c r="F704" i="6"/>
  <c r="H703" i="6"/>
  <c r="G703" i="6"/>
  <c r="F703" i="6"/>
  <c r="H702" i="6"/>
  <c r="G702" i="6"/>
  <c r="F702" i="6"/>
  <c r="H701" i="6"/>
  <c r="G701" i="6"/>
  <c r="F701" i="6"/>
  <c r="H700" i="6"/>
  <c r="G700" i="6"/>
  <c r="F700" i="6"/>
  <c r="H699" i="6"/>
  <c r="G699" i="6"/>
  <c r="F699" i="6"/>
  <c r="H698" i="6"/>
  <c r="G698" i="6"/>
  <c r="F698" i="6"/>
  <c r="H697" i="6"/>
  <c r="G697" i="6"/>
  <c r="F697" i="6"/>
  <c r="H696" i="6"/>
  <c r="G696" i="6"/>
  <c r="F696" i="6"/>
  <c r="H695" i="6"/>
  <c r="G695" i="6"/>
  <c r="F695" i="6"/>
  <c r="H694" i="6"/>
  <c r="G694" i="6"/>
  <c r="F694" i="6"/>
  <c r="H693" i="6"/>
  <c r="G693" i="6"/>
  <c r="F693" i="6"/>
  <c r="H692" i="6"/>
  <c r="G692" i="6"/>
  <c r="F692" i="6"/>
  <c r="H691" i="6"/>
  <c r="G691" i="6"/>
  <c r="F691" i="6"/>
  <c r="H690" i="6"/>
  <c r="G690" i="6"/>
  <c r="F690" i="6"/>
  <c r="H689" i="6"/>
  <c r="G689" i="6"/>
  <c r="F689" i="6"/>
  <c r="H688" i="6"/>
  <c r="G688" i="6"/>
  <c r="F688" i="6"/>
  <c r="H687" i="6"/>
  <c r="G687" i="6"/>
  <c r="F687" i="6"/>
  <c r="H686" i="6"/>
  <c r="G686" i="6"/>
  <c r="F686" i="6"/>
  <c r="H685" i="6"/>
  <c r="G685" i="6"/>
  <c r="F685" i="6"/>
  <c r="H684" i="6"/>
  <c r="G684" i="6"/>
  <c r="F684" i="6"/>
  <c r="H683" i="6"/>
  <c r="G683" i="6"/>
  <c r="F683" i="6"/>
  <c r="H682" i="6"/>
  <c r="G682" i="6"/>
  <c r="F682" i="6"/>
  <c r="H681" i="6"/>
  <c r="G681" i="6"/>
  <c r="F681" i="6"/>
  <c r="H680" i="6"/>
  <c r="G680" i="6"/>
  <c r="F680" i="6"/>
  <c r="H679" i="6"/>
  <c r="G679" i="6"/>
  <c r="F679" i="6"/>
  <c r="H678" i="6"/>
  <c r="G678" i="6"/>
  <c r="F678" i="6"/>
  <c r="H677" i="6"/>
  <c r="G677" i="6"/>
  <c r="F677" i="6"/>
  <c r="H676" i="6"/>
  <c r="G676" i="6"/>
  <c r="F676" i="6"/>
  <c r="H675" i="6"/>
  <c r="G675" i="6"/>
  <c r="F675" i="6"/>
  <c r="H674" i="6"/>
  <c r="G674" i="6"/>
  <c r="F674" i="6"/>
  <c r="H673" i="6"/>
  <c r="G673" i="6"/>
  <c r="F673" i="6"/>
  <c r="H672" i="6"/>
  <c r="G672" i="6"/>
  <c r="F672" i="6"/>
  <c r="H671" i="6"/>
  <c r="G671" i="6"/>
  <c r="F671" i="6"/>
  <c r="H670" i="6"/>
  <c r="G670" i="6"/>
  <c r="F670" i="6"/>
  <c r="H669" i="6"/>
  <c r="G669" i="6"/>
  <c r="F669" i="6"/>
  <c r="H668" i="6"/>
  <c r="G668" i="6"/>
  <c r="F668" i="6"/>
  <c r="H667" i="6"/>
  <c r="G667" i="6"/>
  <c r="F667" i="6"/>
  <c r="H666" i="6"/>
  <c r="G666" i="6"/>
  <c r="F666" i="6"/>
  <c r="H665" i="6"/>
  <c r="G665" i="6"/>
  <c r="F665" i="6"/>
  <c r="H664" i="6"/>
  <c r="G664" i="6"/>
  <c r="F664" i="6"/>
  <c r="H663" i="6"/>
  <c r="G663" i="6"/>
  <c r="F663" i="6"/>
  <c r="H662" i="6"/>
  <c r="G662" i="6"/>
  <c r="F662" i="6"/>
  <c r="H661" i="6"/>
  <c r="G661" i="6"/>
  <c r="F661" i="6"/>
  <c r="H660" i="6"/>
  <c r="G660" i="6"/>
  <c r="F660" i="6"/>
  <c r="H659" i="6"/>
  <c r="G659" i="6"/>
  <c r="F659" i="6"/>
  <c r="H658" i="6"/>
  <c r="G658" i="6"/>
  <c r="F658" i="6"/>
  <c r="H657" i="6"/>
  <c r="G657" i="6"/>
  <c r="F657" i="6"/>
  <c r="H656" i="6"/>
  <c r="G656" i="6"/>
  <c r="F656" i="6"/>
  <c r="H655" i="6"/>
  <c r="G655" i="6"/>
  <c r="F655" i="6"/>
  <c r="H654" i="6"/>
  <c r="G654" i="6"/>
  <c r="F654" i="6"/>
  <c r="H653" i="6"/>
  <c r="G653" i="6"/>
  <c r="F653" i="6"/>
  <c r="H652" i="6"/>
  <c r="G652" i="6"/>
  <c r="F652" i="6"/>
  <c r="H651" i="6"/>
  <c r="G651" i="6"/>
  <c r="F651" i="6"/>
  <c r="H650" i="6"/>
  <c r="G650" i="6"/>
  <c r="F650" i="6"/>
  <c r="H649" i="6"/>
  <c r="G649" i="6"/>
  <c r="F649" i="6"/>
  <c r="H648" i="6"/>
  <c r="G648" i="6"/>
  <c r="F648" i="6"/>
  <c r="H647" i="6"/>
  <c r="G647" i="6"/>
  <c r="F647" i="6"/>
  <c r="H646" i="6"/>
  <c r="G646" i="6"/>
  <c r="F646" i="6"/>
  <c r="H645" i="6"/>
  <c r="G645" i="6"/>
  <c r="F645" i="6"/>
  <c r="H644" i="6"/>
  <c r="G644" i="6"/>
  <c r="F644" i="6"/>
  <c r="H643" i="6"/>
  <c r="G643" i="6"/>
  <c r="F643" i="6"/>
  <c r="H642" i="6"/>
  <c r="G642" i="6"/>
  <c r="F642" i="6"/>
  <c r="H641" i="6"/>
  <c r="G641" i="6"/>
  <c r="F641" i="6"/>
  <c r="H640" i="6"/>
  <c r="G640" i="6"/>
  <c r="F640" i="6"/>
  <c r="H639" i="6"/>
  <c r="G639" i="6"/>
  <c r="F639" i="6"/>
  <c r="H638" i="6"/>
  <c r="G638" i="6"/>
  <c r="F638" i="6"/>
  <c r="H637" i="6"/>
  <c r="G637" i="6"/>
  <c r="F637" i="6"/>
  <c r="H636" i="6"/>
  <c r="G636" i="6"/>
  <c r="F636" i="6"/>
  <c r="H635" i="6"/>
  <c r="G635" i="6"/>
  <c r="F635" i="6"/>
  <c r="H634" i="6"/>
  <c r="G634" i="6"/>
  <c r="F634" i="6"/>
  <c r="H633" i="6"/>
  <c r="G633" i="6"/>
  <c r="F633" i="6"/>
  <c r="H632" i="6"/>
  <c r="G632" i="6"/>
  <c r="F632" i="6"/>
  <c r="H631" i="6"/>
  <c r="G631" i="6"/>
  <c r="F631" i="6"/>
  <c r="H630" i="6"/>
  <c r="G630" i="6"/>
  <c r="F630" i="6"/>
  <c r="H629" i="6"/>
  <c r="G629" i="6"/>
  <c r="F629" i="6"/>
  <c r="H628" i="6"/>
  <c r="G628" i="6"/>
  <c r="F628" i="6"/>
  <c r="H627" i="6"/>
  <c r="G627" i="6"/>
  <c r="F627" i="6"/>
  <c r="H626" i="6"/>
  <c r="G626" i="6"/>
  <c r="F626" i="6"/>
  <c r="H625" i="6"/>
  <c r="G625" i="6"/>
  <c r="F625" i="6"/>
  <c r="H624" i="6"/>
  <c r="G624" i="6"/>
  <c r="F624" i="6"/>
  <c r="H623" i="6"/>
  <c r="G623" i="6"/>
  <c r="F623" i="6"/>
  <c r="H622" i="6"/>
  <c r="G622" i="6"/>
  <c r="F622" i="6"/>
  <c r="H621" i="6"/>
  <c r="G621" i="6"/>
  <c r="F621" i="6"/>
  <c r="H620" i="6"/>
  <c r="G620" i="6"/>
  <c r="F620" i="6"/>
  <c r="H619" i="6"/>
  <c r="G619" i="6"/>
  <c r="F619" i="6"/>
  <c r="H618" i="6"/>
  <c r="G618" i="6"/>
  <c r="F618" i="6"/>
  <c r="H617" i="6"/>
  <c r="G617" i="6"/>
  <c r="F617" i="6"/>
  <c r="H616" i="6"/>
  <c r="G616" i="6"/>
  <c r="F616" i="6"/>
  <c r="H615" i="6"/>
  <c r="G615" i="6"/>
  <c r="F615" i="6"/>
  <c r="H614" i="6"/>
  <c r="G614" i="6"/>
  <c r="F614" i="6"/>
  <c r="H613" i="6"/>
  <c r="G613" i="6"/>
  <c r="F613" i="6"/>
  <c r="H612" i="6"/>
  <c r="G612" i="6"/>
  <c r="F612" i="6"/>
  <c r="H611" i="6"/>
  <c r="G611" i="6"/>
  <c r="F611" i="6"/>
  <c r="H610" i="6"/>
  <c r="G610" i="6"/>
  <c r="F610" i="6"/>
  <c r="H609" i="6"/>
  <c r="G609" i="6"/>
  <c r="F609" i="6"/>
  <c r="H608" i="6"/>
  <c r="G608" i="6"/>
  <c r="F608" i="6"/>
  <c r="H607" i="6"/>
  <c r="G607" i="6"/>
  <c r="F607" i="6"/>
  <c r="H606" i="6"/>
  <c r="G606" i="6"/>
  <c r="F606" i="6"/>
  <c r="H605" i="6"/>
  <c r="G605" i="6"/>
  <c r="F605" i="6"/>
  <c r="H604" i="6"/>
  <c r="G604" i="6"/>
  <c r="F604" i="6"/>
  <c r="H603" i="6"/>
  <c r="G603" i="6"/>
  <c r="F603" i="6"/>
  <c r="H602" i="6"/>
  <c r="G602" i="6"/>
  <c r="F602" i="6"/>
  <c r="H601" i="6"/>
  <c r="G601" i="6"/>
  <c r="F601" i="6"/>
  <c r="H600" i="6"/>
  <c r="G600" i="6"/>
  <c r="F600" i="6"/>
  <c r="H599" i="6"/>
  <c r="G599" i="6"/>
  <c r="F599" i="6"/>
  <c r="H598" i="6"/>
  <c r="G598" i="6"/>
  <c r="F598" i="6"/>
  <c r="H597" i="6"/>
  <c r="G597" i="6"/>
  <c r="F597" i="6"/>
  <c r="H596" i="6"/>
  <c r="G596" i="6"/>
  <c r="F596" i="6"/>
  <c r="H595" i="6"/>
  <c r="G595" i="6"/>
  <c r="F595" i="6"/>
  <c r="H594" i="6"/>
  <c r="G594" i="6"/>
  <c r="F594" i="6"/>
  <c r="H593" i="6"/>
  <c r="G593" i="6"/>
  <c r="F593" i="6"/>
  <c r="H592" i="6"/>
  <c r="G592" i="6"/>
  <c r="F592" i="6"/>
  <c r="H591" i="6"/>
  <c r="G591" i="6"/>
  <c r="F591" i="6"/>
  <c r="H590" i="6"/>
  <c r="G590" i="6"/>
  <c r="F590" i="6"/>
  <c r="H589" i="6"/>
  <c r="G589" i="6"/>
  <c r="F589" i="6"/>
  <c r="H588" i="6"/>
  <c r="G588" i="6"/>
  <c r="F588" i="6"/>
  <c r="H587" i="6"/>
  <c r="G587" i="6"/>
  <c r="F587" i="6"/>
  <c r="H586" i="6"/>
  <c r="G586" i="6"/>
  <c r="F586" i="6"/>
  <c r="H585" i="6"/>
  <c r="G585" i="6"/>
  <c r="F585" i="6"/>
  <c r="H584" i="6"/>
  <c r="G584" i="6"/>
  <c r="F584" i="6"/>
  <c r="H583" i="6"/>
  <c r="G583" i="6"/>
  <c r="F583" i="6"/>
  <c r="H582" i="6"/>
  <c r="G582" i="6"/>
  <c r="F582" i="6"/>
  <c r="H581" i="6"/>
  <c r="G581" i="6"/>
  <c r="F581" i="6"/>
  <c r="H580" i="6"/>
  <c r="G580" i="6"/>
  <c r="F580" i="6"/>
  <c r="H579" i="6"/>
  <c r="G579" i="6"/>
  <c r="F579" i="6"/>
  <c r="H578" i="6"/>
  <c r="G578" i="6"/>
  <c r="F578" i="6"/>
  <c r="H577" i="6"/>
  <c r="G577" i="6"/>
  <c r="F577" i="6"/>
  <c r="H576" i="6"/>
  <c r="G576" i="6"/>
  <c r="F576" i="6"/>
  <c r="H575" i="6"/>
  <c r="G575" i="6"/>
  <c r="F575" i="6"/>
  <c r="H574" i="6"/>
  <c r="G574" i="6"/>
  <c r="F574" i="6"/>
  <c r="H573" i="6"/>
  <c r="G573" i="6"/>
  <c r="F573" i="6"/>
  <c r="H572" i="6"/>
  <c r="G572" i="6"/>
  <c r="F572" i="6"/>
  <c r="H571" i="6"/>
  <c r="G571" i="6"/>
  <c r="F571" i="6"/>
  <c r="H570" i="6"/>
  <c r="G570" i="6"/>
  <c r="F570" i="6"/>
  <c r="H569" i="6"/>
  <c r="G569" i="6"/>
  <c r="F569" i="6"/>
  <c r="H568" i="6"/>
  <c r="G568" i="6"/>
  <c r="F568" i="6"/>
  <c r="H567" i="6"/>
  <c r="G567" i="6"/>
  <c r="F567" i="6"/>
  <c r="H566" i="6"/>
  <c r="G566" i="6"/>
  <c r="F566" i="6"/>
  <c r="H565" i="6"/>
  <c r="G565" i="6"/>
  <c r="F565" i="6"/>
  <c r="H564" i="6"/>
  <c r="G564" i="6"/>
  <c r="F564" i="6"/>
  <c r="H563" i="6"/>
  <c r="G563" i="6"/>
  <c r="F563" i="6"/>
  <c r="H562" i="6"/>
  <c r="G562" i="6"/>
  <c r="F562" i="6"/>
  <c r="H561" i="6"/>
  <c r="G561" i="6"/>
  <c r="F561" i="6"/>
  <c r="H560" i="6"/>
  <c r="G560" i="6"/>
  <c r="F560" i="6"/>
  <c r="H559" i="6"/>
  <c r="G559" i="6"/>
  <c r="F559" i="6"/>
  <c r="H558" i="6"/>
  <c r="G558" i="6"/>
  <c r="F558" i="6"/>
  <c r="H557" i="6"/>
  <c r="G557" i="6"/>
  <c r="F557" i="6"/>
  <c r="H556" i="6"/>
  <c r="G556" i="6"/>
  <c r="F556" i="6"/>
  <c r="H555" i="6"/>
  <c r="G555" i="6"/>
  <c r="F555" i="6"/>
  <c r="H554" i="6"/>
  <c r="G554" i="6"/>
  <c r="F554" i="6"/>
  <c r="H553" i="6"/>
  <c r="G553" i="6"/>
  <c r="F553" i="6"/>
  <c r="H552" i="6"/>
  <c r="G552" i="6"/>
  <c r="F552" i="6"/>
  <c r="H551" i="6"/>
  <c r="G551" i="6"/>
  <c r="F551" i="6"/>
  <c r="H550" i="6"/>
  <c r="G550" i="6"/>
  <c r="F550" i="6"/>
  <c r="H549" i="6"/>
  <c r="G549" i="6"/>
  <c r="F549" i="6"/>
  <c r="H548" i="6"/>
  <c r="G548" i="6"/>
  <c r="F548" i="6"/>
  <c r="H547" i="6"/>
  <c r="G547" i="6"/>
  <c r="F547" i="6"/>
  <c r="H546" i="6"/>
  <c r="G546" i="6"/>
  <c r="F546" i="6"/>
  <c r="H545" i="6"/>
  <c r="G545" i="6"/>
  <c r="F545" i="6"/>
  <c r="H544" i="6"/>
  <c r="G544" i="6"/>
  <c r="F544" i="6"/>
  <c r="H543" i="6"/>
  <c r="G543" i="6"/>
  <c r="F543" i="6"/>
  <c r="H542" i="6"/>
  <c r="G542" i="6"/>
  <c r="F542" i="6"/>
  <c r="H541" i="6"/>
  <c r="G541" i="6"/>
  <c r="F541" i="6"/>
  <c r="H540" i="6"/>
  <c r="G540" i="6"/>
  <c r="F540" i="6"/>
  <c r="H539" i="6"/>
  <c r="G539" i="6"/>
  <c r="F539" i="6"/>
  <c r="H538" i="6"/>
  <c r="G538" i="6"/>
  <c r="F538" i="6"/>
  <c r="H537" i="6"/>
  <c r="G537" i="6"/>
  <c r="F537" i="6"/>
  <c r="H536" i="6"/>
  <c r="G536" i="6"/>
  <c r="F536" i="6"/>
  <c r="H535" i="6"/>
  <c r="G535" i="6"/>
  <c r="F535" i="6"/>
  <c r="H534" i="6"/>
  <c r="G534" i="6"/>
  <c r="F534" i="6"/>
  <c r="H533" i="6"/>
  <c r="G533" i="6"/>
  <c r="F533" i="6"/>
  <c r="H532" i="6"/>
  <c r="G532" i="6"/>
  <c r="F532" i="6"/>
  <c r="H531" i="6"/>
  <c r="G531" i="6"/>
  <c r="F531" i="6"/>
  <c r="H530" i="6"/>
  <c r="G530" i="6"/>
  <c r="F530" i="6"/>
  <c r="H529" i="6"/>
  <c r="G529" i="6"/>
  <c r="F529" i="6"/>
  <c r="H528" i="6"/>
  <c r="G528" i="6"/>
  <c r="F528" i="6"/>
  <c r="H527" i="6"/>
  <c r="G527" i="6"/>
  <c r="F527" i="6"/>
  <c r="H526" i="6"/>
  <c r="G526" i="6"/>
  <c r="F526" i="6"/>
  <c r="H525" i="6"/>
  <c r="G525" i="6"/>
  <c r="F525" i="6"/>
  <c r="H524" i="6"/>
  <c r="G524" i="6"/>
  <c r="F524" i="6"/>
  <c r="H523" i="6"/>
  <c r="G523" i="6"/>
  <c r="F523" i="6"/>
  <c r="H522" i="6"/>
  <c r="G522" i="6"/>
  <c r="F522" i="6"/>
  <c r="H521" i="6"/>
  <c r="G521" i="6"/>
  <c r="F521" i="6"/>
  <c r="H520" i="6"/>
  <c r="G520" i="6"/>
  <c r="F520" i="6"/>
  <c r="H519" i="6"/>
  <c r="G519" i="6"/>
  <c r="F519" i="6"/>
  <c r="H518" i="6"/>
  <c r="G518" i="6"/>
  <c r="F518" i="6"/>
  <c r="H517" i="6"/>
  <c r="G517" i="6"/>
  <c r="F517" i="6"/>
  <c r="H516" i="6"/>
  <c r="G516" i="6"/>
  <c r="F516" i="6"/>
  <c r="H515" i="6"/>
  <c r="G515" i="6"/>
  <c r="F515" i="6"/>
  <c r="H514" i="6"/>
  <c r="G514" i="6"/>
  <c r="F514" i="6"/>
  <c r="H513" i="6"/>
  <c r="G513" i="6"/>
  <c r="F513" i="6"/>
  <c r="H512" i="6"/>
  <c r="G512" i="6"/>
  <c r="F512" i="6"/>
  <c r="H511" i="6"/>
  <c r="G511" i="6"/>
  <c r="F511" i="6"/>
  <c r="H510" i="6"/>
  <c r="G510" i="6"/>
  <c r="F510" i="6"/>
  <c r="H509" i="6"/>
  <c r="G509" i="6"/>
  <c r="F509" i="6"/>
  <c r="H508" i="6"/>
  <c r="G508" i="6"/>
  <c r="F508" i="6"/>
  <c r="H507" i="6"/>
  <c r="G507" i="6"/>
  <c r="F507" i="6"/>
  <c r="H506" i="6"/>
  <c r="G506" i="6"/>
  <c r="F506" i="6"/>
  <c r="H505" i="6"/>
  <c r="G505" i="6"/>
  <c r="F505" i="6"/>
  <c r="H504" i="6"/>
  <c r="G504" i="6"/>
  <c r="F504" i="6"/>
  <c r="H503" i="6"/>
  <c r="G503" i="6"/>
  <c r="F503" i="6"/>
  <c r="H502" i="6"/>
  <c r="G502" i="6"/>
  <c r="F502" i="6"/>
  <c r="H501" i="6"/>
  <c r="G501" i="6"/>
  <c r="F501" i="6"/>
  <c r="H500" i="6"/>
  <c r="G500" i="6"/>
  <c r="F500" i="6"/>
  <c r="H499" i="6"/>
  <c r="G499" i="6"/>
  <c r="F499" i="6"/>
  <c r="H498" i="6"/>
  <c r="G498" i="6"/>
  <c r="F498" i="6"/>
  <c r="H497" i="6"/>
  <c r="G497" i="6"/>
  <c r="F497" i="6"/>
  <c r="H496" i="6"/>
  <c r="G496" i="6"/>
  <c r="F496" i="6"/>
  <c r="H495" i="6"/>
  <c r="G495" i="6"/>
  <c r="F495" i="6"/>
  <c r="H494" i="6"/>
  <c r="G494" i="6"/>
  <c r="F494" i="6"/>
  <c r="H493" i="6"/>
  <c r="G493" i="6"/>
  <c r="F493" i="6"/>
  <c r="H492" i="6"/>
  <c r="G492" i="6"/>
  <c r="F492" i="6"/>
  <c r="H491" i="6"/>
  <c r="G491" i="6"/>
  <c r="F491" i="6"/>
  <c r="H490" i="6"/>
  <c r="G490" i="6"/>
  <c r="F490" i="6"/>
  <c r="H489" i="6"/>
  <c r="G489" i="6"/>
  <c r="F489" i="6"/>
  <c r="H488" i="6"/>
  <c r="G488" i="6"/>
  <c r="F488" i="6"/>
  <c r="H487" i="6"/>
  <c r="G487" i="6"/>
  <c r="F487" i="6"/>
  <c r="H486" i="6"/>
  <c r="G486" i="6"/>
  <c r="F486" i="6"/>
  <c r="H485" i="6"/>
  <c r="G485" i="6"/>
  <c r="F485" i="6"/>
  <c r="H484" i="6"/>
  <c r="G484" i="6"/>
  <c r="F484" i="6"/>
  <c r="H483" i="6"/>
  <c r="G483" i="6"/>
  <c r="F483" i="6"/>
  <c r="H482" i="6"/>
  <c r="G482" i="6"/>
  <c r="F482" i="6"/>
  <c r="H481" i="6"/>
  <c r="G481" i="6"/>
  <c r="F481" i="6"/>
  <c r="H480" i="6"/>
  <c r="G480" i="6"/>
  <c r="F480" i="6"/>
  <c r="H479" i="6"/>
  <c r="G479" i="6"/>
  <c r="F479" i="6"/>
  <c r="H478" i="6"/>
  <c r="G478" i="6"/>
  <c r="F478" i="6"/>
  <c r="H477" i="6"/>
  <c r="G477" i="6"/>
  <c r="F477" i="6"/>
  <c r="H476" i="6"/>
  <c r="G476" i="6"/>
  <c r="F476" i="6"/>
  <c r="H475" i="6"/>
  <c r="G475" i="6"/>
  <c r="F475" i="6"/>
  <c r="H474" i="6"/>
  <c r="G474" i="6"/>
  <c r="F474" i="6"/>
  <c r="H473" i="6"/>
  <c r="G473" i="6"/>
  <c r="F473" i="6"/>
  <c r="H472" i="6"/>
  <c r="G472" i="6"/>
  <c r="F472" i="6"/>
  <c r="H471" i="6"/>
  <c r="G471" i="6"/>
  <c r="F471" i="6"/>
  <c r="H470" i="6"/>
  <c r="G470" i="6"/>
  <c r="F470" i="6"/>
  <c r="H469" i="6"/>
  <c r="G469" i="6"/>
  <c r="F469" i="6"/>
  <c r="H468" i="6"/>
  <c r="G468" i="6"/>
  <c r="F468" i="6"/>
  <c r="H467" i="6"/>
  <c r="G467" i="6"/>
  <c r="F467" i="6"/>
  <c r="H466" i="6"/>
  <c r="G466" i="6"/>
  <c r="F466" i="6"/>
  <c r="H465" i="6"/>
  <c r="G465" i="6"/>
  <c r="F465" i="6"/>
  <c r="H464" i="6"/>
  <c r="G464" i="6"/>
  <c r="F464" i="6"/>
  <c r="H463" i="6"/>
  <c r="G463" i="6"/>
  <c r="F463" i="6"/>
  <c r="H462" i="6"/>
  <c r="G462" i="6"/>
  <c r="F462" i="6"/>
  <c r="H461" i="6"/>
  <c r="G461" i="6"/>
  <c r="F461" i="6"/>
  <c r="H460" i="6"/>
  <c r="G460" i="6"/>
  <c r="F460" i="6"/>
  <c r="H459" i="6"/>
  <c r="G459" i="6"/>
  <c r="F459" i="6"/>
  <c r="H458" i="6"/>
  <c r="G458" i="6"/>
  <c r="F458" i="6"/>
  <c r="H457" i="6"/>
  <c r="G457" i="6"/>
  <c r="F457" i="6"/>
  <c r="H456" i="6"/>
  <c r="G456" i="6"/>
  <c r="F456" i="6"/>
  <c r="H455" i="6"/>
  <c r="G455" i="6"/>
  <c r="F455" i="6"/>
  <c r="H454" i="6"/>
  <c r="G454" i="6"/>
  <c r="F454" i="6"/>
  <c r="H453" i="6"/>
  <c r="G453" i="6"/>
  <c r="F453" i="6"/>
  <c r="H452" i="6"/>
  <c r="G452" i="6"/>
  <c r="F452" i="6"/>
  <c r="H451" i="6"/>
  <c r="G451" i="6"/>
  <c r="F451" i="6"/>
  <c r="H450" i="6"/>
  <c r="G450" i="6"/>
  <c r="F450" i="6"/>
  <c r="H449" i="6"/>
  <c r="G449" i="6"/>
  <c r="F449" i="6"/>
  <c r="H448" i="6"/>
  <c r="G448" i="6"/>
  <c r="F448" i="6"/>
  <c r="H447" i="6"/>
  <c r="G447" i="6"/>
  <c r="F447" i="6"/>
  <c r="H446" i="6"/>
  <c r="G446" i="6"/>
  <c r="F446" i="6"/>
  <c r="H445" i="6"/>
  <c r="G445" i="6"/>
  <c r="F445" i="6"/>
  <c r="H444" i="6"/>
  <c r="G444" i="6"/>
  <c r="F444" i="6"/>
  <c r="H443" i="6"/>
  <c r="G443" i="6"/>
  <c r="F443" i="6"/>
  <c r="H442" i="6"/>
  <c r="G442" i="6"/>
  <c r="F442" i="6"/>
  <c r="H441" i="6"/>
  <c r="G441" i="6"/>
  <c r="F441" i="6"/>
  <c r="H440" i="6"/>
  <c r="G440" i="6"/>
  <c r="F440" i="6"/>
  <c r="H439" i="6"/>
  <c r="G439" i="6"/>
  <c r="F439" i="6"/>
  <c r="H438" i="6"/>
  <c r="G438" i="6"/>
  <c r="F438" i="6"/>
  <c r="H437" i="6"/>
  <c r="G437" i="6"/>
  <c r="F437" i="6"/>
  <c r="H436" i="6"/>
  <c r="G436" i="6"/>
  <c r="F436" i="6"/>
  <c r="H435" i="6"/>
  <c r="G435" i="6"/>
  <c r="F435" i="6"/>
  <c r="H434" i="6"/>
  <c r="G434" i="6"/>
  <c r="F434" i="6"/>
  <c r="H433" i="6"/>
  <c r="G433" i="6"/>
  <c r="F433" i="6"/>
  <c r="H432" i="6"/>
  <c r="G432" i="6"/>
  <c r="F432" i="6"/>
  <c r="H431" i="6"/>
  <c r="G431" i="6"/>
  <c r="F431" i="6"/>
  <c r="H430" i="6"/>
  <c r="G430" i="6"/>
  <c r="F430" i="6"/>
  <c r="H429" i="6"/>
  <c r="G429" i="6"/>
  <c r="F429" i="6"/>
  <c r="H428" i="6"/>
  <c r="G428" i="6"/>
  <c r="F428" i="6"/>
  <c r="H427" i="6"/>
  <c r="G427" i="6"/>
  <c r="F427" i="6"/>
  <c r="H426" i="6"/>
  <c r="G426" i="6"/>
  <c r="F426" i="6"/>
  <c r="H425" i="6"/>
  <c r="G425" i="6"/>
  <c r="F425" i="6"/>
  <c r="H424" i="6"/>
  <c r="G424" i="6"/>
  <c r="F424" i="6"/>
  <c r="H423" i="6"/>
  <c r="G423" i="6"/>
  <c r="F423" i="6"/>
  <c r="H422" i="6"/>
  <c r="G422" i="6"/>
  <c r="F422" i="6"/>
  <c r="H421" i="6"/>
  <c r="G421" i="6"/>
  <c r="F421" i="6"/>
  <c r="H420" i="6"/>
  <c r="G420" i="6"/>
  <c r="F420" i="6"/>
  <c r="H419" i="6"/>
  <c r="G419" i="6"/>
  <c r="F419" i="6"/>
  <c r="H418" i="6"/>
  <c r="G418" i="6"/>
  <c r="F418" i="6"/>
  <c r="H417" i="6"/>
  <c r="G417" i="6"/>
  <c r="F417" i="6"/>
  <c r="H416" i="6"/>
  <c r="G416" i="6"/>
  <c r="F416" i="6"/>
  <c r="H415" i="6"/>
  <c r="G415" i="6"/>
  <c r="F415" i="6"/>
  <c r="H414" i="6"/>
  <c r="G414" i="6"/>
  <c r="F414" i="6"/>
  <c r="H413" i="6"/>
  <c r="G413" i="6"/>
  <c r="F413" i="6"/>
  <c r="H412" i="6"/>
  <c r="G412" i="6"/>
  <c r="F412" i="6"/>
  <c r="H411" i="6"/>
  <c r="G411" i="6"/>
  <c r="F411" i="6"/>
  <c r="H410" i="6"/>
  <c r="G410" i="6"/>
  <c r="F410" i="6"/>
  <c r="H409" i="6"/>
  <c r="G409" i="6"/>
  <c r="F409" i="6"/>
  <c r="H408" i="6"/>
  <c r="G408" i="6"/>
  <c r="F408" i="6"/>
  <c r="H407" i="6"/>
  <c r="G407" i="6"/>
  <c r="F407" i="6"/>
  <c r="H406" i="6"/>
  <c r="G406" i="6"/>
  <c r="F406" i="6"/>
  <c r="H405" i="6"/>
  <c r="G405" i="6"/>
  <c r="F405" i="6"/>
  <c r="H404" i="6"/>
  <c r="G404" i="6"/>
  <c r="F404" i="6"/>
  <c r="H403" i="6"/>
  <c r="G403" i="6"/>
  <c r="F403" i="6"/>
  <c r="H402" i="6"/>
  <c r="G402" i="6"/>
  <c r="F402" i="6"/>
  <c r="H401" i="6"/>
  <c r="G401" i="6"/>
  <c r="F401" i="6"/>
  <c r="H400" i="6"/>
  <c r="G400" i="6"/>
  <c r="F400" i="6"/>
  <c r="H399" i="6"/>
  <c r="G399" i="6"/>
  <c r="F399" i="6"/>
  <c r="H398" i="6"/>
  <c r="G398" i="6"/>
  <c r="F398" i="6"/>
  <c r="H397" i="6"/>
  <c r="G397" i="6"/>
  <c r="F397" i="6"/>
  <c r="H396" i="6"/>
  <c r="G396" i="6"/>
  <c r="F396" i="6"/>
  <c r="H395" i="6"/>
  <c r="G395" i="6"/>
  <c r="F395" i="6"/>
  <c r="H394" i="6"/>
  <c r="G394" i="6"/>
  <c r="F394" i="6"/>
  <c r="H393" i="6"/>
  <c r="G393" i="6"/>
  <c r="F393" i="6"/>
  <c r="H392" i="6"/>
  <c r="G392" i="6"/>
  <c r="F392" i="6"/>
  <c r="H391" i="6"/>
  <c r="G391" i="6"/>
  <c r="F391" i="6"/>
  <c r="H390" i="6"/>
  <c r="G390" i="6"/>
  <c r="F390" i="6"/>
  <c r="H389" i="6"/>
  <c r="G389" i="6"/>
  <c r="F389" i="6"/>
  <c r="H388" i="6"/>
  <c r="G388" i="6"/>
  <c r="F388" i="6"/>
  <c r="H387" i="6"/>
  <c r="G387" i="6"/>
  <c r="F387" i="6"/>
  <c r="H386" i="6"/>
  <c r="G386" i="6"/>
  <c r="F386" i="6"/>
  <c r="H385" i="6"/>
  <c r="G385" i="6"/>
  <c r="F385" i="6"/>
  <c r="H384" i="6"/>
  <c r="G384" i="6"/>
  <c r="F384" i="6"/>
  <c r="H383" i="6"/>
  <c r="G383" i="6"/>
  <c r="F383" i="6"/>
  <c r="H382" i="6"/>
  <c r="G382" i="6"/>
  <c r="F382" i="6"/>
  <c r="H381" i="6"/>
  <c r="G381" i="6"/>
  <c r="F381" i="6"/>
  <c r="H380" i="6"/>
  <c r="G380" i="6"/>
  <c r="F380" i="6"/>
  <c r="H379" i="6"/>
  <c r="G379" i="6"/>
  <c r="F379" i="6"/>
  <c r="H378" i="6"/>
  <c r="G378" i="6"/>
  <c r="F378" i="6"/>
  <c r="H377" i="6"/>
  <c r="G377" i="6"/>
  <c r="F377" i="6"/>
  <c r="H376" i="6"/>
  <c r="G376" i="6"/>
  <c r="F376" i="6"/>
  <c r="H375" i="6"/>
  <c r="G375" i="6"/>
  <c r="F375" i="6"/>
  <c r="H374" i="6"/>
  <c r="G374" i="6"/>
  <c r="F374" i="6"/>
  <c r="H373" i="6"/>
  <c r="G373" i="6"/>
  <c r="F373" i="6"/>
  <c r="H372" i="6"/>
  <c r="G372" i="6"/>
  <c r="F372" i="6"/>
  <c r="H371" i="6"/>
  <c r="G371" i="6"/>
  <c r="F371" i="6"/>
  <c r="H370" i="6"/>
  <c r="G370" i="6"/>
  <c r="F370" i="6"/>
  <c r="H369" i="6"/>
  <c r="G369" i="6"/>
  <c r="F369" i="6"/>
  <c r="H368" i="6"/>
  <c r="G368" i="6"/>
  <c r="F368" i="6"/>
  <c r="H367" i="6"/>
  <c r="G367" i="6"/>
  <c r="F367" i="6"/>
  <c r="H366" i="6"/>
  <c r="G366" i="6"/>
  <c r="F366" i="6"/>
  <c r="H365" i="6"/>
  <c r="G365" i="6"/>
  <c r="F365" i="6"/>
  <c r="H364" i="6"/>
  <c r="G364" i="6"/>
  <c r="F364" i="6"/>
  <c r="H363" i="6"/>
  <c r="G363" i="6"/>
  <c r="F363" i="6"/>
  <c r="H362" i="6"/>
  <c r="G362" i="6"/>
  <c r="F362" i="6"/>
  <c r="H361" i="6"/>
  <c r="G361" i="6"/>
  <c r="F361" i="6"/>
  <c r="H360" i="6"/>
  <c r="G360" i="6"/>
  <c r="F360" i="6"/>
  <c r="H359" i="6"/>
  <c r="G359" i="6"/>
  <c r="F359" i="6"/>
  <c r="H358" i="6"/>
  <c r="G358" i="6"/>
  <c r="F358" i="6"/>
  <c r="H357" i="6"/>
  <c r="G357" i="6"/>
  <c r="F357" i="6"/>
  <c r="H356" i="6"/>
  <c r="G356" i="6"/>
  <c r="F356" i="6"/>
  <c r="H355" i="6"/>
  <c r="G355" i="6"/>
  <c r="F355" i="6"/>
  <c r="H354" i="6"/>
  <c r="G354" i="6"/>
  <c r="F354" i="6"/>
  <c r="H353" i="6"/>
  <c r="G353" i="6"/>
  <c r="F353" i="6"/>
  <c r="H352" i="6"/>
  <c r="G352" i="6"/>
  <c r="F352" i="6"/>
  <c r="H351" i="6"/>
  <c r="G351" i="6"/>
  <c r="F351" i="6"/>
  <c r="H350" i="6"/>
  <c r="G350" i="6"/>
  <c r="F350" i="6"/>
  <c r="H349" i="6"/>
  <c r="G349" i="6"/>
  <c r="F349" i="6"/>
  <c r="H348" i="6"/>
  <c r="G348" i="6"/>
  <c r="F348" i="6"/>
  <c r="H347" i="6"/>
  <c r="G347" i="6"/>
  <c r="F347" i="6"/>
  <c r="H346" i="6"/>
  <c r="G346" i="6"/>
  <c r="F346" i="6"/>
  <c r="H345" i="6"/>
  <c r="G345" i="6"/>
  <c r="F345" i="6"/>
  <c r="H344" i="6"/>
  <c r="G344" i="6"/>
  <c r="F344" i="6"/>
  <c r="H343" i="6"/>
  <c r="G343" i="6"/>
  <c r="F343" i="6"/>
  <c r="H342" i="6"/>
  <c r="G342" i="6"/>
  <c r="F342" i="6"/>
  <c r="H341" i="6"/>
  <c r="G341" i="6"/>
  <c r="F341" i="6"/>
  <c r="H340" i="6"/>
  <c r="G340" i="6"/>
  <c r="F340" i="6"/>
  <c r="H339" i="6"/>
  <c r="G339" i="6"/>
  <c r="F339" i="6"/>
  <c r="H338" i="6"/>
  <c r="G338" i="6"/>
  <c r="F338" i="6"/>
  <c r="H337" i="6"/>
  <c r="G337" i="6"/>
  <c r="F337" i="6"/>
  <c r="H336" i="6"/>
  <c r="G336" i="6"/>
  <c r="F336" i="6"/>
  <c r="H335" i="6"/>
  <c r="G335" i="6"/>
  <c r="F335" i="6"/>
  <c r="H334" i="6"/>
  <c r="G334" i="6"/>
  <c r="F334" i="6"/>
  <c r="H333" i="6"/>
  <c r="G333" i="6"/>
  <c r="F333" i="6"/>
  <c r="H332" i="6"/>
  <c r="G332" i="6"/>
  <c r="F332" i="6"/>
  <c r="H331" i="6"/>
  <c r="G331" i="6"/>
  <c r="F331" i="6"/>
  <c r="H330" i="6"/>
  <c r="G330" i="6"/>
  <c r="F330" i="6"/>
  <c r="H329" i="6"/>
  <c r="G329" i="6"/>
  <c r="F329" i="6"/>
  <c r="H328" i="6"/>
  <c r="G328" i="6"/>
  <c r="F328" i="6"/>
  <c r="H327" i="6"/>
  <c r="G327" i="6"/>
  <c r="F327" i="6"/>
  <c r="H326" i="6"/>
  <c r="G326" i="6"/>
  <c r="F326" i="6"/>
  <c r="H325" i="6"/>
  <c r="G325" i="6"/>
  <c r="F325" i="6"/>
  <c r="H324" i="6"/>
  <c r="G324" i="6"/>
  <c r="F324" i="6"/>
  <c r="H323" i="6"/>
  <c r="G323" i="6"/>
  <c r="F323" i="6"/>
  <c r="H322" i="6"/>
  <c r="G322" i="6"/>
  <c r="F322" i="6"/>
  <c r="H321" i="6"/>
  <c r="G321" i="6"/>
  <c r="F321" i="6"/>
  <c r="H320" i="6"/>
  <c r="G320" i="6"/>
  <c r="F320" i="6"/>
  <c r="H319" i="6"/>
  <c r="G319" i="6"/>
  <c r="F319" i="6"/>
  <c r="H318" i="6"/>
  <c r="G318" i="6"/>
  <c r="F318" i="6"/>
  <c r="H317" i="6"/>
  <c r="G317" i="6"/>
  <c r="F317" i="6"/>
  <c r="H316" i="6"/>
  <c r="G316" i="6"/>
  <c r="F316" i="6"/>
  <c r="H315" i="6"/>
  <c r="G315" i="6"/>
  <c r="F315" i="6"/>
  <c r="H314" i="6"/>
  <c r="G314" i="6"/>
  <c r="F314" i="6"/>
  <c r="H313" i="6"/>
  <c r="G313" i="6"/>
  <c r="F313" i="6"/>
  <c r="H312" i="6"/>
  <c r="G312" i="6"/>
  <c r="F312" i="6"/>
  <c r="H311" i="6"/>
  <c r="G311" i="6"/>
  <c r="F311" i="6"/>
  <c r="H310" i="6"/>
  <c r="G310" i="6"/>
  <c r="F310" i="6"/>
  <c r="H309" i="6"/>
  <c r="G309" i="6"/>
  <c r="F309" i="6"/>
  <c r="H308" i="6"/>
  <c r="G308" i="6"/>
  <c r="F308" i="6"/>
  <c r="H307" i="6"/>
  <c r="G307" i="6"/>
  <c r="F307" i="6"/>
  <c r="H306" i="6"/>
  <c r="G306" i="6"/>
  <c r="F306" i="6"/>
  <c r="H305" i="6"/>
  <c r="G305" i="6"/>
  <c r="F305" i="6"/>
  <c r="H304" i="6"/>
  <c r="G304" i="6"/>
  <c r="F304" i="6"/>
  <c r="H303" i="6"/>
  <c r="G303" i="6"/>
  <c r="F303" i="6"/>
  <c r="H302" i="6"/>
  <c r="G302" i="6"/>
  <c r="F302" i="6"/>
  <c r="H301" i="6"/>
  <c r="G301" i="6"/>
  <c r="F301" i="6"/>
  <c r="H300" i="6"/>
  <c r="G300" i="6"/>
  <c r="F300" i="6"/>
  <c r="H299" i="6"/>
  <c r="G299" i="6"/>
  <c r="F299" i="6"/>
  <c r="H298" i="6"/>
  <c r="G298" i="6"/>
  <c r="F298" i="6"/>
  <c r="H297" i="6"/>
  <c r="G297" i="6"/>
  <c r="F297" i="6"/>
  <c r="H296" i="6"/>
  <c r="G296" i="6"/>
  <c r="F296" i="6"/>
  <c r="H295" i="6"/>
  <c r="G295" i="6"/>
  <c r="F295" i="6"/>
  <c r="H294" i="6"/>
  <c r="G294" i="6"/>
  <c r="F294" i="6"/>
  <c r="H293" i="6"/>
  <c r="G293" i="6"/>
  <c r="F293" i="6"/>
  <c r="H292" i="6"/>
  <c r="G292" i="6"/>
  <c r="F292" i="6"/>
  <c r="H291" i="6"/>
  <c r="G291" i="6"/>
  <c r="F291" i="6"/>
  <c r="H290" i="6"/>
  <c r="G290" i="6"/>
  <c r="F290" i="6"/>
  <c r="H289" i="6"/>
  <c r="G289" i="6"/>
  <c r="F289" i="6"/>
  <c r="H288" i="6"/>
  <c r="G288" i="6"/>
  <c r="F288" i="6"/>
  <c r="H287" i="6"/>
  <c r="G287" i="6"/>
  <c r="F287" i="6"/>
  <c r="H286" i="6"/>
  <c r="G286" i="6"/>
  <c r="F286" i="6"/>
  <c r="H285" i="6"/>
  <c r="G285" i="6"/>
  <c r="F285" i="6"/>
  <c r="H284" i="6"/>
  <c r="G284" i="6"/>
  <c r="F284" i="6"/>
  <c r="H283" i="6"/>
  <c r="G283" i="6"/>
  <c r="F283" i="6"/>
  <c r="H282" i="6"/>
  <c r="G282" i="6"/>
  <c r="F282" i="6"/>
  <c r="H281" i="6"/>
  <c r="G281" i="6"/>
  <c r="F281" i="6"/>
  <c r="H280" i="6"/>
  <c r="G280" i="6"/>
  <c r="F280" i="6"/>
  <c r="H279" i="6"/>
  <c r="G279" i="6"/>
  <c r="F279" i="6"/>
  <c r="H278" i="6"/>
  <c r="G278" i="6"/>
  <c r="F278" i="6"/>
  <c r="H277" i="6"/>
  <c r="G277" i="6"/>
  <c r="F277" i="6"/>
  <c r="H276" i="6"/>
  <c r="G276" i="6"/>
  <c r="F276" i="6"/>
  <c r="H275" i="6"/>
  <c r="G275" i="6"/>
  <c r="F275" i="6"/>
  <c r="H274" i="6"/>
  <c r="G274" i="6"/>
  <c r="F274" i="6"/>
  <c r="H273" i="6"/>
  <c r="G273" i="6"/>
  <c r="F273" i="6"/>
  <c r="H272" i="6"/>
  <c r="G272" i="6"/>
  <c r="F272" i="6"/>
  <c r="H271" i="6"/>
  <c r="G271" i="6"/>
  <c r="F271" i="6"/>
  <c r="H270" i="6"/>
  <c r="G270" i="6"/>
  <c r="F270" i="6"/>
  <c r="H269" i="6"/>
  <c r="G269" i="6"/>
  <c r="F269" i="6"/>
  <c r="H268" i="6"/>
  <c r="G268" i="6"/>
  <c r="F268" i="6"/>
  <c r="H267" i="6"/>
  <c r="G267" i="6"/>
  <c r="F267" i="6"/>
  <c r="H266" i="6"/>
  <c r="G266" i="6"/>
  <c r="F266" i="6"/>
  <c r="H265" i="6"/>
  <c r="G265" i="6"/>
  <c r="F265" i="6"/>
  <c r="H264" i="6"/>
  <c r="G264" i="6"/>
  <c r="F264" i="6"/>
  <c r="H263" i="6"/>
  <c r="G263" i="6"/>
  <c r="F263" i="6"/>
  <c r="H262" i="6"/>
  <c r="G262" i="6"/>
  <c r="F262" i="6"/>
  <c r="H261" i="6"/>
  <c r="G261" i="6"/>
  <c r="F261" i="6"/>
  <c r="H260" i="6"/>
  <c r="G260" i="6"/>
  <c r="F260" i="6"/>
  <c r="H259" i="6"/>
  <c r="G259" i="6"/>
  <c r="F259" i="6"/>
  <c r="H258" i="6"/>
  <c r="G258" i="6"/>
  <c r="F258" i="6"/>
  <c r="H257" i="6"/>
  <c r="G257" i="6"/>
  <c r="F257" i="6"/>
  <c r="H256" i="6"/>
  <c r="G256" i="6"/>
  <c r="F256" i="6"/>
  <c r="H255" i="6"/>
  <c r="G255" i="6"/>
  <c r="F255" i="6"/>
  <c r="H254" i="6"/>
  <c r="G254" i="6"/>
  <c r="F254" i="6"/>
  <c r="H253" i="6"/>
  <c r="G253" i="6"/>
  <c r="F253" i="6"/>
  <c r="H252" i="6"/>
  <c r="G252" i="6"/>
  <c r="F252" i="6"/>
  <c r="H251" i="6"/>
  <c r="G251" i="6"/>
  <c r="F251" i="6"/>
  <c r="H250" i="6"/>
  <c r="G250" i="6"/>
  <c r="F250" i="6"/>
  <c r="H249" i="6"/>
  <c r="G249" i="6"/>
  <c r="F249" i="6"/>
  <c r="H248" i="6"/>
  <c r="G248" i="6"/>
  <c r="F248" i="6"/>
  <c r="H247" i="6"/>
  <c r="G247" i="6"/>
  <c r="F247" i="6"/>
  <c r="H246" i="6"/>
  <c r="G246" i="6"/>
  <c r="F246" i="6"/>
  <c r="H245" i="6"/>
  <c r="G245" i="6"/>
  <c r="F245" i="6"/>
  <c r="H244" i="6"/>
  <c r="G244" i="6"/>
  <c r="F244" i="6"/>
  <c r="H243" i="6"/>
  <c r="G243" i="6"/>
  <c r="F243" i="6"/>
  <c r="H242" i="6"/>
  <c r="G242" i="6"/>
  <c r="F242" i="6"/>
  <c r="H241" i="6"/>
  <c r="G241" i="6"/>
  <c r="F241" i="6"/>
  <c r="H240" i="6"/>
  <c r="G240" i="6"/>
  <c r="F240" i="6"/>
  <c r="H239" i="6"/>
  <c r="G239" i="6"/>
  <c r="F239" i="6"/>
  <c r="H238" i="6"/>
  <c r="G238" i="6"/>
  <c r="F238" i="6"/>
  <c r="H237" i="6"/>
  <c r="G237" i="6"/>
  <c r="F237" i="6"/>
  <c r="H236" i="6"/>
  <c r="G236" i="6"/>
  <c r="F236" i="6"/>
  <c r="H235" i="6"/>
  <c r="G235" i="6"/>
  <c r="F235" i="6"/>
  <c r="H234" i="6"/>
  <c r="G234" i="6"/>
  <c r="F234" i="6"/>
  <c r="H233" i="6"/>
  <c r="G233" i="6"/>
  <c r="F233" i="6"/>
  <c r="H232" i="6"/>
  <c r="G232" i="6"/>
  <c r="F232" i="6"/>
  <c r="H231" i="6"/>
  <c r="G231" i="6"/>
  <c r="F231" i="6"/>
  <c r="H230" i="6"/>
  <c r="G230" i="6"/>
  <c r="F230" i="6"/>
  <c r="H229" i="6"/>
  <c r="G229" i="6"/>
  <c r="F229" i="6"/>
  <c r="H228" i="6"/>
  <c r="G228" i="6"/>
  <c r="F228" i="6"/>
  <c r="H227" i="6"/>
  <c r="G227" i="6"/>
  <c r="F227" i="6"/>
  <c r="H226" i="6"/>
  <c r="G226" i="6"/>
  <c r="F226" i="6"/>
  <c r="H225" i="6"/>
  <c r="G225" i="6"/>
  <c r="F225" i="6"/>
  <c r="H224" i="6"/>
  <c r="G224" i="6"/>
  <c r="F224" i="6"/>
  <c r="H223" i="6"/>
  <c r="G223" i="6"/>
  <c r="F223" i="6"/>
  <c r="H222" i="6"/>
  <c r="G222" i="6"/>
  <c r="F222" i="6"/>
  <c r="H221" i="6"/>
  <c r="G221" i="6"/>
  <c r="F221" i="6"/>
  <c r="H220" i="6"/>
  <c r="G220" i="6"/>
  <c r="F220" i="6"/>
  <c r="H219" i="6"/>
  <c r="G219" i="6"/>
  <c r="F219" i="6"/>
  <c r="H218" i="6"/>
  <c r="G218" i="6"/>
  <c r="F218" i="6"/>
  <c r="H217" i="6"/>
  <c r="G217" i="6"/>
  <c r="F217" i="6"/>
  <c r="H216" i="6"/>
  <c r="G216" i="6"/>
  <c r="F216" i="6"/>
  <c r="H215" i="6"/>
  <c r="G215" i="6"/>
  <c r="F215" i="6"/>
  <c r="H214" i="6"/>
  <c r="G214" i="6"/>
  <c r="F214" i="6"/>
  <c r="H213" i="6"/>
  <c r="G213" i="6"/>
  <c r="F213" i="6"/>
  <c r="H212" i="6"/>
  <c r="G212" i="6"/>
  <c r="F212" i="6"/>
  <c r="H211" i="6"/>
  <c r="G211" i="6"/>
  <c r="F211" i="6"/>
  <c r="H210" i="6"/>
  <c r="G210" i="6"/>
  <c r="F210" i="6"/>
  <c r="H209" i="6"/>
  <c r="G209" i="6"/>
  <c r="F209" i="6"/>
  <c r="H208" i="6"/>
  <c r="G208" i="6"/>
  <c r="F208" i="6"/>
  <c r="H207" i="6"/>
  <c r="G207" i="6"/>
  <c r="F207" i="6"/>
  <c r="H206" i="6"/>
  <c r="G206" i="6"/>
  <c r="F206" i="6"/>
  <c r="H205" i="6"/>
  <c r="G205" i="6"/>
  <c r="F205" i="6"/>
  <c r="H204" i="6"/>
  <c r="G204" i="6"/>
  <c r="F204" i="6"/>
  <c r="H203" i="6"/>
  <c r="G203" i="6"/>
  <c r="F203" i="6"/>
  <c r="H202" i="6"/>
  <c r="G202" i="6"/>
  <c r="F202" i="6"/>
  <c r="H201" i="6"/>
  <c r="G201" i="6"/>
  <c r="F201" i="6"/>
  <c r="H200" i="6"/>
  <c r="G200" i="6"/>
  <c r="F200" i="6"/>
  <c r="H199" i="6"/>
  <c r="G199" i="6"/>
  <c r="F199" i="6"/>
  <c r="H198" i="6"/>
  <c r="G198" i="6"/>
  <c r="F198" i="6"/>
  <c r="H197" i="6"/>
  <c r="G197" i="6"/>
  <c r="F197" i="6"/>
  <c r="H196" i="6"/>
  <c r="G196" i="6"/>
  <c r="F196" i="6"/>
  <c r="H195" i="6"/>
  <c r="G195" i="6"/>
  <c r="F195" i="6"/>
  <c r="H194" i="6"/>
  <c r="G194" i="6"/>
  <c r="F194" i="6"/>
  <c r="H193" i="6"/>
  <c r="G193" i="6"/>
  <c r="F193" i="6"/>
  <c r="H192" i="6"/>
  <c r="G192" i="6"/>
  <c r="F192" i="6"/>
  <c r="H191" i="6"/>
  <c r="G191" i="6"/>
  <c r="F191" i="6"/>
  <c r="H190" i="6"/>
  <c r="G190" i="6"/>
  <c r="F190" i="6"/>
  <c r="H189" i="6"/>
  <c r="G189" i="6"/>
  <c r="F189" i="6"/>
  <c r="H188" i="6"/>
  <c r="G188" i="6"/>
  <c r="F188" i="6"/>
  <c r="H187" i="6"/>
  <c r="G187" i="6"/>
  <c r="F187" i="6"/>
  <c r="H186" i="6"/>
  <c r="G186" i="6"/>
  <c r="F186" i="6"/>
  <c r="H185" i="6"/>
  <c r="G185" i="6"/>
  <c r="F185" i="6"/>
  <c r="H184" i="6"/>
  <c r="G184" i="6"/>
  <c r="F184" i="6"/>
  <c r="H183" i="6"/>
  <c r="G183" i="6"/>
  <c r="F183" i="6"/>
  <c r="H182" i="6"/>
  <c r="G182" i="6"/>
  <c r="F182" i="6"/>
  <c r="H181" i="6"/>
  <c r="G181" i="6"/>
  <c r="F181" i="6"/>
  <c r="H180" i="6"/>
  <c r="G180" i="6"/>
  <c r="F180" i="6"/>
  <c r="H179" i="6"/>
  <c r="G179" i="6"/>
  <c r="F179" i="6"/>
  <c r="H178" i="6"/>
  <c r="G178" i="6"/>
  <c r="F178" i="6"/>
  <c r="H177" i="6"/>
  <c r="G177" i="6"/>
  <c r="F177" i="6"/>
  <c r="H176" i="6"/>
  <c r="G176" i="6"/>
  <c r="F176" i="6"/>
  <c r="H175" i="6"/>
  <c r="G175" i="6"/>
  <c r="F175" i="6"/>
  <c r="H174" i="6"/>
  <c r="G174" i="6"/>
  <c r="F174" i="6"/>
  <c r="H173" i="6"/>
  <c r="G173" i="6"/>
  <c r="F173" i="6"/>
  <c r="H172" i="6"/>
  <c r="G172" i="6"/>
  <c r="F172" i="6"/>
  <c r="H171" i="6"/>
  <c r="G171" i="6"/>
  <c r="F171" i="6"/>
  <c r="H170" i="6"/>
  <c r="G170" i="6"/>
  <c r="F170" i="6"/>
  <c r="H169" i="6"/>
  <c r="G169" i="6"/>
  <c r="F169" i="6"/>
  <c r="H168" i="6"/>
  <c r="G168" i="6"/>
  <c r="F168" i="6"/>
  <c r="H167" i="6"/>
  <c r="G167" i="6"/>
  <c r="F167" i="6"/>
  <c r="H166" i="6"/>
  <c r="G166" i="6"/>
  <c r="F166" i="6"/>
  <c r="H165" i="6"/>
  <c r="G165" i="6"/>
  <c r="F165" i="6"/>
  <c r="H164" i="6"/>
  <c r="G164" i="6"/>
  <c r="F164" i="6"/>
  <c r="H163" i="6"/>
  <c r="G163" i="6"/>
  <c r="F163" i="6"/>
  <c r="H162" i="6"/>
  <c r="G162" i="6"/>
  <c r="F162" i="6"/>
  <c r="H161" i="6"/>
  <c r="G161" i="6"/>
  <c r="F161" i="6"/>
  <c r="H160" i="6"/>
  <c r="G160" i="6"/>
  <c r="F160" i="6"/>
  <c r="H159" i="6"/>
  <c r="G159" i="6"/>
  <c r="F159" i="6"/>
  <c r="H158" i="6"/>
  <c r="G158" i="6"/>
  <c r="F158" i="6"/>
  <c r="H157" i="6"/>
  <c r="G157" i="6"/>
  <c r="F157" i="6"/>
  <c r="H156" i="6"/>
  <c r="G156" i="6"/>
  <c r="F156" i="6"/>
  <c r="H155" i="6"/>
  <c r="G155" i="6"/>
  <c r="F155" i="6"/>
  <c r="H154" i="6"/>
  <c r="G154" i="6"/>
  <c r="F154" i="6"/>
  <c r="H153" i="6"/>
  <c r="G153" i="6"/>
  <c r="F153" i="6"/>
  <c r="H152" i="6"/>
  <c r="G152" i="6"/>
  <c r="F152" i="6"/>
  <c r="H151" i="6"/>
  <c r="G151" i="6"/>
  <c r="F151" i="6"/>
  <c r="H150" i="6"/>
  <c r="G150" i="6"/>
  <c r="F150" i="6"/>
  <c r="H149" i="6"/>
  <c r="G149" i="6"/>
  <c r="F149" i="6"/>
  <c r="H148" i="6"/>
  <c r="G148" i="6"/>
  <c r="F148" i="6"/>
  <c r="H147" i="6"/>
  <c r="G147" i="6"/>
  <c r="F147" i="6"/>
  <c r="H146" i="6"/>
  <c r="G146" i="6"/>
  <c r="F146" i="6"/>
  <c r="H145" i="6"/>
  <c r="G145" i="6"/>
  <c r="F145" i="6"/>
  <c r="H144" i="6"/>
  <c r="G144" i="6"/>
  <c r="F144" i="6"/>
  <c r="H143" i="6"/>
  <c r="G143" i="6"/>
  <c r="F143" i="6"/>
  <c r="H142" i="6"/>
  <c r="G142" i="6"/>
  <c r="F142" i="6"/>
  <c r="H141" i="6"/>
  <c r="G141" i="6"/>
  <c r="F141" i="6"/>
  <c r="H140" i="6"/>
  <c r="G140" i="6"/>
  <c r="F140" i="6"/>
  <c r="H139" i="6"/>
  <c r="G139" i="6"/>
  <c r="F139" i="6"/>
  <c r="H138" i="6"/>
  <c r="G138" i="6"/>
  <c r="F138" i="6"/>
  <c r="H137" i="6"/>
  <c r="G137" i="6"/>
  <c r="F137" i="6"/>
  <c r="H136" i="6"/>
  <c r="G136" i="6"/>
  <c r="F136" i="6"/>
  <c r="H135" i="6"/>
  <c r="G135" i="6"/>
  <c r="F135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F27" i="6"/>
  <c r="F26" i="6"/>
  <c r="F25" i="6"/>
  <c r="F24" i="6"/>
  <c r="F23" i="6"/>
  <c r="F22" i="6"/>
  <c r="F21" i="6"/>
  <c r="F20" i="6"/>
  <c r="F13" i="6"/>
  <c r="F12" i="6"/>
  <c r="F11" i="6"/>
  <c r="F10" i="6"/>
  <c r="F9" i="6"/>
  <c r="G5" i="6"/>
  <c r="L14" i="6" s="1"/>
  <c r="G22" i="3"/>
  <c r="I22" i="3" s="1"/>
  <c r="G23" i="3"/>
  <c r="I23" i="3" s="1"/>
  <c r="G24" i="3"/>
  <c r="I24" i="3" s="1"/>
  <c r="G25" i="3"/>
  <c r="I25" i="3" s="1"/>
  <c r="G26" i="3"/>
  <c r="I26" i="3" s="1"/>
  <c r="G27" i="3"/>
  <c r="I27" i="3" s="1"/>
  <c r="G28" i="3"/>
  <c r="I28" i="3" s="1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21" i="3"/>
  <c r="I21" i="3" s="1"/>
  <c r="I781" i="3"/>
  <c r="I783" i="3" s="1"/>
  <c r="G781" i="3"/>
  <c r="I780" i="3"/>
  <c r="F780" i="3"/>
  <c r="I779" i="3"/>
  <c r="F779" i="3"/>
  <c r="I778" i="3"/>
  <c r="F778" i="3"/>
  <c r="I777" i="3"/>
  <c r="F777" i="3"/>
  <c r="I776" i="3"/>
  <c r="F776" i="3"/>
  <c r="I775" i="3"/>
  <c r="F775" i="3"/>
  <c r="I774" i="3"/>
  <c r="F774" i="3"/>
  <c r="I773" i="3"/>
  <c r="F773" i="3"/>
  <c r="I772" i="3"/>
  <c r="F772" i="3"/>
  <c r="I771" i="3"/>
  <c r="F771" i="3"/>
  <c r="I770" i="3"/>
  <c r="F770" i="3"/>
  <c r="I769" i="3"/>
  <c r="F769" i="3"/>
  <c r="I768" i="3"/>
  <c r="F768" i="3"/>
  <c r="I767" i="3"/>
  <c r="F767" i="3"/>
  <c r="I766" i="3"/>
  <c r="F766" i="3"/>
  <c r="I765" i="3"/>
  <c r="F765" i="3"/>
  <c r="I764" i="3"/>
  <c r="F764" i="3"/>
  <c r="I763" i="3"/>
  <c r="F763" i="3"/>
  <c r="I762" i="3"/>
  <c r="F762" i="3"/>
  <c r="I761" i="3"/>
  <c r="F761" i="3"/>
  <c r="I760" i="3"/>
  <c r="F760" i="3"/>
  <c r="I759" i="3"/>
  <c r="F759" i="3"/>
  <c r="I758" i="3"/>
  <c r="F758" i="3"/>
  <c r="I757" i="3"/>
  <c r="F757" i="3"/>
  <c r="I756" i="3"/>
  <c r="F756" i="3"/>
  <c r="I755" i="3"/>
  <c r="F755" i="3"/>
  <c r="I754" i="3"/>
  <c r="F754" i="3"/>
  <c r="I753" i="3"/>
  <c r="F753" i="3"/>
  <c r="I752" i="3"/>
  <c r="F752" i="3"/>
  <c r="I751" i="3"/>
  <c r="F751" i="3"/>
  <c r="I750" i="3"/>
  <c r="F750" i="3"/>
  <c r="I749" i="3"/>
  <c r="F749" i="3"/>
  <c r="I748" i="3"/>
  <c r="F748" i="3"/>
  <c r="I747" i="3"/>
  <c r="F747" i="3"/>
  <c r="I746" i="3"/>
  <c r="F746" i="3"/>
  <c r="I745" i="3"/>
  <c r="F745" i="3"/>
  <c r="I744" i="3"/>
  <c r="F744" i="3"/>
  <c r="I743" i="3"/>
  <c r="F743" i="3"/>
  <c r="I742" i="3"/>
  <c r="F742" i="3"/>
  <c r="I741" i="3"/>
  <c r="F741" i="3"/>
  <c r="I740" i="3"/>
  <c r="F740" i="3"/>
  <c r="I739" i="3"/>
  <c r="F739" i="3"/>
  <c r="I738" i="3"/>
  <c r="F738" i="3"/>
  <c r="I737" i="3"/>
  <c r="F737" i="3"/>
  <c r="I736" i="3"/>
  <c r="F736" i="3"/>
  <c r="I735" i="3"/>
  <c r="F735" i="3"/>
  <c r="I734" i="3"/>
  <c r="F734" i="3"/>
  <c r="I733" i="3"/>
  <c r="F733" i="3"/>
  <c r="I732" i="3"/>
  <c r="F732" i="3"/>
  <c r="I731" i="3"/>
  <c r="F731" i="3"/>
  <c r="I730" i="3"/>
  <c r="F730" i="3"/>
  <c r="I729" i="3"/>
  <c r="F729" i="3"/>
  <c r="I728" i="3"/>
  <c r="F728" i="3"/>
  <c r="I727" i="3"/>
  <c r="F727" i="3"/>
  <c r="I726" i="3"/>
  <c r="F726" i="3"/>
  <c r="I725" i="3"/>
  <c r="F725" i="3"/>
  <c r="I724" i="3"/>
  <c r="F724" i="3"/>
  <c r="I723" i="3"/>
  <c r="F723" i="3"/>
  <c r="I722" i="3"/>
  <c r="F722" i="3"/>
  <c r="I721" i="3"/>
  <c r="F721" i="3"/>
  <c r="I720" i="3"/>
  <c r="F720" i="3"/>
  <c r="I719" i="3"/>
  <c r="F719" i="3"/>
  <c r="I718" i="3"/>
  <c r="F718" i="3"/>
  <c r="I717" i="3"/>
  <c r="F717" i="3"/>
  <c r="I716" i="3"/>
  <c r="F716" i="3"/>
  <c r="I715" i="3"/>
  <c r="F715" i="3"/>
  <c r="I714" i="3"/>
  <c r="F714" i="3"/>
  <c r="I713" i="3"/>
  <c r="F713" i="3"/>
  <c r="I712" i="3"/>
  <c r="F712" i="3"/>
  <c r="I711" i="3"/>
  <c r="F711" i="3"/>
  <c r="I710" i="3"/>
  <c r="F710" i="3"/>
  <c r="I709" i="3"/>
  <c r="F709" i="3"/>
  <c r="I708" i="3"/>
  <c r="F708" i="3"/>
  <c r="I707" i="3"/>
  <c r="F707" i="3"/>
  <c r="I706" i="3"/>
  <c r="F706" i="3"/>
  <c r="I705" i="3"/>
  <c r="F705" i="3"/>
  <c r="I704" i="3"/>
  <c r="F704" i="3"/>
  <c r="I703" i="3"/>
  <c r="F703" i="3"/>
  <c r="I702" i="3"/>
  <c r="F702" i="3"/>
  <c r="I701" i="3"/>
  <c r="F701" i="3"/>
  <c r="I700" i="3"/>
  <c r="F700" i="3"/>
  <c r="I699" i="3"/>
  <c r="F699" i="3"/>
  <c r="I698" i="3"/>
  <c r="F698" i="3"/>
  <c r="I697" i="3"/>
  <c r="F697" i="3"/>
  <c r="I696" i="3"/>
  <c r="F696" i="3"/>
  <c r="I695" i="3"/>
  <c r="F695" i="3"/>
  <c r="I694" i="3"/>
  <c r="F694" i="3"/>
  <c r="I693" i="3"/>
  <c r="F693" i="3"/>
  <c r="I692" i="3"/>
  <c r="F692" i="3"/>
  <c r="I691" i="3"/>
  <c r="F691" i="3"/>
  <c r="I690" i="3"/>
  <c r="F690" i="3"/>
  <c r="I689" i="3"/>
  <c r="F689" i="3"/>
  <c r="I688" i="3"/>
  <c r="F688" i="3"/>
  <c r="I687" i="3"/>
  <c r="F687" i="3"/>
  <c r="I686" i="3"/>
  <c r="F686" i="3"/>
  <c r="I685" i="3"/>
  <c r="F685" i="3"/>
  <c r="I684" i="3"/>
  <c r="F684" i="3"/>
  <c r="I683" i="3"/>
  <c r="F683" i="3"/>
  <c r="I682" i="3"/>
  <c r="F682" i="3"/>
  <c r="I681" i="3"/>
  <c r="F681" i="3"/>
  <c r="I680" i="3"/>
  <c r="F680" i="3"/>
  <c r="I679" i="3"/>
  <c r="F679" i="3"/>
  <c r="I678" i="3"/>
  <c r="F678" i="3"/>
  <c r="I677" i="3"/>
  <c r="F677" i="3"/>
  <c r="I676" i="3"/>
  <c r="F676" i="3"/>
  <c r="I675" i="3"/>
  <c r="F675" i="3"/>
  <c r="I674" i="3"/>
  <c r="F674" i="3"/>
  <c r="I673" i="3"/>
  <c r="F673" i="3"/>
  <c r="I672" i="3"/>
  <c r="F672" i="3"/>
  <c r="I671" i="3"/>
  <c r="F671" i="3"/>
  <c r="I670" i="3"/>
  <c r="F670" i="3"/>
  <c r="I669" i="3"/>
  <c r="F669" i="3"/>
  <c r="I668" i="3"/>
  <c r="F668" i="3"/>
  <c r="I667" i="3"/>
  <c r="F667" i="3"/>
  <c r="I666" i="3"/>
  <c r="F666" i="3"/>
  <c r="I665" i="3"/>
  <c r="F665" i="3"/>
  <c r="I664" i="3"/>
  <c r="F664" i="3"/>
  <c r="I663" i="3"/>
  <c r="F663" i="3"/>
  <c r="I662" i="3"/>
  <c r="F662" i="3"/>
  <c r="I661" i="3"/>
  <c r="F661" i="3"/>
  <c r="I660" i="3"/>
  <c r="F660" i="3"/>
  <c r="I659" i="3"/>
  <c r="F659" i="3"/>
  <c r="I658" i="3"/>
  <c r="F658" i="3"/>
  <c r="I657" i="3"/>
  <c r="F657" i="3"/>
  <c r="I656" i="3"/>
  <c r="F656" i="3"/>
  <c r="I655" i="3"/>
  <c r="F655" i="3"/>
  <c r="I654" i="3"/>
  <c r="F654" i="3"/>
  <c r="I653" i="3"/>
  <c r="F653" i="3"/>
  <c r="I652" i="3"/>
  <c r="F652" i="3"/>
  <c r="I651" i="3"/>
  <c r="F651" i="3"/>
  <c r="I650" i="3"/>
  <c r="F650" i="3"/>
  <c r="I649" i="3"/>
  <c r="F649" i="3"/>
  <c r="I648" i="3"/>
  <c r="F648" i="3"/>
  <c r="I647" i="3"/>
  <c r="F647" i="3"/>
  <c r="I646" i="3"/>
  <c r="F646" i="3"/>
  <c r="I645" i="3"/>
  <c r="F645" i="3"/>
  <c r="I644" i="3"/>
  <c r="F644" i="3"/>
  <c r="I643" i="3"/>
  <c r="F643" i="3"/>
  <c r="I642" i="3"/>
  <c r="F642" i="3"/>
  <c r="I641" i="3"/>
  <c r="F641" i="3"/>
  <c r="I640" i="3"/>
  <c r="F640" i="3"/>
  <c r="I639" i="3"/>
  <c r="F639" i="3"/>
  <c r="I638" i="3"/>
  <c r="F638" i="3"/>
  <c r="I637" i="3"/>
  <c r="F637" i="3"/>
  <c r="I636" i="3"/>
  <c r="F636" i="3"/>
  <c r="I635" i="3"/>
  <c r="F635" i="3"/>
  <c r="I634" i="3"/>
  <c r="F634" i="3"/>
  <c r="I633" i="3"/>
  <c r="F633" i="3"/>
  <c r="I632" i="3"/>
  <c r="F632" i="3"/>
  <c r="I631" i="3"/>
  <c r="F631" i="3"/>
  <c r="I630" i="3"/>
  <c r="F630" i="3"/>
  <c r="I629" i="3"/>
  <c r="F629" i="3"/>
  <c r="I628" i="3"/>
  <c r="F628" i="3"/>
  <c r="I627" i="3"/>
  <c r="F627" i="3"/>
  <c r="I626" i="3"/>
  <c r="F626" i="3"/>
  <c r="I625" i="3"/>
  <c r="F625" i="3"/>
  <c r="I624" i="3"/>
  <c r="F624" i="3"/>
  <c r="I623" i="3"/>
  <c r="F623" i="3"/>
  <c r="I622" i="3"/>
  <c r="F622" i="3"/>
  <c r="I621" i="3"/>
  <c r="F621" i="3"/>
  <c r="I620" i="3"/>
  <c r="F620" i="3"/>
  <c r="I619" i="3"/>
  <c r="F619" i="3"/>
  <c r="I618" i="3"/>
  <c r="F618" i="3"/>
  <c r="I617" i="3"/>
  <c r="F617" i="3"/>
  <c r="I616" i="3"/>
  <c r="F616" i="3"/>
  <c r="I615" i="3"/>
  <c r="F615" i="3"/>
  <c r="I614" i="3"/>
  <c r="F614" i="3"/>
  <c r="I613" i="3"/>
  <c r="F613" i="3"/>
  <c r="I612" i="3"/>
  <c r="F612" i="3"/>
  <c r="I611" i="3"/>
  <c r="F611" i="3"/>
  <c r="I610" i="3"/>
  <c r="F610" i="3"/>
  <c r="I609" i="3"/>
  <c r="F609" i="3"/>
  <c r="I608" i="3"/>
  <c r="F608" i="3"/>
  <c r="I607" i="3"/>
  <c r="F607" i="3"/>
  <c r="I606" i="3"/>
  <c r="F606" i="3"/>
  <c r="I605" i="3"/>
  <c r="F605" i="3"/>
  <c r="I604" i="3"/>
  <c r="F604" i="3"/>
  <c r="I603" i="3"/>
  <c r="F603" i="3"/>
  <c r="I602" i="3"/>
  <c r="F602" i="3"/>
  <c r="I601" i="3"/>
  <c r="F601" i="3"/>
  <c r="I600" i="3"/>
  <c r="F600" i="3"/>
  <c r="I599" i="3"/>
  <c r="F599" i="3"/>
  <c r="I598" i="3"/>
  <c r="F598" i="3"/>
  <c r="I597" i="3"/>
  <c r="F597" i="3"/>
  <c r="I596" i="3"/>
  <c r="F596" i="3"/>
  <c r="I595" i="3"/>
  <c r="F595" i="3"/>
  <c r="I594" i="3"/>
  <c r="F594" i="3"/>
  <c r="I593" i="3"/>
  <c r="F593" i="3"/>
  <c r="I592" i="3"/>
  <c r="F592" i="3"/>
  <c r="I591" i="3"/>
  <c r="F591" i="3"/>
  <c r="I590" i="3"/>
  <c r="F590" i="3"/>
  <c r="I589" i="3"/>
  <c r="F589" i="3"/>
  <c r="I588" i="3"/>
  <c r="F588" i="3"/>
  <c r="I587" i="3"/>
  <c r="F587" i="3"/>
  <c r="I586" i="3"/>
  <c r="F586" i="3"/>
  <c r="I585" i="3"/>
  <c r="F585" i="3"/>
  <c r="I584" i="3"/>
  <c r="F584" i="3"/>
  <c r="I583" i="3"/>
  <c r="F583" i="3"/>
  <c r="I582" i="3"/>
  <c r="F582" i="3"/>
  <c r="I581" i="3"/>
  <c r="F581" i="3"/>
  <c r="I580" i="3"/>
  <c r="F580" i="3"/>
  <c r="I579" i="3"/>
  <c r="F579" i="3"/>
  <c r="I578" i="3"/>
  <c r="F578" i="3"/>
  <c r="I577" i="3"/>
  <c r="F577" i="3"/>
  <c r="I576" i="3"/>
  <c r="F576" i="3"/>
  <c r="I575" i="3"/>
  <c r="F575" i="3"/>
  <c r="I574" i="3"/>
  <c r="F574" i="3"/>
  <c r="I573" i="3"/>
  <c r="F573" i="3"/>
  <c r="I572" i="3"/>
  <c r="F572" i="3"/>
  <c r="I571" i="3"/>
  <c r="F571" i="3"/>
  <c r="I570" i="3"/>
  <c r="F570" i="3"/>
  <c r="I569" i="3"/>
  <c r="F569" i="3"/>
  <c r="I568" i="3"/>
  <c r="F568" i="3"/>
  <c r="I567" i="3"/>
  <c r="F567" i="3"/>
  <c r="I566" i="3"/>
  <c r="F566" i="3"/>
  <c r="I565" i="3"/>
  <c r="F565" i="3"/>
  <c r="I564" i="3"/>
  <c r="F564" i="3"/>
  <c r="I563" i="3"/>
  <c r="F563" i="3"/>
  <c r="I562" i="3"/>
  <c r="F562" i="3"/>
  <c r="I561" i="3"/>
  <c r="F561" i="3"/>
  <c r="I560" i="3"/>
  <c r="F560" i="3"/>
  <c r="I559" i="3"/>
  <c r="F559" i="3"/>
  <c r="I558" i="3"/>
  <c r="F558" i="3"/>
  <c r="I557" i="3"/>
  <c r="F557" i="3"/>
  <c r="I556" i="3"/>
  <c r="F556" i="3"/>
  <c r="I555" i="3"/>
  <c r="F555" i="3"/>
  <c r="I554" i="3"/>
  <c r="F554" i="3"/>
  <c r="I553" i="3"/>
  <c r="F553" i="3"/>
  <c r="I552" i="3"/>
  <c r="F552" i="3"/>
  <c r="I551" i="3"/>
  <c r="F551" i="3"/>
  <c r="I550" i="3"/>
  <c r="F550" i="3"/>
  <c r="I549" i="3"/>
  <c r="F549" i="3"/>
  <c r="I548" i="3"/>
  <c r="F548" i="3"/>
  <c r="I547" i="3"/>
  <c r="F547" i="3"/>
  <c r="I546" i="3"/>
  <c r="F546" i="3"/>
  <c r="I545" i="3"/>
  <c r="F545" i="3"/>
  <c r="I544" i="3"/>
  <c r="F544" i="3"/>
  <c r="I543" i="3"/>
  <c r="F543" i="3"/>
  <c r="I542" i="3"/>
  <c r="F542" i="3"/>
  <c r="I541" i="3"/>
  <c r="F541" i="3"/>
  <c r="I540" i="3"/>
  <c r="F540" i="3"/>
  <c r="I539" i="3"/>
  <c r="F539" i="3"/>
  <c r="I538" i="3"/>
  <c r="F538" i="3"/>
  <c r="I537" i="3"/>
  <c r="F537" i="3"/>
  <c r="I536" i="3"/>
  <c r="F536" i="3"/>
  <c r="I535" i="3"/>
  <c r="F535" i="3"/>
  <c r="I534" i="3"/>
  <c r="F534" i="3"/>
  <c r="I533" i="3"/>
  <c r="F533" i="3"/>
  <c r="I532" i="3"/>
  <c r="F532" i="3"/>
  <c r="I531" i="3"/>
  <c r="F531" i="3"/>
  <c r="I530" i="3"/>
  <c r="F530" i="3"/>
  <c r="I529" i="3"/>
  <c r="F529" i="3"/>
  <c r="I528" i="3"/>
  <c r="F528" i="3"/>
  <c r="I527" i="3"/>
  <c r="F527" i="3"/>
  <c r="I526" i="3"/>
  <c r="F526" i="3"/>
  <c r="I525" i="3"/>
  <c r="F525" i="3"/>
  <c r="I524" i="3"/>
  <c r="F524" i="3"/>
  <c r="I523" i="3"/>
  <c r="F523" i="3"/>
  <c r="I522" i="3"/>
  <c r="F522" i="3"/>
  <c r="I521" i="3"/>
  <c r="F521" i="3"/>
  <c r="I520" i="3"/>
  <c r="F520" i="3"/>
  <c r="I519" i="3"/>
  <c r="F519" i="3"/>
  <c r="I518" i="3"/>
  <c r="F518" i="3"/>
  <c r="I517" i="3"/>
  <c r="F517" i="3"/>
  <c r="I516" i="3"/>
  <c r="F516" i="3"/>
  <c r="I515" i="3"/>
  <c r="F515" i="3"/>
  <c r="I514" i="3"/>
  <c r="F514" i="3"/>
  <c r="I513" i="3"/>
  <c r="F513" i="3"/>
  <c r="I512" i="3"/>
  <c r="F512" i="3"/>
  <c r="I511" i="3"/>
  <c r="F511" i="3"/>
  <c r="I510" i="3"/>
  <c r="F510" i="3"/>
  <c r="I509" i="3"/>
  <c r="F509" i="3"/>
  <c r="I508" i="3"/>
  <c r="F508" i="3"/>
  <c r="I507" i="3"/>
  <c r="F507" i="3"/>
  <c r="I506" i="3"/>
  <c r="F506" i="3"/>
  <c r="I505" i="3"/>
  <c r="F505" i="3"/>
  <c r="I504" i="3"/>
  <c r="F504" i="3"/>
  <c r="I503" i="3"/>
  <c r="F503" i="3"/>
  <c r="I502" i="3"/>
  <c r="F502" i="3"/>
  <c r="I501" i="3"/>
  <c r="F501" i="3"/>
  <c r="I500" i="3"/>
  <c r="F500" i="3"/>
  <c r="I499" i="3"/>
  <c r="F499" i="3"/>
  <c r="I498" i="3"/>
  <c r="F498" i="3"/>
  <c r="I497" i="3"/>
  <c r="F497" i="3"/>
  <c r="I496" i="3"/>
  <c r="F496" i="3"/>
  <c r="I495" i="3"/>
  <c r="F495" i="3"/>
  <c r="I494" i="3"/>
  <c r="F494" i="3"/>
  <c r="I493" i="3"/>
  <c r="F493" i="3"/>
  <c r="I492" i="3"/>
  <c r="F492" i="3"/>
  <c r="I491" i="3"/>
  <c r="F491" i="3"/>
  <c r="I490" i="3"/>
  <c r="F490" i="3"/>
  <c r="I489" i="3"/>
  <c r="F489" i="3"/>
  <c r="I488" i="3"/>
  <c r="F488" i="3"/>
  <c r="I487" i="3"/>
  <c r="F487" i="3"/>
  <c r="I486" i="3"/>
  <c r="F486" i="3"/>
  <c r="I485" i="3"/>
  <c r="F485" i="3"/>
  <c r="I484" i="3"/>
  <c r="F484" i="3"/>
  <c r="I483" i="3"/>
  <c r="F483" i="3"/>
  <c r="I482" i="3"/>
  <c r="F482" i="3"/>
  <c r="I481" i="3"/>
  <c r="F481" i="3"/>
  <c r="I480" i="3"/>
  <c r="F480" i="3"/>
  <c r="I479" i="3"/>
  <c r="F479" i="3"/>
  <c r="I478" i="3"/>
  <c r="F478" i="3"/>
  <c r="I477" i="3"/>
  <c r="F477" i="3"/>
  <c r="I476" i="3"/>
  <c r="F476" i="3"/>
  <c r="I475" i="3"/>
  <c r="F475" i="3"/>
  <c r="I474" i="3"/>
  <c r="F474" i="3"/>
  <c r="I473" i="3"/>
  <c r="F473" i="3"/>
  <c r="I472" i="3"/>
  <c r="F472" i="3"/>
  <c r="I471" i="3"/>
  <c r="F471" i="3"/>
  <c r="I470" i="3"/>
  <c r="F470" i="3"/>
  <c r="I469" i="3"/>
  <c r="F469" i="3"/>
  <c r="I468" i="3"/>
  <c r="F468" i="3"/>
  <c r="I467" i="3"/>
  <c r="F467" i="3"/>
  <c r="I466" i="3"/>
  <c r="F466" i="3"/>
  <c r="I465" i="3"/>
  <c r="F465" i="3"/>
  <c r="I464" i="3"/>
  <c r="F464" i="3"/>
  <c r="I463" i="3"/>
  <c r="F463" i="3"/>
  <c r="I462" i="3"/>
  <c r="F462" i="3"/>
  <c r="I461" i="3"/>
  <c r="F461" i="3"/>
  <c r="I460" i="3"/>
  <c r="F460" i="3"/>
  <c r="I459" i="3"/>
  <c r="F459" i="3"/>
  <c r="I458" i="3"/>
  <c r="F458" i="3"/>
  <c r="I457" i="3"/>
  <c r="F457" i="3"/>
  <c r="I456" i="3"/>
  <c r="F456" i="3"/>
  <c r="I455" i="3"/>
  <c r="F455" i="3"/>
  <c r="I454" i="3"/>
  <c r="F454" i="3"/>
  <c r="I453" i="3"/>
  <c r="F453" i="3"/>
  <c r="I452" i="3"/>
  <c r="F452" i="3"/>
  <c r="I451" i="3"/>
  <c r="F451" i="3"/>
  <c r="I450" i="3"/>
  <c r="F450" i="3"/>
  <c r="I449" i="3"/>
  <c r="F449" i="3"/>
  <c r="I448" i="3"/>
  <c r="F448" i="3"/>
  <c r="I447" i="3"/>
  <c r="F447" i="3"/>
  <c r="I446" i="3"/>
  <c r="F446" i="3"/>
  <c r="I445" i="3"/>
  <c r="F445" i="3"/>
  <c r="I444" i="3"/>
  <c r="F444" i="3"/>
  <c r="I443" i="3"/>
  <c r="F443" i="3"/>
  <c r="I442" i="3"/>
  <c r="F442" i="3"/>
  <c r="I441" i="3"/>
  <c r="F441" i="3"/>
  <c r="I440" i="3"/>
  <c r="F440" i="3"/>
  <c r="I439" i="3"/>
  <c r="F439" i="3"/>
  <c r="I438" i="3"/>
  <c r="F438" i="3"/>
  <c r="I437" i="3"/>
  <c r="F437" i="3"/>
  <c r="I436" i="3"/>
  <c r="F436" i="3"/>
  <c r="I435" i="3"/>
  <c r="F435" i="3"/>
  <c r="I434" i="3"/>
  <c r="F434" i="3"/>
  <c r="I433" i="3"/>
  <c r="F433" i="3"/>
  <c r="I432" i="3"/>
  <c r="F432" i="3"/>
  <c r="I431" i="3"/>
  <c r="F431" i="3"/>
  <c r="I430" i="3"/>
  <c r="F430" i="3"/>
  <c r="I429" i="3"/>
  <c r="F429" i="3"/>
  <c r="I428" i="3"/>
  <c r="F428" i="3"/>
  <c r="I427" i="3"/>
  <c r="F427" i="3"/>
  <c r="I426" i="3"/>
  <c r="F426" i="3"/>
  <c r="I425" i="3"/>
  <c r="F425" i="3"/>
  <c r="I424" i="3"/>
  <c r="F424" i="3"/>
  <c r="I423" i="3"/>
  <c r="F423" i="3"/>
  <c r="I422" i="3"/>
  <c r="F422" i="3"/>
  <c r="I421" i="3"/>
  <c r="F421" i="3"/>
  <c r="I420" i="3"/>
  <c r="F420" i="3"/>
  <c r="I419" i="3"/>
  <c r="F419" i="3"/>
  <c r="I418" i="3"/>
  <c r="F418" i="3"/>
  <c r="I417" i="3"/>
  <c r="F417" i="3"/>
  <c r="I416" i="3"/>
  <c r="F416" i="3"/>
  <c r="I415" i="3"/>
  <c r="F415" i="3"/>
  <c r="I414" i="3"/>
  <c r="F414" i="3"/>
  <c r="I413" i="3"/>
  <c r="F413" i="3"/>
  <c r="I412" i="3"/>
  <c r="F412" i="3"/>
  <c r="I411" i="3"/>
  <c r="F411" i="3"/>
  <c r="I410" i="3"/>
  <c r="F410" i="3"/>
  <c r="I409" i="3"/>
  <c r="F409" i="3"/>
  <c r="I408" i="3"/>
  <c r="F408" i="3"/>
  <c r="I407" i="3"/>
  <c r="F407" i="3"/>
  <c r="I406" i="3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F385" i="3"/>
  <c r="I384" i="3"/>
  <c r="F384" i="3"/>
  <c r="I383" i="3"/>
  <c r="F383" i="3"/>
  <c r="I382" i="3"/>
  <c r="F382" i="3"/>
  <c r="I381" i="3"/>
  <c r="F381" i="3"/>
  <c r="I380" i="3"/>
  <c r="F380" i="3"/>
  <c r="I379" i="3"/>
  <c r="F379" i="3"/>
  <c r="I378" i="3"/>
  <c r="F378" i="3"/>
  <c r="I377" i="3"/>
  <c r="F377" i="3"/>
  <c r="I376" i="3"/>
  <c r="F376" i="3"/>
  <c r="I375" i="3"/>
  <c r="F375" i="3"/>
  <c r="I374" i="3"/>
  <c r="F374" i="3"/>
  <c r="I373" i="3"/>
  <c r="F373" i="3"/>
  <c r="I372" i="3"/>
  <c r="F372" i="3"/>
  <c r="I371" i="3"/>
  <c r="F371" i="3"/>
  <c r="I370" i="3"/>
  <c r="F370" i="3"/>
  <c r="I369" i="3"/>
  <c r="F369" i="3"/>
  <c r="I368" i="3"/>
  <c r="F368" i="3"/>
  <c r="I367" i="3"/>
  <c r="F367" i="3"/>
  <c r="I366" i="3"/>
  <c r="F366" i="3"/>
  <c r="I365" i="3"/>
  <c r="F365" i="3"/>
  <c r="I364" i="3"/>
  <c r="F364" i="3"/>
  <c r="I363" i="3"/>
  <c r="F363" i="3"/>
  <c r="I362" i="3"/>
  <c r="F362" i="3"/>
  <c r="I361" i="3"/>
  <c r="F361" i="3"/>
  <c r="I360" i="3"/>
  <c r="F360" i="3"/>
  <c r="I359" i="3"/>
  <c r="F359" i="3"/>
  <c r="I358" i="3"/>
  <c r="F358" i="3"/>
  <c r="I357" i="3"/>
  <c r="F357" i="3"/>
  <c r="I356" i="3"/>
  <c r="F356" i="3"/>
  <c r="I355" i="3"/>
  <c r="F355" i="3"/>
  <c r="I354" i="3"/>
  <c r="F354" i="3"/>
  <c r="I353" i="3"/>
  <c r="F353" i="3"/>
  <c r="I352" i="3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I345" i="3"/>
  <c r="F345" i="3"/>
  <c r="I344" i="3"/>
  <c r="F344" i="3"/>
  <c r="I343" i="3"/>
  <c r="F343" i="3"/>
  <c r="I342" i="3"/>
  <c r="F342" i="3"/>
  <c r="I341" i="3"/>
  <c r="F341" i="3"/>
  <c r="I340" i="3"/>
  <c r="F340" i="3"/>
  <c r="I339" i="3"/>
  <c r="F339" i="3"/>
  <c r="I338" i="3"/>
  <c r="F338" i="3"/>
  <c r="I337" i="3"/>
  <c r="F337" i="3"/>
  <c r="I336" i="3"/>
  <c r="F336" i="3"/>
  <c r="I335" i="3"/>
  <c r="F335" i="3"/>
  <c r="I334" i="3"/>
  <c r="F334" i="3"/>
  <c r="I333" i="3"/>
  <c r="F333" i="3"/>
  <c r="I332" i="3"/>
  <c r="F332" i="3"/>
  <c r="I331" i="3"/>
  <c r="F331" i="3"/>
  <c r="I330" i="3"/>
  <c r="F330" i="3"/>
  <c r="I329" i="3"/>
  <c r="F329" i="3"/>
  <c r="I328" i="3"/>
  <c r="F328" i="3"/>
  <c r="I327" i="3"/>
  <c r="F327" i="3"/>
  <c r="I326" i="3"/>
  <c r="F326" i="3"/>
  <c r="I325" i="3"/>
  <c r="F325" i="3"/>
  <c r="I324" i="3"/>
  <c r="F324" i="3"/>
  <c r="I323" i="3"/>
  <c r="F323" i="3"/>
  <c r="I322" i="3"/>
  <c r="F322" i="3"/>
  <c r="I321" i="3"/>
  <c r="F321" i="3"/>
  <c r="I320" i="3"/>
  <c r="F320" i="3"/>
  <c r="I319" i="3"/>
  <c r="F319" i="3"/>
  <c r="I318" i="3"/>
  <c r="F318" i="3"/>
  <c r="I317" i="3"/>
  <c r="F317" i="3"/>
  <c r="I316" i="3"/>
  <c r="F316" i="3"/>
  <c r="I315" i="3"/>
  <c r="F315" i="3"/>
  <c r="I314" i="3"/>
  <c r="F314" i="3"/>
  <c r="I313" i="3"/>
  <c r="F313" i="3"/>
  <c r="I312" i="3"/>
  <c r="F312" i="3"/>
  <c r="I311" i="3"/>
  <c r="F311" i="3"/>
  <c r="I310" i="3"/>
  <c r="F310" i="3"/>
  <c r="I309" i="3"/>
  <c r="F309" i="3"/>
  <c r="I308" i="3"/>
  <c r="F308" i="3"/>
  <c r="I307" i="3"/>
  <c r="F307" i="3"/>
  <c r="I306" i="3"/>
  <c r="F306" i="3"/>
  <c r="I305" i="3"/>
  <c r="F305" i="3"/>
  <c r="I304" i="3"/>
  <c r="F304" i="3"/>
  <c r="I303" i="3"/>
  <c r="F303" i="3"/>
  <c r="I302" i="3"/>
  <c r="F302" i="3"/>
  <c r="I301" i="3"/>
  <c r="F301" i="3"/>
  <c r="I300" i="3"/>
  <c r="F300" i="3"/>
  <c r="I299" i="3"/>
  <c r="F299" i="3"/>
  <c r="I298" i="3"/>
  <c r="F298" i="3"/>
  <c r="I297" i="3"/>
  <c r="F297" i="3"/>
  <c r="I296" i="3"/>
  <c r="F296" i="3"/>
  <c r="I295" i="3"/>
  <c r="F295" i="3"/>
  <c r="I294" i="3"/>
  <c r="F294" i="3"/>
  <c r="I293" i="3"/>
  <c r="F293" i="3"/>
  <c r="I292" i="3"/>
  <c r="F292" i="3"/>
  <c r="I291" i="3"/>
  <c r="F291" i="3"/>
  <c r="I290" i="3"/>
  <c r="F290" i="3"/>
  <c r="I289" i="3"/>
  <c r="F289" i="3"/>
  <c r="I288" i="3"/>
  <c r="F288" i="3"/>
  <c r="I287" i="3"/>
  <c r="F287" i="3"/>
  <c r="I286" i="3"/>
  <c r="F286" i="3"/>
  <c r="I285" i="3"/>
  <c r="F285" i="3"/>
  <c r="I284" i="3"/>
  <c r="F284" i="3"/>
  <c r="I283" i="3"/>
  <c r="F283" i="3"/>
  <c r="I282" i="3"/>
  <c r="F282" i="3"/>
  <c r="I281" i="3"/>
  <c r="F281" i="3"/>
  <c r="I280" i="3"/>
  <c r="F280" i="3"/>
  <c r="I279" i="3"/>
  <c r="F279" i="3"/>
  <c r="I278" i="3"/>
  <c r="F278" i="3"/>
  <c r="I277" i="3"/>
  <c r="F277" i="3"/>
  <c r="I276" i="3"/>
  <c r="F276" i="3"/>
  <c r="I275" i="3"/>
  <c r="F275" i="3"/>
  <c r="I274" i="3"/>
  <c r="F274" i="3"/>
  <c r="I273" i="3"/>
  <c r="F273" i="3"/>
  <c r="I272" i="3"/>
  <c r="F272" i="3"/>
  <c r="I271" i="3"/>
  <c r="F271" i="3"/>
  <c r="I270" i="3"/>
  <c r="F270" i="3"/>
  <c r="I269" i="3"/>
  <c r="F269" i="3"/>
  <c r="I268" i="3"/>
  <c r="F268" i="3"/>
  <c r="I267" i="3"/>
  <c r="F267" i="3"/>
  <c r="I266" i="3"/>
  <c r="F266" i="3"/>
  <c r="I265" i="3"/>
  <c r="F265" i="3"/>
  <c r="I264" i="3"/>
  <c r="F264" i="3"/>
  <c r="I263" i="3"/>
  <c r="F263" i="3"/>
  <c r="I262" i="3"/>
  <c r="F262" i="3"/>
  <c r="I261" i="3"/>
  <c r="F261" i="3"/>
  <c r="I260" i="3"/>
  <c r="F260" i="3"/>
  <c r="I259" i="3"/>
  <c r="F259" i="3"/>
  <c r="I258" i="3"/>
  <c r="F258" i="3"/>
  <c r="I257" i="3"/>
  <c r="F257" i="3"/>
  <c r="I256" i="3"/>
  <c r="F256" i="3"/>
  <c r="I255" i="3"/>
  <c r="F255" i="3"/>
  <c r="I254" i="3"/>
  <c r="F254" i="3"/>
  <c r="I253" i="3"/>
  <c r="F253" i="3"/>
  <c r="I252" i="3"/>
  <c r="F252" i="3"/>
  <c r="I251" i="3"/>
  <c r="F251" i="3"/>
  <c r="I250" i="3"/>
  <c r="F250" i="3"/>
  <c r="I249" i="3"/>
  <c r="F249" i="3"/>
  <c r="I248" i="3"/>
  <c r="F248" i="3"/>
  <c r="I247" i="3"/>
  <c r="F247" i="3"/>
  <c r="I246" i="3"/>
  <c r="F246" i="3"/>
  <c r="I245" i="3"/>
  <c r="F245" i="3"/>
  <c r="I244" i="3"/>
  <c r="F244" i="3"/>
  <c r="I243" i="3"/>
  <c r="F243" i="3"/>
  <c r="I242" i="3"/>
  <c r="F242" i="3"/>
  <c r="I241" i="3"/>
  <c r="F241" i="3"/>
  <c r="I240" i="3"/>
  <c r="F240" i="3"/>
  <c r="I239" i="3"/>
  <c r="F239" i="3"/>
  <c r="I238" i="3"/>
  <c r="F238" i="3"/>
  <c r="I237" i="3"/>
  <c r="F237" i="3"/>
  <c r="I236" i="3"/>
  <c r="F236" i="3"/>
  <c r="I235" i="3"/>
  <c r="F235" i="3"/>
  <c r="I234" i="3"/>
  <c r="F234" i="3"/>
  <c r="I233" i="3"/>
  <c r="F233" i="3"/>
  <c r="I232" i="3"/>
  <c r="F232" i="3"/>
  <c r="I231" i="3"/>
  <c r="F231" i="3"/>
  <c r="I230" i="3"/>
  <c r="F230" i="3"/>
  <c r="I229" i="3"/>
  <c r="F229" i="3"/>
  <c r="I228" i="3"/>
  <c r="F228" i="3"/>
  <c r="I227" i="3"/>
  <c r="F227" i="3"/>
  <c r="I226" i="3"/>
  <c r="F226" i="3"/>
  <c r="I225" i="3"/>
  <c r="F225" i="3"/>
  <c r="I224" i="3"/>
  <c r="F224" i="3"/>
  <c r="I223" i="3"/>
  <c r="F223" i="3"/>
  <c r="I222" i="3"/>
  <c r="F222" i="3"/>
  <c r="I221" i="3"/>
  <c r="F221" i="3"/>
  <c r="I220" i="3"/>
  <c r="F220" i="3"/>
  <c r="I219" i="3"/>
  <c r="F219" i="3"/>
  <c r="I218" i="3"/>
  <c r="F218" i="3"/>
  <c r="I217" i="3"/>
  <c r="F217" i="3"/>
  <c r="I216" i="3"/>
  <c r="F216" i="3"/>
  <c r="I215" i="3"/>
  <c r="F215" i="3"/>
  <c r="I214" i="3"/>
  <c r="F214" i="3"/>
  <c r="I213" i="3"/>
  <c r="F213" i="3"/>
  <c r="I212" i="3"/>
  <c r="F212" i="3"/>
  <c r="I211" i="3"/>
  <c r="F211" i="3"/>
  <c r="I210" i="3"/>
  <c r="F210" i="3"/>
  <c r="I209" i="3"/>
  <c r="F209" i="3"/>
  <c r="I208" i="3"/>
  <c r="F208" i="3"/>
  <c r="I207" i="3"/>
  <c r="F207" i="3"/>
  <c r="I206" i="3"/>
  <c r="F206" i="3"/>
  <c r="I205" i="3"/>
  <c r="F205" i="3"/>
  <c r="I204" i="3"/>
  <c r="F204" i="3"/>
  <c r="I203" i="3"/>
  <c r="F203" i="3"/>
  <c r="I202" i="3"/>
  <c r="F202" i="3"/>
  <c r="I201" i="3"/>
  <c r="F201" i="3"/>
  <c r="I200" i="3"/>
  <c r="F200" i="3"/>
  <c r="I199" i="3"/>
  <c r="F199" i="3"/>
  <c r="I198" i="3"/>
  <c r="F198" i="3"/>
  <c r="I197" i="3"/>
  <c r="F197" i="3"/>
  <c r="I196" i="3"/>
  <c r="F196" i="3"/>
  <c r="I195" i="3"/>
  <c r="F195" i="3"/>
  <c r="I194" i="3"/>
  <c r="F194" i="3"/>
  <c r="I193" i="3"/>
  <c r="F193" i="3"/>
  <c r="I192" i="3"/>
  <c r="F192" i="3"/>
  <c r="I191" i="3"/>
  <c r="F191" i="3"/>
  <c r="I190" i="3"/>
  <c r="F190" i="3"/>
  <c r="I189" i="3"/>
  <c r="F189" i="3"/>
  <c r="I188" i="3"/>
  <c r="F188" i="3"/>
  <c r="I187" i="3"/>
  <c r="F187" i="3"/>
  <c r="I186" i="3"/>
  <c r="F186" i="3"/>
  <c r="I185" i="3"/>
  <c r="F185" i="3"/>
  <c r="I184" i="3"/>
  <c r="F184" i="3"/>
  <c r="I183" i="3"/>
  <c r="F183" i="3"/>
  <c r="I182" i="3"/>
  <c r="F182" i="3"/>
  <c r="I181" i="3"/>
  <c r="F181" i="3"/>
  <c r="I180" i="3"/>
  <c r="F180" i="3"/>
  <c r="I179" i="3"/>
  <c r="F179" i="3"/>
  <c r="I178" i="3"/>
  <c r="F178" i="3"/>
  <c r="I177" i="3"/>
  <c r="F177" i="3"/>
  <c r="I176" i="3"/>
  <c r="F176" i="3"/>
  <c r="I175" i="3"/>
  <c r="F175" i="3"/>
  <c r="I174" i="3"/>
  <c r="F174" i="3"/>
  <c r="I173" i="3"/>
  <c r="F173" i="3"/>
  <c r="I172" i="3"/>
  <c r="F172" i="3"/>
  <c r="I171" i="3"/>
  <c r="F171" i="3"/>
  <c r="I170" i="3"/>
  <c r="F170" i="3"/>
  <c r="I169" i="3"/>
  <c r="F169" i="3"/>
  <c r="I168" i="3"/>
  <c r="F168" i="3"/>
  <c r="I167" i="3"/>
  <c r="F167" i="3"/>
  <c r="I166" i="3"/>
  <c r="F166" i="3"/>
  <c r="I165" i="3"/>
  <c r="F165" i="3"/>
  <c r="I164" i="3"/>
  <c r="F164" i="3"/>
  <c r="I163" i="3"/>
  <c r="F163" i="3"/>
  <c r="I162" i="3"/>
  <c r="F162" i="3"/>
  <c r="I161" i="3"/>
  <c r="F161" i="3"/>
  <c r="I160" i="3"/>
  <c r="F160" i="3"/>
  <c r="I159" i="3"/>
  <c r="F159" i="3"/>
  <c r="I158" i="3"/>
  <c r="F158" i="3"/>
  <c r="I157" i="3"/>
  <c r="F157" i="3"/>
  <c r="I156" i="3"/>
  <c r="F156" i="3"/>
  <c r="I155" i="3"/>
  <c r="F155" i="3"/>
  <c r="I154" i="3"/>
  <c r="F154" i="3"/>
  <c r="I153" i="3"/>
  <c r="F153" i="3"/>
  <c r="I152" i="3"/>
  <c r="F152" i="3"/>
  <c r="I151" i="3"/>
  <c r="F151" i="3"/>
  <c r="I150" i="3"/>
  <c r="F150" i="3"/>
  <c r="I149" i="3"/>
  <c r="F149" i="3"/>
  <c r="I148" i="3"/>
  <c r="F148" i="3"/>
  <c r="I147" i="3"/>
  <c r="F147" i="3"/>
  <c r="I146" i="3"/>
  <c r="F146" i="3"/>
  <c r="I145" i="3"/>
  <c r="F145" i="3"/>
  <c r="I144" i="3"/>
  <c r="F144" i="3"/>
  <c r="I143" i="3"/>
  <c r="F143" i="3"/>
  <c r="I142" i="3"/>
  <c r="F142" i="3"/>
  <c r="I141" i="3"/>
  <c r="F141" i="3"/>
  <c r="I140" i="3"/>
  <c r="F140" i="3"/>
  <c r="I139" i="3"/>
  <c r="F139" i="3"/>
  <c r="I138" i="3"/>
  <c r="F138" i="3"/>
  <c r="I137" i="3"/>
  <c r="F137" i="3"/>
  <c r="I136" i="3"/>
  <c r="F136" i="3"/>
  <c r="I135" i="3"/>
  <c r="F135" i="3"/>
  <c r="I134" i="3"/>
  <c r="F134" i="3"/>
  <c r="I133" i="3"/>
  <c r="F133" i="3"/>
  <c r="I132" i="3"/>
  <c r="F132" i="3"/>
  <c r="I131" i="3"/>
  <c r="F131" i="3"/>
  <c r="I130" i="3"/>
  <c r="F130" i="3"/>
  <c r="I129" i="3"/>
  <c r="F129" i="3"/>
  <c r="I128" i="3"/>
  <c r="F128" i="3"/>
  <c r="I127" i="3"/>
  <c r="F127" i="3"/>
  <c r="I126" i="3"/>
  <c r="F126" i="3"/>
  <c r="I125" i="3"/>
  <c r="F125" i="3"/>
  <c r="I124" i="3"/>
  <c r="F124" i="3"/>
  <c r="I123" i="3"/>
  <c r="F123" i="3"/>
  <c r="I122" i="3"/>
  <c r="F122" i="3"/>
  <c r="I121" i="3"/>
  <c r="F121" i="3"/>
  <c r="I120" i="3"/>
  <c r="F120" i="3"/>
  <c r="I119" i="3"/>
  <c r="F119" i="3"/>
  <c r="I118" i="3"/>
  <c r="F118" i="3"/>
  <c r="I117" i="3"/>
  <c r="F117" i="3"/>
  <c r="I116" i="3"/>
  <c r="F116" i="3"/>
  <c r="I115" i="3"/>
  <c r="F115" i="3"/>
  <c r="I114" i="3"/>
  <c r="F114" i="3"/>
  <c r="I113" i="3"/>
  <c r="F113" i="3"/>
  <c r="I112" i="3"/>
  <c r="F112" i="3"/>
  <c r="I111" i="3"/>
  <c r="F111" i="3"/>
  <c r="I110" i="3"/>
  <c r="F110" i="3"/>
  <c r="I109" i="3"/>
  <c r="F109" i="3"/>
  <c r="I108" i="3"/>
  <c r="F108" i="3"/>
  <c r="I107" i="3"/>
  <c r="F107" i="3"/>
  <c r="I106" i="3"/>
  <c r="F106" i="3"/>
  <c r="I105" i="3"/>
  <c r="F105" i="3"/>
  <c r="I104" i="3"/>
  <c r="F104" i="3"/>
  <c r="I103" i="3"/>
  <c r="F103" i="3"/>
  <c r="I102" i="3"/>
  <c r="F102" i="3"/>
  <c r="I101" i="3"/>
  <c r="F101" i="3"/>
  <c r="I100" i="3"/>
  <c r="F100" i="3"/>
  <c r="I99" i="3"/>
  <c r="F99" i="3"/>
  <c r="I98" i="3"/>
  <c r="F98" i="3"/>
  <c r="I97" i="3"/>
  <c r="F97" i="3"/>
  <c r="I96" i="3"/>
  <c r="F96" i="3"/>
  <c r="I95" i="3"/>
  <c r="F95" i="3"/>
  <c r="I94" i="3"/>
  <c r="F94" i="3"/>
  <c r="I93" i="3"/>
  <c r="F93" i="3"/>
  <c r="I92" i="3"/>
  <c r="F92" i="3"/>
  <c r="I91" i="3"/>
  <c r="F91" i="3"/>
  <c r="I90" i="3"/>
  <c r="F90" i="3"/>
  <c r="I89" i="3"/>
  <c r="F89" i="3"/>
  <c r="I88" i="3"/>
  <c r="F88" i="3"/>
  <c r="I87" i="3"/>
  <c r="F87" i="3"/>
  <c r="I86" i="3"/>
  <c r="F86" i="3"/>
  <c r="I85" i="3"/>
  <c r="F85" i="3"/>
  <c r="I84" i="3"/>
  <c r="F84" i="3"/>
  <c r="I83" i="3"/>
  <c r="F83" i="3"/>
  <c r="I82" i="3"/>
  <c r="F82" i="3"/>
  <c r="I81" i="3"/>
  <c r="F81" i="3"/>
  <c r="I80" i="3"/>
  <c r="F80" i="3"/>
  <c r="I79" i="3"/>
  <c r="F79" i="3"/>
  <c r="I78" i="3"/>
  <c r="F78" i="3"/>
  <c r="I77" i="3"/>
  <c r="F77" i="3"/>
  <c r="I76" i="3"/>
  <c r="F76" i="3"/>
  <c r="I75" i="3"/>
  <c r="F75" i="3"/>
  <c r="I74" i="3"/>
  <c r="F74" i="3"/>
  <c r="I73" i="3"/>
  <c r="F73" i="3"/>
  <c r="I72" i="3"/>
  <c r="F72" i="3"/>
  <c r="I71" i="3"/>
  <c r="F71" i="3"/>
  <c r="I70" i="3"/>
  <c r="F70" i="3"/>
  <c r="I69" i="3"/>
  <c r="F69" i="3"/>
  <c r="I68" i="3"/>
  <c r="F68" i="3"/>
  <c r="I67" i="3"/>
  <c r="F67" i="3"/>
  <c r="I66" i="3"/>
  <c r="F66" i="3"/>
  <c r="I65" i="3"/>
  <c r="F65" i="3"/>
  <c r="I64" i="3"/>
  <c r="F64" i="3"/>
  <c r="I63" i="3"/>
  <c r="F63" i="3"/>
  <c r="I62" i="3"/>
  <c r="F62" i="3"/>
  <c r="I61" i="3"/>
  <c r="F61" i="3"/>
  <c r="I60" i="3"/>
  <c r="F60" i="3"/>
  <c r="I59" i="3"/>
  <c r="F59" i="3"/>
  <c r="I58" i="3"/>
  <c r="F58" i="3"/>
  <c r="I57" i="3"/>
  <c r="F57" i="3"/>
  <c r="I56" i="3"/>
  <c r="F56" i="3"/>
  <c r="I55" i="3"/>
  <c r="F55" i="3"/>
  <c r="I54" i="3"/>
  <c r="F54" i="3"/>
  <c r="I53" i="3"/>
  <c r="F53" i="3"/>
  <c r="I52" i="3"/>
  <c r="F52" i="3"/>
  <c r="I51" i="3"/>
  <c r="F51" i="3"/>
  <c r="I50" i="3"/>
  <c r="F50" i="3"/>
  <c r="I49" i="3"/>
  <c r="F49" i="3"/>
  <c r="I48" i="3"/>
  <c r="F48" i="3"/>
  <c r="I47" i="3"/>
  <c r="F47" i="3"/>
  <c r="I46" i="3"/>
  <c r="F46" i="3"/>
  <c r="I45" i="3"/>
  <c r="F45" i="3"/>
  <c r="I44" i="3"/>
  <c r="F44" i="3"/>
  <c r="I43" i="3"/>
  <c r="F43" i="3"/>
  <c r="I42" i="3"/>
  <c r="F42" i="3"/>
  <c r="I41" i="3"/>
  <c r="F41" i="3"/>
  <c r="I40" i="3"/>
  <c r="F40" i="3"/>
  <c r="I39" i="3"/>
  <c r="F39" i="3"/>
  <c r="I38" i="3"/>
  <c r="F38" i="3"/>
  <c r="I37" i="3"/>
  <c r="F37" i="3"/>
  <c r="I36" i="3"/>
  <c r="F36" i="3"/>
  <c r="I35" i="3"/>
  <c r="F35" i="3"/>
  <c r="I34" i="3"/>
  <c r="F34" i="3"/>
  <c r="I33" i="3"/>
  <c r="F33" i="3"/>
  <c r="I32" i="3"/>
  <c r="F32" i="3"/>
  <c r="I31" i="3"/>
  <c r="F31" i="3"/>
  <c r="I30" i="3"/>
  <c r="F30" i="3"/>
  <c r="I29" i="3"/>
  <c r="F29" i="3"/>
  <c r="F13" i="3"/>
  <c r="F12" i="3"/>
  <c r="F11" i="3"/>
  <c r="F10" i="3"/>
  <c r="F9" i="3"/>
  <c r="G5" i="3"/>
  <c r="M14" i="3" s="1"/>
  <c r="F10" i="1"/>
  <c r="F11" i="1"/>
  <c r="F12" i="1"/>
  <c r="F13" i="1"/>
  <c r="F9" i="1"/>
  <c r="G20" i="7" l="1"/>
  <c r="H20" i="7" s="1"/>
  <c r="G26" i="7"/>
  <c r="H26" i="7" s="1"/>
  <c r="G21" i="7"/>
  <c r="H21" i="7" s="1"/>
  <c r="G27" i="7"/>
  <c r="H27" i="7" s="1"/>
  <c r="H783" i="6"/>
  <c r="H22" i="6"/>
  <c r="H27" i="6"/>
  <c r="H21" i="6"/>
  <c r="H24" i="6"/>
  <c r="H23" i="6"/>
  <c r="H26" i="6"/>
  <c r="H25" i="6"/>
  <c r="H20" i="6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H781" i="7" l="1"/>
  <c r="H786" i="7" s="1"/>
  <c r="G784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G21" i="1" s="1"/>
  <c r="G27" i="2"/>
  <c r="A27" i="2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A10" i="2"/>
  <c r="A11" i="2"/>
  <c r="A12" i="2"/>
  <c r="A13" i="2"/>
  <c r="A14" i="2"/>
  <c r="A15" i="2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E11" i="2"/>
  <c r="E12" i="2"/>
  <c r="E13" i="2"/>
  <c r="E14" i="2"/>
  <c r="E15" i="2"/>
  <c r="E10" i="2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18" i="1"/>
  <c r="H565" i="1"/>
  <c r="H564" i="1"/>
  <c r="H563" i="1"/>
  <c r="H562" i="1"/>
  <c r="H561" i="1"/>
  <c r="H560" i="1"/>
  <c r="H559" i="1"/>
  <c r="H558" i="1"/>
  <c r="H569" i="1"/>
  <c r="H568" i="1"/>
  <c r="H567" i="1"/>
  <c r="H566" i="1"/>
  <c r="H622" i="1"/>
  <c r="H570" i="1"/>
  <c r="H623" i="1"/>
  <c r="H624" i="1"/>
  <c r="H625" i="1"/>
  <c r="H626" i="1"/>
  <c r="H557" i="1"/>
  <c r="H784" i="1"/>
  <c r="D19" i="2" l="1"/>
  <c r="F19" i="2"/>
  <c r="H21" i="1"/>
  <c r="G27" i="1"/>
  <c r="G20" i="1"/>
  <c r="G25" i="1"/>
  <c r="G26" i="1"/>
  <c r="G23" i="1"/>
  <c r="G24" i="1"/>
  <c r="G22" i="1"/>
  <c r="D14" i="2"/>
  <c r="D20" i="2" l="1"/>
  <c r="F20" i="2"/>
  <c r="D21" i="2"/>
  <c r="F21" i="2"/>
  <c r="D22" i="2"/>
  <c r="F22" i="2"/>
  <c r="G22" i="2" s="1"/>
  <c r="E22" i="2" s="1"/>
  <c r="F24" i="2"/>
  <c r="G24" i="2" s="1"/>
  <c r="E24" i="2" s="1"/>
  <c r="D24" i="2"/>
  <c r="D23" i="2"/>
  <c r="F23" i="2"/>
  <c r="G23" i="2" s="1"/>
  <c r="E23" i="2" s="1"/>
  <c r="F25" i="2"/>
  <c r="G25" i="2" s="1"/>
  <c r="E25" i="2" s="1"/>
  <c r="D25" i="2"/>
  <c r="F18" i="2"/>
  <c r="G18" i="2" s="1"/>
  <c r="E18" i="2" s="1"/>
  <c r="D18" i="2"/>
  <c r="H20" i="1"/>
  <c r="H27" i="1"/>
  <c r="H26" i="1"/>
  <c r="H25" i="1"/>
  <c r="H24" i="1"/>
  <c r="H23" i="1"/>
  <c r="H22" i="1"/>
  <c r="G20" i="2"/>
  <c r="E20" i="2" s="1"/>
  <c r="G21" i="2"/>
  <c r="E21" i="2" s="1"/>
  <c r="E27" i="2"/>
  <c r="D27" i="2"/>
  <c r="H781" i="1" l="1"/>
  <c r="G19" i="2"/>
  <c r="H786" i="1" l="1"/>
  <c r="G795" i="1" s="1"/>
  <c r="G794" i="1" s="1"/>
  <c r="E19" i="2"/>
  <c r="G29" i="2"/>
  <c r="G30" i="2" s="1"/>
  <c r="G32" i="2" s="1"/>
  <c r="G31" i="2" s="1"/>
  <c r="G33" i="2" s="1"/>
</calcChain>
</file>

<file path=xl/sharedStrings.xml><?xml version="1.0" encoding="utf-8"?>
<sst xmlns="http://schemas.openxmlformats.org/spreadsheetml/2006/main" count="254" uniqueCount="95">
  <si>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</si>
  <si>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</si>
  <si>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</si>
  <si>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</si>
  <si>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</si>
  <si>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</si>
  <si>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</si>
  <si>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</si>
  <si>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</si>
  <si>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</si>
  <si>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</si>
  <si>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</si>
  <si>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</si>
  <si>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</si>
  <si>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</si>
  <si>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</si>
  <si>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</si>
  <si>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</si>
  <si>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</si>
  <si>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</si>
  <si>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</si>
  <si>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</si>
  <si>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</si>
  <si>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</si>
  <si>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</si>
  <si>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</si>
  <si>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</si>
  <si>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</si>
  <si>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</si>
  <si>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</si>
  <si>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</si>
  <si>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</si>
  <si>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</si>
  <si>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</si>
  <si>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</si>
  <si>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</si>
  <si>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</si>
  <si>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</si>
  <si>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</si>
  <si>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</si>
  <si>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</si>
  <si>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</si>
  <si>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</si>
  <si>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</si>
  <si>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</si>
  <si>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</si>
  <si>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</si>
  <si>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Pascale Challon</t>
  </si>
  <si>
    <t>5EME AVENUE</t>
  </si>
  <si>
    <t>70 Chemin de Bois Caillard</t>
  </si>
  <si>
    <t>Doissin, 38730</t>
  </si>
  <si>
    <t>France</t>
  </si>
  <si>
    <t>Mina</t>
  </si>
  <si>
    <t>BR16</t>
  </si>
  <si>
    <t>BNTG</t>
  </si>
  <si>
    <t>10mm Gold</t>
  </si>
  <si>
    <t>SEGHT14</t>
  </si>
  <si>
    <t>8mm Gold</t>
  </si>
  <si>
    <t>VSEGH14B</t>
  </si>
  <si>
    <t>8mm</t>
  </si>
  <si>
    <t>MFR3</t>
  </si>
  <si>
    <t>Clear</t>
  </si>
  <si>
    <t>L.Ame</t>
  </si>
  <si>
    <t>Total:</t>
  </si>
  <si>
    <t>Discount:</t>
  </si>
  <si>
    <t>PO</t>
  </si>
  <si>
    <t>Tel: 0659366300</t>
  </si>
  <si>
    <t>Email: pascalechlln@gmail.com</t>
  </si>
  <si>
    <t>18NSZ25M</t>
  </si>
  <si>
    <t>18NSZ15M</t>
  </si>
  <si>
    <t>Acrylic empty display with white foam for 120 pcs of nose jewelry</t>
  </si>
  <si>
    <t>Anodized 316L steel belly banana, 14g (1.6mm) with 5 &amp; 8mm balls</t>
  </si>
  <si>
    <t>PVD plated surgical steel hinged segment ring, 14g (1.6mm)</t>
  </si>
  <si>
    <t>3mm multi-crystal ferido glued ball with resin cover and 16g (1.2mm) threading (sold per pcs)</t>
  </si>
  <si>
    <t>nose studs, 22g (0.6mm) with 2.5mm round prong set color CZ stone</t>
  </si>
  <si>
    <t>nose studs, 22g (0.6mm) with 1.5mm round prong set color CZ stone</t>
  </si>
  <si>
    <t>hinged segment ring, 14g (1.6mm)- size8mm</t>
  </si>
  <si>
    <t xml:space="preserve">Description: </t>
  </si>
  <si>
    <t xml:space="preserve">                                          Stainless steel imitation jewelry</t>
  </si>
  <si>
    <t>Delivery</t>
  </si>
  <si>
    <t>Name:</t>
  </si>
  <si>
    <t>Order No.</t>
  </si>
  <si>
    <t>Invoice No.</t>
  </si>
  <si>
    <t>Delivery date:</t>
  </si>
  <si>
    <t>Signature:</t>
  </si>
  <si>
    <t>Walk In</t>
  </si>
  <si>
    <t>EUR</t>
  </si>
  <si>
    <t>Clear (2.5mm)</t>
  </si>
  <si>
    <t>Clear (1.5mm)</t>
  </si>
  <si>
    <t>Exchange Rate USD - THB</t>
  </si>
  <si>
    <t>Total Order USD</t>
  </si>
  <si>
    <t>Total Invoice USD</t>
  </si>
  <si>
    <t>USD</t>
  </si>
  <si>
    <t>Paid cash:</t>
  </si>
  <si>
    <t>Paid credit card: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</si>
</sst>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  <numFmt numFmtId="169" formatCode="[$-F800]dddd\,\ mmmm\ dd\,\ yyyy"/>
  </numFmts>
  <fonts count="4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4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5662">
    <xf numFmtId="0" fontId="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5" fillId="0" borderId="0"/>
    <xf numFmtId="0" fontId="26" fillId="0" borderId="0"/>
    <xf numFmtId="0" fontId="5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12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28" fillId="0" borderId="0">
      <alignment vertical="center"/>
    </xf>
    <xf numFmtId="0" fontId="5" fillId="0" borderId="0"/>
    <xf numFmtId="0" fontId="16" fillId="0" borderId="0"/>
    <xf numFmtId="0" fontId="28" fillId="0" borderId="0">
      <alignment vertical="center"/>
    </xf>
    <xf numFmtId="0" fontId="16" fillId="0" borderId="0"/>
    <xf numFmtId="0" fontId="16" fillId="0" borderId="0" applyNumberFormat="0" applyFill="0" applyBorder="0" applyAlignment="0" applyProtection="0"/>
    <xf numFmtId="0" fontId="5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16" fillId="0" borderId="0"/>
    <xf numFmtId="0" fontId="28" fillId="0" borderId="0">
      <alignment vertical="center"/>
    </xf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44" fontId="16" fillId="0" borderId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5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5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 applyNumberFormat="0" applyFill="0" applyBorder="0" applyAlignment="0" applyProtection="0"/>
    <xf numFmtId="0" fontId="5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/>
    <xf numFmtId="0" fontId="16" fillId="0" borderId="0" applyNumberFormat="0" applyFill="0" applyBorder="0" applyAlignment="0" applyProtection="0"/>
    <xf numFmtId="0" fontId="16" fillId="0" borderId="0"/>
    <xf numFmtId="0" fontId="3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0" fontId="30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5" fillId="0" borderId="0"/>
    <xf numFmtId="0" fontId="16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28" fillId="0" borderId="0">
      <alignment vertical="center"/>
    </xf>
    <xf numFmtId="0" fontId="33" fillId="0" borderId="0"/>
    <xf numFmtId="0" fontId="16" fillId="0" borderId="0" applyNumberFormat="0" applyFill="0" applyBorder="0" applyAlignment="0" applyProtection="0"/>
    <xf numFmtId="0" fontId="16" fillId="0" borderId="0"/>
    <xf numFmtId="0" fontId="5" fillId="0" borderId="0"/>
    <xf numFmtId="0" fontId="32" fillId="0" borderId="0">
      <alignment vertical="center"/>
    </xf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44" fontId="16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8" fontId="5" fillId="0" borderId="0" applyFont="0" applyFill="0" applyBorder="0" applyAlignment="0" applyProtection="0"/>
    <xf numFmtId="0" fontId="16" fillId="0" borderId="0"/>
    <xf numFmtId="168" fontId="5" fillId="0" borderId="0" applyFont="0" applyFill="0" applyBorder="0" applyAlignment="0" applyProtection="0"/>
    <xf numFmtId="0" fontId="16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6" fillId="0" borderId="0"/>
    <xf numFmtId="0" fontId="16" fillId="0" borderId="0"/>
    <xf numFmtId="0" fontId="3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5" fillId="0" borderId="0"/>
    <xf numFmtId="43" fontId="27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36" fillId="0" borderId="0"/>
    <xf numFmtId="0" fontId="16" fillId="0" borderId="0"/>
    <xf numFmtId="0" fontId="3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5" fillId="0" borderId="0"/>
    <xf numFmtId="0" fontId="30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" fillId="0" borderId="0"/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5" fillId="0" borderId="0"/>
    <xf numFmtId="0" fontId="16" fillId="0" borderId="0" applyNumberFormat="0" applyFill="0" applyBorder="0" applyAlignment="0" applyProtection="0"/>
    <xf numFmtId="44" fontId="16" fillId="0" borderId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43" fontId="27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5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6" fillId="0" borderId="0"/>
    <xf numFmtId="0" fontId="4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4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4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4" fillId="0" borderId="0"/>
    <xf numFmtId="0" fontId="16" fillId="0" borderId="0"/>
    <xf numFmtId="0" fontId="16" fillId="0" borderId="0"/>
    <xf numFmtId="0" fontId="16" fillId="0" borderId="0"/>
    <xf numFmtId="0" fontId="4" fillId="0" borderId="0"/>
    <xf numFmtId="0" fontId="16" fillId="0" borderId="0"/>
    <xf numFmtId="0" fontId="4" fillId="0" borderId="0"/>
    <xf numFmtId="0" fontId="4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4" fillId="0" borderId="0"/>
    <xf numFmtId="0" fontId="16" fillId="0" borderId="0"/>
    <xf numFmtId="0" fontId="16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/>
    <xf numFmtId="0" fontId="4" fillId="0" borderId="0"/>
    <xf numFmtId="0" fontId="4" fillId="0" borderId="0"/>
    <xf numFmtId="0" fontId="16" fillId="0" borderId="0" applyNumberFormat="0" applyFill="0" applyBorder="0" applyAlignment="0" applyProtection="0"/>
    <xf numFmtId="0" fontId="4" fillId="0" borderId="0"/>
    <xf numFmtId="0" fontId="16" fillId="0" borderId="0"/>
    <xf numFmtId="0" fontId="16" fillId="0" borderId="0"/>
    <xf numFmtId="168" fontId="4" fillId="0" borderId="0" applyFont="0" applyFill="0" applyBorder="0" applyAlignment="0" applyProtection="0"/>
    <xf numFmtId="0" fontId="16" fillId="0" borderId="0"/>
    <xf numFmtId="168" fontId="4" fillId="0" borderId="0" applyFont="0" applyFill="0" applyBorder="0" applyAlignment="0" applyProtection="0"/>
    <xf numFmtId="0" fontId="4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4" fillId="0" borderId="0"/>
    <xf numFmtId="0" fontId="4" fillId="0" borderId="0"/>
    <xf numFmtId="0" fontId="4" fillId="0" borderId="0"/>
    <xf numFmtId="0" fontId="16" fillId="0" borderId="0"/>
    <xf numFmtId="0" fontId="16" fillId="0" borderId="0"/>
    <xf numFmtId="0" fontId="4" fillId="0" borderId="0"/>
    <xf numFmtId="43" fontId="27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4" fillId="0" borderId="0"/>
    <xf numFmtId="0" fontId="4" fillId="0" borderId="0"/>
    <xf numFmtId="0" fontId="16" fillId="0" borderId="0"/>
    <xf numFmtId="0" fontId="16" fillId="0" borderId="0"/>
    <xf numFmtId="0" fontId="4" fillId="0" borderId="0"/>
    <xf numFmtId="0" fontId="16" fillId="0" borderId="0"/>
    <xf numFmtId="0" fontId="4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6" fillId="0" borderId="0"/>
    <xf numFmtId="0" fontId="16" fillId="0" borderId="0"/>
    <xf numFmtId="0" fontId="4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0" borderId="0"/>
    <xf numFmtId="43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16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16" fillId="0" borderId="0"/>
    <xf numFmtId="0" fontId="16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209">
    <xf numFmtId="0" fontId="0" fillId="0" borderId="0" xfId="0"/>
    <xf numFmtId="0" fontId="11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9" fillId="2" borderId="0" xfId="0" applyFont="1" applyFill="1" applyAlignment="1">
      <alignment vertical="center"/>
    </xf>
    <xf numFmtId="0" fontId="9" fillId="2" borderId="0" xfId="0" applyFont="1" applyFill="1" applyAlignment="1">
      <alignment horizontal="left" vertical="center"/>
    </xf>
    <xf numFmtId="0" fontId="17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3" fillId="2" borderId="0" xfId="0" applyNumberFormat="1" applyFont="1" applyFill="1" applyAlignment="1">
      <alignment horizontal="center" vertical="center"/>
    </xf>
    <xf numFmtId="49" fontId="14" fillId="2" borderId="0" xfId="1" applyNumberFormat="1" applyFont="1" applyFill="1" applyBorder="1" applyAlignment="1" applyProtection="1">
      <alignment vertical="center"/>
    </xf>
    <xf numFmtId="49" fontId="14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5" fillId="2" borderId="0" xfId="0" applyFont="1" applyFill="1" applyAlignment="1">
      <alignment vertical="center"/>
    </xf>
    <xf numFmtId="0" fontId="18" fillId="2" borderId="0" xfId="1" applyFont="1" applyFill="1" applyBorder="1" applyAlignment="1" applyProtection="1">
      <alignment vertical="center"/>
    </xf>
    <xf numFmtId="0" fontId="12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10" fillId="0" borderId="11" xfId="0" applyNumberFormat="1" applyFont="1" applyBorder="1" applyAlignment="1">
      <alignment horizontal="right" vertical="center"/>
    </xf>
    <xf numFmtId="4" fontId="7" fillId="0" borderId="11" xfId="0" applyNumberFormat="1" applyFont="1" applyBorder="1" applyAlignment="1">
      <alignment horizontal="right" vertical="center"/>
    </xf>
    <xf numFmtId="0" fontId="11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center"/>
    </xf>
    <xf numFmtId="4" fontId="10" fillId="0" borderId="13" xfId="0" applyNumberFormat="1" applyFont="1" applyBorder="1" applyAlignment="1">
      <alignment horizontal="right" vertical="center"/>
    </xf>
    <xf numFmtId="4" fontId="7" fillId="0" borderId="13" xfId="0" applyNumberFormat="1" applyFont="1" applyBorder="1" applyAlignment="1">
      <alignment horizontal="right" vertical="center"/>
    </xf>
    <xf numFmtId="49" fontId="19" fillId="2" borderId="0" xfId="0" applyNumberFormat="1" applyFont="1" applyFill="1" applyAlignment="1">
      <alignment vertical="center"/>
    </xf>
    <xf numFmtId="49" fontId="14" fillId="2" borderId="0" xfId="1" applyNumberFormat="1" applyFont="1" applyFill="1" applyBorder="1" applyAlignment="1" applyProtection="1">
      <alignment horizontal="right" vertical="center"/>
    </xf>
    <xf numFmtId="49" fontId="14" fillId="2" borderId="0" xfId="0" applyNumberFormat="1" applyFont="1" applyFill="1" applyAlignment="1">
      <alignment horizontal="center"/>
    </xf>
    <xf numFmtId="0" fontId="9" fillId="2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16" fillId="2" borderId="0" xfId="0" applyFont="1" applyFill="1"/>
    <xf numFmtId="0" fontId="16" fillId="2" borderId="2" xfId="0" applyFont="1" applyFill="1" applyBorder="1" applyAlignment="1">
      <alignment horizontal="right" vertical="center"/>
    </xf>
    <xf numFmtId="4" fontId="9" fillId="2" borderId="2" xfId="0" applyNumberFormat="1" applyFont="1" applyFill="1" applyBorder="1" applyAlignment="1">
      <alignment horizontal="right" vertical="center"/>
    </xf>
    <xf numFmtId="0" fontId="15" fillId="2" borderId="17" xfId="0" applyFont="1" applyFill="1" applyBorder="1"/>
    <xf numFmtId="4" fontId="20" fillId="2" borderId="18" xfId="0" applyNumberFormat="1" applyFont="1" applyFill="1" applyBorder="1"/>
    <xf numFmtId="2" fontId="14" fillId="2" borderId="20" xfId="0" applyNumberFormat="1" applyFont="1" applyFill="1" applyBorder="1" applyAlignment="1">
      <alignment horizontal="center"/>
    </xf>
    <xf numFmtId="0" fontId="16" fillId="2" borderId="20" xfId="0" applyFont="1" applyFill="1" applyBorder="1" applyAlignment="1">
      <alignment horizontal="left" vertical="center" wrapText="1"/>
    </xf>
    <xf numFmtId="0" fontId="8" fillId="0" borderId="20" xfId="0" applyFont="1" applyBorder="1" applyAlignment="1">
      <alignment vertical="center"/>
    </xf>
    <xf numFmtId="0" fontId="16" fillId="2" borderId="24" xfId="0" applyFont="1" applyFill="1" applyBorder="1" applyAlignment="1">
      <alignment horizontal="center" vertical="center" wrapText="1"/>
    </xf>
    <xf numFmtId="166" fontId="16" fillId="2" borderId="25" xfId="0" applyNumberFormat="1" applyFont="1" applyFill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8" fillId="0" borderId="26" xfId="0" applyFont="1" applyBorder="1" applyAlignment="1">
      <alignment vertical="center" wrapText="1"/>
    </xf>
    <xf numFmtId="4" fontId="0" fillId="0" borderId="0" xfId="0" applyNumberFormat="1"/>
    <xf numFmtId="0" fontId="24" fillId="0" borderId="0" xfId="0" applyFont="1"/>
    <xf numFmtId="0" fontId="21" fillId="0" borderId="0" xfId="2" applyFont="1" applyAlignment="1">
      <alignment horizontal="left" vertical="center"/>
    </xf>
    <xf numFmtId="0" fontId="9" fillId="0" borderId="17" xfId="2" applyFont="1" applyBorder="1" applyAlignment="1">
      <alignment horizontal="left" vertical="center"/>
    </xf>
    <xf numFmtId="0" fontId="9" fillId="0" borderId="27" xfId="2" applyFont="1" applyBorder="1" applyAlignment="1">
      <alignment horizontal="left" vertical="center"/>
    </xf>
    <xf numFmtId="0" fontId="22" fillId="0" borderId="18" xfId="2" applyFont="1" applyBorder="1" applyAlignment="1">
      <alignment horizontal="left" vertical="center"/>
    </xf>
    <xf numFmtId="0" fontId="22" fillId="0" borderId="0" xfId="2" applyFont="1" applyAlignment="1">
      <alignment vertical="center"/>
    </xf>
    <xf numFmtId="0" fontId="16" fillId="0" borderId="0" xfId="2" applyAlignment="1">
      <alignment vertical="center"/>
    </xf>
    <xf numFmtId="0" fontId="9" fillId="0" borderId="0" xfId="2" applyFont="1" applyAlignment="1">
      <alignment vertical="center"/>
    </xf>
    <xf numFmtId="0" fontId="9" fillId="0" borderId="17" xfId="2" applyFont="1" applyBorder="1" applyAlignment="1">
      <alignment vertical="center"/>
    </xf>
    <xf numFmtId="0" fontId="16" fillId="0" borderId="27" xfId="2" applyBorder="1" applyAlignment="1">
      <alignment vertical="center"/>
    </xf>
    <xf numFmtId="0" fontId="16" fillId="0" borderId="18" xfId="2" applyBorder="1" applyAlignment="1">
      <alignment vertical="center"/>
    </xf>
    <xf numFmtId="49" fontId="14" fillId="0" borderId="28" xfId="2" applyNumberFormat="1" applyFont="1" applyBorder="1" applyAlignment="1">
      <alignment horizontal="center" vertical="center"/>
    </xf>
    <xf numFmtId="49" fontId="14" fillId="0" borderId="29" xfId="2" applyNumberFormat="1" applyFont="1" applyBorder="1" applyAlignment="1">
      <alignment horizontal="center" vertical="center"/>
    </xf>
    <xf numFmtId="166" fontId="16" fillId="2" borderId="25" xfId="2" applyNumberFormat="1" applyFill="1" applyBorder="1" applyAlignment="1">
      <alignment horizontal="center" vertical="center" wrapText="1"/>
    </xf>
    <xf numFmtId="0" fontId="6" fillId="0" borderId="30" xfId="2" applyFont="1" applyBorder="1" applyAlignment="1">
      <alignment horizontal="center" vertical="center"/>
    </xf>
    <xf numFmtId="0" fontId="12" fillId="0" borderId="0" xfId="1" applyAlignment="1" applyProtection="1">
      <alignment vertical="center"/>
    </xf>
    <xf numFmtId="165" fontId="13" fillId="0" borderId="0" xfId="2" applyNumberFormat="1" applyFont="1" applyAlignment="1">
      <alignment horizontal="center" vertical="center"/>
    </xf>
    <xf numFmtId="0" fontId="9" fillId="0" borderId="31" xfId="2" applyFont="1" applyBorder="1"/>
    <xf numFmtId="49" fontId="14" fillId="0" borderId="0" xfId="2" applyNumberFormat="1" applyFont="1"/>
    <xf numFmtId="0" fontId="9" fillId="0" borderId="15" xfId="2" applyFont="1" applyBorder="1"/>
    <xf numFmtId="0" fontId="9" fillId="0" borderId="2" xfId="2" applyFont="1" applyBorder="1"/>
    <xf numFmtId="0" fontId="9" fillId="0" borderId="32" xfId="2" applyFont="1" applyBorder="1"/>
    <xf numFmtId="0" fontId="9" fillId="0" borderId="22" xfId="1" applyNumberFormat="1" applyFont="1" applyFill="1" applyBorder="1" applyAlignment="1" applyProtection="1">
      <alignment vertical="center"/>
    </xf>
    <xf numFmtId="49" fontId="14" fillId="0" borderId="0" xfId="2" applyNumberFormat="1" applyFont="1" applyAlignment="1">
      <alignment vertical="center"/>
    </xf>
    <xf numFmtId="0" fontId="9" fillId="0" borderId="33" xfId="1" applyNumberFormat="1" applyFont="1" applyFill="1" applyBorder="1" applyAlignment="1" applyProtection="1">
      <alignment vertical="center"/>
    </xf>
    <xf numFmtId="0" fontId="9" fillId="0" borderId="0" xfId="1" applyNumberFormat="1" applyFont="1" applyFill="1" applyBorder="1" applyAlignment="1" applyProtection="1">
      <alignment vertical="center"/>
    </xf>
    <xf numFmtId="0" fontId="9" fillId="0" borderId="34" xfId="1" applyNumberFormat="1" applyFont="1" applyFill="1" applyBorder="1" applyAlignment="1" applyProtection="1">
      <alignment vertical="center"/>
    </xf>
    <xf numFmtId="0" fontId="9" fillId="0" borderId="23" xfId="1" applyNumberFormat="1" applyFont="1" applyBorder="1" applyAlignment="1" applyProtection="1">
      <alignment vertical="center"/>
    </xf>
    <xf numFmtId="0" fontId="9" fillId="0" borderId="35" xfId="1" applyNumberFormat="1" applyFont="1" applyBorder="1" applyAlignment="1" applyProtection="1">
      <alignment vertical="center"/>
    </xf>
    <xf numFmtId="0" fontId="9" fillId="0" borderId="36" xfId="1" applyNumberFormat="1" applyFont="1" applyBorder="1" applyAlignment="1" applyProtection="1">
      <alignment vertical="center"/>
    </xf>
    <xf numFmtId="0" fontId="9" fillId="0" borderId="30" xfId="1" applyNumberFormat="1" applyFont="1" applyBorder="1" applyAlignment="1" applyProtection="1">
      <alignment vertical="center"/>
    </xf>
    <xf numFmtId="49" fontId="12" fillId="0" borderId="0" xfId="1" applyNumberFormat="1" applyBorder="1" applyAlignment="1" applyProtection="1">
      <alignment vertical="center"/>
    </xf>
    <xf numFmtId="49" fontId="19" fillId="0" borderId="37" xfId="2" applyNumberFormat="1" applyFont="1" applyBorder="1" applyAlignment="1">
      <alignment horizontal="center" vertical="center"/>
    </xf>
    <xf numFmtId="49" fontId="14" fillId="0" borderId="37" xfId="2" applyNumberFormat="1" applyFont="1" applyBorder="1" applyAlignment="1">
      <alignment horizontal="center" vertical="center"/>
    </xf>
    <xf numFmtId="0" fontId="16" fillId="2" borderId="21" xfId="2" applyFill="1" applyBorder="1" applyAlignment="1">
      <alignment horizontal="left" vertical="center" wrapText="1"/>
    </xf>
    <xf numFmtId="0" fontId="11" fillId="0" borderId="21" xfId="2" applyFont="1" applyBorder="1" applyAlignment="1">
      <alignment horizontal="center" vertical="center" wrapText="1"/>
    </xf>
    <xf numFmtId="39" fontId="13" fillId="0" borderId="21" xfId="2" applyNumberFormat="1" applyFont="1" applyBorder="1" applyAlignment="1">
      <alignment vertical="center" wrapText="1"/>
    </xf>
    <xf numFmtId="4" fontId="8" fillId="0" borderId="21" xfId="2" applyNumberFormat="1" applyFont="1" applyBorder="1" applyAlignment="1">
      <alignment horizontal="right" vertical="center" wrapText="1"/>
    </xf>
    <xf numFmtId="4" fontId="7" fillId="0" borderId="38" xfId="2" applyNumberFormat="1" applyFont="1" applyBorder="1" applyAlignment="1">
      <alignment vertical="center" wrapText="1"/>
    </xf>
    <xf numFmtId="0" fontId="16" fillId="0" borderId="0" xfId="2" applyAlignment="1">
      <alignment vertical="top" wrapText="1"/>
    </xf>
    <xf numFmtId="39" fontId="13" fillId="0" borderId="20" xfId="2" applyNumberFormat="1" applyFont="1" applyBorder="1" applyAlignment="1">
      <alignment vertical="center" wrapText="1"/>
    </xf>
    <xf numFmtId="4" fontId="8" fillId="0" borderId="20" xfId="2" applyNumberFormat="1" applyFont="1" applyBorder="1" applyAlignment="1">
      <alignment horizontal="right" vertical="center" wrapText="1"/>
    </xf>
    <xf numFmtId="4" fontId="7" fillId="0" borderId="39" xfId="2" applyNumberFormat="1" applyFont="1" applyBorder="1" applyAlignment="1">
      <alignment vertical="center" wrapText="1"/>
    </xf>
    <xf numFmtId="0" fontId="8" fillId="0" borderId="12" xfId="2" applyFont="1" applyBorder="1" applyAlignment="1">
      <alignment vertical="top" wrapText="1"/>
    </xf>
    <xf numFmtId="0" fontId="8" fillId="0" borderId="26" xfId="2" applyFont="1" applyBorder="1" applyAlignment="1">
      <alignment vertical="center"/>
    </xf>
    <xf numFmtId="0" fontId="11" fillId="0" borderId="13" xfId="2" applyFont="1" applyBorder="1" applyAlignment="1">
      <alignment horizontal="center" vertical="center" wrapText="1"/>
    </xf>
    <xf numFmtId="39" fontId="13" fillId="0" borderId="13" xfId="2" applyNumberFormat="1" applyFont="1" applyBorder="1" applyAlignment="1">
      <alignment vertical="top" wrapText="1"/>
    </xf>
    <xf numFmtId="4" fontId="8" fillId="0" borderId="13" xfId="2" applyNumberFormat="1" applyFont="1" applyBorder="1" applyAlignment="1">
      <alignment horizontal="right" vertical="center"/>
    </xf>
    <xf numFmtId="4" fontId="7" fillId="0" borderId="40" xfId="2" applyNumberFormat="1" applyFont="1" applyBorder="1" applyAlignment="1">
      <alignment vertical="top" wrapText="1"/>
    </xf>
    <xf numFmtId="2" fontId="16" fillId="0" borderId="21" xfId="2" applyNumberFormat="1" applyBorder="1" applyAlignment="1">
      <alignment vertical="center"/>
    </xf>
    <xf numFmtId="2" fontId="16" fillId="0" borderId="20" xfId="2" applyNumberFormat="1" applyBorder="1" applyAlignment="1">
      <alignment horizontal="right" vertical="center"/>
    </xf>
    <xf numFmtId="2" fontId="16" fillId="0" borderId="20" xfId="2" applyNumberFormat="1" applyBorder="1" applyAlignment="1">
      <alignment vertical="center"/>
    </xf>
    <xf numFmtId="2" fontId="9" fillId="0" borderId="20" xfId="2" applyNumberFormat="1" applyFont="1" applyBorder="1" applyAlignment="1">
      <alignment vertical="center"/>
    </xf>
    <xf numFmtId="0" fontId="16" fillId="0" borderId="0" xfId="2"/>
    <xf numFmtId="49" fontId="16" fillId="0" borderId="0" xfId="2" applyNumberFormat="1" applyAlignment="1">
      <alignment vertical="center"/>
    </xf>
    <xf numFmtId="4" fontId="8" fillId="0" borderId="28" xfId="2" applyNumberFormat="1" applyFont="1" applyBorder="1" applyAlignment="1">
      <alignment vertical="center" wrapText="1"/>
    </xf>
    <xf numFmtId="0" fontId="8" fillId="0" borderId="21" xfId="0" applyFont="1" applyBorder="1" applyAlignment="1">
      <alignment vertical="center"/>
    </xf>
    <xf numFmtId="2" fontId="9" fillId="0" borderId="0" xfId="2" applyNumberFormat="1" applyFont="1" applyAlignment="1">
      <alignment horizontal="center" vertical="center"/>
    </xf>
    <xf numFmtId="0" fontId="6" fillId="0" borderId="31" xfId="2" applyFont="1" applyBorder="1" applyAlignment="1">
      <alignment vertical="center"/>
    </xf>
    <xf numFmtId="49" fontId="14" fillId="0" borderId="41" xfId="2" applyNumberFormat="1" applyFont="1" applyBorder="1" applyAlignment="1">
      <alignment vertical="center"/>
    </xf>
    <xf numFmtId="0" fontId="16" fillId="0" borderId="42" xfId="2" applyBorder="1" applyAlignment="1">
      <alignment vertical="center"/>
    </xf>
    <xf numFmtId="0" fontId="16" fillId="0" borderId="32" xfId="2" applyBorder="1" applyAlignment="1">
      <alignment vertical="center"/>
    </xf>
    <xf numFmtId="0" fontId="0" fillId="0" borderId="0" xfId="0" quotePrefix="1"/>
    <xf numFmtId="0" fontId="9" fillId="0" borderId="20" xfId="0" applyFont="1" applyBorder="1"/>
    <xf numFmtId="0" fontId="6" fillId="3" borderId="19" xfId="4334" applyFont="1" applyFill="1" applyBorder="1" applyAlignment="1">
      <alignment horizontal="center" vertical="center" wrapText="1"/>
    </xf>
    <xf numFmtId="0" fontId="6" fillId="3" borderId="3" xfId="4334" applyFont="1" applyFill="1" applyBorder="1" applyAlignment="1">
      <alignment horizontal="center" vertical="center" wrapText="1"/>
    </xf>
    <xf numFmtId="0" fontId="6" fillId="3" borderId="4" xfId="4334" applyFont="1" applyFill="1" applyBorder="1" applyAlignment="1">
      <alignment horizontal="center" vertical="center" wrapText="1"/>
    </xf>
    <xf numFmtId="164" fontId="6" fillId="3" borderId="4" xfId="4334" applyNumberFormat="1" applyFont="1" applyFill="1" applyBorder="1" applyAlignment="1">
      <alignment horizontal="center" vertical="center" wrapText="1"/>
    </xf>
    <xf numFmtId="164" fontId="6" fillId="3" borderId="5" xfId="4334" applyNumberFormat="1" applyFont="1" applyFill="1" applyBorder="1" applyAlignment="1">
      <alignment horizontal="center" vertical="center" wrapText="1"/>
    </xf>
    <xf numFmtId="0" fontId="9" fillId="2" borderId="0" xfId="4334" applyFont="1" applyFill="1" applyAlignment="1">
      <alignment vertical="center"/>
    </xf>
    <xf numFmtId="49" fontId="14" fillId="2" borderId="0" xfId="4334" applyNumberFormat="1" applyFont="1" applyFill="1"/>
    <xf numFmtId="49" fontId="14" fillId="2" borderId="0" xfId="4334" applyNumberFormat="1" applyFont="1" applyFill="1" applyAlignment="1">
      <alignment vertical="center"/>
    </xf>
    <xf numFmtId="0" fontId="23" fillId="0" borderId="22" xfId="4334" applyFont="1" applyBorder="1"/>
    <xf numFmtId="0" fontId="23" fillId="0" borderId="23" xfId="4334" applyFont="1" applyBorder="1"/>
    <xf numFmtId="49" fontId="19" fillId="3" borderId="14" xfId="4334" applyNumberFormat="1" applyFont="1" applyFill="1" applyBorder="1" applyAlignment="1">
      <alignment vertical="center"/>
    </xf>
    <xf numFmtId="0" fontId="9" fillId="3" borderId="46" xfId="4334" applyFont="1" applyFill="1" applyBorder="1" applyAlignment="1">
      <alignment vertical="center"/>
    </xf>
    <xf numFmtId="0" fontId="9" fillId="3" borderId="47" xfId="4334" applyFont="1" applyFill="1" applyBorder="1" applyAlignment="1">
      <alignment vertical="center"/>
    </xf>
    <xf numFmtId="0" fontId="9" fillId="3" borderId="48" xfId="4334" applyFont="1" applyFill="1" applyBorder="1" applyAlignment="1">
      <alignment vertical="center"/>
    </xf>
    <xf numFmtId="0" fontId="23" fillId="0" borderId="35" xfId="1" applyNumberFormat="1" applyFont="1" applyFill="1" applyBorder="1" applyAlignment="1" applyProtection="1">
      <alignment vertical="center"/>
    </xf>
    <xf numFmtId="0" fontId="23" fillId="0" borderId="36" xfId="1" applyNumberFormat="1" applyFont="1" applyFill="1" applyBorder="1" applyAlignment="1" applyProtection="1">
      <alignment vertical="center"/>
    </xf>
    <xf numFmtId="0" fontId="23" fillId="0" borderId="30" xfId="1" applyNumberFormat="1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49" fontId="14" fillId="2" borderId="0" xfId="0" applyNumberFormat="1" applyFont="1" applyFill="1" applyAlignment="1">
      <alignment horizontal="right" vertical="center"/>
    </xf>
    <xf numFmtId="0" fontId="16" fillId="0" borderId="0" xfId="0" applyFont="1" applyAlignment="1">
      <alignment vertical="center"/>
    </xf>
    <xf numFmtId="0" fontId="16" fillId="0" borderId="0" xfId="0" applyFont="1"/>
    <xf numFmtId="0" fontId="23" fillId="2" borderId="0" xfId="4334" applyFont="1" applyFill="1"/>
    <xf numFmtId="0" fontId="9" fillId="2" borderId="2" xfId="0" applyFont="1" applyFill="1" applyBorder="1" applyAlignment="1">
      <alignment horizontal="center" vertical="center"/>
    </xf>
    <xf numFmtId="166" fontId="16" fillId="2" borderId="53" xfId="0" applyNumberFormat="1" applyFont="1" applyFill="1" applyBorder="1" applyAlignment="1">
      <alignment horizontal="center" vertical="center" wrapText="1"/>
    </xf>
    <xf numFmtId="164" fontId="6" fillId="3" borderId="19" xfId="4334" applyNumberFormat="1" applyFont="1" applyFill="1" applyBorder="1" applyAlignment="1">
      <alignment horizontal="center" vertical="center" wrapText="1"/>
    </xf>
    <xf numFmtId="0" fontId="15" fillId="2" borderId="27" xfId="0" applyFont="1" applyFill="1" applyBorder="1"/>
    <xf numFmtId="0" fontId="2" fillId="0" borderId="0" xfId="55643"/>
    <xf numFmtId="0" fontId="38" fillId="2" borderId="54" xfId="55643" applyFont="1" applyFill="1" applyBorder="1" applyAlignment="1">
      <alignment vertical="center" wrapText="1"/>
    </xf>
    <xf numFmtId="0" fontId="38" fillId="2" borderId="39" xfId="55643" applyFont="1" applyFill="1" applyBorder="1" applyAlignment="1">
      <alignment horizontal="left" vertical="center" wrapText="1"/>
    </xf>
    <xf numFmtId="0" fontId="38" fillId="2" borderId="54" xfId="55643" applyFont="1" applyFill="1" applyBorder="1" applyAlignment="1">
      <alignment horizontal="left" vertical="center" wrapText="1"/>
    </xf>
    <xf numFmtId="169" fontId="39" fillId="2" borderId="39" xfId="55643" applyNumberFormat="1" applyFont="1" applyFill="1" applyBorder="1" applyAlignment="1">
      <alignment horizontal="left" vertical="center" wrapText="1"/>
    </xf>
    <xf numFmtId="0" fontId="38" fillId="2" borderId="25" xfId="55643" applyFont="1" applyFill="1" applyBorder="1" applyAlignment="1">
      <alignment horizontal="left" vertical="center"/>
    </xf>
    <xf numFmtId="0" fontId="40" fillId="2" borderId="40" xfId="55643" applyFont="1" applyFill="1" applyBorder="1" applyAlignment="1">
      <alignment vertical="center"/>
    </xf>
    <xf numFmtId="2" fontId="41" fillId="2" borderId="20" xfId="0" applyNumberFormat="1" applyFont="1" applyFill="1" applyBorder="1" applyAlignment="1">
      <alignment horizontal="center"/>
    </xf>
    <xf numFmtId="0" fontId="8" fillId="0" borderId="45" xfId="0" applyFont="1" applyBorder="1" applyAlignment="1">
      <alignment vertical="center"/>
    </xf>
    <xf numFmtId="0" fontId="6" fillId="3" borderId="52" xfId="4334" applyFont="1" applyFill="1" applyBorder="1" applyAlignment="1">
      <alignment vertical="center" wrapText="1"/>
    </xf>
    <xf numFmtId="167" fontId="8" fillId="0" borderId="7" xfId="0" applyNumberFormat="1" applyFont="1" applyBorder="1" applyAlignment="1">
      <alignment vertical="center"/>
    </xf>
    <xf numFmtId="167" fontId="8" fillId="0" borderId="11" xfId="0" applyNumberFormat="1" applyFont="1" applyBorder="1" applyAlignment="1">
      <alignment vertical="center"/>
    </xf>
    <xf numFmtId="0" fontId="16" fillId="2" borderId="21" xfId="0" applyFont="1" applyFill="1" applyBorder="1" applyAlignment="1">
      <alignment horizontal="left" vertical="center" wrapText="1"/>
    </xf>
    <xf numFmtId="0" fontId="11" fillId="0" borderId="55" xfId="0" applyFont="1" applyBorder="1" applyAlignment="1">
      <alignment horizontal="center" vertical="center" wrapText="1"/>
    </xf>
    <xf numFmtId="0" fontId="16" fillId="2" borderId="56" xfId="0" applyFont="1" applyFill="1" applyBorder="1" applyAlignment="1">
      <alignment horizontal="left" vertical="center" wrapText="1"/>
    </xf>
    <xf numFmtId="167" fontId="8" fillId="0" borderId="56" xfId="0" applyNumberFormat="1" applyFont="1" applyBorder="1" applyAlignment="1">
      <alignment vertical="center"/>
    </xf>
    <xf numFmtId="167" fontId="8" fillId="0" borderId="57" xfId="0" applyNumberFormat="1" applyFont="1" applyBorder="1" applyAlignment="1">
      <alignment vertical="center"/>
    </xf>
    <xf numFmtId="0" fontId="8" fillId="0" borderId="58" xfId="0" applyFont="1" applyBorder="1" applyAlignment="1">
      <alignment vertical="center" wrapText="1"/>
    </xf>
    <xf numFmtId="4" fontId="10" fillId="0" borderId="56" xfId="0" applyNumberFormat="1" applyFont="1" applyBorder="1" applyAlignment="1">
      <alignment horizontal="right" vertical="center"/>
    </xf>
    <xf numFmtId="4" fontId="7" fillId="0" borderId="56" xfId="0" applyNumberFormat="1" applyFont="1" applyBorder="1" applyAlignment="1">
      <alignment horizontal="right" vertical="center"/>
    </xf>
    <xf numFmtId="0" fontId="11" fillId="0" borderId="54" xfId="0" applyFont="1" applyBorder="1" applyAlignment="1">
      <alignment horizontal="center" vertical="center" wrapText="1"/>
    </xf>
    <xf numFmtId="167" fontId="8" fillId="0" borderId="20" xfId="0" applyNumberFormat="1" applyFont="1" applyBorder="1" applyAlignment="1">
      <alignment vertical="center"/>
    </xf>
    <xf numFmtId="167" fontId="8" fillId="0" borderId="59" xfId="0" applyNumberFormat="1" applyFont="1" applyBorder="1" applyAlignment="1">
      <alignment vertical="center"/>
    </xf>
    <xf numFmtId="0" fontId="8" fillId="0" borderId="60" xfId="0" applyFont="1" applyBorder="1" applyAlignment="1">
      <alignment vertical="center" wrapText="1"/>
    </xf>
    <xf numFmtId="4" fontId="10" fillId="0" borderId="20" xfId="0" applyNumberFormat="1" applyFont="1" applyBorder="1" applyAlignment="1">
      <alignment horizontal="right" vertical="center"/>
    </xf>
    <xf numFmtId="4" fontId="7" fillId="0" borderId="20" xfId="0" applyNumberFormat="1" applyFont="1" applyBorder="1" applyAlignment="1">
      <alignment horizontal="right" vertical="center"/>
    </xf>
    <xf numFmtId="0" fontId="11" fillId="0" borderId="28" xfId="0" applyFont="1" applyBorder="1" applyAlignment="1">
      <alignment horizontal="center" vertical="center" wrapText="1"/>
    </xf>
    <xf numFmtId="167" fontId="8" fillId="0" borderId="21" xfId="0" applyNumberFormat="1" applyFont="1" applyBorder="1" applyAlignment="1">
      <alignment vertical="center"/>
    </xf>
    <xf numFmtId="167" fontId="8" fillId="0" borderId="10" xfId="0" applyNumberFormat="1" applyFont="1" applyBorder="1" applyAlignment="1">
      <alignment vertical="center"/>
    </xf>
    <xf numFmtId="0" fontId="8" fillId="0" borderId="8" xfId="0" applyFont="1" applyBorder="1" applyAlignment="1">
      <alignment vertical="center" wrapText="1"/>
    </xf>
    <xf numFmtId="4" fontId="10" fillId="0" borderId="21" xfId="0" applyNumberFormat="1" applyFont="1" applyBorder="1" applyAlignment="1">
      <alignment horizontal="right" vertical="center"/>
    </xf>
    <xf numFmtId="4" fontId="7" fillId="0" borderId="21" xfId="0" applyNumberFormat="1" applyFont="1" applyBorder="1" applyAlignment="1">
      <alignment horizontal="right" vertical="center"/>
    </xf>
    <xf numFmtId="167" fontId="8" fillId="0" borderId="0" xfId="0" applyNumberFormat="1" applyFont="1" applyAlignment="1">
      <alignment horizontal="left" vertical="center"/>
    </xf>
    <xf numFmtId="167" fontId="8" fillId="0" borderId="7" xfId="0" applyNumberFormat="1" applyFont="1" applyBorder="1" applyAlignment="1">
      <alignment horizontal="left" vertical="center"/>
    </xf>
    <xf numFmtId="49" fontId="14" fillId="2" borderId="44" xfId="0" applyNumberFormat="1" applyFont="1" applyFill="1" applyBorder="1" applyAlignment="1">
      <alignment horizontal="center" vertical="center" wrapText="1"/>
    </xf>
    <xf numFmtId="49" fontId="14" fillId="2" borderId="43" xfId="0" applyNumberFormat="1" applyFont="1" applyFill="1" applyBorder="1" applyAlignment="1">
      <alignment horizontal="center" vertical="center" wrapText="1"/>
    </xf>
    <xf numFmtId="0" fontId="6" fillId="3" borderId="19" xfId="4334" applyFont="1" applyFill="1" applyBorder="1" applyAlignment="1">
      <alignment horizontal="center" vertical="center" wrapText="1"/>
    </xf>
    <xf numFmtId="0" fontId="6" fillId="3" borderId="52" xfId="4334" applyFont="1" applyFill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5" xfId="0" applyFont="1" applyBorder="1" applyAlignment="1">
      <alignment vertical="center"/>
    </xf>
    <xf numFmtId="49" fontId="14" fillId="2" borderId="0" xfId="0" applyNumberFormat="1" applyFont="1" applyFill="1" applyAlignment="1">
      <alignment horizontal="right" vertical="center"/>
    </xf>
    <xf numFmtId="49" fontId="14" fillId="2" borderId="0" xfId="1" applyNumberFormat="1" applyFont="1" applyFill="1" applyBorder="1" applyAlignment="1" applyProtection="1">
      <alignment horizontal="right" vertical="center"/>
    </xf>
    <xf numFmtId="49" fontId="14" fillId="2" borderId="31" xfId="0" applyNumberFormat="1" applyFont="1" applyFill="1" applyBorder="1" applyAlignment="1">
      <alignment horizontal="center"/>
    </xf>
    <xf numFmtId="49" fontId="14" fillId="2" borderId="43" xfId="0" applyNumberFormat="1" applyFont="1" applyFill="1" applyBorder="1" applyAlignment="1">
      <alignment horizontal="center"/>
    </xf>
    <xf numFmtId="49" fontId="14" fillId="2" borderId="44" xfId="0" applyNumberFormat="1" applyFont="1" applyFill="1" applyBorder="1" applyAlignment="1">
      <alignment horizontal="center" vertical="center"/>
    </xf>
    <xf numFmtId="49" fontId="14" fillId="2" borderId="23" xfId="0" applyNumberFormat="1" applyFont="1" applyFill="1" applyBorder="1" applyAlignment="1">
      <alignment horizontal="center" vertical="center"/>
    </xf>
    <xf numFmtId="0" fontId="23" fillId="0" borderId="33" xfId="1" applyNumberFormat="1" applyFont="1" applyFill="1" applyBorder="1" applyAlignment="1" applyProtection="1">
      <alignment vertical="center"/>
    </xf>
    <xf numFmtId="0" fontId="23" fillId="0" borderId="0" xfId="1" applyNumberFormat="1" applyFont="1" applyFill="1" applyBorder="1" applyAlignment="1" applyProtection="1">
      <alignment vertical="center"/>
    </xf>
    <xf numFmtId="0" fontId="23" fillId="0" borderId="34" xfId="1" applyNumberFormat="1" applyFont="1" applyFill="1" applyBorder="1" applyAlignment="1" applyProtection="1">
      <alignment vertical="center"/>
    </xf>
    <xf numFmtId="0" fontId="23" fillId="0" borderId="49" xfId="4334" applyFont="1" applyBorder="1"/>
    <xf numFmtId="0" fontId="23" fillId="0" borderId="50" xfId="4334" applyFont="1" applyBorder="1"/>
    <xf numFmtId="0" fontId="23" fillId="0" borderId="51" xfId="4334" applyFont="1" applyBorder="1"/>
    <xf numFmtId="0" fontId="23" fillId="0" borderId="0" xfId="4334" applyFont="1" applyAlignment="1">
      <alignment vertical="center"/>
    </xf>
    <xf numFmtId="0" fontId="23" fillId="0" borderId="34" xfId="4334" applyFont="1" applyBorder="1" applyAlignment="1">
      <alignment vertical="center"/>
    </xf>
    <xf numFmtId="0" fontId="23" fillId="0" borderId="33" xfId="4334" applyFont="1" applyBorder="1" applyAlignment="1">
      <alignment vertical="center"/>
    </xf>
    <xf numFmtId="0" fontId="7" fillId="3" borderId="17" xfId="4334" applyFont="1" applyFill="1" applyBorder="1" applyAlignment="1">
      <alignment horizontal="center" vertical="center" wrapText="1"/>
    </xf>
    <xf numFmtId="0" fontId="7" fillId="3" borderId="27" xfId="4334" applyFont="1" applyFill="1" applyBorder="1" applyAlignment="1">
      <alignment horizontal="center" vertical="center" wrapText="1"/>
    </xf>
    <xf numFmtId="0" fontId="7" fillId="3" borderId="18" xfId="4334" applyFont="1" applyFill="1" applyBorder="1" applyAlignment="1">
      <alignment horizontal="center" vertical="center" wrapText="1"/>
    </xf>
    <xf numFmtId="0" fontId="37" fillId="4" borderId="17" xfId="55643" applyFont="1" applyFill="1" applyBorder="1" applyAlignment="1">
      <alignment horizontal="center" vertical="center"/>
    </xf>
    <xf numFmtId="0" fontId="37" fillId="4" borderId="18" xfId="55643" applyFont="1" applyFill="1" applyBorder="1" applyAlignment="1">
      <alignment horizontal="center" vertical="center"/>
    </xf>
    <xf numFmtId="2" fontId="9" fillId="0" borderId="0" xfId="0" applyNumberFormat="1" applyFont="1"/>
    <xf numFmtId="2" fontId="0" fillId="0" borderId="0" xfId="0" applyNumberFormat="1"/>
    <xf numFmtId="0" fontId="9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16" fillId="2" borderId="21" xfId="2" applyFill="1" applyBorder="1" applyAlignment="1">
      <alignment horizontal="left" vertical="center" wrapText="1"/>
    </xf>
    <xf numFmtId="0" fontId="11" fillId="0" borderId="21" xfId="2" applyFont="1" applyBorder="1" applyAlignment="1">
      <alignment horizontal="center" vertical="center" wrapText="1"/>
    </xf>
    <xf numFmtId="39" fontId="13" fillId="0" borderId="21" xfId="2" applyNumberFormat="1" applyFont="1" applyBorder="1" applyAlignment="1">
      <alignment vertical="center" wrapText="1"/>
    </xf>
    <xf numFmtId="4" fontId="8" fillId="0" borderId="21" xfId="2" applyNumberFormat="1" applyFont="1" applyBorder="1" applyAlignment="1">
      <alignment horizontal="right" vertical="center" wrapText="1"/>
    </xf>
    <xf numFmtId="4" fontId="8" fillId="0" borderId="28" xfId="2" applyNumberFormat="1" applyFont="1" applyBorder="1" applyAlignment="1">
      <alignment vertical="center" wrapText="1"/>
    </xf>
    <xf numFmtId="0" fontId="16" fillId="0" borderId="0" xfId="55659" applyFont="1" applyAlignment="1">
      <alignment horizontal="right"/>
    </xf>
    <xf numFmtId="0" fontId="9" fillId="0" borderId="0" xfId="2" applyFont="1" applyAlignment="1">
      <alignment horizontal="center" vertical="center"/>
    </xf>
  </cellXfs>
  <cellStyles count="55662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19" xfId="55654" xr:uid="{ECDCEAE9-F7EE-4BF2-A365-A122C05F2496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5" xr:uid="{636FB361-FB75-418D-BCA7-4C33959D6D61}"/>
    <cellStyle name="Comma 2 21" xfId="55645" xr:uid="{14ED7D7B-0D26-4450-89DA-8BAA42B81AF4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17" xfId="55655" xr:uid="{80F24BF4-31B9-423E-AFC8-BBB5FD653EEB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6" xr:uid="{7B20A659-6CE8-4A32-9BD9-4271BB1A8184}"/>
    <cellStyle name="Currency 13 21" xfId="55646" xr:uid="{6088066E-0F6C-4E19-BF4A-891F65CF5A58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17" xfId="55656" xr:uid="{26F3B88F-0FB9-46CD-82E5-688AA53D219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7" xr:uid="{D2525295-BE15-44C7-B927-283AEADA7E13}"/>
    <cellStyle name="Currency 2 2 2 2 21" xfId="55647" xr:uid="{52DB5C35-1FE7-4622-BB9F-DFAAAD33B546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38" xr:uid="{FC4B5953-88B8-4ADD-ADA7-35358448F49D}"/>
    <cellStyle name="Currency 5 22" xfId="55648" xr:uid="{ED860404-11B1-4A99-A96A-F44B91AFC6B5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7" xr:uid="{A9BFB7BC-8C31-463C-95E7-2A834EF84034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16" xfId="55658" xr:uid="{D382342B-5110-4E9F-981C-EF44CDE9F339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39" xr:uid="{136D25ED-5AE6-4401-980E-9AE2FC81E06F}"/>
    <cellStyle name="Normal 2 3 4 21" xfId="55649" xr:uid="{E407352B-3979-4846-B26A-E6AECB654923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10" xfId="55634" xr:uid="{E70A5AE2-2ABC-46B3-8936-5A2233CF90F8}"/>
    <cellStyle name="Normal 20 11" xfId="55644" xr:uid="{D46A1189-9B9C-47A7-AB9F-485E0A2F94D8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2 7" xfId="55653" xr:uid="{40F7D213-6E3C-4827-B200-CB276D852320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16" xfId="55659" xr:uid="{F034C4C6-A6C4-4FBE-AB01-83E189B26A08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0" xr:uid="{B03C0A1D-D8E8-4742-B86D-D392F0969972}"/>
    <cellStyle name="Normal 3 2 3 21" xfId="55650" xr:uid="{F3F406AC-1546-4510-B4A4-8DBC19DED92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22" xfId="55641" xr:uid="{6F9FC8D3-0A5A-498E-BCBA-760D469086AA}"/>
    <cellStyle name="Normal 4 23" xfId="55651" xr:uid="{A84769F7-B5D8-4C05-9A21-3E3A53701268}"/>
    <cellStyle name="Normal 4 3" xfId="530" xr:uid="{77ED26CA-949B-4A69-8A82-09E197E4D867}"/>
    <cellStyle name="Normal 4 3 10" xfId="5346" xr:uid="{0FD080CB-0848-4F30-B767-5C6391948E98}"/>
    <cellStyle name="Normal 4 3 11" xfId="55660" xr:uid="{5736CC3E-3A5C-4157-87D7-9407870534CD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47" xfId="55643" xr:uid="{3FDFCED9-D93A-43DA-BBFA-BB76043A2838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5661" xr:uid="{6657A967-B5C0-4C33-8A28-3780172AB43C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2" xr:uid="{FDD5A49F-E1C6-4652-9F7D-D7D15A38C2DE}"/>
    <cellStyle name="Percent 2 21" xfId="55652" xr:uid="{D5E687B7-A119-473D-8CF8-E0F0AA1917C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3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file:///Z:\Sales%20Share%20Folder\pictures\BNTG.jpg" TargetMode="External"/><Relationship Id="rId7" Type="http://schemas.openxmlformats.org/officeDocument/2006/relationships/image" Target="../media/image2.png"/><Relationship Id="rId2" Type="http://schemas.openxmlformats.org/officeDocument/2006/relationships/image" Target="file:///Z:\Sales%20Share%20Folder\pictures\BR16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Z:\Sales%20Share%20Folder\pictures\MFR3.jpg" TargetMode="External"/><Relationship Id="rId5" Type="http://schemas.openxmlformats.org/officeDocument/2006/relationships/image" Target="file:///Z:\Sales%20Share%20Folder\pictures\VSEGH14.jpg" TargetMode="External"/><Relationship Id="rId4" Type="http://schemas.openxmlformats.org/officeDocument/2006/relationships/image" Target="file:///Z:\Sales%20Share%20Folder\pictures\SEGHT14.jp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2009775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1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190500</xdr:colOff>
      <xdr:row>21</xdr:row>
      <xdr:rowOff>57150</xdr:rowOff>
    </xdr:from>
    <xdr:to>
      <xdr:col>4</xdr:col>
      <xdr:colOff>952500</xdr:colOff>
      <xdr:row>21</xdr:row>
      <xdr:rowOff>819150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800350" y="5295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22</xdr:row>
      <xdr:rowOff>66675</xdr:rowOff>
    </xdr:from>
    <xdr:to>
      <xdr:col>4</xdr:col>
      <xdr:colOff>952500</xdr:colOff>
      <xdr:row>22</xdr:row>
      <xdr:rowOff>828675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800350" y="6191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23</xdr:row>
      <xdr:rowOff>57150</xdr:rowOff>
    </xdr:from>
    <xdr:to>
      <xdr:col>4</xdr:col>
      <xdr:colOff>962025</xdr:colOff>
      <xdr:row>23</xdr:row>
      <xdr:rowOff>819150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809875" y="7067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24</xdr:row>
      <xdr:rowOff>57150</xdr:rowOff>
    </xdr:from>
    <xdr:to>
      <xdr:col>4</xdr:col>
      <xdr:colOff>962025</xdr:colOff>
      <xdr:row>24</xdr:row>
      <xdr:rowOff>819150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809875" y="7953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25</xdr:row>
      <xdr:rowOff>66675</xdr:rowOff>
    </xdr:from>
    <xdr:to>
      <xdr:col>4</xdr:col>
      <xdr:colOff>962025</xdr:colOff>
      <xdr:row>25</xdr:row>
      <xdr:rowOff>828675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809875" y="8848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26</xdr:row>
      <xdr:rowOff>57150</xdr:rowOff>
    </xdr:from>
    <xdr:to>
      <xdr:col>4</xdr:col>
      <xdr:colOff>981075</xdr:colOff>
      <xdr:row>26</xdr:row>
      <xdr:rowOff>819150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828925" y="9725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352426</xdr:colOff>
      <xdr:row>19</xdr:row>
      <xdr:rowOff>66675</xdr:rowOff>
    </xdr:from>
    <xdr:to>
      <xdr:col>4</xdr:col>
      <xdr:colOff>695325</xdr:colOff>
      <xdr:row>19</xdr:row>
      <xdr:rowOff>850621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62276" y="3533775"/>
          <a:ext cx="342899" cy="783946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20</xdr:row>
      <xdr:rowOff>57150</xdr:rowOff>
    </xdr:from>
    <xdr:to>
      <xdr:col>4</xdr:col>
      <xdr:colOff>695324</xdr:colOff>
      <xdr:row>20</xdr:row>
      <xdr:rowOff>841096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62275" y="4410075"/>
          <a:ext cx="342899" cy="7839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4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5"/>
  <sheetViews>
    <sheetView tabSelected="1" zoomScaleNormal="100" workbookViewId="0">
      <selection activeCell="K1" sqref="K1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45476</v>
      </c>
      <c r="H5" s="38">
        <v>55010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12"/>
      <c r="K8" s="105"/>
    </row>
    <row r="9" spans="1:23" ht="12" customHeight="1">
      <c r="A9" s="11"/>
      <c r="B9" s="186" t="s">
        <v>47</v>
      </c>
      <c r="C9" s="187"/>
      <c r="D9" s="188"/>
      <c r="E9" s="113"/>
      <c r="F9" s="115" t="str">
        <f>B9</f>
        <v>Pascale Challon</v>
      </c>
      <c r="G9" s="177" t="s">
        <v>14</v>
      </c>
      <c r="H9" s="179"/>
      <c r="I9" s="12"/>
    </row>
    <row r="10" spans="1:23">
      <c r="A10" s="11"/>
      <c r="B10" s="183" t="s">
        <v>48</v>
      </c>
      <c r="C10" s="189"/>
      <c r="D10" s="190"/>
      <c r="E10" s="114"/>
      <c r="F10" s="115" t="str">
        <f t="shared" ref="F10:F13" si="0">B10</f>
        <v>5EME AVENUE</v>
      </c>
      <c r="G10" s="177"/>
      <c r="H10" s="180"/>
      <c r="I10" s="12"/>
    </row>
    <row r="11" spans="1:23">
      <c r="A11" s="11"/>
      <c r="B11" s="191" t="s">
        <v>49</v>
      </c>
      <c r="C11" s="189"/>
      <c r="D11" s="190"/>
      <c r="E11" s="114"/>
      <c r="F11" s="115" t="str">
        <f t="shared" si="0"/>
        <v>70 Chemin de Bois Caillard</v>
      </c>
      <c r="G11" s="177" t="s">
        <v>15</v>
      </c>
      <c r="H11" s="169" t="s">
        <v>22</v>
      </c>
      <c r="I11" s="12"/>
    </row>
    <row r="12" spans="1:23">
      <c r="A12" s="11"/>
      <c r="B12" s="191" t="s">
        <v>50</v>
      </c>
      <c r="C12" s="189"/>
      <c r="D12" s="190"/>
      <c r="E12" s="114"/>
      <c r="F12" s="115" t="str">
        <f t="shared" si="0"/>
        <v>Doissin, 38730</v>
      </c>
      <c r="G12" s="177"/>
      <c r="H12" s="170"/>
      <c r="I12" s="12"/>
    </row>
    <row r="13" spans="1:23">
      <c r="A13" s="11"/>
      <c r="B13" s="183" t="s">
        <v>51</v>
      </c>
      <c r="C13" s="184"/>
      <c r="D13" s="185"/>
      <c r="E13" s="9"/>
      <c r="F13" s="115" t="str">
        <f t="shared" si="0"/>
        <v>France</v>
      </c>
      <c r="G13" s="178" t="s">
        <v>16</v>
      </c>
      <c r="H13" s="181" t="s">
        <v>52</v>
      </c>
      <c r="I13" s="12"/>
      <c r="L13" s="26" t="s">
        <v>20</v>
      </c>
    </row>
    <row r="14" spans="1:23" ht="13.5" thickBot="1">
      <c r="A14" s="11"/>
      <c r="B14" s="121"/>
      <c r="C14" s="122"/>
      <c r="D14" s="123"/>
      <c r="E14" s="9"/>
      <c r="F14" s="116"/>
      <c r="G14" s="178"/>
      <c r="H14" s="182"/>
      <c r="I14" s="12"/>
      <c r="L14" s="106">
        <f>VLOOKUP(G5,[1]Sheet1!$A$9:$I$7290,2,FALSE)</f>
        <v>36.72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 ht="15">
      <c r="A16" s="11"/>
      <c r="B16" s="130" t="s">
        <v>66</v>
      </c>
      <c r="C16" s="9"/>
      <c r="D16" s="9"/>
      <c r="E16" s="9"/>
      <c r="F16" s="9"/>
      <c r="G16" s="26" t="s">
        <v>19</v>
      </c>
      <c r="H16" s="142" t="s">
        <v>21</v>
      </c>
      <c r="I16" s="12"/>
    </row>
    <row r="17" spans="1:10">
      <c r="A17" s="11"/>
      <c r="B17" s="130" t="s">
        <v>67</v>
      </c>
      <c r="C17" s="9"/>
      <c r="D17" s="9"/>
      <c r="E17" s="9"/>
      <c r="F17" s="9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7.25" customHeight="1" thickBot="1">
      <c r="A19" s="11"/>
      <c r="B19" s="108" t="s">
        <v>11</v>
      </c>
      <c r="C19" s="109" t="s">
        <v>7</v>
      </c>
      <c r="D19" s="171" t="s">
        <v>13</v>
      </c>
      <c r="E19" s="172"/>
      <c r="F19" s="107" t="s">
        <v>0</v>
      </c>
      <c r="G19" s="110" t="s">
        <v>9</v>
      </c>
      <c r="H19" s="111" t="s">
        <v>10</v>
      </c>
      <c r="I19" s="12"/>
    </row>
    <row r="20" spans="1:10" ht="35.1" customHeight="1">
      <c r="A20" s="11"/>
      <c r="B20" s="1">
        <v>100</v>
      </c>
      <c r="C20" s="36" t="s">
        <v>68</v>
      </c>
      <c r="D20" s="167" t="s">
        <v>61</v>
      </c>
      <c r="E20" s="168"/>
      <c r="F20" s="40" t="str">
        <f>VLOOKUP(C20,'[2]Acha Air Sales Price List'!$B$1:$D$65536,3,FALSE)</f>
        <v>18k gold plated 925 sterling silver nose studs, 22g (0.6mm) with 2.5mm round prong set color CZ stone</v>
      </c>
      <c r="G20" s="19">
        <f>ROUND(IF(ISBLANK(C20),0,VLOOKUP(C20,'[2]Acha Air Sales Price List'!$B$1:$X$65536,12,FALSE)*$L$14),2)</f>
        <v>22.77</v>
      </c>
      <c r="H20" s="20">
        <f t="shared" ref="H20:H65" si="1">ROUND(IF(ISNUMBER(B20), G20*B20, 0),5)</f>
        <v>2277</v>
      </c>
      <c r="I20" s="12"/>
      <c r="J20" s="128" t="s">
        <v>65</v>
      </c>
    </row>
    <row r="21" spans="1:10" ht="35.1" customHeight="1">
      <c r="A21" s="11"/>
      <c r="B21" s="1">
        <v>100</v>
      </c>
      <c r="C21" s="36" t="s">
        <v>69</v>
      </c>
      <c r="D21" s="167" t="s">
        <v>61</v>
      </c>
      <c r="E21" s="168"/>
      <c r="F21" s="40" t="str">
        <f>VLOOKUP(C21,'[2]Acha Air Sales Price List'!$B$1:$D$65536,3,FALSE)</f>
        <v>18k gold plated 925 sterling silver nose studs, 22g (0.6mm) with 1.5mm round prong set color CZ stone</v>
      </c>
      <c r="G21" s="19">
        <f>ROUND(IF(ISBLANK(C21),0,VLOOKUP(C21,'[2]Acha Air Sales Price List'!$B$1:$X$65536,12,FALSE)*$L$14),2)</f>
        <v>20.2</v>
      </c>
      <c r="H21" s="20">
        <f t="shared" si="1"/>
        <v>2020</v>
      </c>
      <c r="I21" s="12"/>
      <c r="J21" s="128" t="s">
        <v>65</v>
      </c>
    </row>
    <row r="22" spans="1:10" ht="35.1" customHeight="1">
      <c r="A22" s="11"/>
      <c r="B22" s="1">
        <v>10</v>
      </c>
      <c r="C22" s="36" t="s">
        <v>53</v>
      </c>
      <c r="D22" s="167"/>
      <c r="E22" s="168"/>
      <c r="F22" s="40" t="str">
        <f>VLOOKUP(C22,'[2]Acha Air Sales Price List'!$B$1:$D$65536,3,FALSE)</f>
        <v>Acrylic empty display with white foam for 120 pcs of nose jewelry</v>
      </c>
      <c r="G22" s="19">
        <f>ROUND(IF(ISBLANK(C22),0,VLOOKUP(C22,'[2]Acha Air Sales Price List'!$B$1:$X$65536,12,FALSE)*$L$14),2)</f>
        <v>164.14</v>
      </c>
      <c r="H22" s="20">
        <f t="shared" si="1"/>
        <v>1641.4</v>
      </c>
      <c r="I22" s="12"/>
      <c r="J22" s="128" t="s">
        <v>65</v>
      </c>
    </row>
    <row r="23" spans="1:10" ht="35.1" customHeight="1">
      <c r="A23" s="11"/>
      <c r="B23" s="1">
        <v>100</v>
      </c>
      <c r="C23" s="36" t="s">
        <v>54</v>
      </c>
      <c r="D23" s="167" t="s">
        <v>55</v>
      </c>
      <c r="E23" s="168"/>
      <c r="F23" s="40" t="str">
        <f>VLOOKUP(C23,'[2]Acha Air Sales Price List'!$B$1:$D$65536,3,FALSE)</f>
        <v>Anodized 316L steel belly banana, 14g (1.6mm) with 5 &amp; 8mm balls</v>
      </c>
      <c r="G23" s="19">
        <f>ROUND(IF(ISBLANK(C23),0,VLOOKUP(C23,'[2]Acha Air Sales Price List'!$B$1:$X$65536,12,FALSE)*$L$14),2)</f>
        <v>27.91</v>
      </c>
      <c r="H23" s="20">
        <f t="shared" si="1"/>
        <v>2791</v>
      </c>
      <c r="I23" s="12"/>
      <c r="J23" s="129"/>
    </row>
    <row r="24" spans="1:10" ht="35.1" customHeight="1">
      <c r="A24" s="11"/>
      <c r="B24" s="1">
        <v>30</v>
      </c>
      <c r="C24" s="36" t="s">
        <v>56</v>
      </c>
      <c r="D24" s="167" t="s">
        <v>57</v>
      </c>
      <c r="E24" s="168"/>
      <c r="F24" s="40" t="str">
        <f>VLOOKUP(C24,'[2]Acha Air Sales Price List'!$B$1:$D$65536,3,FALSE)</f>
        <v>PVD plated surgical steel hinged segment ring, 14g (1.6mm)</v>
      </c>
      <c r="G24" s="19">
        <f>ROUND(IF(ISBLANK(C24),0,VLOOKUP(C24,'[2]Acha Air Sales Price List'!$B$1:$X$65536,12,FALSE)*$L$14),2)</f>
        <v>73.069999999999993</v>
      </c>
      <c r="H24" s="20">
        <f t="shared" si="1"/>
        <v>2192.1</v>
      </c>
      <c r="I24" s="12"/>
    </row>
    <row r="25" spans="1:10" ht="35.1" customHeight="1">
      <c r="A25" s="11"/>
      <c r="B25" s="1">
        <v>30</v>
      </c>
      <c r="C25" s="36" t="s">
        <v>58</v>
      </c>
      <c r="D25" s="167" t="s">
        <v>59</v>
      </c>
      <c r="E25" s="168"/>
      <c r="F25" s="40" t="str">
        <f>VLOOKUP(C25,'[2]Acha Air Sales Price List'!$B$1:$D$65536,3,FALSE)</f>
        <v>925 sterling silver hinged segment ring, 14g (1.6mm)- size8mm</v>
      </c>
      <c r="G25" s="19">
        <f>ROUND(IF(ISBLANK(C25),0,VLOOKUP(C25,'[2]Acha Air Sales Price List'!$B$1:$X$65536,12,FALSE)*$L$14),2)</f>
        <v>124.85</v>
      </c>
      <c r="H25" s="20">
        <f t="shared" si="1"/>
        <v>3745.5</v>
      </c>
      <c r="I25" s="12"/>
    </row>
    <row r="26" spans="1:10" ht="35.1" customHeight="1">
      <c r="A26" s="11"/>
      <c r="B26" s="1">
        <v>50</v>
      </c>
      <c r="C26" s="36" t="s">
        <v>60</v>
      </c>
      <c r="D26" s="167" t="s">
        <v>61</v>
      </c>
      <c r="E26" s="168"/>
      <c r="F26" s="40" t="str">
        <f>VLOOKUP(C26,'[2]Acha Air Sales Price List'!$B$1:$D$65536,3,FALSE)</f>
        <v>3mm multi-crystal ferido glued ball with resin cover and 16g (1.2mm) threading (sold per pcs)</v>
      </c>
      <c r="G26" s="19">
        <f>ROUND(IF(ISBLANK(C26),0,VLOOKUP(C26,'[2]Acha Air Sales Price List'!$B$1:$X$65536,12,FALSE)*$L$14),2)</f>
        <v>62.06</v>
      </c>
      <c r="H26" s="20">
        <f t="shared" si="1"/>
        <v>3103</v>
      </c>
      <c r="I26" s="12"/>
    </row>
    <row r="27" spans="1:10" ht="35.1" customHeight="1">
      <c r="A27" s="11"/>
      <c r="B27" s="1">
        <v>30</v>
      </c>
      <c r="C27" s="36" t="s">
        <v>60</v>
      </c>
      <c r="D27" s="167" t="s">
        <v>62</v>
      </c>
      <c r="E27" s="168"/>
      <c r="F27" s="40" t="str">
        <f>VLOOKUP(C27,'[2]Acha Air Sales Price List'!$B$1:$D$65536,3,FALSE)</f>
        <v>3mm multi-crystal ferido glued ball with resin cover and 16g (1.2mm) threading (sold per pcs)</v>
      </c>
      <c r="G27" s="19">
        <f>ROUND(IF(ISBLANK(C27),0,VLOOKUP(C27,'[2]Acha Air Sales Price List'!$B$1:$X$65536,12,FALSE)*$L$14),2)</f>
        <v>62.06</v>
      </c>
      <c r="H27" s="20">
        <f t="shared" si="1"/>
        <v>1861.8</v>
      </c>
      <c r="I27" s="12"/>
    </row>
    <row r="28" spans="1:10" ht="8.25" hidden="1" customHeight="1">
      <c r="A28" s="11"/>
      <c r="B28" s="1"/>
      <c r="C28" s="36"/>
      <c r="D28" s="167"/>
      <c r="E28" s="168"/>
      <c r="F28" s="40">
        <f>VLOOKUP(C28,'[2]Acha Air Sales Price List'!$B$1:$D$65536,3,FALSE)</f>
        <v>0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10" ht="12.4" hidden="1" customHeight="1">
      <c r="A29" s="11"/>
      <c r="B29" s="1"/>
      <c r="C29" s="36"/>
      <c r="D29" s="167"/>
      <c r="E29" s="168"/>
      <c r="F29" s="40">
        <f>VLOOKUP(C29,'[2]Acha Air Sales Price List'!$B$1:$D$65536,3,FALSE)</f>
        <v>0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10" ht="12.4" hidden="1" customHeight="1">
      <c r="A30" s="11"/>
      <c r="B30" s="1"/>
      <c r="C30" s="36"/>
      <c r="D30" s="167"/>
      <c r="E30" s="168"/>
      <c r="F30" s="40">
        <f>VLOOKUP(C30,'[2]Acha Air Sales Price List'!$B$1:$D$65536,3,FALSE)</f>
        <v>0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0" ht="12.4" hidden="1" customHeight="1">
      <c r="A31" s="11"/>
      <c r="B31" s="1"/>
      <c r="C31" s="36"/>
      <c r="D31" s="167"/>
      <c r="E31" s="168"/>
      <c r="F31" s="40">
        <f>VLOOKUP(C31,'[2]Acha Air Sales Price List'!$B$1:$D$65536,3,FALSE)</f>
        <v>0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0" ht="12.4" hidden="1" customHeight="1">
      <c r="A32" s="11"/>
      <c r="B32" s="1"/>
      <c r="C32" s="36"/>
      <c r="D32" s="167"/>
      <c r="E32" s="168"/>
      <c r="F32" s="40">
        <f>VLOOKUP(C32,'[2]Acha Air Sales Price List'!$B$1:$D$65536,3,FALSE)</f>
        <v>0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67"/>
      <c r="E33" s="168"/>
      <c r="F33" s="40">
        <f>VLOOKUP(C33,'[2]Acha Air Sales Price List'!$B$1:$D$65536,3,FALSE)</f>
        <v>0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67"/>
      <c r="E34" s="168"/>
      <c r="F34" s="40">
        <f>VLOOKUP(C34,'[2]Acha Air Sales Price List'!$B$1:$D$65536,3,FALSE)</f>
        <v>0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67"/>
      <c r="E35" s="168"/>
      <c r="F35" s="40">
        <f>VLOOKUP(C35,'[2]Acha Air Sales Price List'!$B$1:$D$65536,3,FALSE)</f>
        <v>0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67"/>
      <c r="E36" s="168"/>
      <c r="F36" s="40">
        <f>VLOOKUP(C36,'[2]Acha Air Sales Price List'!$B$1:$D$65536,3,FALSE)</f>
        <v>0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67"/>
      <c r="E37" s="168"/>
      <c r="F37" s="40">
        <f>VLOOKUP(C37,'[2]Acha Air Sales Price List'!$B$1:$D$65536,3,FALSE)</f>
        <v>0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7"/>
      <c r="D38" s="167"/>
      <c r="E38" s="168"/>
      <c r="F38" s="40">
        <f>VLOOKUP(C38,'[2]Acha Air Sales Price List'!$B$1:$D$65536,3,FALSE)</f>
        <v>0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" hidden="1" customHeight="1">
      <c r="A39" s="11"/>
      <c r="B39" s="1"/>
      <c r="C39" s="36"/>
      <c r="D39" s="167"/>
      <c r="E39" s="168"/>
      <c r="F39" s="40">
        <f>VLOOKUP(C39,'[2]Acha Air Sales Price List'!$B$1:$D$65536,3,FALSE)</f>
        <v>0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67"/>
      <c r="E40" s="168"/>
      <c r="F40" s="40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67"/>
      <c r="E41" s="168"/>
      <c r="F41" s="40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67"/>
      <c r="E42" s="168"/>
      <c r="F42" s="40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67"/>
      <c r="E43" s="168"/>
      <c r="F43" s="40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67"/>
      <c r="E44" s="168"/>
      <c r="F44" s="40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67"/>
      <c r="E45" s="168"/>
      <c r="F45" s="40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67"/>
      <c r="E46" s="168"/>
      <c r="F46" s="40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67"/>
      <c r="E47" s="168"/>
      <c r="F47" s="40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67"/>
      <c r="E48" s="168"/>
      <c r="F48" s="40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67"/>
      <c r="E49" s="168"/>
      <c r="F49" s="40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67"/>
      <c r="E50" s="168"/>
      <c r="F50" s="40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67"/>
      <c r="E51" s="168"/>
      <c r="F51" s="40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67"/>
      <c r="E52" s="168"/>
      <c r="F52" s="40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67"/>
      <c r="E53" s="168"/>
      <c r="F53" s="40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67"/>
      <c r="E54" s="168"/>
      <c r="F54" s="40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67"/>
      <c r="E55" s="168"/>
      <c r="F55" s="40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67"/>
      <c r="E56" s="168"/>
      <c r="F56" s="40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67"/>
      <c r="E57" s="168"/>
      <c r="F57" s="40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67"/>
      <c r="E58" s="168"/>
      <c r="F58" s="40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67"/>
      <c r="E59" s="168"/>
      <c r="F59" s="40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67"/>
      <c r="E60" s="168"/>
      <c r="F60" s="40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67"/>
      <c r="E61" s="168"/>
      <c r="F61" s="40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67"/>
      <c r="E62" s="168"/>
      <c r="F62" s="40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67"/>
      <c r="E63" s="168"/>
      <c r="F63" s="40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67"/>
      <c r="E64" s="168"/>
      <c r="F64" s="40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67"/>
      <c r="E65" s="168"/>
      <c r="F65" s="40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7"/>
      <c r="D66" s="167"/>
      <c r="E66" s="168"/>
      <c r="F66" s="40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" hidden="1" customHeight="1">
      <c r="A67" s="11"/>
      <c r="B67" s="1"/>
      <c r="C67" s="36"/>
      <c r="D67" s="167"/>
      <c r="E67" s="168"/>
      <c r="F67" s="40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ref="H67:H83" si="2">ROUND(IF(ISNUMBER(B67), G67*B67, 0),5)</f>
        <v>0</v>
      </c>
      <c r="I67" s="12"/>
    </row>
    <row r="68" spans="1:9" ht="12.4" hidden="1" customHeight="1">
      <c r="A68" s="11"/>
      <c r="B68" s="1"/>
      <c r="C68" s="36"/>
      <c r="D68" s="167"/>
      <c r="E68" s="168"/>
      <c r="F68" s="40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67"/>
      <c r="E69" s="168"/>
      <c r="F69" s="40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67"/>
      <c r="E70" s="168"/>
      <c r="F70" s="40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67"/>
      <c r="E71" s="168"/>
      <c r="F71" s="40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67"/>
      <c r="E72" s="168"/>
      <c r="F72" s="40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67"/>
      <c r="E73" s="168"/>
      <c r="F73" s="40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67"/>
      <c r="E74" s="168"/>
      <c r="F74" s="40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67"/>
      <c r="E75" s="168"/>
      <c r="F75" s="40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67"/>
      <c r="E76" s="168"/>
      <c r="F76" s="40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67"/>
      <c r="E77" s="168"/>
      <c r="F77" s="40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67"/>
      <c r="E78" s="168"/>
      <c r="F78" s="40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67"/>
      <c r="E79" s="168"/>
      <c r="F79" s="40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67"/>
      <c r="E80" s="168"/>
      <c r="F80" s="40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67"/>
      <c r="E81" s="168"/>
      <c r="F81" s="40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7"/>
      <c r="D82" s="167"/>
      <c r="E82" s="168"/>
      <c r="F82" s="40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67"/>
      <c r="E83" s="168"/>
      <c r="F83" s="40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67"/>
      <c r="E84" s="168"/>
      <c r="F84" s="40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>ROUND(IF(ISNUMBER(B84), G84*B84, 0),5)</f>
        <v>0</v>
      </c>
      <c r="I84" s="12"/>
    </row>
    <row r="85" spans="1:9" ht="12.4" hidden="1" customHeight="1">
      <c r="A85" s="11"/>
      <c r="B85" s="1"/>
      <c r="C85" s="36"/>
      <c r="D85" s="167"/>
      <c r="E85" s="168"/>
      <c r="F85" s="40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ref="H85:H122" si="3">ROUND(IF(ISNUMBER(B85), G85*B85, 0),5)</f>
        <v>0</v>
      </c>
      <c r="I85" s="12"/>
    </row>
    <row r="86" spans="1:9" ht="12.4" hidden="1" customHeight="1">
      <c r="A86" s="11"/>
      <c r="B86" s="1"/>
      <c r="C86" s="36"/>
      <c r="D86" s="167"/>
      <c r="E86" s="168"/>
      <c r="F86" s="40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67"/>
      <c r="E87" s="168"/>
      <c r="F87" s="40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67"/>
      <c r="E88" s="168"/>
      <c r="F88" s="40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67"/>
      <c r="E89" s="168"/>
      <c r="F89" s="40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67"/>
      <c r="E90" s="168"/>
      <c r="F90" s="40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67"/>
      <c r="E91" s="168"/>
      <c r="F91" s="40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67"/>
      <c r="E92" s="168"/>
      <c r="F92" s="40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67"/>
      <c r="E93" s="168"/>
      <c r="F93" s="40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67"/>
      <c r="E94" s="168"/>
      <c r="F94" s="40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7"/>
      <c r="D95" s="167"/>
      <c r="E95" s="168"/>
      <c r="F95" s="40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" hidden="1" customHeight="1">
      <c r="A96" s="11"/>
      <c r="B96" s="1"/>
      <c r="C96" s="36"/>
      <c r="D96" s="167"/>
      <c r="E96" s="168"/>
      <c r="F96" s="40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67"/>
      <c r="E97" s="168"/>
      <c r="F97" s="40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67"/>
      <c r="E98" s="168"/>
      <c r="F98" s="40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67"/>
      <c r="E99" s="168"/>
      <c r="F99" s="40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67"/>
      <c r="E100" s="168"/>
      <c r="F100" s="40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67"/>
      <c r="E101" s="168"/>
      <c r="F101" s="40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67"/>
      <c r="E102" s="168"/>
      <c r="F102" s="40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67"/>
      <c r="E103" s="168"/>
      <c r="F103" s="40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67"/>
      <c r="E104" s="168"/>
      <c r="F104" s="40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67"/>
      <c r="E105" s="168"/>
      <c r="F105" s="40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67"/>
      <c r="E106" s="168"/>
      <c r="F106" s="40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67"/>
      <c r="E107" s="168"/>
      <c r="F107" s="40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67"/>
      <c r="E108" s="168"/>
      <c r="F108" s="40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67"/>
      <c r="E109" s="168"/>
      <c r="F109" s="40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67"/>
      <c r="E110" s="168"/>
      <c r="F110" s="40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67"/>
      <c r="E111" s="168"/>
      <c r="F111" s="40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67"/>
      <c r="E112" s="168"/>
      <c r="F112" s="40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67"/>
      <c r="E113" s="168"/>
      <c r="F113" s="40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67"/>
      <c r="E114" s="168"/>
      <c r="F114" s="40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67"/>
      <c r="E115" s="168"/>
      <c r="F115" s="40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67"/>
      <c r="E116" s="168"/>
      <c r="F116" s="40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67"/>
      <c r="E117" s="168"/>
      <c r="F117" s="40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67"/>
      <c r="E118" s="168"/>
      <c r="F118" s="40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67"/>
      <c r="E119" s="168"/>
      <c r="F119" s="40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67"/>
      <c r="E120" s="168"/>
      <c r="F120" s="40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67"/>
      <c r="E121" s="168"/>
      <c r="F121" s="40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67"/>
      <c r="E122" s="168"/>
      <c r="F122" s="40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7"/>
      <c r="D123" s="167"/>
      <c r="E123" s="168"/>
      <c r="F123" s="40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>ROUND(IF(ISNUMBER(B123), G123*B123, 0),5)</f>
        <v>0</v>
      </c>
      <c r="I123" s="12"/>
    </row>
    <row r="124" spans="1:9" ht="12" hidden="1" customHeight="1">
      <c r="A124" s="11"/>
      <c r="B124" s="1"/>
      <c r="C124" s="36"/>
      <c r="D124" s="167"/>
      <c r="E124" s="168"/>
      <c r="F124" s="40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ref="H124:H174" si="4">ROUND(IF(ISNUMBER(B124), G124*B124, 0),5)</f>
        <v>0</v>
      </c>
      <c r="I124" s="12"/>
    </row>
    <row r="125" spans="1:9" ht="12.4" hidden="1" customHeight="1">
      <c r="A125" s="11"/>
      <c r="B125" s="1"/>
      <c r="C125" s="36"/>
      <c r="D125" s="167"/>
      <c r="E125" s="168"/>
      <c r="F125" s="40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67"/>
      <c r="E126" s="168"/>
      <c r="F126" s="40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67"/>
      <c r="E127" s="168"/>
      <c r="F127" s="40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67"/>
      <c r="E128" s="168"/>
      <c r="F128" s="40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67"/>
      <c r="E129" s="168"/>
      <c r="F129" s="40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67"/>
      <c r="E130" s="168"/>
      <c r="F130" s="40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67"/>
      <c r="E131" s="168"/>
      <c r="F131" s="40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67"/>
      <c r="E132" s="168"/>
      <c r="F132" s="40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67"/>
      <c r="E133" s="168"/>
      <c r="F133" s="40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67"/>
      <c r="E134" s="168"/>
      <c r="F134" s="40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67"/>
      <c r="E135" s="168"/>
      <c r="F135" s="40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67"/>
      <c r="E136" s="168"/>
      <c r="F136" s="40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67"/>
      <c r="E137" s="168"/>
      <c r="F137" s="40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67"/>
      <c r="E138" s="168"/>
      <c r="F138" s="40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67"/>
      <c r="E139" s="168"/>
      <c r="F139" s="40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67"/>
      <c r="E140" s="168"/>
      <c r="F140" s="40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67"/>
      <c r="E141" s="168"/>
      <c r="F141" s="40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67"/>
      <c r="E142" s="168"/>
      <c r="F142" s="40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67"/>
      <c r="E143" s="168"/>
      <c r="F143" s="40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67"/>
      <c r="E144" s="168"/>
      <c r="F144" s="40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67"/>
      <c r="E145" s="168"/>
      <c r="F145" s="40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67"/>
      <c r="E146" s="168"/>
      <c r="F146" s="40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7"/>
      <c r="D147" s="167"/>
      <c r="E147" s="168"/>
      <c r="F147" s="40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" hidden="1" customHeight="1">
      <c r="A148" s="11"/>
      <c r="B148" s="1"/>
      <c r="C148" s="36"/>
      <c r="D148" s="167"/>
      <c r="E148" s="168"/>
      <c r="F148" s="40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67"/>
      <c r="E149" s="168"/>
      <c r="F149" s="40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67"/>
      <c r="E150" s="168"/>
      <c r="F150" s="40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67"/>
      <c r="E151" s="168"/>
      <c r="F151" s="40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67"/>
      <c r="E152" s="168"/>
      <c r="F152" s="40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67"/>
      <c r="E153" s="168"/>
      <c r="F153" s="40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67"/>
      <c r="E154" s="168"/>
      <c r="F154" s="40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67"/>
      <c r="E155" s="168"/>
      <c r="F155" s="40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67"/>
      <c r="E156" s="168"/>
      <c r="F156" s="40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67"/>
      <c r="E157" s="168"/>
      <c r="F157" s="40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67"/>
      <c r="E158" s="168"/>
      <c r="F158" s="40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67"/>
      <c r="E159" s="168"/>
      <c r="F159" s="40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67"/>
      <c r="E160" s="168"/>
      <c r="F160" s="40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67"/>
      <c r="E161" s="168"/>
      <c r="F161" s="40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67"/>
      <c r="E162" s="168"/>
      <c r="F162" s="40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67"/>
      <c r="E163" s="168"/>
      <c r="F163" s="40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67"/>
      <c r="E164" s="168"/>
      <c r="F164" s="40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67"/>
      <c r="E165" s="168"/>
      <c r="F165" s="40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67"/>
      <c r="E166" s="168"/>
      <c r="F166" s="40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67"/>
      <c r="E167" s="168"/>
      <c r="F167" s="40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67"/>
      <c r="E168" s="168"/>
      <c r="F168" s="40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67"/>
      <c r="E169" s="168"/>
      <c r="F169" s="40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67"/>
      <c r="E170" s="168"/>
      <c r="F170" s="40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67"/>
      <c r="E171" s="168"/>
      <c r="F171" s="40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67"/>
      <c r="E172" s="168"/>
      <c r="F172" s="40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67"/>
      <c r="E173" s="168"/>
      <c r="F173" s="40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67"/>
      <c r="E174" s="168"/>
      <c r="F174" s="40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7"/>
      <c r="D175" s="167"/>
      <c r="E175" s="168"/>
      <c r="F175" s="40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>ROUND(IF(ISNUMBER(B175), G175*B175, 0),5)</f>
        <v>0</v>
      </c>
      <c r="I175" s="12"/>
    </row>
    <row r="176" spans="1:9" ht="12" hidden="1" customHeight="1">
      <c r="A176" s="11"/>
      <c r="B176" s="1"/>
      <c r="C176" s="36"/>
      <c r="D176" s="167"/>
      <c r="E176" s="168"/>
      <c r="F176" s="40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ref="H176:H230" si="5">ROUND(IF(ISNUMBER(B176), G176*B176, 0),5)</f>
        <v>0</v>
      </c>
      <c r="I176" s="12"/>
    </row>
    <row r="177" spans="1:9" ht="12.4" hidden="1" customHeight="1">
      <c r="A177" s="11"/>
      <c r="B177" s="1"/>
      <c r="C177" s="36"/>
      <c r="D177" s="167"/>
      <c r="E177" s="168"/>
      <c r="F177" s="40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67"/>
      <c r="E178" s="168"/>
      <c r="F178" s="40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67"/>
      <c r="E179" s="168"/>
      <c r="F179" s="40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67"/>
      <c r="E180" s="168"/>
      <c r="F180" s="40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67"/>
      <c r="E181" s="168"/>
      <c r="F181" s="40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67"/>
      <c r="E182" s="168"/>
      <c r="F182" s="40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67"/>
      <c r="E183" s="168"/>
      <c r="F183" s="40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67"/>
      <c r="E184" s="168"/>
      <c r="F184" s="40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67"/>
      <c r="E185" s="168"/>
      <c r="F185" s="40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67"/>
      <c r="E186" s="168"/>
      <c r="F186" s="40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67"/>
      <c r="E187" s="168"/>
      <c r="F187" s="40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67"/>
      <c r="E188" s="168"/>
      <c r="F188" s="40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67"/>
      <c r="E189" s="168"/>
      <c r="F189" s="40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67"/>
      <c r="E190" s="168"/>
      <c r="F190" s="40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7"/>
      <c r="D191" s="167"/>
      <c r="E191" s="168"/>
      <c r="F191" s="40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67"/>
      <c r="E192" s="168"/>
      <c r="F192" s="40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67"/>
      <c r="E193" s="168"/>
      <c r="F193" s="40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67"/>
      <c r="E194" s="168"/>
      <c r="F194" s="40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67"/>
      <c r="E195" s="168"/>
      <c r="F195" s="40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67"/>
      <c r="E196" s="168"/>
      <c r="F196" s="40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67"/>
      <c r="E197" s="168"/>
      <c r="F197" s="40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67"/>
      <c r="E198" s="168"/>
      <c r="F198" s="40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67"/>
      <c r="E199" s="168"/>
      <c r="F199" s="40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67"/>
      <c r="E200" s="168"/>
      <c r="F200" s="40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67"/>
      <c r="E201" s="168"/>
      <c r="F201" s="40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67"/>
      <c r="E202" s="168"/>
      <c r="F202" s="40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7"/>
      <c r="D203" s="167"/>
      <c r="E203" s="168"/>
      <c r="F203" s="40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" hidden="1" customHeight="1">
      <c r="A204" s="11"/>
      <c r="B204" s="1"/>
      <c r="C204" s="36"/>
      <c r="D204" s="167"/>
      <c r="E204" s="168"/>
      <c r="F204" s="40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67"/>
      <c r="E205" s="168"/>
      <c r="F205" s="40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67"/>
      <c r="E206" s="168"/>
      <c r="F206" s="40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67"/>
      <c r="E207" s="168"/>
      <c r="F207" s="40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67"/>
      <c r="E208" s="168"/>
      <c r="F208" s="40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67"/>
      <c r="E209" s="168"/>
      <c r="F209" s="40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67"/>
      <c r="E210" s="168"/>
      <c r="F210" s="40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67"/>
      <c r="E211" s="168"/>
      <c r="F211" s="40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67"/>
      <c r="E212" s="168"/>
      <c r="F212" s="40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67"/>
      <c r="E213" s="168"/>
      <c r="F213" s="40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67"/>
      <c r="E214" s="168"/>
      <c r="F214" s="40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67"/>
      <c r="E215" s="168"/>
      <c r="F215" s="40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67"/>
      <c r="E216" s="168"/>
      <c r="F216" s="40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67"/>
      <c r="E217" s="168"/>
      <c r="F217" s="40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67"/>
      <c r="E218" s="168"/>
      <c r="F218" s="40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67"/>
      <c r="E219" s="168"/>
      <c r="F219" s="40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67"/>
      <c r="E220" s="168"/>
      <c r="F220" s="40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67"/>
      <c r="E221" s="168"/>
      <c r="F221" s="40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67"/>
      <c r="E222" s="168"/>
      <c r="F222" s="40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67"/>
      <c r="E223" s="168"/>
      <c r="F223" s="40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67"/>
      <c r="E224" s="168"/>
      <c r="F224" s="40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67"/>
      <c r="E225" s="168"/>
      <c r="F225" s="40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67"/>
      <c r="E226" s="168"/>
      <c r="F226" s="40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67"/>
      <c r="E227" s="168"/>
      <c r="F227" s="40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67"/>
      <c r="E228" s="168"/>
      <c r="F228" s="40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67"/>
      <c r="E229" s="168"/>
      <c r="F229" s="40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67"/>
      <c r="E230" s="168"/>
      <c r="F230" s="40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7"/>
      <c r="D231" s="167"/>
      <c r="E231" s="168"/>
      <c r="F231" s="40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>ROUND(IF(ISNUMBER(B231), G231*B231, 0),5)</f>
        <v>0</v>
      </c>
      <c r="I231" s="12"/>
    </row>
    <row r="232" spans="1:9" ht="12" hidden="1" customHeight="1">
      <c r="A232" s="11"/>
      <c r="B232" s="1"/>
      <c r="C232" s="36"/>
      <c r="D232" s="167"/>
      <c r="E232" s="168"/>
      <c r="F232" s="40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ref="H232:H282" si="6">ROUND(IF(ISNUMBER(B232), G232*B232, 0),5)</f>
        <v>0</v>
      </c>
      <c r="I232" s="12"/>
    </row>
    <row r="233" spans="1:9" ht="12.4" hidden="1" customHeight="1">
      <c r="A233" s="11"/>
      <c r="B233" s="1"/>
      <c r="C233" s="36"/>
      <c r="D233" s="167"/>
      <c r="E233" s="168"/>
      <c r="F233" s="40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67"/>
      <c r="E234" s="168"/>
      <c r="F234" s="40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67"/>
      <c r="E235" s="168"/>
      <c r="F235" s="40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67"/>
      <c r="E236" s="168"/>
      <c r="F236" s="40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67"/>
      <c r="E237" s="168"/>
      <c r="F237" s="40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67"/>
      <c r="E238" s="168"/>
      <c r="F238" s="40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67"/>
      <c r="E239" s="168"/>
      <c r="F239" s="40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67"/>
      <c r="E240" s="168"/>
      <c r="F240" s="40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67"/>
      <c r="E241" s="168"/>
      <c r="F241" s="40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67"/>
      <c r="E242" s="168"/>
      <c r="F242" s="40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67"/>
      <c r="E243" s="168"/>
      <c r="F243" s="40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67"/>
      <c r="E244" s="168"/>
      <c r="F244" s="40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67"/>
      <c r="E245" s="168"/>
      <c r="F245" s="40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67"/>
      <c r="E246" s="168"/>
      <c r="F246" s="40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67"/>
      <c r="E247" s="168"/>
      <c r="F247" s="40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67"/>
      <c r="E248" s="168"/>
      <c r="F248" s="40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67"/>
      <c r="E249" s="168"/>
      <c r="F249" s="40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67"/>
      <c r="E250" s="168"/>
      <c r="F250" s="40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67"/>
      <c r="E251" s="168"/>
      <c r="F251" s="40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67"/>
      <c r="E252" s="168"/>
      <c r="F252" s="40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67"/>
      <c r="E253" s="168"/>
      <c r="F253" s="40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67"/>
      <c r="E254" s="168"/>
      <c r="F254" s="40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7"/>
      <c r="D255" s="167"/>
      <c r="E255" s="168"/>
      <c r="F255" s="40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" hidden="1" customHeight="1">
      <c r="A256" s="11"/>
      <c r="B256" s="1"/>
      <c r="C256" s="36"/>
      <c r="D256" s="167"/>
      <c r="E256" s="168"/>
      <c r="F256" s="40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67"/>
      <c r="E257" s="168"/>
      <c r="F257" s="40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67"/>
      <c r="E258" s="168"/>
      <c r="F258" s="40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67"/>
      <c r="E259" s="168"/>
      <c r="F259" s="40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67"/>
      <c r="E260" s="168"/>
      <c r="F260" s="40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67"/>
      <c r="E261" s="168"/>
      <c r="F261" s="40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67"/>
      <c r="E262" s="168"/>
      <c r="F262" s="40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67"/>
      <c r="E263" s="168"/>
      <c r="F263" s="40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67"/>
      <c r="E264" s="168"/>
      <c r="F264" s="40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67"/>
      <c r="E265" s="168"/>
      <c r="F265" s="40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67"/>
      <c r="E266" s="168"/>
      <c r="F266" s="40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67"/>
      <c r="E267" s="168"/>
      <c r="F267" s="40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67"/>
      <c r="E268" s="168"/>
      <c r="F268" s="40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67"/>
      <c r="E269" s="168"/>
      <c r="F269" s="40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67"/>
      <c r="E270" s="168"/>
      <c r="F270" s="40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67"/>
      <c r="E271" s="168"/>
      <c r="F271" s="40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67"/>
      <c r="E272" s="168"/>
      <c r="F272" s="40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67"/>
      <c r="E273" s="168"/>
      <c r="F273" s="40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67"/>
      <c r="E274" s="168"/>
      <c r="F274" s="40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67"/>
      <c r="E275" s="168"/>
      <c r="F275" s="40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67"/>
      <c r="E276" s="168"/>
      <c r="F276" s="40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67"/>
      <c r="E277" s="168"/>
      <c r="F277" s="40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67"/>
      <c r="E278" s="168"/>
      <c r="F278" s="40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67"/>
      <c r="E279" s="168"/>
      <c r="F279" s="40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67"/>
      <c r="E280" s="168"/>
      <c r="F280" s="40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67"/>
      <c r="E281" s="168"/>
      <c r="F281" s="40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67"/>
      <c r="E282" s="168"/>
      <c r="F282" s="40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7"/>
      <c r="D283" s="167"/>
      <c r="E283" s="168"/>
      <c r="F283" s="40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" hidden="1" customHeight="1">
      <c r="A284" s="11"/>
      <c r="B284" s="1"/>
      <c r="C284" s="36"/>
      <c r="D284" s="167"/>
      <c r="E284" s="168"/>
      <c r="F284" s="40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ref="H284:H300" si="7">ROUND(IF(ISNUMBER(B284), G284*B284, 0),5)</f>
        <v>0</v>
      </c>
      <c r="I284" s="12"/>
    </row>
    <row r="285" spans="1:9" ht="12.4" hidden="1" customHeight="1">
      <c r="A285" s="11"/>
      <c r="B285" s="1"/>
      <c r="C285" s="36"/>
      <c r="D285" s="167"/>
      <c r="E285" s="168"/>
      <c r="F285" s="40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167"/>
      <c r="E286" s="168"/>
      <c r="F286" s="40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67"/>
      <c r="E287" s="168"/>
      <c r="F287" s="40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67"/>
      <c r="E288" s="168"/>
      <c r="F288" s="40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67"/>
      <c r="E289" s="168"/>
      <c r="F289" s="40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67"/>
      <c r="E290" s="168"/>
      <c r="F290" s="40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67"/>
      <c r="E291" s="168"/>
      <c r="F291" s="40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67"/>
      <c r="E292" s="168"/>
      <c r="F292" s="40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67"/>
      <c r="E293" s="168"/>
      <c r="F293" s="40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67"/>
      <c r="E294" s="168"/>
      <c r="F294" s="40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67"/>
      <c r="E295" s="168"/>
      <c r="F295" s="40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67"/>
      <c r="E296" s="168"/>
      <c r="F296" s="40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67"/>
      <c r="E297" s="168"/>
      <c r="F297" s="40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67"/>
      <c r="E298" s="168"/>
      <c r="F298" s="40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7"/>
      <c r="D299" s="167"/>
      <c r="E299" s="168"/>
      <c r="F299" s="40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67"/>
      <c r="E300" s="168"/>
      <c r="F300" s="40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67"/>
      <c r="E301" s="168"/>
      <c r="F301" s="40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>ROUND(IF(ISNUMBER(B301), G301*B301, 0),5)</f>
        <v>0</v>
      </c>
      <c r="I301" s="12"/>
    </row>
    <row r="302" spans="1:9" ht="12.4" hidden="1" customHeight="1">
      <c r="A302" s="11"/>
      <c r="B302" s="1"/>
      <c r="C302" s="36"/>
      <c r="D302" s="167"/>
      <c r="E302" s="168"/>
      <c r="F302" s="40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ref="H302:H339" si="8"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67"/>
      <c r="E303" s="168"/>
      <c r="F303" s="40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67"/>
      <c r="E304" s="168"/>
      <c r="F304" s="40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67"/>
      <c r="E305" s="168"/>
      <c r="F305" s="40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67"/>
      <c r="E306" s="168"/>
      <c r="F306" s="40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67"/>
      <c r="E307" s="168"/>
      <c r="F307" s="40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67"/>
      <c r="E308" s="168"/>
      <c r="F308" s="40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67"/>
      <c r="E309" s="168"/>
      <c r="F309" s="40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67"/>
      <c r="E310" s="168"/>
      <c r="F310" s="40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67"/>
      <c r="E311" s="168"/>
      <c r="F311" s="40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7"/>
      <c r="D312" s="167"/>
      <c r="E312" s="168"/>
      <c r="F312" s="40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" hidden="1" customHeight="1">
      <c r="A313" s="11"/>
      <c r="B313" s="1"/>
      <c r="C313" s="36"/>
      <c r="D313" s="167"/>
      <c r="E313" s="168"/>
      <c r="F313" s="40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67"/>
      <c r="E314" s="168"/>
      <c r="F314" s="40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67"/>
      <c r="E315" s="168"/>
      <c r="F315" s="40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67"/>
      <c r="E316" s="168"/>
      <c r="F316" s="40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67"/>
      <c r="E317" s="168"/>
      <c r="F317" s="40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67"/>
      <c r="E318" s="168"/>
      <c r="F318" s="40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67"/>
      <c r="E319" s="168"/>
      <c r="F319" s="40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67"/>
      <c r="E320" s="168"/>
      <c r="F320" s="40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67"/>
      <c r="E321" s="168"/>
      <c r="F321" s="40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67"/>
      <c r="E322" s="168"/>
      <c r="F322" s="40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67"/>
      <c r="E323" s="168"/>
      <c r="F323" s="40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67"/>
      <c r="E324" s="168"/>
      <c r="F324" s="40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67"/>
      <c r="E325" s="168"/>
      <c r="F325" s="40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67"/>
      <c r="E326" s="168"/>
      <c r="F326" s="40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67"/>
      <c r="E327" s="168"/>
      <c r="F327" s="40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67"/>
      <c r="E328" s="168"/>
      <c r="F328" s="40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67"/>
      <c r="E329" s="168"/>
      <c r="F329" s="40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67"/>
      <c r="E330" s="168"/>
      <c r="F330" s="40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67"/>
      <c r="E331" s="168"/>
      <c r="F331" s="40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67"/>
      <c r="E332" s="168"/>
      <c r="F332" s="40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67"/>
      <c r="E333" s="168"/>
      <c r="F333" s="40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67"/>
      <c r="E334" s="168"/>
      <c r="F334" s="40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67"/>
      <c r="E335" s="168"/>
      <c r="F335" s="40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67"/>
      <c r="E336" s="168"/>
      <c r="F336" s="40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67"/>
      <c r="E337" s="168"/>
      <c r="F337" s="40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67"/>
      <c r="E338" s="168"/>
      <c r="F338" s="40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67"/>
      <c r="E339" s="168"/>
      <c r="F339" s="40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7"/>
      <c r="D340" s="167"/>
      <c r="E340" s="168"/>
      <c r="F340" s="40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>ROUND(IF(ISNUMBER(B340), G340*B340, 0),5)</f>
        <v>0</v>
      </c>
      <c r="I340" s="12"/>
    </row>
    <row r="341" spans="1:9" ht="12" hidden="1" customHeight="1">
      <c r="A341" s="11"/>
      <c r="B341" s="1"/>
      <c r="C341" s="36"/>
      <c r="D341" s="167"/>
      <c r="E341" s="168"/>
      <c r="F341" s="40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ref="H341:H391" si="9">ROUND(IF(ISNUMBER(B341), G341*B341, 0),5)</f>
        <v>0</v>
      </c>
      <c r="I341" s="12"/>
    </row>
    <row r="342" spans="1:9" ht="12.4" hidden="1" customHeight="1">
      <c r="A342" s="11"/>
      <c r="B342" s="1"/>
      <c r="C342" s="36"/>
      <c r="D342" s="167"/>
      <c r="E342" s="168"/>
      <c r="F342" s="40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67"/>
      <c r="E343" s="168"/>
      <c r="F343" s="40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67"/>
      <c r="E344" s="168"/>
      <c r="F344" s="40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67"/>
      <c r="E345" s="168"/>
      <c r="F345" s="40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67"/>
      <c r="E346" s="168"/>
      <c r="F346" s="40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67"/>
      <c r="E347" s="168"/>
      <c r="F347" s="40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67"/>
      <c r="E348" s="168"/>
      <c r="F348" s="40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67"/>
      <c r="E349" s="168"/>
      <c r="F349" s="40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67"/>
      <c r="E350" s="168"/>
      <c r="F350" s="40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67"/>
      <c r="E351" s="168"/>
      <c r="F351" s="40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67"/>
      <c r="E352" s="168"/>
      <c r="F352" s="40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67"/>
      <c r="E353" s="168"/>
      <c r="F353" s="40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67"/>
      <c r="E354" s="168"/>
      <c r="F354" s="40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67"/>
      <c r="E355" s="168"/>
      <c r="F355" s="40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67"/>
      <c r="E356" s="168"/>
      <c r="F356" s="40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67"/>
      <c r="E357" s="168"/>
      <c r="F357" s="40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67"/>
      <c r="E358" s="168"/>
      <c r="F358" s="40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67"/>
      <c r="E359" s="168"/>
      <c r="F359" s="40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67"/>
      <c r="E360" s="168"/>
      <c r="F360" s="40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67"/>
      <c r="E361" s="168"/>
      <c r="F361" s="40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67"/>
      <c r="E362" s="168"/>
      <c r="F362" s="40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67"/>
      <c r="E363" s="168"/>
      <c r="F363" s="40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7"/>
      <c r="D364" s="167"/>
      <c r="E364" s="168"/>
      <c r="F364" s="40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" hidden="1" customHeight="1">
      <c r="A365" s="11"/>
      <c r="B365" s="1"/>
      <c r="C365" s="36"/>
      <c r="D365" s="167"/>
      <c r="E365" s="168"/>
      <c r="F365" s="40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67"/>
      <c r="E366" s="168"/>
      <c r="F366" s="40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67"/>
      <c r="E367" s="168"/>
      <c r="F367" s="40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67"/>
      <c r="E368" s="168"/>
      <c r="F368" s="40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67"/>
      <c r="E369" s="168"/>
      <c r="F369" s="40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67"/>
      <c r="E370" s="168"/>
      <c r="F370" s="40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67"/>
      <c r="E371" s="168"/>
      <c r="F371" s="40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67"/>
      <c r="E372" s="168"/>
      <c r="F372" s="40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67"/>
      <c r="E373" s="168"/>
      <c r="F373" s="40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67"/>
      <c r="E374" s="168"/>
      <c r="F374" s="40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67"/>
      <c r="E375" s="168"/>
      <c r="F375" s="40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67"/>
      <c r="E376" s="168"/>
      <c r="F376" s="40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67"/>
      <c r="E377" s="168"/>
      <c r="F377" s="40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67"/>
      <c r="E378" s="168"/>
      <c r="F378" s="40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67"/>
      <c r="E379" s="168"/>
      <c r="F379" s="40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67"/>
      <c r="E380" s="168"/>
      <c r="F380" s="40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67"/>
      <c r="E381" s="168"/>
      <c r="F381" s="40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67"/>
      <c r="E382" s="168"/>
      <c r="F382" s="40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67"/>
      <c r="E383" s="168"/>
      <c r="F383" s="40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67"/>
      <c r="E384" s="168"/>
      <c r="F384" s="40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67"/>
      <c r="E385" s="168"/>
      <c r="F385" s="40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67"/>
      <c r="E386" s="168"/>
      <c r="F386" s="40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67"/>
      <c r="E387" s="168"/>
      <c r="F387" s="40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67"/>
      <c r="E388" s="168"/>
      <c r="F388" s="40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67"/>
      <c r="E389" s="168"/>
      <c r="F389" s="40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67"/>
      <c r="E390" s="168"/>
      <c r="F390" s="40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67"/>
      <c r="E391" s="168"/>
      <c r="F391" s="40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7"/>
      <c r="D392" s="167"/>
      <c r="E392" s="168"/>
      <c r="F392" s="40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>ROUND(IF(ISNUMBER(B392), G392*B392, 0),5)</f>
        <v>0</v>
      </c>
      <c r="I392" s="12"/>
    </row>
    <row r="393" spans="1:9" ht="12" hidden="1" customHeight="1">
      <c r="A393" s="11"/>
      <c r="B393" s="1"/>
      <c r="C393" s="36"/>
      <c r="D393" s="167"/>
      <c r="E393" s="168"/>
      <c r="F393" s="40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ref="H393:H447" si="10">ROUND(IF(ISNUMBER(B393), G393*B393, 0),5)</f>
        <v>0</v>
      </c>
      <c r="I393" s="12"/>
    </row>
    <row r="394" spans="1:9" ht="12.4" hidden="1" customHeight="1">
      <c r="A394" s="11"/>
      <c r="B394" s="1"/>
      <c r="C394" s="36"/>
      <c r="D394" s="167"/>
      <c r="E394" s="168"/>
      <c r="F394" s="40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67"/>
      <c r="E395" s="168"/>
      <c r="F395" s="40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67"/>
      <c r="E396" s="168"/>
      <c r="F396" s="40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67"/>
      <c r="E397" s="168"/>
      <c r="F397" s="40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67"/>
      <c r="E398" s="168"/>
      <c r="F398" s="40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67"/>
      <c r="E399" s="168"/>
      <c r="F399" s="40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67"/>
      <c r="E400" s="168"/>
      <c r="F400" s="40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67"/>
      <c r="E401" s="168"/>
      <c r="F401" s="40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67"/>
      <c r="E402" s="168"/>
      <c r="F402" s="40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67"/>
      <c r="E403" s="168"/>
      <c r="F403" s="40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67"/>
      <c r="E404" s="168"/>
      <c r="F404" s="40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67"/>
      <c r="E405" s="168"/>
      <c r="F405" s="40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67"/>
      <c r="E406" s="168"/>
      <c r="F406" s="40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67"/>
      <c r="E407" s="168"/>
      <c r="F407" s="40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7"/>
      <c r="D408" s="167"/>
      <c r="E408" s="168"/>
      <c r="F408" s="40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67"/>
      <c r="E409" s="168"/>
      <c r="F409" s="40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67"/>
      <c r="E410" s="168"/>
      <c r="F410" s="40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67"/>
      <c r="E411" s="168"/>
      <c r="F411" s="40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67"/>
      <c r="E412" s="168"/>
      <c r="F412" s="40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67"/>
      <c r="E413" s="168"/>
      <c r="F413" s="40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67"/>
      <c r="E414" s="168"/>
      <c r="F414" s="40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67"/>
      <c r="E415" s="168"/>
      <c r="F415" s="40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67"/>
      <c r="E416" s="168"/>
      <c r="F416" s="40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67"/>
      <c r="E417" s="168"/>
      <c r="F417" s="40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67"/>
      <c r="E418" s="168"/>
      <c r="F418" s="40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67"/>
      <c r="E419" s="168"/>
      <c r="F419" s="40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7"/>
      <c r="D420" s="167"/>
      <c r="E420" s="168"/>
      <c r="F420" s="40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" hidden="1" customHeight="1">
      <c r="A421" s="11"/>
      <c r="B421" s="1"/>
      <c r="C421" s="36"/>
      <c r="D421" s="167"/>
      <c r="E421" s="168"/>
      <c r="F421" s="40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67"/>
      <c r="E422" s="168"/>
      <c r="F422" s="40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67"/>
      <c r="E423" s="168"/>
      <c r="F423" s="40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67"/>
      <c r="E424" s="168"/>
      <c r="F424" s="40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67"/>
      <c r="E425" s="168"/>
      <c r="F425" s="40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67"/>
      <c r="E426" s="168"/>
      <c r="F426" s="40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67"/>
      <c r="E427" s="168"/>
      <c r="F427" s="40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67"/>
      <c r="E428" s="168"/>
      <c r="F428" s="40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67"/>
      <c r="E429" s="168"/>
      <c r="F429" s="40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67"/>
      <c r="E430" s="168"/>
      <c r="F430" s="40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67"/>
      <c r="E431" s="168"/>
      <c r="F431" s="40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67"/>
      <c r="E432" s="168"/>
      <c r="F432" s="40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67"/>
      <c r="E433" s="168"/>
      <c r="F433" s="40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67"/>
      <c r="E434" s="168"/>
      <c r="F434" s="40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67"/>
      <c r="E435" s="168"/>
      <c r="F435" s="40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67"/>
      <c r="E436" s="168"/>
      <c r="F436" s="40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67"/>
      <c r="E437" s="168"/>
      <c r="F437" s="40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67"/>
      <c r="E438" s="168"/>
      <c r="F438" s="40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67"/>
      <c r="E439" s="168"/>
      <c r="F439" s="40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67"/>
      <c r="E440" s="168"/>
      <c r="F440" s="40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67"/>
      <c r="E441" s="168"/>
      <c r="F441" s="40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67"/>
      <c r="E442" s="168"/>
      <c r="F442" s="40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67"/>
      <c r="E443" s="168"/>
      <c r="F443" s="40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67"/>
      <c r="E444" s="168"/>
      <c r="F444" s="40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67"/>
      <c r="E445" s="168"/>
      <c r="F445" s="40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67"/>
      <c r="E446" s="168"/>
      <c r="F446" s="40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67"/>
      <c r="E447" s="168"/>
      <c r="F447" s="40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7"/>
      <c r="D448" s="167"/>
      <c r="E448" s="168"/>
      <c r="F448" s="40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>ROUND(IF(ISNUMBER(B448), G448*B448, 0),5)</f>
        <v>0</v>
      </c>
      <c r="I448" s="12"/>
    </row>
    <row r="449" spans="1:9" ht="12" hidden="1" customHeight="1">
      <c r="A449" s="11"/>
      <c r="B449" s="1"/>
      <c r="C449" s="36"/>
      <c r="D449" s="167"/>
      <c r="E449" s="168"/>
      <c r="F449" s="40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ref="H449:H499" si="11">ROUND(IF(ISNUMBER(B449), G449*B449, 0),5)</f>
        <v>0</v>
      </c>
      <c r="I449" s="12"/>
    </row>
    <row r="450" spans="1:9" ht="12.4" hidden="1" customHeight="1">
      <c r="A450" s="11"/>
      <c r="B450" s="1"/>
      <c r="C450" s="36"/>
      <c r="D450" s="167"/>
      <c r="E450" s="168"/>
      <c r="F450" s="40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67"/>
      <c r="E451" s="168"/>
      <c r="F451" s="40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67"/>
      <c r="E452" s="168"/>
      <c r="F452" s="40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67"/>
      <c r="E453" s="168"/>
      <c r="F453" s="40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67"/>
      <c r="E454" s="168"/>
      <c r="F454" s="40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67"/>
      <c r="E455" s="168"/>
      <c r="F455" s="40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67"/>
      <c r="E456" s="168"/>
      <c r="F456" s="40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67"/>
      <c r="E457" s="168"/>
      <c r="F457" s="40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67"/>
      <c r="E458" s="168"/>
      <c r="F458" s="40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67"/>
      <c r="E459" s="168"/>
      <c r="F459" s="40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67"/>
      <c r="E460" s="168"/>
      <c r="F460" s="40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67"/>
      <c r="E461" s="168"/>
      <c r="F461" s="40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67"/>
      <c r="E462" s="168"/>
      <c r="F462" s="40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67"/>
      <c r="E463" s="168"/>
      <c r="F463" s="40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67"/>
      <c r="E464" s="168"/>
      <c r="F464" s="40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67"/>
      <c r="E465" s="168"/>
      <c r="F465" s="40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67"/>
      <c r="E466" s="168"/>
      <c r="F466" s="40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67"/>
      <c r="E467" s="168"/>
      <c r="F467" s="40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67"/>
      <c r="E468" s="168"/>
      <c r="F468" s="40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67"/>
      <c r="E469" s="168"/>
      <c r="F469" s="40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67"/>
      <c r="E470" s="168"/>
      <c r="F470" s="40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67"/>
      <c r="E471" s="168"/>
      <c r="F471" s="40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7"/>
      <c r="D472" s="167"/>
      <c r="E472" s="168"/>
      <c r="F472" s="40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" hidden="1" customHeight="1">
      <c r="A473" s="11"/>
      <c r="B473" s="1"/>
      <c r="C473" s="36"/>
      <c r="D473" s="167"/>
      <c r="E473" s="168"/>
      <c r="F473" s="40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67"/>
      <c r="E474" s="168"/>
      <c r="F474" s="40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67"/>
      <c r="E475" s="168"/>
      <c r="F475" s="40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67"/>
      <c r="E476" s="168"/>
      <c r="F476" s="40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67"/>
      <c r="E477" s="168"/>
      <c r="F477" s="40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67"/>
      <c r="E478" s="168"/>
      <c r="F478" s="40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67"/>
      <c r="E479" s="168"/>
      <c r="F479" s="40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67"/>
      <c r="E480" s="168"/>
      <c r="F480" s="40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67"/>
      <c r="E481" s="168"/>
      <c r="F481" s="40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67"/>
      <c r="E482" s="168"/>
      <c r="F482" s="40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67"/>
      <c r="E483" s="168"/>
      <c r="F483" s="40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67"/>
      <c r="E484" s="168"/>
      <c r="F484" s="40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67"/>
      <c r="E485" s="168"/>
      <c r="F485" s="40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67"/>
      <c r="E486" s="168"/>
      <c r="F486" s="40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67"/>
      <c r="E487" s="168"/>
      <c r="F487" s="40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67"/>
      <c r="E488" s="168"/>
      <c r="F488" s="40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67"/>
      <c r="E489" s="168"/>
      <c r="F489" s="40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67"/>
      <c r="E490" s="168"/>
      <c r="F490" s="40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67"/>
      <c r="E491" s="168"/>
      <c r="F491" s="40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67"/>
      <c r="E492" s="168"/>
      <c r="F492" s="40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67"/>
      <c r="E493" s="168"/>
      <c r="F493" s="40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67"/>
      <c r="E494" s="168"/>
      <c r="F494" s="40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67"/>
      <c r="E495" s="168"/>
      <c r="F495" s="40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67"/>
      <c r="E496" s="168"/>
      <c r="F496" s="40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67"/>
      <c r="E497" s="168"/>
      <c r="F497" s="40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67"/>
      <c r="E498" s="168"/>
      <c r="F498" s="40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67"/>
      <c r="E499" s="168"/>
      <c r="F499" s="40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7"/>
      <c r="D500" s="167"/>
      <c r="E500" s="168"/>
      <c r="F500" s="40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" hidden="1" customHeight="1">
      <c r="A501" s="11"/>
      <c r="B501" s="1"/>
      <c r="C501" s="36"/>
      <c r="D501" s="167"/>
      <c r="E501" s="168"/>
      <c r="F501" s="40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ref="H501:H517" si="12">ROUND(IF(ISNUMBER(B501), G501*B501, 0),5)</f>
        <v>0</v>
      </c>
      <c r="I501" s="12"/>
    </row>
    <row r="502" spans="1:9" ht="12.4" hidden="1" customHeight="1">
      <c r="A502" s="11"/>
      <c r="B502" s="1"/>
      <c r="C502" s="36"/>
      <c r="D502" s="167"/>
      <c r="E502" s="168"/>
      <c r="F502" s="40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167"/>
      <c r="E503" s="168"/>
      <c r="F503" s="40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67"/>
      <c r="E504" s="168"/>
      <c r="F504" s="40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67"/>
      <c r="E505" s="168"/>
      <c r="F505" s="40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67"/>
      <c r="E506" s="168"/>
      <c r="F506" s="40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67"/>
      <c r="E507" s="168"/>
      <c r="F507" s="40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67"/>
      <c r="E508" s="168"/>
      <c r="F508" s="40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67"/>
      <c r="E509" s="168"/>
      <c r="F509" s="40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67"/>
      <c r="E510" s="168"/>
      <c r="F510" s="40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67"/>
      <c r="E511" s="168"/>
      <c r="F511" s="40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67"/>
      <c r="E512" s="168"/>
      <c r="F512" s="40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67"/>
      <c r="E513" s="168"/>
      <c r="F513" s="40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67"/>
      <c r="E514" s="168"/>
      <c r="F514" s="40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67"/>
      <c r="E515" s="168"/>
      <c r="F515" s="40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7"/>
      <c r="D516" s="167"/>
      <c r="E516" s="168"/>
      <c r="F516" s="40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67"/>
      <c r="E517" s="168"/>
      <c r="F517" s="40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67"/>
      <c r="E518" s="168"/>
      <c r="F518" s="40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>ROUND(IF(ISNUMBER(B518), G518*B518, 0),5)</f>
        <v>0</v>
      </c>
      <c r="I518" s="12"/>
    </row>
    <row r="519" spans="1:9" ht="12.4" hidden="1" customHeight="1">
      <c r="A519" s="11"/>
      <c r="B519" s="1"/>
      <c r="C519" s="36"/>
      <c r="D519" s="167"/>
      <c r="E519" s="168"/>
      <c r="F519" s="40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ref="H519:H544" si="13"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67"/>
      <c r="E520" s="168"/>
      <c r="F520" s="40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67"/>
      <c r="E521" s="168"/>
      <c r="F521" s="40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67"/>
      <c r="E522" s="168"/>
      <c r="F522" s="40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67"/>
      <c r="E523" s="168"/>
      <c r="F523" s="40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67"/>
      <c r="E524" s="168"/>
      <c r="F524" s="40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67"/>
      <c r="E525" s="168"/>
      <c r="F525" s="40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67"/>
      <c r="E526" s="168"/>
      <c r="F526" s="40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67"/>
      <c r="E527" s="168"/>
      <c r="F527" s="40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67"/>
      <c r="E528" s="168"/>
      <c r="F528" s="40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7"/>
      <c r="D529" s="167"/>
      <c r="E529" s="168"/>
      <c r="F529" s="40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" hidden="1" customHeight="1">
      <c r="A530" s="11"/>
      <c r="B530" s="1"/>
      <c r="C530" s="36"/>
      <c r="D530" s="167"/>
      <c r="E530" s="168"/>
      <c r="F530" s="40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67"/>
      <c r="E531" s="168"/>
      <c r="F531" s="40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67"/>
      <c r="E532" s="168"/>
      <c r="F532" s="40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67"/>
      <c r="E533" s="168"/>
      <c r="F533" s="40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67"/>
      <c r="E534" s="168"/>
      <c r="F534" s="40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67"/>
      <c r="E535" s="168"/>
      <c r="F535" s="40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67"/>
      <c r="E536" s="168"/>
      <c r="F536" s="40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67"/>
      <c r="E537" s="168"/>
      <c r="F537" s="40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67"/>
      <c r="E538" s="168"/>
      <c r="F538" s="40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67"/>
      <c r="E539" s="168"/>
      <c r="F539" s="40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67"/>
      <c r="E540" s="168"/>
      <c r="F540" s="40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67"/>
      <c r="E541" s="168"/>
      <c r="F541" s="40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67"/>
      <c r="E542" s="168"/>
      <c r="F542" s="40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67"/>
      <c r="E543" s="168"/>
      <c r="F543" s="40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67"/>
      <c r="E544" s="168"/>
      <c r="F544" s="40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67"/>
      <c r="E545" s="168"/>
      <c r="F545" s="40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ref="H545:H556" si="14">ROUND(IF(ISNUMBER(B545), G545*B545, 0),5)</f>
        <v>0</v>
      </c>
      <c r="I545" s="12"/>
    </row>
    <row r="546" spans="1:9" ht="12.4" hidden="1" customHeight="1">
      <c r="A546" s="11"/>
      <c r="B546" s="1"/>
      <c r="C546" s="36"/>
      <c r="D546" s="167"/>
      <c r="E546" s="168"/>
      <c r="F546" s="40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6"/>
      <c r="D547" s="167"/>
      <c r="E547" s="168"/>
      <c r="F547" s="40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67"/>
      <c r="E548" s="168"/>
      <c r="F548" s="40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167"/>
      <c r="E549" s="168"/>
      <c r="F549" s="40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167"/>
      <c r="E550" s="168"/>
      <c r="F550" s="40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67"/>
      <c r="E551" s="168"/>
      <c r="F551" s="40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67"/>
      <c r="E552" s="168"/>
      <c r="F552" s="40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67"/>
      <c r="E553" s="168"/>
      <c r="F553" s="40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67"/>
      <c r="E554" s="168"/>
      <c r="F554" s="40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67"/>
      <c r="E555" s="168"/>
      <c r="F555" s="40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67"/>
      <c r="E556" s="168"/>
      <c r="F556" s="40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7"/>
      <c r="D557" s="167"/>
      <c r="E557" s="168"/>
      <c r="F557" s="40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>ROUND(IF(ISNUMBER(B557), G557*B557, 0),5)</f>
        <v>0</v>
      </c>
      <c r="I557" s="12"/>
    </row>
    <row r="558" spans="1:9" ht="12" hidden="1" customHeight="1">
      <c r="A558" s="11"/>
      <c r="B558" s="1"/>
      <c r="C558" s="36"/>
      <c r="D558" s="167"/>
      <c r="E558" s="168"/>
      <c r="F558" s="40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ref="H558:H565" si="15">ROUND(IF(ISNUMBER(B558), G558*B558, 0),5)</f>
        <v>0</v>
      </c>
      <c r="I558" s="12"/>
    </row>
    <row r="559" spans="1:9" ht="12.4" hidden="1" customHeight="1">
      <c r="A559" s="11"/>
      <c r="B559" s="1"/>
      <c r="C559" s="36"/>
      <c r="D559" s="167"/>
      <c r="E559" s="168"/>
      <c r="F559" s="40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5"/>
        <v>0</v>
      </c>
      <c r="I559" s="12"/>
    </row>
    <row r="560" spans="1:9" ht="12.4" hidden="1" customHeight="1">
      <c r="A560" s="11"/>
      <c r="B560" s="1"/>
      <c r="C560" s="36"/>
      <c r="D560" s="167"/>
      <c r="E560" s="168"/>
      <c r="F560" s="40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 t="shared" si="15"/>
        <v>0</v>
      </c>
      <c r="I560" s="12"/>
    </row>
    <row r="561" spans="1:9" ht="12.4" hidden="1" customHeight="1">
      <c r="A561" s="11"/>
      <c r="B561" s="1"/>
      <c r="C561" s="36"/>
      <c r="D561" s="167"/>
      <c r="E561" s="168"/>
      <c r="F561" s="40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 t="shared" si="15"/>
        <v>0</v>
      </c>
      <c r="I561" s="12"/>
    </row>
    <row r="562" spans="1:9" ht="12.4" hidden="1" customHeight="1">
      <c r="A562" s="11"/>
      <c r="B562" s="1"/>
      <c r="C562" s="36"/>
      <c r="D562" s="167"/>
      <c r="E562" s="168"/>
      <c r="F562" s="40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si="15"/>
        <v>0</v>
      </c>
      <c r="I562" s="12"/>
    </row>
    <row r="563" spans="1:9" ht="12.4" hidden="1" customHeight="1">
      <c r="A563" s="11"/>
      <c r="B563" s="1"/>
      <c r="C563" s="36"/>
      <c r="D563" s="167"/>
      <c r="E563" s="168"/>
      <c r="F563" s="40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5"/>
        <v>0</v>
      </c>
      <c r="I563" s="12"/>
    </row>
    <row r="564" spans="1:9" ht="12.4" hidden="1" customHeight="1">
      <c r="A564" s="11"/>
      <c r="B564" s="1"/>
      <c r="C564" s="36"/>
      <c r="D564" s="167"/>
      <c r="E564" s="168"/>
      <c r="F564" s="40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5"/>
        <v>0</v>
      </c>
      <c r="I564" s="12"/>
    </row>
    <row r="565" spans="1:9" ht="12.4" hidden="1" customHeight="1">
      <c r="A565" s="11"/>
      <c r="B565" s="1"/>
      <c r="C565" s="36"/>
      <c r="D565" s="167"/>
      <c r="E565" s="168"/>
      <c r="F565" s="40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5"/>
        <v>0</v>
      </c>
      <c r="I565" s="12"/>
    </row>
    <row r="566" spans="1:9" ht="12.4" hidden="1" customHeight="1">
      <c r="A566" s="11"/>
      <c r="B566" s="1"/>
      <c r="C566" s="36"/>
      <c r="D566" s="167"/>
      <c r="E566" s="168"/>
      <c r="F566" s="40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ref="H566:H609" si="16">ROUND(IF(ISNUMBER(B566), G566*B566, 0),5)</f>
        <v>0</v>
      </c>
      <c r="I566" s="12"/>
    </row>
    <row r="567" spans="1:9" ht="12.4" hidden="1" customHeight="1">
      <c r="A567" s="11"/>
      <c r="B567" s="1"/>
      <c r="C567" s="36"/>
      <c r="D567" s="167"/>
      <c r="E567" s="168"/>
      <c r="F567" s="40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6"/>
        <v>0</v>
      </c>
      <c r="I567" s="12"/>
    </row>
    <row r="568" spans="1:9" ht="12.4" hidden="1" customHeight="1">
      <c r="A568" s="11"/>
      <c r="B568" s="1"/>
      <c r="C568" s="36"/>
      <c r="D568" s="167"/>
      <c r="E568" s="168"/>
      <c r="F568" s="40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6"/>
        <v>0</v>
      </c>
      <c r="I568" s="12"/>
    </row>
    <row r="569" spans="1:9" ht="12.4" hidden="1" customHeight="1">
      <c r="A569" s="11"/>
      <c r="B569" s="1"/>
      <c r="C569" s="36"/>
      <c r="D569" s="167"/>
      <c r="E569" s="168"/>
      <c r="F569" s="40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6"/>
        <v>0</v>
      </c>
      <c r="I569" s="12"/>
    </row>
    <row r="570" spans="1:9" ht="12.4" hidden="1" customHeight="1">
      <c r="A570" s="11"/>
      <c r="B570" s="1"/>
      <c r="C570" s="36"/>
      <c r="D570" s="167"/>
      <c r="E570" s="168"/>
      <c r="F570" s="40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6"/>
        <v>0</v>
      </c>
      <c r="I570" s="12"/>
    </row>
    <row r="571" spans="1:9" ht="12.4" hidden="1" customHeight="1">
      <c r="A571" s="11"/>
      <c r="B571" s="1"/>
      <c r="C571" s="36"/>
      <c r="D571" s="167"/>
      <c r="E571" s="168"/>
      <c r="F571" s="40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6"/>
        <v>0</v>
      </c>
      <c r="I571" s="12"/>
    </row>
    <row r="572" spans="1:9" ht="12.4" hidden="1" customHeight="1">
      <c r="A572" s="11"/>
      <c r="B572" s="1"/>
      <c r="C572" s="36"/>
      <c r="D572" s="167"/>
      <c r="E572" s="168"/>
      <c r="F572" s="40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6"/>
        <v>0</v>
      </c>
      <c r="I572" s="12"/>
    </row>
    <row r="573" spans="1:9" ht="12.4" hidden="1" customHeight="1">
      <c r="A573" s="11"/>
      <c r="B573" s="1"/>
      <c r="C573" s="36"/>
      <c r="D573" s="167"/>
      <c r="E573" s="168"/>
      <c r="F573" s="40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6"/>
        <v>0</v>
      </c>
      <c r="I573" s="12"/>
    </row>
    <row r="574" spans="1:9" ht="12.4" hidden="1" customHeight="1">
      <c r="A574" s="11"/>
      <c r="B574" s="1"/>
      <c r="C574" s="36"/>
      <c r="D574" s="167"/>
      <c r="E574" s="168"/>
      <c r="F574" s="40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6"/>
        <v>0</v>
      </c>
      <c r="I574" s="12"/>
    </row>
    <row r="575" spans="1:9" ht="12.4" hidden="1" customHeight="1">
      <c r="A575" s="11"/>
      <c r="B575" s="1"/>
      <c r="C575" s="36"/>
      <c r="D575" s="167"/>
      <c r="E575" s="168"/>
      <c r="F575" s="40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6"/>
        <v>0</v>
      </c>
      <c r="I575" s="12"/>
    </row>
    <row r="576" spans="1:9" ht="12.4" hidden="1" customHeight="1">
      <c r="A576" s="11"/>
      <c r="B576" s="1"/>
      <c r="C576" s="36"/>
      <c r="D576" s="167"/>
      <c r="E576" s="168"/>
      <c r="F576" s="40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6"/>
        <v>0</v>
      </c>
      <c r="I576" s="12"/>
    </row>
    <row r="577" spans="1:9" ht="12.4" hidden="1" customHeight="1">
      <c r="A577" s="11"/>
      <c r="B577" s="1"/>
      <c r="C577" s="36"/>
      <c r="D577" s="167"/>
      <c r="E577" s="168"/>
      <c r="F577" s="40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6"/>
        <v>0</v>
      </c>
      <c r="I577" s="12"/>
    </row>
    <row r="578" spans="1:9" ht="12.4" hidden="1" customHeight="1">
      <c r="A578" s="11"/>
      <c r="B578" s="1"/>
      <c r="C578" s="36"/>
      <c r="D578" s="167"/>
      <c r="E578" s="168"/>
      <c r="F578" s="40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6"/>
        <v>0</v>
      </c>
      <c r="I578" s="12"/>
    </row>
    <row r="579" spans="1:9" ht="12.4" hidden="1" customHeight="1">
      <c r="A579" s="11"/>
      <c r="B579" s="1"/>
      <c r="C579" s="36"/>
      <c r="D579" s="167"/>
      <c r="E579" s="168"/>
      <c r="F579" s="40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6"/>
        <v>0</v>
      </c>
      <c r="I579" s="12"/>
    </row>
    <row r="580" spans="1:9" ht="12.4" hidden="1" customHeight="1">
      <c r="A580" s="11"/>
      <c r="B580" s="1"/>
      <c r="C580" s="36"/>
      <c r="D580" s="167"/>
      <c r="E580" s="168"/>
      <c r="F580" s="40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6"/>
        <v>0</v>
      </c>
      <c r="I580" s="12"/>
    </row>
    <row r="581" spans="1:9" ht="12.4" hidden="1" customHeight="1">
      <c r="A581" s="11"/>
      <c r="B581" s="1"/>
      <c r="C581" s="37"/>
      <c r="D581" s="167"/>
      <c r="E581" s="168"/>
      <c r="F581" s="40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6"/>
        <v>0</v>
      </c>
      <c r="I581" s="12"/>
    </row>
    <row r="582" spans="1:9" ht="12" hidden="1" customHeight="1">
      <c r="A582" s="11"/>
      <c r="B582" s="1"/>
      <c r="C582" s="36"/>
      <c r="D582" s="167"/>
      <c r="E582" s="168"/>
      <c r="F582" s="40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6"/>
        <v>0</v>
      </c>
      <c r="I582" s="12"/>
    </row>
    <row r="583" spans="1:9" ht="12.4" hidden="1" customHeight="1">
      <c r="A583" s="11"/>
      <c r="B583" s="1"/>
      <c r="C583" s="36"/>
      <c r="D583" s="167"/>
      <c r="E583" s="168"/>
      <c r="F583" s="40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6"/>
        <v>0</v>
      </c>
      <c r="I583" s="12"/>
    </row>
    <row r="584" spans="1:9" ht="12.4" hidden="1" customHeight="1">
      <c r="A584" s="11"/>
      <c r="B584" s="1"/>
      <c r="C584" s="36"/>
      <c r="D584" s="167"/>
      <c r="E584" s="168"/>
      <c r="F584" s="40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6"/>
        <v>0</v>
      </c>
      <c r="I584" s="12"/>
    </row>
    <row r="585" spans="1:9" ht="12.4" hidden="1" customHeight="1">
      <c r="A585" s="11"/>
      <c r="B585" s="1"/>
      <c r="C585" s="36"/>
      <c r="D585" s="167"/>
      <c r="E585" s="168"/>
      <c r="F585" s="40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6"/>
        <v>0</v>
      </c>
      <c r="I585" s="12"/>
    </row>
    <row r="586" spans="1:9" ht="12.4" hidden="1" customHeight="1">
      <c r="A586" s="11"/>
      <c r="B586" s="1"/>
      <c r="C586" s="36"/>
      <c r="D586" s="167"/>
      <c r="E586" s="168"/>
      <c r="F586" s="40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6"/>
        <v>0</v>
      </c>
      <c r="I586" s="12"/>
    </row>
    <row r="587" spans="1:9" ht="12.4" hidden="1" customHeight="1">
      <c r="A587" s="11"/>
      <c r="B587" s="1"/>
      <c r="C587" s="36"/>
      <c r="D587" s="167"/>
      <c r="E587" s="168"/>
      <c r="F587" s="40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6"/>
        <v>0</v>
      </c>
      <c r="I587" s="12"/>
    </row>
    <row r="588" spans="1:9" ht="12.4" hidden="1" customHeight="1">
      <c r="A588" s="11"/>
      <c r="B588" s="1"/>
      <c r="C588" s="36"/>
      <c r="D588" s="167"/>
      <c r="E588" s="168"/>
      <c r="F588" s="40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6"/>
        <v>0</v>
      </c>
      <c r="I588" s="12"/>
    </row>
    <row r="589" spans="1:9" ht="12.4" hidden="1" customHeight="1">
      <c r="A589" s="11"/>
      <c r="B589" s="1"/>
      <c r="C589" s="36"/>
      <c r="D589" s="167"/>
      <c r="E589" s="168"/>
      <c r="F589" s="40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6"/>
        <v>0</v>
      </c>
      <c r="I589" s="12"/>
    </row>
    <row r="590" spans="1:9" ht="12.4" hidden="1" customHeight="1">
      <c r="A590" s="11"/>
      <c r="B590" s="1"/>
      <c r="C590" s="36"/>
      <c r="D590" s="167"/>
      <c r="E590" s="168"/>
      <c r="F590" s="40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6"/>
        <v>0</v>
      </c>
      <c r="I590" s="12"/>
    </row>
    <row r="591" spans="1:9" ht="12.4" hidden="1" customHeight="1">
      <c r="A591" s="11"/>
      <c r="B591" s="1"/>
      <c r="C591" s="36"/>
      <c r="D591" s="167"/>
      <c r="E591" s="168"/>
      <c r="F591" s="40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6"/>
        <v>0</v>
      </c>
      <c r="I591" s="12"/>
    </row>
    <row r="592" spans="1:9" ht="12.4" hidden="1" customHeight="1">
      <c r="A592" s="11"/>
      <c r="B592" s="1"/>
      <c r="C592" s="36"/>
      <c r="D592" s="167"/>
      <c r="E592" s="168"/>
      <c r="F592" s="40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6"/>
        <v>0</v>
      </c>
      <c r="I592" s="12"/>
    </row>
    <row r="593" spans="1:9" ht="12.4" hidden="1" customHeight="1">
      <c r="A593" s="11"/>
      <c r="B593" s="1"/>
      <c r="C593" s="36"/>
      <c r="D593" s="167"/>
      <c r="E593" s="168"/>
      <c r="F593" s="40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6"/>
        <v>0</v>
      </c>
      <c r="I593" s="12"/>
    </row>
    <row r="594" spans="1:9" ht="12.4" hidden="1" customHeight="1">
      <c r="A594" s="11"/>
      <c r="B594" s="1"/>
      <c r="C594" s="36"/>
      <c r="D594" s="167"/>
      <c r="E594" s="168"/>
      <c r="F594" s="40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6"/>
        <v>0</v>
      </c>
      <c r="I594" s="12"/>
    </row>
    <row r="595" spans="1:9" ht="12.4" hidden="1" customHeight="1">
      <c r="A595" s="11"/>
      <c r="B595" s="1"/>
      <c r="C595" s="36"/>
      <c r="D595" s="167"/>
      <c r="E595" s="168"/>
      <c r="F595" s="40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6"/>
        <v>0</v>
      </c>
      <c r="I595" s="12"/>
    </row>
    <row r="596" spans="1:9" ht="12.4" hidden="1" customHeight="1">
      <c r="A596" s="11"/>
      <c r="B596" s="1"/>
      <c r="C596" s="36"/>
      <c r="D596" s="167"/>
      <c r="E596" s="168"/>
      <c r="F596" s="40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6"/>
        <v>0</v>
      </c>
      <c r="I596" s="12"/>
    </row>
    <row r="597" spans="1:9" ht="12.4" hidden="1" customHeight="1">
      <c r="A597" s="11"/>
      <c r="B597" s="1"/>
      <c r="C597" s="36"/>
      <c r="D597" s="167"/>
      <c r="E597" s="168"/>
      <c r="F597" s="40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6"/>
        <v>0</v>
      </c>
      <c r="I597" s="12"/>
    </row>
    <row r="598" spans="1:9" ht="12.4" hidden="1" customHeight="1">
      <c r="A598" s="11"/>
      <c r="B598" s="1"/>
      <c r="C598" s="36"/>
      <c r="D598" s="167"/>
      <c r="E598" s="168"/>
      <c r="F598" s="40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6"/>
        <v>0</v>
      </c>
      <c r="I598" s="12"/>
    </row>
    <row r="599" spans="1:9" ht="12.4" hidden="1" customHeight="1">
      <c r="A599" s="11"/>
      <c r="B599" s="1"/>
      <c r="C599" s="36"/>
      <c r="D599" s="167"/>
      <c r="E599" s="168"/>
      <c r="F599" s="40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6"/>
        <v>0</v>
      </c>
      <c r="I599" s="12"/>
    </row>
    <row r="600" spans="1:9" ht="12.4" hidden="1" customHeight="1">
      <c r="A600" s="11"/>
      <c r="B600" s="1"/>
      <c r="C600" s="36"/>
      <c r="D600" s="167"/>
      <c r="E600" s="168"/>
      <c r="F600" s="40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6"/>
        <v>0</v>
      </c>
      <c r="I600" s="12"/>
    </row>
    <row r="601" spans="1:9" ht="12.4" hidden="1" customHeight="1">
      <c r="A601" s="11"/>
      <c r="B601" s="1"/>
      <c r="C601" s="36"/>
      <c r="D601" s="167"/>
      <c r="E601" s="168"/>
      <c r="F601" s="40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6"/>
        <v>0</v>
      </c>
      <c r="I601" s="12"/>
    </row>
    <row r="602" spans="1:9" ht="12.4" hidden="1" customHeight="1">
      <c r="A602" s="11"/>
      <c r="B602" s="1"/>
      <c r="C602" s="36"/>
      <c r="D602" s="167"/>
      <c r="E602" s="168"/>
      <c r="F602" s="40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6"/>
        <v>0</v>
      </c>
      <c r="I602" s="12"/>
    </row>
    <row r="603" spans="1:9" ht="12.4" hidden="1" customHeight="1">
      <c r="A603" s="11"/>
      <c r="B603" s="1"/>
      <c r="C603" s="36"/>
      <c r="D603" s="167"/>
      <c r="E603" s="168"/>
      <c r="F603" s="40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6"/>
        <v>0</v>
      </c>
      <c r="I603" s="12"/>
    </row>
    <row r="604" spans="1:9" ht="12.4" hidden="1" customHeight="1">
      <c r="A604" s="11"/>
      <c r="B604" s="1"/>
      <c r="C604" s="36"/>
      <c r="D604" s="167"/>
      <c r="E604" s="168"/>
      <c r="F604" s="40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6"/>
        <v>0</v>
      </c>
      <c r="I604" s="12"/>
    </row>
    <row r="605" spans="1:9" ht="12.4" hidden="1" customHeight="1">
      <c r="A605" s="11"/>
      <c r="B605" s="1"/>
      <c r="C605" s="36"/>
      <c r="D605" s="167"/>
      <c r="E605" s="168"/>
      <c r="F605" s="40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6"/>
        <v>0</v>
      </c>
      <c r="I605" s="12"/>
    </row>
    <row r="606" spans="1:9" ht="12.4" hidden="1" customHeight="1">
      <c r="A606" s="11"/>
      <c r="B606" s="1"/>
      <c r="C606" s="36"/>
      <c r="D606" s="167"/>
      <c r="E606" s="168"/>
      <c r="F606" s="40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6"/>
        <v>0</v>
      </c>
      <c r="I606" s="12"/>
    </row>
    <row r="607" spans="1:9" ht="12.4" hidden="1" customHeight="1">
      <c r="A607" s="11"/>
      <c r="B607" s="1"/>
      <c r="C607" s="36"/>
      <c r="D607" s="167"/>
      <c r="E607" s="168"/>
      <c r="F607" s="40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6"/>
        <v>0</v>
      </c>
      <c r="I607" s="12"/>
    </row>
    <row r="608" spans="1:9" ht="12.4" hidden="1" customHeight="1">
      <c r="A608" s="11"/>
      <c r="B608" s="1"/>
      <c r="C608" s="36"/>
      <c r="D608" s="167"/>
      <c r="E608" s="168"/>
      <c r="F608" s="40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6"/>
        <v>0</v>
      </c>
      <c r="I608" s="12"/>
    </row>
    <row r="609" spans="1:9" ht="12.4" hidden="1" customHeight="1">
      <c r="A609" s="11"/>
      <c r="B609" s="1"/>
      <c r="C609" s="37"/>
      <c r="D609" s="167"/>
      <c r="E609" s="168"/>
      <c r="F609" s="40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6"/>
        <v>0</v>
      </c>
      <c r="I609" s="12"/>
    </row>
    <row r="610" spans="1:9" ht="12" hidden="1" customHeight="1">
      <c r="A610" s="11"/>
      <c r="B610" s="1"/>
      <c r="C610" s="36"/>
      <c r="D610" s="167"/>
      <c r="E610" s="168"/>
      <c r="F610" s="40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ref="H610:H621" si="17">ROUND(IF(ISNUMBER(B610), G610*B610, 0),5)</f>
        <v>0</v>
      </c>
      <c r="I610" s="12"/>
    </row>
    <row r="611" spans="1:9" ht="12.4" hidden="1" customHeight="1">
      <c r="A611" s="11"/>
      <c r="B611" s="1"/>
      <c r="C611" s="36"/>
      <c r="D611" s="167"/>
      <c r="E611" s="168"/>
      <c r="F611" s="40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7"/>
        <v>0</v>
      </c>
      <c r="I611" s="12"/>
    </row>
    <row r="612" spans="1:9" ht="12.4" hidden="1" customHeight="1">
      <c r="A612" s="11"/>
      <c r="B612" s="1"/>
      <c r="C612" s="36"/>
      <c r="D612" s="167"/>
      <c r="E612" s="168"/>
      <c r="F612" s="40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 t="shared" si="17"/>
        <v>0</v>
      </c>
      <c r="I612" s="12"/>
    </row>
    <row r="613" spans="1:9" ht="12.4" hidden="1" customHeight="1">
      <c r="A613" s="11"/>
      <c r="B613" s="1"/>
      <c r="C613" s="36"/>
      <c r="D613" s="167"/>
      <c r="E613" s="168"/>
      <c r="F613" s="40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 t="shared" si="17"/>
        <v>0</v>
      </c>
      <c r="I613" s="12"/>
    </row>
    <row r="614" spans="1:9" ht="12.4" hidden="1" customHeight="1">
      <c r="A614" s="11"/>
      <c r="B614" s="1"/>
      <c r="C614" s="36"/>
      <c r="D614" s="167"/>
      <c r="E614" s="168"/>
      <c r="F614" s="40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si="17"/>
        <v>0</v>
      </c>
      <c r="I614" s="12"/>
    </row>
    <row r="615" spans="1:9" ht="12.4" hidden="1" customHeight="1">
      <c r="A615" s="11"/>
      <c r="B615" s="1"/>
      <c r="C615" s="36"/>
      <c r="D615" s="167"/>
      <c r="E615" s="168"/>
      <c r="F615" s="40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7"/>
        <v>0</v>
      </c>
      <c r="I615" s="12"/>
    </row>
    <row r="616" spans="1:9" ht="12.4" hidden="1" customHeight="1">
      <c r="A616" s="11"/>
      <c r="B616" s="1"/>
      <c r="C616" s="36"/>
      <c r="D616" s="167"/>
      <c r="E616" s="168"/>
      <c r="F616" s="40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7"/>
        <v>0</v>
      </c>
      <c r="I616" s="12"/>
    </row>
    <row r="617" spans="1:9" ht="12.4" hidden="1" customHeight="1">
      <c r="A617" s="11"/>
      <c r="B617" s="1"/>
      <c r="C617" s="36"/>
      <c r="D617" s="167"/>
      <c r="E617" s="168"/>
      <c r="F617" s="40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7"/>
        <v>0</v>
      </c>
      <c r="I617" s="12"/>
    </row>
    <row r="618" spans="1:9" ht="12.4" hidden="1" customHeight="1">
      <c r="A618" s="11"/>
      <c r="B618" s="1"/>
      <c r="C618" s="36"/>
      <c r="D618" s="167"/>
      <c r="E618" s="168"/>
      <c r="F618" s="40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7"/>
        <v>0</v>
      </c>
      <c r="I618" s="12"/>
    </row>
    <row r="619" spans="1:9" ht="12.4" hidden="1" customHeight="1">
      <c r="A619" s="11"/>
      <c r="B619" s="1"/>
      <c r="C619" s="36"/>
      <c r="D619" s="167"/>
      <c r="E619" s="168"/>
      <c r="F619" s="40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7"/>
        <v>0</v>
      </c>
      <c r="I619" s="12"/>
    </row>
    <row r="620" spans="1:9" ht="12.4" hidden="1" customHeight="1">
      <c r="A620" s="11"/>
      <c r="B620" s="1"/>
      <c r="C620" s="36"/>
      <c r="D620" s="167"/>
      <c r="E620" s="168"/>
      <c r="F620" s="40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7"/>
        <v>0</v>
      </c>
      <c r="I620" s="12"/>
    </row>
    <row r="621" spans="1:9" ht="12.4" hidden="1" customHeight="1">
      <c r="A621" s="11"/>
      <c r="B621" s="1"/>
      <c r="C621" s="36"/>
      <c r="D621" s="167"/>
      <c r="E621" s="168"/>
      <c r="F621" s="40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7"/>
        <v>0</v>
      </c>
      <c r="I621" s="12"/>
    </row>
    <row r="622" spans="1:9" ht="12.4" hidden="1" customHeight="1">
      <c r="A622" s="11"/>
      <c r="B622" s="1"/>
      <c r="C622" s="36"/>
      <c r="D622" s="167"/>
      <c r="E622" s="168"/>
      <c r="F622" s="40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ref="H622:H665" si="18">ROUND(IF(ISNUMBER(B622), G622*B622, 0),5)</f>
        <v>0</v>
      </c>
      <c r="I622" s="12"/>
    </row>
    <row r="623" spans="1:9" ht="12.4" hidden="1" customHeight="1">
      <c r="A623" s="11"/>
      <c r="B623" s="1"/>
      <c r="C623" s="36"/>
      <c r="D623" s="167"/>
      <c r="E623" s="168"/>
      <c r="F623" s="40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8"/>
        <v>0</v>
      </c>
      <c r="I623" s="12"/>
    </row>
    <row r="624" spans="1:9" ht="12.4" hidden="1" customHeight="1">
      <c r="A624" s="11"/>
      <c r="B624" s="1"/>
      <c r="C624" s="36"/>
      <c r="D624" s="167"/>
      <c r="E624" s="168"/>
      <c r="F624" s="40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8"/>
        <v>0</v>
      </c>
      <c r="I624" s="12"/>
    </row>
    <row r="625" spans="1:9" ht="12.4" hidden="1" customHeight="1">
      <c r="A625" s="11"/>
      <c r="B625" s="1"/>
      <c r="C625" s="37"/>
      <c r="D625" s="167"/>
      <c r="E625" s="168"/>
      <c r="F625" s="40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8"/>
        <v>0</v>
      </c>
      <c r="I625" s="12"/>
    </row>
    <row r="626" spans="1:9" ht="12.4" hidden="1" customHeight="1">
      <c r="A626" s="11"/>
      <c r="B626" s="1"/>
      <c r="C626" s="37"/>
      <c r="D626" s="167"/>
      <c r="E626" s="168"/>
      <c r="F626" s="40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8"/>
        <v>0</v>
      </c>
      <c r="I626" s="12"/>
    </row>
    <row r="627" spans="1:9" ht="12.4" hidden="1" customHeight="1">
      <c r="A627" s="11"/>
      <c r="B627" s="1"/>
      <c r="C627" s="36"/>
      <c r="D627" s="167"/>
      <c r="E627" s="168"/>
      <c r="F627" s="40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8"/>
        <v>0</v>
      </c>
      <c r="I627" s="12"/>
    </row>
    <row r="628" spans="1:9" ht="12.4" hidden="1" customHeight="1">
      <c r="A628" s="11"/>
      <c r="B628" s="1"/>
      <c r="C628" s="36"/>
      <c r="D628" s="167"/>
      <c r="E628" s="168"/>
      <c r="F628" s="40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8"/>
        <v>0</v>
      </c>
      <c r="I628" s="12"/>
    </row>
    <row r="629" spans="1:9" ht="12.4" hidden="1" customHeight="1">
      <c r="A629" s="11"/>
      <c r="B629" s="1"/>
      <c r="C629" s="36"/>
      <c r="D629" s="167"/>
      <c r="E629" s="168"/>
      <c r="F629" s="40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8"/>
        <v>0</v>
      </c>
      <c r="I629" s="12"/>
    </row>
    <row r="630" spans="1:9" ht="12.4" hidden="1" customHeight="1">
      <c r="A630" s="11"/>
      <c r="B630" s="1"/>
      <c r="C630" s="36"/>
      <c r="D630" s="167"/>
      <c r="E630" s="168"/>
      <c r="F630" s="40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8"/>
        <v>0</v>
      </c>
      <c r="I630" s="12"/>
    </row>
    <row r="631" spans="1:9" ht="12.4" hidden="1" customHeight="1">
      <c r="A631" s="11"/>
      <c r="B631" s="1"/>
      <c r="C631" s="36"/>
      <c r="D631" s="167"/>
      <c r="E631" s="168"/>
      <c r="F631" s="40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8"/>
        <v>0</v>
      </c>
      <c r="I631" s="12"/>
    </row>
    <row r="632" spans="1:9" ht="12.4" hidden="1" customHeight="1">
      <c r="A632" s="11"/>
      <c r="B632" s="1"/>
      <c r="C632" s="36"/>
      <c r="D632" s="167"/>
      <c r="E632" s="168"/>
      <c r="F632" s="40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8"/>
        <v>0</v>
      </c>
      <c r="I632" s="12"/>
    </row>
    <row r="633" spans="1:9" ht="12.4" hidden="1" customHeight="1">
      <c r="A633" s="11"/>
      <c r="B633" s="1"/>
      <c r="C633" s="36"/>
      <c r="D633" s="167"/>
      <c r="E633" s="168"/>
      <c r="F633" s="40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8"/>
        <v>0</v>
      </c>
      <c r="I633" s="12"/>
    </row>
    <row r="634" spans="1:9" ht="12.4" hidden="1" customHeight="1">
      <c r="A634" s="11"/>
      <c r="B634" s="1"/>
      <c r="C634" s="36"/>
      <c r="D634" s="167"/>
      <c r="E634" s="168"/>
      <c r="F634" s="40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8"/>
        <v>0</v>
      </c>
      <c r="I634" s="12"/>
    </row>
    <row r="635" spans="1:9" ht="12.4" hidden="1" customHeight="1">
      <c r="A635" s="11"/>
      <c r="B635" s="1"/>
      <c r="C635" s="36"/>
      <c r="D635" s="167"/>
      <c r="E635" s="168"/>
      <c r="F635" s="40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8"/>
        <v>0</v>
      </c>
      <c r="I635" s="12"/>
    </row>
    <row r="636" spans="1:9" ht="12.4" hidden="1" customHeight="1">
      <c r="A636" s="11"/>
      <c r="B636" s="1"/>
      <c r="C636" s="36"/>
      <c r="D636" s="167"/>
      <c r="E636" s="168"/>
      <c r="F636" s="40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8"/>
        <v>0</v>
      </c>
      <c r="I636" s="12"/>
    </row>
    <row r="637" spans="1:9" ht="12.4" hidden="1" customHeight="1">
      <c r="A637" s="11"/>
      <c r="B637" s="1"/>
      <c r="C637" s="37"/>
      <c r="D637" s="167"/>
      <c r="E637" s="168"/>
      <c r="F637" s="40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8"/>
        <v>0</v>
      </c>
      <c r="I637" s="12"/>
    </row>
    <row r="638" spans="1:9" ht="12" hidden="1" customHeight="1">
      <c r="A638" s="11"/>
      <c r="B638" s="1"/>
      <c r="C638" s="36"/>
      <c r="D638" s="167"/>
      <c r="E638" s="168"/>
      <c r="F638" s="40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8"/>
        <v>0</v>
      </c>
      <c r="I638" s="12"/>
    </row>
    <row r="639" spans="1:9" ht="12.4" hidden="1" customHeight="1">
      <c r="A639" s="11"/>
      <c r="B639" s="1"/>
      <c r="C639" s="36"/>
      <c r="D639" s="167"/>
      <c r="E639" s="168"/>
      <c r="F639" s="40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8"/>
        <v>0</v>
      </c>
      <c r="I639" s="12"/>
    </row>
    <row r="640" spans="1:9" ht="12.4" hidden="1" customHeight="1">
      <c r="A640" s="11"/>
      <c r="B640" s="1"/>
      <c r="C640" s="36"/>
      <c r="D640" s="167"/>
      <c r="E640" s="168"/>
      <c r="F640" s="40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8"/>
        <v>0</v>
      </c>
      <c r="I640" s="12"/>
    </row>
    <row r="641" spans="1:9" ht="12.4" hidden="1" customHeight="1">
      <c r="A641" s="11"/>
      <c r="B641" s="1"/>
      <c r="C641" s="36"/>
      <c r="D641" s="167"/>
      <c r="E641" s="168"/>
      <c r="F641" s="40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8"/>
        <v>0</v>
      </c>
      <c r="I641" s="12"/>
    </row>
    <row r="642" spans="1:9" ht="12.4" hidden="1" customHeight="1">
      <c r="A642" s="11"/>
      <c r="B642" s="1"/>
      <c r="C642" s="36"/>
      <c r="D642" s="167"/>
      <c r="E642" s="168"/>
      <c r="F642" s="40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8"/>
        <v>0</v>
      </c>
      <c r="I642" s="12"/>
    </row>
    <row r="643" spans="1:9" ht="12.4" hidden="1" customHeight="1">
      <c r="A643" s="11"/>
      <c r="B643" s="1"/>
      <c r="C643" s="36"/>
      <c r="D643" s="167"/>
      <c r="E643" s="168"/>
      <c r="F643" s="40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8"/>
        <v>0</v>
      </c>
      <c r="I643" s="12"/>
    </row>
    <row r="644" spans="1:9" ht="12.4" hidden="1" customHeight="1">
      <c r="A644" s="11"/>
      <c r="B644" s="1"/>
      <c r="C644" s="36"/>
      <c r="D644" s="167"/>
      <c r="E644" s="168"/>
      <c r="F644" s="40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8"/>
        <v>0</v>
      </c>
      <c r="I644" s="12"/>
    </row>
    <row r="645" spans="1:9" ht="12.4" hidden="1" customHeight="1">
      <c r="A645" s="11"/>
      <c r="B645" s="1"/>
      <c r="C645" s="36"/>
      <c r="D645" s="167"/>
      <c r="E645" s="168"/>
      <c r="F645" s="40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8"/>
        <v>0</v>
      </c>
      <c r="I645" s="12"/>
    </row>
    <row r="646" spans="1:9" ht="12.4" hidden="1" customHeight="1">
      <c r="A646" s="11"/>
      <c r="B646" s="1"/>
      <c r="C646" s="36"/>
      <c r="D646" s="167"/>
      <c r="E646" s="168"/>
      <c r="F646" s="40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8"/>
        <v>0</v>
      </c>
      <c r="I646" s="12"/>
    </row>
    <row r="647" spans="1:9" ht="12.4" hidden="1" customHeight="1">
      <c r="A647" s="11"/>
      <c r="B647" s="1"/>
      <c r="C647" s="36"/>
      <c r="D647" s="167"/>
      <c r="E647" s="168"/>
      <c r="F647" s="40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8"/>
        <v>0</v>
      </c>
      <c r="I647" s="12"/>
    </row>
    <row r="648" spans="1:9" ht="12.4" hidden="1" customHeight="1">
      <c r="A648" s="11"/>
      <c r="B648" s="1"/>
      <c r="C648" s="36"/>
      <c r="D648" s="167"/>
      <c r="E648" s="168"/>
      <c r="F648" s="40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8"/>
        <v>0</v>
      </c>
      <c r="I648" s="12"/>
    </row>
    <row r="649" spans="1:9" ht="12.4" hidden="1" customHeight="1">
      <c r="A649" s="11"/>
      <c r="B649" s="1"/>
      <c r="C649" s="36"/>
      <c r="D649" s="167"/>
      <c r="E649" s="168"/>
      <c r="F649" s="40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8"/>
        <v>0</v>
      </c>
      <c r="I649" s="12"/>
    </row>
    <row r="650" spans="1:9" ht="12.4" hidden="1" customHeight="1">
      <c r="A650" s="11"/>
      <c r="B650" s="1"/>
      <c r="C650" s="36"/>
      <c r="D650" s="167"/>
      <c r="E650" s="168"/>
      <c r="F650" s="40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8"/>
        <v>0</v>
      </c>
      <c r="I650" s="12"/>
    </row>
    <row r="651" spans="1:9" ht="12.4" hidden="1" customHeight="1">
      <c r="A651" s="11"/>
      <c r="B651" s="1"/>
      <c r="C651" s="36"/>
      <c r="D651" s="167"/>
      <c r="E651" s="168"/>
      <c r="F651" s="40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8"/>
        <v>0</v>
      </c>
      <c r="I651" s="12"/>
    </row>
    <row r="652" spans="1:9" ht="12.4" hidden="1" customHeight="1">
      <c r="A652" s="11"/>
      <c r="B652" s="1"/>
      <c r="C652" s="36"/>
      <c r="D652" s="167"/>
      <c r="E652" s="168"/>
      <c r="F652" s="40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8"/>
        <v>0</v>
      </c>
      <c r="I652" s="12"/>
    </row>
    <row r="653" spans="1:9" ht="12.4" hidden="1" customHeight="1">
      <c r="A653" s="11"/>
      <c r="B653" s="1"/>
      <c r="C653" s="36"/>
      <c r="D653" s="167"/>
      <c r="E653" s="168"/>
      <c r="F653" s="40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8"/>
        <v>0</v>
      </c>
      <c r="I653" s="12"/>
    </row>
    <row r="654" spans="1:9" ht="12.4" hidden="1" customHeight="1">
      <c r="A654" s="11"/>
      <c r="B654" s="1"/>
      <c r="C654" s="36"/>
      <c r="D654" s="167"/>
      <c r="E654" s="168"/>
      <c r="F654" s="40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8"/>
        <v>0</v>
      </c>
      <c r="I654" s="12"/>
    </row>
    <row r="655" spans="1:9" ht="12.4" hidden="1" customHeight="1">
      <c r="A655" s="11"/>
      <c r="B655" s="1"/>
      <c r="C655" s="36"/>
      <c r="D655" s="167"/>
      <c r="E655" s="168"/>
      <c r="F655" s="40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8"/>
        <v>0</v>
      </c>
      <c r="I655" s="12"/>
    </row>
    <row r="656" spans="1:9" ht="12.4" hidden="1" customHeight="1">
      <c r="A656" s="11"/>
      <c r="B656" s="1"/>
      <c r="C656" s="36"/>
      <c r="D656" s="167"/>
      <c r="E656" s="168"/>
      <c r="F656" s="40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8"/>
        <v>0</v>
      </c>
      <c r="I656" s="12"/>
    </row>
    <row r="657" spans="1:9" ht="12.4" hidden="1" customHeight="1">
      <c r="A657" s="11"/>
      <c r="B657" s="1"/>
      <c r="C657" s="36"/>
      <c r="D657" s="167"/>
      <c r="E657" s="168"/>
      <c r="F657" s="40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8"/>
        <v>0</v>
      </c>
      <c r="I657" s="12"/>
    </row>
    <row r="658" spans="1:9" ht="12.4" hidden="1" customHeight="1">
      <c r="A658" s="11"/>
      <c r="B658" s="1"/>
      <c r="C658" s="36"/>
      <c r="D658" s="167"/>
      <c r="E658" s="168"/>
      <c r="F658" s="40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8"/>
        <v>0</v>
      </c>
      <c r="I658" s="12"/>
    </row>
    <row r="659" spans="1:9" ht="12.4" hidden="1" customHeight="1">
      <c r="A659" s="11"/>
      <c r="B659" s="1"/>
      <c r="C659" s="36"/>
      <c r="D659" s="167"/>
      <c r="E659" s="168"/>
      <c r="F659" s="40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8"/>
        <v>0</v>
      </c>
      <c r="I659" s="12"/>
    </row>
    <row r="660" spans="1:9" ht="12.4" hidden="1" customHeight="1">
      <c r="A660" s="11"/>
      <c r="B660" s="1"/>
      <c r="C660" s="36"/>
      <c r="D660" s="167"/>
      <c r="E660" s="168"/>
      <c r="F660" s="40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8"/>
        <v>0</v>
      </c>
      <c r="I660" s="12"/>
    </row>
    <row r="661" spans="1:9" ht="12.4" hidden="1" customHeight="1">
      <c r="A661" s="11"/>
      <c r="B661" s="1"/>
      <c r="C661" s="36"/>
      <c r="D661" s="167"/>
      <c r="E661" s="168"/>
      <c r="F661" s="40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8"/>
        <v>0</v>
      </c>
      <c r="I661" s="12"/>
    </row>
    <row r="662" spans="1:9" ht="12.4" hidden="1" customHeight="1">
      <c r="A662" s="11"/>
      <c r="B662" s="1"/>
      <c r="C662" s="36"/>
      <c r="D662" s="167"/>
      <c r="E662" s="168"/>
      <c r="F662" s="40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8"/>
        <v>0</v>
      </c>
      <c r="I662" s="12"/>
    </row>
    <row r="663" spans="1:9" ht="12.4" hidden="1" customHeight="1">
      <c r="A663" s="11"/>
      <c r="B663" s="1"/>
      <c r="C663" s="36"/>
      <c r="D663" s="167"/>
      <c r="E663" s="168"/>
      <c r="F663" s="40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8"/>
        <v>0</v>
      </c>
      <c r="I663" s="12"/>
    </row>
    <row r="664" spans="1:9" ht="12.4" hidden="1" customHeight="1">
      <c r="A664" s="11"/>
      <c r="B664" s="1"/>
      <c r="C664" s="36"/>
      <c r="D664" s="167"/>
      <c r="E664" s="168"/>
      <c r="F664" s="40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8"/>
        <v>0</v>
      </c>
      <c r="I664" s="12"/>
    </row>
    <row r="665" spans="1:9" ht="12.4" hidden="1" customHeight="1">
      <c r="A665" s="11"/>
      <c r="B665" s="1"/>
      <c r="C665" s="37"/>
      <c r="D665" s="167"/>
      <c r="E665" s="168"/>
      <c r="F665" s="40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8"/>
        <v>0</v>
      </c>
      <c r="I665" s="12"/>
    </row>
    <row r="666" spans="1:9" ht="12" hidden="1" customHeight="1">
      <c r="A666" s="11"/>
      <c r="B666" s="1"/>
      <c r="C666" s="36"/>
      <c r="D666" s="167"/>
      <c r="E666" s="168"/>
      <c r="F666" s="40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ref="H666:H716" si="19">ROUND(IF(ISNUMBER(B666), G666*B666, 0),5)</f>
        <v>0</v>
      </c>
      <c r="I666" s="12"/>
    </row>
    <row r="667" spans="1:9" ht="12.4" hidden="1" customHeight="1">
      <c r="A667" s="11"/>
      <c r="B667" s="1"/>
      <c r="C667" s="36"/>
      <c r="D667" s="167"/>
      <c r="E667" s="168"/>
      <c r="F667" s="40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9"/>
        <v>0</v>
      </c>
      <c r="I667" s="12"/>
    </row>
    <row r="668" spans="1:9" ht="12.4" hidden="1" customHeight="1">
      <c r="A668" s="11"/>
      <c r="B668" s="1"/>
      <c r="C668" s="36"/>
      <c r="D668" s="167"/>
      <c r="E668" s="168"/>
      <c r="F668" s="40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 t="shared" si="19"/>
        <v>0</v>
      </c>
      <c r="I668" s="12"/>
    </row>
    <row r="669" spans="1:9" ht="12.4" hidden="1" customHeight="1">
      <c r="A669" s="11"/>
      <c r="B669" s="1"/>
      <c r="C669" s="36"/>
      <c r="D669" s="167"/>
      <c r="E669" s="168"/>
      <c r="F669" s="40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 t="shared" si="19"/>
        <v>0</v>
      </c>
      <c r="I669" s="12"/>
    </row>
    <row r="670" spans="1:9" ht="12.4" hidden="1" customHeight="1">
      <c r="A670" s="11"/>
      <c r="B670" s="1"/>
      <c r="C670" s="36"/>
      <c r="D670" s="167"/>
      <c r="E670" s="168"/>
      <c r="F670" s="40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si="19"/>
        <v>0</v>
      </c>
      <c r="I670" s="12"/>
    </row>
    <row r="671" spans="1:9" ht="12.4" hidden="1" customHeight="1">
      <c r="A671" s="11"/>
      <c r="B671" s="1"/>
      <c r="C671" s="36"/>
      <c r="D671" s="167"/>
      <c r="E671" s="168"/>
      <c r="F671" s="40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9"/>
        <v>0</v>
      </c>
      <c r="I671" s="12"/>
    </row>
    <row r="672" spans="1:9" ht="12.4" hidden="1" customHeight="1">
      <c r="A672" s="11"/>
      <c r="B672" s="1"/>
      <c r="C672" s="36"/>
      <c r="D672" s="167"/>
      <c r="E672" s="168"/>
      <c r="F672" s="40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9"/>
        <v>0</v>
      </c>
      <c r="I672" s="12"/>
    </row>
    <row r="673" spans="1:9" ht="12.4" hidden="1" customHeight="1">
      <c r="A673" s="11"/>
      <c r="B673" s="1"/>
      <c r="C673" s="36"/>
      <c r="D673" s="167"/>
      <c r="E673" s="168"/>
      <c r="F673" s="40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9"/>
        <v>0</v>
      </c>
      <c r="I673" s="12"/>
    </row>
    <row r="674" spans="1:9" ht="12.4" hidden="1" customHeight="1">
      <c r="A674" s="11"/>
      <c r="B674" s="1"/>
      <c r="C674" s="36"/>
      <c r="D674" s="167"/>
      <c r="E674" s="168"/>
      <c r="F674" s="40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9"/>
        <v>0</v>
      </c>
      <c r="I674" s="12"/>
    </row>
    <row r="675" spans="1:9" ht="12.4" hidden="1" customHeight="1">
      <c r="A675" s="11"/>
      <c r="B675" s="1"/>
      <c r="C675" s="36"/>
      <c r="D675" s="167"/>
      <c r="E675" s="168"/>
      <c r="F675" s="40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9"/>
        <v>0</v>
      </c>
      <c r="I675" s="12"/>
    </row>
    <row r="676" spans="1:9" ht="12.4" hidden="1" customHeight="1">
      <c r="A676" s="11"/>
      <c r="B676" s="1"/>
      <c r="C676" s="36"/>
      <c r="D676" s="167"/>
      <c r="E676" s="168"/>
      <c r="F676" s="40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9"/>
        <v>0</v>
      </c>
      <c r="I676" s="12"/>
    </row>
    <row r="677" spans="1:9" ht="12.4" hidden="1" customHeight="1">
      <c r="A677" s="11"/>
      <c r="B677" s="1"/>
      <c r="C677" s="36"/>
      <c r="D677" s="167"/>
      <c r="E677" s="168"/>
      <c r="F677" s="40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9"/>
        <v>0</v>
      </c>
      <c r="I677" s="12"/>
    </row>
    <row r="678" spans="1:9" ht="12.4" hidden="1" customHeight="1">
      <c r="A678" s="11"/>
      <c r="B678" s="1"/>
      <c r="C678" s="36"/>
      <c r="D678" s="167"/>
      <c r="E678" s="168"/>
      <c r="F678" s="40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9"/>
        <v>0</v>
      </c>
      <c r="I678" s="12"/>
    </row>
    <row r="679" spans="1:9" ht="12.4" hidden="1" customHeight="1">
      <c r="A679" s="11"/>
      <c r="B679" s="1"/>
      <c r="C679" s="36"/>
      <c r="D679" s="167"/>
      <c r="E679" s="168"/>
      <c r="F679" s="40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9"/>
        <v>0</v>
      </c>
      <c r="I679" s="12"/>
    </row>
    <row r="680" spans="1:9" ht="12.4" hidden="1" customHeight="1">
      <c r="A680" s="11"/>
      <c r="B680" s="1"/>
      <c r="C680" s="36"/>
      <c r="D680" s="167"/>
      <c r="E680" s="168"/>
      <c r="F680" s="40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9"/>
        <v>0</v>
      </c>
      <c r="I680" s="12"/>
    </row>
    <row r="681" spans="1:9" ht="12.4" hidden="1" customHeight="1">
      <c r="A681" s="11"/>
      <c r="B681" s="1"/>
      <c r="C681" s="36"/>
      <c r="D681" s="167"/>
      <c r="E681" s="168"/>
      <c r="F681" s="40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9"/>
        <v>0</v>
      </c>
      <c r="I681" s="12"/>
    </row>
    <row r="682" spans="1:9" ht="12.4" hidden="1" customHeight="1">
      <c r="A682" s="11"/>
      <c r="B682" s="1"/>
      <c r="C682" s="36"/>
      <c r="D682" s="167"/>
      <c r="E682" s="168"/>
      <c r="F682" s="40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9"/>
        <v>0</v>
      </c>
      <c r="I682" s="12"/>
    </row>
    <row r="683" spans="1:9" ht="12.4" hidden="1" customHeight="1">
      <c r="A683" s="11"/>
      <c r="B683" s="1"/>
      <c r="C683" s="36"/>
      <c r="D683" s="167"/>
      <c r="E683" s="168"/>
      <c r="F683" s="40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9"/>
        <v>0</v>
      </c>
      <c r="I683" s="12"/>
    </row>
    <row r="684" spans="1:9" ht="12.4" hidden="1" customHeight="1">
      <c r="A684" s="11"/>
      <c r="B684" s="1"/>
      <c r="C684" s="36"/>
      <c r="D684" s="167"/>
      <c r="E684" s="168"/>
      <c r="F684" s="40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9"/>
        <v>0</v>
      </c>
      <c r="I684" s="12"/>
    </row>
    <row r="685" spans="1:9" ht="12.4" hidden="1" customHeight="1">
      <c r="A685" s="11"/>
      <c r="B685" s="1"/>
      <c r="C685" s="36"/>
      <c r="D685" s="167"/>
      <c r="E685" s="168"/>
      <c r="F685" s="40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9"/>
        <v>0</v>
      </c>
      <c r="I685" s="12"/>
    </row>
    <row r="686" spans="1:9" ht="12.4" hidden="1" customHeight="1">
      <c r="A686" s="11"/>
      <c r="B686" s="1"/>
      <c r="C686" s="36"/>
      <c r="D686" s="167"/>
      <c r="E686" s="168"/>
      <c r="F686" s="40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si="19"/>
        <v>0</v>
      </c>
      <c r="I686" s="12"/>
    </row>
    <row r="687" spans="1:9" ht="12.4" hidden="1" customHeight="1">
      <c r="A687" s="11"/>
      <c r="B687" s="1"/>
      <c r="C687" s="36"/>
      <c r="D687" s="167"/>
      <c r="E687" s="168"/>
      <c r="F687" s="40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9"/>
        <v>0</v>
      </c>
      <c r="I687" s="12"/>
    </row>
    <row r="688" spans="1:9" ht="12.4" hidden="1" customHeight="1">
      <c r="A688" s="11"/>
      <c r="B688" s="1"/>
      <c r="C688" s="36"/>
      <c r="D688" s="167"/>
      <c r="E688" s="168"/>
      <c r="F688" s="40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9"/>
        <v>0</v>
      </c>
      <c r="I688" s="12"/>
    </row>
    <row r="689" spans="1:9" ht="12.4" hidden="1" customHeight="1">
      <c r="A689" s="11"/>
      <c r="B689" s="1"/>
      <c r="C689" s="37"/>
      <c r="D689" s="167"/>
      <c r="E689" s="168"/>
      <c r="F689" s="40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9"/>
        <v>0</v>
      </c>
      <c r="I689" s="12"/>
    </row>
    <row r="690" spans="1:9" ht="12" hidden="1" customHeight="1">
      <c r="A690" s="11"/>
      <c r="B690" s="1"/>
      <c r="C690" s="36"/>
      <c r="D690" s="167"/>
      <c r="E690" s="168"/>
      <c r="F690" s="40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9"/>
        <v>0</v>
      </c>
      <c r="I690" s="12"/>
    </row>
    <row r="691" spans="1:9" ht="12.4" hidden="1" customHeight="1">
      <c r="A691" s="11"/>
      <c r="B691" s="1"/>
      <c r="C691" s="36"/>
      <c r="D691" s="167"/>
      <c r="E691" s="168"/>
      <c r="F691" s="40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9"/>
        <v>0</v>
      </c>
      <c r="I691" s="12"/>
    </row>
    <row r="692" spans="1:9" ht="12.4" hidden="1" customHeight="1">
      <c r="A692" s="11"/>
      <c r="B692" s="1"/>
      <c r="C692" s="36"/>
      <c r="D692" s="167"/>
      <c r="E692" s="168"/>
      <c r="F692" s="40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9"/>
        <v>0</v>
      </c>
      <c r="I692" s="12"/>
    </row>
    <row r="693" spans="1:9" ht="12.4" hidden="1" customHeight="1">
      <c r="A693" s="11"/>
      <c r="B693" s="1"/>
      <c r="C693" s="36"/>
      <c r="D693" s="167"/>
      <c r="E693" s="168"/>
      <c r="F693" s="40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9"/>
        <v>0</v>
      </c>
      <c r="I693" s="12"/>
    </row>
    <row r="694" spans="1:9" ht="12.4" hidden="1" customHeight="1">
      <c r="A694" s="11"/>
      <c r="B694" s="1"/>
      <c r="C694" s="36"/>
      <c r="D694" s="167"/>
      <c r="E694" s="168"/>
      <c r="F694" s="40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9"/>
        <v>0</v>
      </c>
      <c r="I694" s="12"/>
    </row>
    <row r="695" spans="1:9" ht="12.4" hidden="1" customHeight="1">
      <c r="A695" s="11"/>
      <c r="B695" s="1"/>
      <c r="C695" s="36"/>
      <c r="D695" s="167"/>
      <c r="E695" s="168"/>
      <c r="F695" s="40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6"/>
      <c r="D696" s="167"/>
      <c r="E696" s="168"/>
      <c r="F696" s="40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6"/>
      <c r="D697" s="167"/>
      <c r="E697" s="168"/>
      <c r="F697" s="40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6"/>
      <c r="D698" s="167"/>
      <c r="E698" s="168"/>
      <c r="F698" s="40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6"/>
      <c r="D699" s="167"/>
      <c r="E699" s="168"/>
      <c r="F699" s="40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9"/>
        <v>0</v>
      </c>
      <c r="I699" s="12"/>
    </row>
    <row r="700" spans="1:9" ht="12.4" hidden="1" customHeight="1">
      <c r="A700" s="11"/>
      <c r="B700" s="1"/>
      <c r="C700" s="36"/>
      <c r="D700" s="167"/>
      <c r="E700" s="168"/>
      <c r="F700" s="40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9"/>
        <v>0</v>
      </c>
      <c r="I700" s="12"/>
    </row>
    <row r="701" spans="1:9" ht="12.4" hidden="1" customHeight="1">
      <c r="A701" s="11"/>
      <c r="B701" s="1"/>
      <c r="C701" s="36"/>
      <c r="D701" s="167"/>
      <c r="E701" s="168"/>
      <c r="F701" s="40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9"/>
        <v>0</v>
      </c>
      <c r="I701" s="12"/>
    </row>
    <row r="702" spans="1:9" ht="12.4" hidden="1" customHeight="1">
      <c r="A702" s="11"/>
      <c r="B702" s="1"/>
      <c r="C702" s="36"/>
      <c r="D702" s="167"/>
      <c r="E702" s="168"/>
      <c r="F702" s="40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9"/>
        <v>0</v>
      </c>
      <c r="I702" s="12"/>
    </row>
    <row r="703" spans="1:9" ht="12.4" hidden="1" customHeight="1">
      <c r="A703" s="11"/>
      <c r="B703" s="1"/>
      <c r="C703" s="36"/>
      <c r="D703" s="167"/>
      <c r="E703" s="168"/>
      <c r="F703" s="40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9"/>
        <v>0</v>
      </c>
      <c r="I703" s="12"/>
    </row>
    <row r="704" spans="1:9" ht="12.4" hidden="1" customHeight="1">
      <c r="A704" s="11"/>
      <c r="B704" s="1"/>
      <c r="C704" s="36"/>
      <c r="D704" s="167"/>
      <c r="E704" s="168"/>
      <c r="F704" s="40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9"/>
        <v>0</v>
      </c>
      <c r="I704" s="12"/>
    </row>
    <row r="705" spans="1:9" ht="12.4" hidden="1" customHeight="1">
      <c r="A705" s="11"/>
      <c r="B705" s="1"/>
      <c r="C705" s="36"/>
      <c r="D705" s="167"/>
      <c r="E705" s="168"/>
      <c r="F705" s="40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9"/>
        <v>0</v>
      </c>
      <c r="I705" s="12"/>
    </row>
    <row r="706" spans="1:9" ht="12.4" hidden="1" customHeight="1">
      <c r="A706" s="11"/>
      <c r="B706" s="1"/>
      <c r="C706" s="36"/>
      <c r="D706" s="167"/>
      <c r="E706" s="168"/>
      <c r="F706" s="40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9"/>
        <v>0</v>
      </c>
      <c r="I706" s="12"/>
    </row>
    <row r="707" spans="1:9" ht="12.4" hidden="1" customHeight="1">
      <c r="A707" s="11"/>
      <c r="B707" s="1"/>
      <c r="C707" s="36"/>
      <c r="D707" s="167"/>
      <c r="E707" s="168"/>
      <c r="F707" s="40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9"/>
        <v>0</v>
      </c>
      <c r="I707" s="12"/>
    </row>
    <row r="708" spans="1:9" ht="12.4" hidden="1" customHeight="1">
      <c r="A708" s="11"/>
      <c r="B708" s="1"/>
      <c r="C708" s="36"/>
      <c r="D708" s="167"/>
      <c r="E708" s="168"/>
      <c r="F708" s="40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9"/>
        <v>0</v>
      </c>
      <c r="I708" s="12"/>
    </row>
    <row r="709" spans="1:9" ht="12.4" hidden="1" customHeight="1">
      <c r="A709" s="11"/>
      <c r="B709" s="1"/>
      <c r="C709" s="36"/>
      <c r="D709" s="167"/>
      <c r="E709" s="168"/>
      <c r="F709" s="40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9"/>
        <v>0</v>
      </c>
      <c r="I709" s="12"/>
    </row>
    <row r="710" spans="1:9" ht="12.4" hidden="1" customHeight="1">
      <c r="A710" s="11"/>
      <c r="B710" s="1"/>
      <c r="C710" s="36"/>
      <c r="D710" s="167"/>
      <c r="E710" s="168"/>
      <c r="F710" s="40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9"/>
        <v>0</v>
      </c>
      <c r="I710" s="12"/>
    </row>
    <row r="711" spans="1:9" ht="12.4" hidden="1" customHeight="1">
      <c r="A711" s="11"/>
      <c r="B711" s="1"/>
      <c r="C711" s="36"/>
      <c r="D711" s="167"/>
      <c r="E711" s="168"/>
      <c r="F711" s="40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9"/>
        <v>0</v>
      </c>
      <c r="I711" s="12"/>
    </row>
    <row r="712" spans="1:9" ht="12.4" hidden="1" customHeight="1">
      <c r="A712" s="11"/>
      <c r="B712" s="1"/>
      <c r="C712" s="36"/>
      <c r="D712" s="167"/>
      <c r="E712" s="168"/>
      <c r="F712" s="40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9"/>
        <v>0</v>
      </c>
      <c r="I712" s="12"/>
    </row>
    <row r="713" spans="1:9" ht="12.4" hidden="1" customHeight="1">
      <c r="A713" s="11"/>
      <c r="B713" s="1"/>
      <c r="C713" s="36"/>
      <c r="D713" s="167"/>
      <c r="E713" s="168"/>
      <c r="F713" s="40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9"/>
        <v>0</v>
      </c>
      <c r="I713" s="12"/>
    </row>
    <row r="714" spans="1:9" ht="12.4" hidden="1" customHeight="1">
      <c r="A714" s="11"/>
      <c r="B714" s="1"/>
      <c r="C714" s="36"/>
      <c r="D714" s="167"/>
      <c r="E714" s="168"/>
      <c r="F714" s="40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9"/>
        <v>0</v>
      </c>
      <c r="I714" s="12"/>
    </row>
    <row r="715" spans="1:9" ht="12.4" hidden="1" customHeight="1">
      <c r="A715" s="11"/>
      <c r="B715" s="1"/>
      <c r="C715" s="36"/>
      <c r="D715" s="167"/>
      <c r="E715" s="168"/>
      <c r="F715" s="40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9"/>
        <v>0</v>
      </c>
      <c r="I715" s="12"/>
    </row>
    <row r="716" spans="1:9" ht="12.4" hidden="1" customHeight="1">
      <c r="A716" s="11"/>
      <c r="B716" s="1"/>
      <c r="C716" s="36"/>
      <c r="D716" s="167"/>
      <c r="E716" s="168"/>
      <c r="F716" s="40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9"/>
        <v>0</v>
      </c>
      <c r="I716" s="12"/>
    </row>
    <row r="717" spans="1:9" ht="12.4" hidden="1" customHeight="1">
      <c r="A717" s="11"/>
      <c r="B717" s="1"/>
      <c r="C717" s="37"/>
      <c r="D717" s="167"/>
      <c r="E717" s="168"/>
      <c r="F717" s="40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>ROUND(IF(ISNUMBER(B717), G717*B717, 0),5)</f>
        <v>0</v>
      </c>
      <c r="I717" s="12"/>
    </row>
    <row r="718" spans="1:9" ht="12" hidden="1" customHeight="1">
      <c r="A718" s="11"/>
      <c r="B718" s="1"/>
      <c r="C718" s="36"/>
      <c r="D718" s="167"/>
      <c r="E718" s="168"/>
      <c r="F718" s="40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ref="H718:H780" si="20">ROUND(IF(ISNUMBER(B718), G718*B718, 0),5)</f>
        <v>0</v>
      </c>
      <c r="I718" s="12"/>
    </row>
    <row r="719" spans="1:9" ht="12.4" hidden="1" customHeight="1">
      <c r="A719" s="11"/>
      <c r="B719" s="1"/>
      <c r="C719" s="36"/>
      <c r="D719" s="167"/>
      <c r="E719" s="168"/>
      <c r="F719" s="40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20"/>
        <v>0</v>
      </c>
      <c r="I719" s="12"/>
    </row>
    <row r="720" spans="1:9" ht="12.4" hidden="1" customHeight="1">
      <c r="A720" s="11"/>
      <c r="B720" s="1"/>
      <c r="C720" s="36"/>
      <c r="D720" s="167"/>
      <c r="E720" s="168"/>
      <c r="F720" s="40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6"/>
      <c r="D721" s="167"/>
      <c r="E721" s="168"/>
      <c r="F721" s="40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6"/>
      <c r="D722" s="167"/>
      <c r="E722" s="168"/>
      <c r="F722" s="40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6"/>
      <c r="D723" s="167"/>
      <c r="E723" s="168"/>
      <c r="F723" s="40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6"/>
      <c r="D724" s="167"/>
      <c r="E724" s="168"/>
      <c r="F724" s="40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6"/>
      <c r="D725" s="167"/>
      <c r="E725" s="168"/>
      <c r="F725" s="40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6"/>
      <c r="D726" s="167"/>
      <c r="E726" s="168"/>
      <c r="F726" s="40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6"/>
      <c r="D727" s="167"/>
      <c r="E727" s="168"/>
      <c r="F727" s="40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6"/>
      <c r="D728" s="167"/>
      <c r="E728" s="168"/>
      <c r="F728" s="40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6"/>
      <c r="D729" s="167"/>
      <c r="E729" s="168"/>
      <c r="F729" s="40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6"/>
      <c r="D730" s="167"/>
      <c r="E730" s="168"/>
      <c r="F730" s="40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" hidden="1" customHeight="1">
      <c r="A731" s="11"/>
      <c r="B731" s="1"/>
      <c r="C731" s="36"/>
      <c r="D731" s="167"/>
      <c r="E731" s="168"/>
      <c r="F731" s="40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.4" hidden="1" customHeight="1">
      <c r="A732" s="11"/>
      <c r="B732" s="1"/>
      <c r="C732" s="36"/>
      <c r="D732" s="167"/>
      <c r="E732" s="168"/>
      <c r="F732" s="40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6"/>
      <c r="D733" s="167"/>
      <c r="E733" s="168"/>
      <c r="F733" s="40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6"/>
      <c r="D734" s="167"/>
      <c r="E734" s="168"/>
      <c r="F734" s="40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6"/>
      <c r="D735" s="167"/>
      <c r="E735" s="168"/>
      <c r="F735" s="40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6"/>
      <c r="D736" s="167"/>
      <c r="E736" s="168"/>
      <c r="F736" s="40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.4" hidden="1" customHeight="1">
      <c r="A737" s="11"/>
      <c r="B737" s="1"/>
      <c r="C737" s="36"/>
      <c r="D737" s="167"/>
      <c r="E737" s="168"/>
      <c r="F737" s="40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6"/>
      <c r="D738" s="167"/>
      <c r="E738" s="168"/>
      <c r="F738" s="40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6"/>
      <c r="D739" s="167"/>
      <c r="E739" s="168"/>
      <c r="F739" s="40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6"/>
      <c r="D740" s="167"/>
      <c r="E740" s="168"/>
      <c r="F740" s="40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6"/>
      <c r="D741" s="167"/>
      <c r="E741" s="168"/>
      <c r="F741" s="40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6"/>
      <c r="D742" s="167"/>
      <c r="E742" s="168"/>
      <c r="F742" s="40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6"/>
      <c r="D743" s="167"/>
      <c r="E743" s="168"/>
      <c r="F743" s="40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6"/>
      <c r="D744" s="167"/>
      <c r="E744" s="168"/>
      <c r="F744" s="40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6"/>
      <c r="D745" s="167"/>
      <c r="E745" s="168"/>
      <c r="F745" s="40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.4" hidden="1" customHeight="1">
      <c r="A746" s="11"/>
      <c r="B746" s="1"/>
      <c r="C746" s="36"/>
      <c r="D746" s="167"/>
      <c r="E746" s="168"/>
      <c r="F746" s="40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20"/>
        <v>0</v>
      </c>
      <c r="I746" s="12"/>
    </row>
    <row r="747" spans="1:9" ht="12.4" hidden="1" customHeight="1">
      <c r="A747" s="11"/>
      <c r="B747" s="1"/>
      <c r="C747" s="36"/>
      <c r="D747" s="167"/>
      <c r="E747" s="168"/>
      <c r="F747" s="40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20"/>
        <v>0</v>
      </c>
      <c r="I747" s="12"/>
    </row>
    <row r="748" spans="1:9" ht="12.4" hidden="1" customHeight="1">
      <c r="A748" s="11"/>
      <c r="B748" s="1"/>
      <c r="C748" s="36"/>
      <c r="D748" s="167"/>
      <c r="E748" s="168"/>
      <c r="F748" s="40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20"/>
        <v>0</v>
      </c>
      <c r="I748" s="12"/>
    </row>
    <row r="749" spans="1:9" ht="12.4" hidden="1" customHeight="1">
      <c r="A749" s="11"/>
      <c r="B749" s="1"/>
      <c r="C749" s="36"/>
      <c r="D749" s="167"/>
      <c r="E749" s="168"/>
      <c r="F749" s="40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20"/>
        <v>0</v>
      </c>
      <c r="I749" s="12"/>
    </row>
    <row r="750" spans="1:9" ht="12.4" hidden="1" customHeight="1">
      <c r="A750" s="11"/>
      <c r="B750" s="1"/>
      <c r="C750" s="36"/>
      <c r="D750" s="167"/>
      <c r="E750" s="168"/>
      <c r="F750" s="40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20"/>
        <v>0</v>
      </c>
      <c r="I750" s="12"/>
    </row>
    <row r="751" spans="1:9" ht="12.4" hidden="1" customHeight="1">
      <c r="A751" s="11"/>
      <c r="B751" s="1"/>
      <c r="C751" s="36"/>
      <c r="D751" s="167"/>
      <c r="E751" s="168"/>
      <c r="F751" s="40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20"/>
        <v>0</v>
      </c>
      <c r="I751" s="12"/>
    </row>
    <row r="752" spans="1:9" ht="12.4" hidden="1" customHeight="1">
      <c r="A752" s="11"/>
      <c r="B752" s="1"/>
      <c r="C752" s="36"/>
      <c r="D752" s="167"/>
      <c r="E752" s="168"/>
      <c r="F752" s="40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20"/>
        <v>0</v>
      </c>
      <c r="I752" s="12"/>
    </row>
    <row r="753" spans="1:9" ht="12.4" hidden="1" customHeight="1">
      <c r="A753" s="11"/>
      <c r="B753" s="1"/>
      <c r="C753" s="36"/>
      <c r="D753" s="167"/>
      <c r="E753" s="168"/>
      <c r="F753" s="40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20"/>
        <v>0</v>
      </c>
      <c r="I753" s="12"/>
    </row>
    <row r="754" spans="1:9" ht="12.4" hidden="1" customHeight="1">
      <c r="A754" s="11"/>
      <c r="B754" s="1"/>
      <c r="C754" s="37"/>
      <c r="D754" s="167"/>
      <c r="E754" s="168"/>
      <c r="F754" s="40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20"/>
        <v>0</v>
      </c>
      <c r="I754" s="12"/>
    </row>
    <row r="755" spans="1:9" ht="12" hidden="1" customHeight="1">
      <c r="A755" s="11"/>
      <c r="B755" s="1"/>
      <c r="C755" s="36"/>
      <c r="D755" s="167"/>
      <c r="E755" s="168"/>
      <c r="F755" s="40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20"/>
        <v>0</v>
      </c>
      <c r="I755" s="12"/>
    </row>
    <row r="756" spans="1:9" ht="12.4" hidden="1" customHeight="1">
      <c r="A756" s="11"/>
      <c r="B756" s="1"/>
      <c r="C756" s="36"/>
      <c r="D756" s="167"/>
      <c r="E756" s="168"/>
      <c r="F756" s="40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20"/>
        <v>0</v>
      </c>
      <c r="I756" s="12"/>
    </row>
    <row r="757" spans="1:9" ht="12.4" hidden="1" customHeight="1">
      <c r="A757" s="11"/>
      <c r="B757" s="1"/>
      <c r="C757" s="36"/>
      <c r="D757" s="167"/>
      <c r="E757" s="168"/>
      <c r="F757" s="40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20"/>
        <v>0</v>
      </c>
      <c r="I757" s="12"/>
    </row>
    <row r="758" spans="1:9" ht="12.4" hidden="1" customHeight="1">
      <c r="A758" s="11"/>
      <c r="B758" s="1"/>
      <c r="C758" s="36"/>
      <c r="D758" s="167"/>
      <c r="E758" s="168"/>
      <c r="F758" s="40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20"/>
        <v>0</v>
      </c>
      <c r="I758" s="12"/>
    </row>
    <row r="759" spans="1:9" ht="12.4" hidden="1" customHeight="1">
      <c r="A759" s="11"/>
      <c r="B759" s="1"/>
      <c r="C759" s="36"/>
      <c r="D759" s="167"/>
      <c r="E759" s="168"/>
      <c r="F759" s="40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20"/>
        <v>0</v>
      </c>
      <c r="I759" s="12"/>
    </row>
    <row r="760" spans="1:9" ht="12.4" hidden="1" customHeight="1">
      <c r="A760" s="11"/>
      <c r="B760" s="1"/>
      <c r="C760" s="36"/>
      <c r="D760" s="167"/>
      <c r="E760" s="168"/>
      <c r="F760" s="40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20"/>
        <v>0</v>
      </c>
      <c r="I760" s="12"/>
    </row>
    <row r="761" spans="1:9" ht="12.4" hidden="1" customHeight="1">
      <c r="A761" s="11"/>
      <c r="B761" s="1"/>
      <c r="C761" s="36"/>
      <c r="D761" s="167"/>
      <c r="E761" s="168"/>
      <c r="F761" s="40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20"/>
        <v>0</v>
      </c>
      <c r="I761" s="12"/>
    </row>
    <row r="762" spans="1:9" ht="12.4" hidden="1" customHeight="1">
      <c r="A762" s="11"/>
      <c r="B762" s="1"/>
      <c r="C762" s="36"/>
      <c r="D762" s="167"/>
      <c r="E762" s="168"/>
      <c r="F762" s="40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20"/>
        <v>0</v>
      </c>
      <c r="I762" s="12"/>
    </row>
    <row r="763" spans="1:9" ht="12.4" hidden="1" customHeight="1">
      <c r="A763" s="11"/>
      <c r="B763" s="1"/>
      <c r="C763" s="36"/>
      <c r="D763" s="167"/>
      <c r="E763" s="168"/>
      <c r="F763" s="40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20"/>
        <v>0</v>
      </c>
      <c r="I763" s="12"/>
    </row>
    <row r="764" spans="1:9" ht="12.4" hidden="1" customHeight="1">
      <c r="A764" s="11"/>
      <c r="B764" s="1"/>
      <c r="C764" s="36"/>
      <c r="D764" s="167"/>
      <c r="E764" s="168"/>
      <c r="F764" s="40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20"/>
        <v>0</v>
      </c>
      <c r="I764" s="12"/>
    </row>
    <row r="765" spans="1:9" ht="12.4" hidden="1" customHeight="1">
      <c r="A765" s="11"/>
      <c r="B765" s="1"/>
      <c r="C765" s="36"/>
      <c r="D765" s="167"/>
      <c r="E765" s="168"/>
      <c r="F765" s="40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si="20"/>
        <v>0</v>
      </c>
      <c r="I765" s="12"/>
    </row>
    <row r="766" spans="1:9" ht="12.4" hidden="1" customHeight="1">
      <c r="A766" s="11"/>
      <c r="B766" s="1"/>
      <c r="C766" s="36"/>
      <c r="D766" s="167"/>
      <c r="E766" s="168"/>
      <c r="F766" s="40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20"/>
        <v>0</v>
      </c>
      <c r="I766" s="12"/>
    </row>
    <row r="767" spans="1:9" ht="12.4" hidden="1" customHeight="1">
      <c r="A767" s="11"/>
      <c r="B767" s="1"/>
      <c r="C767" s="36"/>
      <c r="D767" s="167"/>
      <c r="E767" s="168"/>
      <c r="F767" s="40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20"/>
        <v>0</v>
      </c>
      <c r="I767" s="12"/>
    </row>
    <row r="768" spans="1:9" ht="12.4" hidden="1" customHeight="1">
      <c r="A768" s="11"/>
      <c r="B768" s="1"/>
      <c r="C768" s="36"/>
      <c r="D768" s="167"/>
      <c r="E768" s="168"/>
      <c r="F768" s="40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20"/>
        <v>0</v>
      </c>
      <c r="I768" s="12"/>
    </row>
    <row r="769" spans="1:9" ht="12.4" hidden="1" customHeight="1">
      <c r="A769" s="11"/>
      <c r="B769" s="1"/>
      <c r="C769" s="36"/>
      <c r="D769" s="167"/>
      <c r="E769" s="168"/>
      <c r="F769" s="40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20"/>
        <v>0</v>
      </c>
      <c r="I769" s="12"/>
    </row>
    <row r="770" spans="1:9" ht="12.4" hidden="1" customHeight="1">
      <c r="A770" s="11"/>
      <c r="B770" s="1"/>
      <c r="C770" s="36"/>
      <c r="D770" s="167"/>
      <c r="E770" s="168"/>
      <c r="F770" s="40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20"/>
        <v>0</v>
      </c>
      <c r="I770" s="12"/>
    </row>
    <row r="771" spans="1:9" ht="12.4" hidden="1" customHeight="1">
      <c r="A771" s="11"/>
      <c r="B771" s="1"/>
      <c r="C771" s="36"/>
      <c r="D771" s="167"/>
      <c r="E771" s="168"/>
      <c r="F771" s="40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20"/>
        <v>0</v>
      </c>
      <c r="I771" s="12"/>
    </row>
    <row r="772" spans="1:9" ht="12.4" hidden="1" customHeight="1">
      <c r="A772" s="11"/>
      <c r="B772" s="1"/>
      <c r="C772" s="36"/>
      <c r="D772" s="167"/>
      <c r="E772" s="168"/>
      <c r="F772" s="40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20"/>
        <v>0</v>
      </c>
      <c r="I772" s="12"/>
    </row>
    <row r="773" spans="1:9" ht="12.4" hidden="1" customHeight="1">
      <c r="A773" s="11"/>
      <c r="B773" s="1"/>
      <c r="C773" s="36"/>
      <c r="D773" s="167"/>
      <c r="E773" s="168"/>
      <c r="F773" s="40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20"/>
        <v>0</v>
      </c>
      <c r="I773" s="12"/>
    </row>
    <row r="774" spans="1:9" ht="12.4" hidden="1" customHeight="1">
      <c r="A774" s="11"/>
      <c r="B774" s="1"/>
      <c r="C774" s="36"/>
      <c r="D774" s="167"/>
      <c r="E774" s="168"/>
      <c r="F774" s="40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20"/>
        <v>0</v>
      </c>
      <c r="I774" s="12"/>
    </row>
    <row r="775" spans="1:9" ht="12.4" hidden="1" customHeight="1">
      <c r="A775" s="11"/>
      <c r="B775" s="1"/>
      <c r="C775" s="36"/>
      <c r="D775" s="167"/>
      <c r="E775" s="168"/>
      <c r="F775" s="40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20"/>
        <v>0</v>
      </c>
      <c r="I775" s="12"/>
    </row>
    <row r="776" spans="1:9" ht="12.4" hidden="1" customHeight="1">
      <c r="A776" s="11"/>
      <c r="B776" s="1"/>
      <c r="C776" s="36"/>
      <c r="D776" s="167"/>
      <c r="E776" s="168"/>
      <c r="F776" s="40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20"/>
        <v>0</v>
      </c>
      <c r="I776" s="12"/>
    </row>
    <row r="777" spans="1:9" ht="12.4" hidden="1" customHeight="1">
      <c r="A777" s="11"/>
      <c r="B777" s="1"/>
      <c r="C777" s="36"/>
      <c r="D777" s="167"/>
      <c r="E777" s="168"/>
      <c r="F777" s="40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 t="shared" si="20"/>
        <v>0</v>
      </c>
      <c r="I777" s="12"/>
    </row>
    <row r="778" spans="1:9" ht="12.4" hidden="1" customHeight="1">
      <c r="A778" s="11"/>
      <c r="B778" s="1"/>
      <c r="C778" s="36"/>
      <c r="D778" s="167"/>
      <c r="E778" s="168"/>
      <c r="F778" s="40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 t="shared" si="20"/>
        <v>0</v>
      </c>
      <c r="I778" s="12"/>
    </row>
    <row r="779" spans="1:9" ht="12.4" hidden="1" customHeight="1">
      <c r="A779" s="11"/>
      <c r="B779" s="1"/>
      <c r="C779" s="36"/>
      <c r="D779" s="167"/>
      <c r="E779" s="168"/>
      <c r="F779" s="40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customHeight="1">
      <c r="A780" s="11"/>
      <c r="B780" s="1"/>
      <c r="C780" s="36"/>
      <c r="D780" s="167"/>
      <c r="E780" s="168"/>
      <c r="F780" s="40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customHeight="1">
      <c r="A781" s="11"/>
      <c r="B781" s="1"/>
      <c r="C781" s="99"/>
      <c r="D781" s="167"/>
      <c r="E781" s="168"/>
      <c r="F781" s="40" t="s">
        <v>63</v>
      </c>
      <c r="G781" s="19">
        <f>ROUND(IF(ISBLANK(C781),0,VLOOKUP(C781,'[2]Acha Air Sales Price List'!$B$1:$X$65536,12,FALSE)*$L$14),2)</f>
        <v>0</v>
      </c>
      <c r="H781" s="20">
        <f>SUM(H20:H780)</f>
        <v>19631.8</v>
      </c>
      <c r="I781" s="12"/>
    </row>
    <row r="782" spans="1:9" ht="12.4" customHeight="1">
      <c r="A782" s="11"/>
      <c r="B782" s="1"/>
      <c r="C782" s="37"/>
      <c r="D782" s="173"/>
      <c r="E782" s="174"/>
      <c r="F782" s="40" t="s">
        <v>64</v>
      </c>
      <c r="G782" s="19"/>
      <c r="H782" s="20">
        <v>-31.8</v>
      </c>
      <c r="I782" s="12"/>
    </row>
    <row r="783" spans="1:9" ht="12.4" customHeight="1">
      <c r="A783" s="11"/>
      <c r="B783" s="1"/>
      <c r="C783" s="126"/>
      <c r="D783" s="124"/>
      <c r="E783" s="125"/>
      <c r="F783" s="40"/>
      <c r="G783" s="19"/>
      <c r="H783" s="20"/>
      <c r="I783" s="12"/>
    </row>
    <row r="784" spans="1:9" ht="13.5" thickBot="1">
      <c r="A784" s="11"/>
      <c r="B784" s="21"/>
      <c r="C784" s="22"/>
      <c r="D784" s="175"/>
      <c r="E784" s="176"/>
      <c r="F784" s="41"/>
      <c r="G784" s="23">
        <f>ROUND(IF(ISBLANK(C784),0,VLOOKUP(C784,'[2]Acha Air Sales Price List'!$B$1:$X$65536,12,FALSE)*$W$14),2)</f>
        <v>0</v>
      </c>
      <c r="H784" s="24">
        <f>ROUND(IF(ISNUMBER(B784), G784*B784, 0),5)</f>
        <v>0</v>
      </c>
      <c r="I784" s="12"/>
    </row>
    <row r="785" spans="1:9" ht="13.5" thickBot="1">
      <c r="A785" s="11"/>
      <c r="B785" s="2"/>
      <c r="C785" s="2"/>
      <c r="D785" s="2"/>
      <c r="E785" s="2"/>
      <c r="F785" s="2"/>
      <c r="G785" s="31"/>
      <c r="H785" s="32"/>
      <c r="I785" s="12"/>
    </row>
    <row r="786" spans="1:9" ht="16.5" thickBot="1">
      <c r="A786" s="11"/>
      <c r="B786" s="30" t="s">
        <v>17</v>
      </c>
      <c r="C786" s="3"/>
      <c r="D786" s="3"/>
      <c r="E786" s="3"/>
      <c r="F786" s="3"/>
      <c r="G786" s="33" t="s">
        <v>18</v>
      </c>
      <c r="H786" s="34">
        <f>SUM(H781:H784)</f>
        <v>19600</v>
      </c>
      <c r="I786" s="12"/>
    </row>
    <row r="787" spans="1:9">
      <c r="A787" s="16"/>
      <c r="B787" s="17"/>
      <c r="C787" s="17"/>
      <c r="D787" s="17"/>
      <c r="E787" s="17"/>
      <c r="F787" s="17"/>
      <c r="G787" s="17"/>
      <c r="H787" s="17"/>
      <c r="I787" s="18"/>
    </row>
    <row r="789" spans="1:9">
      <c r="F789" s="200" t="s">
        <v>93</v>
      </c>
      <c r="G789" s="198">
        <v>17000</v>
      </c>
    </row>
    <row r="790" spans="1:9">
      <c r="F790" s="200" t="s">
        <v>94</v>
      </c>
      <c r="G790" s="198">
        <v>2600</v>
      </c>
    </row>
    <row r="791" spans="1:9">
      <c r="F791" s="199" t="s">
        <v>63</v>
      </c>
      <c r="G791" s="197">
        <f>SUM(G789:G790)</f>
        <v>19600</v>
      </c>
    </row>
    <row r="793" spans="1:9">
      <c r="F793" s="207" t="s">
        <v>89</v>
      </c>
      <c r="G793">
        <v>36.46</v>
      </c>
    </row>
    <row r="794" spans="1:9">
      <c r="F794" s="207" t="s">
        <v>90</v>
      </c>
      <c r="G794" s="201">
        <f>G795</f>
        <v>537.57542512342286</v>
      </c>
    </row>
    <row r="795" spans="1:9">
      <c r="F795" s="207" t="s">
        <v>91</v>
      </c>
      <c r="G795" s="201">
        <f>H786/G793</f>
        <v>537.57542512342286</v>
      </c>
      <c r="H795" s="42"/>
    </row>
  </sheetData>
  <mergeCells count="776">
    <mergeCell ref="B13:D13"/>
    <mergeCell ref="B9:D9"/>
    <mergeCell ref="B10:D10"/>
    <mergeCell ref="B11:D11"/>
    <mergeCell ref="B12:D12"/>
    <mergeCell ref="D607:E607"/>
    <mergeCell ref="D608:E608"/>
    <mergeCell ref="D609:E609"/>
    <mergeCell ref="D610:E610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83:E583"/>
    <mergeCell ref="D584:E584"/>
    <mergeCell ref="D585:E585"/>
    <mergeCell ref="D586:E586"/>
    <mergeCell ref="D587:E587"/>
    <mergeCell ref="D588:E588"/>
    <mergeCell ref="D577:E577"/>
    <mergeCell ref="D620:E620"/>
    <mergeCell ref="D621:E621"/>
    <mergeCell ref="D613:E613"/>
    <mergeCell ref="D614:E614"/>
    <mergeCell ref="D615:E615"/>
    <mergeCell ref="D616:E616"/>
    <mergeCell ref="D617:E617"/>
    <mergeCell ref="D618:E618"/>
    <mergeCell ref="D597:E597"/>
    <mergeCell ref="D598:E598"/>
    <mergeCell ref="D599:E599"/>
    <mergeCell ref="D600:E600"/>
    <mergeCell ref="D611:E611"/>
    <mergeCell ref="D612:E612"/>
    <mergeCell ref="D601:E601"/>
    <mergeCell ref="D602:E602"/>
    <mergeCell ref="D603:E603"/>
    <mergeCell ref="D604:E604"/>
    <mergeCell ref="D605:E605"/>
    <mergeCell ref="D606:E606"/>
    <mergeCell ref="D619:E619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44:E544"/>
    <mergeCell ref="D534:E534"/>
    <mergeCell ref="D535:E535"/>
    <mergeCell ref="D536:E536"/>
    <mergeCell ref="D537:E537"/>
    <mergeCell ref="D538:E538"/>
    <mergeCell ref="D549:E549"/>
    <mergeCell ref="D550:E550"/>
    <mergeCell ref="D551:E551"/>
    <mergeCell ref="D540:E540"/>
    <mergeCell ref="D541:E541"/>
    <mergeCell ref="D542:E542"/>
    <mergeCell ref="D543:E543"/>
    <mergeCell ref="D545:E545"/>
    <mergeCell ref="D546:E546"/>
    <mergeCell ref="D547:E547"/>
    <mergeCell ref="D548:E548"/>
    <mergeCell ref="D552:E552"/>
    <mergeCell ref="D553:E553"/>
    <mergeCell ref="D556:E556"/>
    <mergeCell ref="D554:E554"/>
    <mergeCell ref="D555:E555"/>
    <mergeCell ref="D568:E568"/>
    <mergeCell ref="D569:E569"/>
    <mergeCell ref="D558:E558"/>
    <mergeCell ref="D559:E559"/>
    <mergeCell ref="D564:E564"/>
    <mergeCell ref="D565:E565"/>
    <mergeCell ref="D523:E523"/>
    <mergeCell ref="D524:E524"/>
    <mergeCell ref="D525:E525"/>
    <mergeCell ref="D526:E526"/>
    <mergeCell ref="D527:E527"/>
    <mergeCell ref="D539:E539"/>
    <mergeCell ref="D528:E528"/>
    <mergeCell ref="D529:E529"/>
    <mergeCell ref="D530:E530"/>
    <mergeCell ref="D531:E531"/>
    <mergeCell ref="D532:E532"/>
    <mergeCell ref="D533:E533"/>
    <mergeCell ref="D519:E519"/>
    <mergeCell ref="D520:E520"/>
    <mergeCell ref="D521:E521"/>
    <mergeCell ref="D522:E522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G9:G10"/>
    <mergeCell ref="G11:G12"/>
    <mergeCell ref="G13:G14"/>
    <mergeCell ref="H9:H10"/>
    <mergeCell ref="H13:H14"/>
    <mergeCell ref="D301:E301"/>
    <mergeCell ref="D302:E302"/>
    <mergeCell ref="D303:E303"/>
    <mergeCell ref="D304:E304"/>
    <mergeCell ref="D38:E38"/>
    <mergeCell ref="D39:E39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20:E20"/>
    <mergeCell ref="D21:E21"/>
    <mergeCell ref="D22:E22"/>
    <mergeCell ref="D23:E23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518:E518"/>
    <mergeCell ref="D350:E350"/>
    <mergeCell ref="D351:E351"/>
    <mergeCell ref="D784:E784"/>
    <mergeCell ref="D562:E562"/>
    <mergeCell ref="D563:E563"/>
    <mergeCell ref="D557:E557"/>
    <mergeCell ref="D623:E623"/>
    <mergeCell ref="D624:E624"/>
    <mergeCell ref="D625:E625"/>
    <mergeCell ref="D626:E626"/>
    <mergeCell ref="D570:E570"/>
    <mergeCell ref="D622:E622"/>
    <mergeCell ref="D566:E566"/>
    <mergeCell ref="D567:E567"/>
    <mergeCell ref="D627:E627"/>
    <mergeCell ref="D628:E628"/>
    <mergeCell ref="D629:E629"/>
    <mergeCell ref="D630:E630"/>
    <mergeCell ref="D560:E560"/>
    <mergeCell ref="D561:E561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81:E781"/>
    <mergeCell ref="D762:E762"/>
    <mergeCell ref="D763:E763"/>
    <mergeCell ref="D731:E731"/>
    <mergeCell ref="D732:E732"/>
    <mergeCell ref="D733:E733"/>
    <mergeCell ref="D759:E759"/>
    <mergeCell ref="D782:E782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60:E760"/>
    <mergeCell ref="D761:E761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86:E486"/>
    <mergeCell ref="D487:E487"/>
    <mergeCell ref="D488:E488"/>
    <mergeCell ref="D489:E489"/>
    <mergeCell ref="D490:E490"/>
    <mergeCell ref="D491:E491"/>
    <mergeCell ref="D492:E49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472:E472"/>
    <mergeCell ref="D473:E473"/>
    <mergeCell ref="D474:E474"/>
    <mergeCell ref="D475:E475"/>
    <mergeCell ref="D476:E476"/>
    <mergeCell ref="D477:E477"/>
    <mergeCell ref="D494:E494"/>
    <mergeCell ref="D495:E495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24:E24"/>
    <mergeCell ref="D25:E25"/>
    <mergeCell ref="D26:E26"/>
    <mergeCell ref="D27:E27"/>
    <mergeCell ref="D28:E28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63:E263"/>
    <mergeCell ref="D264:E264"/>
    <mergeCell ref="D265:E265"/>
    <mergeCell ref="D266:E266"/>
    <mergeCell ref="D267:E267"/>
    <mergeCell ref="D268:E268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90:E290"/>
    <mergeCell ref="D291:E291"/>
    <mergeCell ref="D292:E292"/>
    <mergeCell ref="D293:E293"/>
    <mergeCell ref="D278:E278"/>
    <mergeCell ref="D287:E287"/>
    <mergeCell ref="D288:E288"/>
    <mergeCell ref="D289:E289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9:E279"/>
    <mergeCell ref="D280:E280"/>
    <mergeCell ref="D281:E281"/>
    <mergeCell ref="D282:E282"/>
    <mergeCell ref="D283:E283"/>
    <mergeCell ref="D296:E296"/>
    <mergeCell ref="D297:E297"/>
    <mergeCell ref="D298:E298"/>
    <mergeCell ref="D299:E299"/>
    <mergeCell ref="D300:E300"/>
    <mergeCell ref="D755:E755"/>
    <mergeCell ref="D756:E756"/>
    <mergeCell ref="D757:E757"/>
    <mergeCell ref="D758:E758"/>
    <mergeCell ref="D514:E514"/>
    <mergeCell ref="D515:E515"/>
    <mergeCell ref="D516:E516"/>
    <mergeCell ref="D517:E517"/>
    <mergeCell ref="D512:E512"/>
    <mergeCell ref="D513:E513"/>
    <mergeCell ref="D493:E493"/>
    <mergeCell ref="D505:E505"/>
    <mergeCell ref="D506:E506"/>
    <mergeCell ref="D507:E507"/>
    <mergeCell ref="D508:E508"/>
    <mergeCell ref="D509:E509"/>
    <mergeCell ref="D510:E510"/>
    <mergeCell ref="D511:E511"/>
    <mergeCell ref="D496:E496"/>
    <mergeCell ref="D294:E294"/>
    <mergeCell ref="D295:E295"/>
    <mergeCell ref="D284:E284"/>
    <mergeCell ref="D285:E285"/>
    <mergeCell ref="D286:E286"/>
    <mergeCell ref="H11:H12"/>
    <mergeCell ref="D19:E19"/>
    <mergeCell ref="D780:E780"/>
    <mergeCell ref="D774:E774"/>
    <mergeCell ref="D775:E775"/>
    <mergeCell ref="D776:E776"/>
    <mergeCell ref="D777:E777"/>
    <mergeCell ref="D778:E778"/>
    <mergeCell ref="D764:E764"/>
    <mergeCell ref="D765:E765"/>
    <mergeCell ref="D766:E766"/>
    <mergeCell ref="D767:E767"/>
    <mergeCell ref="D768:E768"/>
    <mergeCell ref="D769:E769"/>
    <mergeCell ref="D779:E779"/>
    <mergeCell ref="D770:E770"/>
    <mergeCell ref="D771:E771"/>
    <mergeCell ref="D772:E772"/>
    <mergeCell ref="D773:E773"/>
  </mergeCells>
  <phoneticPr fontId="0" type="noConversion"/>
  <conditionalFormatting sqref="B20:B784">
    <cfRule type="cellIs" dxfId="32" priority="10" stopIfTrue="1" operator="equal">
      <formula>"ALERT"</formula>
    </cfRule>
  </conditionalFormatting>
  <conditionalFormatting sqref="F9:F14">
    <cfRule type="cellIs" dxfId="31" priority="6" stopIfTrue="1" operator="equal">
      <formula>0</formula>
    </cfRule>
  </conditionalFormatting>
  <conditionalFormatting sqref="F10:F14">
    <cfRule type="containsBlanks" dxfId="30" priority="7" stopIfTrue="1">
      <formula>LEN(TRIM(F10))=0</formula>
    </cfRule>
  </conditionalFormatting>
  <conditionalFormatting sqref="F20:F780">
    <cfRule type="containsText" dxfId="29" priority="1" stopIfTrue="1" operator="containsText" text="Exchange rate :">
      <formula>NOT(ISERROR(SEARCH("Exchange rate :",F20)))</formula>
    </cfRule>
  </conditionalFormatting>
  <conditionalFormatting sqref="F20:H784 H786">
    <cfRule type="containsErrors" dxfId="28" priority="3" stopIfTrue="1">
      <formula>ISERROR(F20)</formula>
    </cfRule>
    <cfRule type="cellIs" dxfId="27" priority="4" stopIfTrue="1" operator="equal">
      <formula>"NA"</formula>
    </cfRule>
    <cfRule type="cellIs" dxfId="26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C9CF-5157-4D13-8826-AAC01BDC161C}">
  <sheetPr>
    <tabColor rgb="FFFFFF00"/>
  </sheetPr>
  <dimension ref="A1:W791"/>
  <sheetViews>
    <sheetView zoomScaleNormal="100" workbookViewId="0">
      <selection activeCell="M9" sqref="M9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5703125" customWidth="1"/>
    <col min="5" max="5" width="17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45476</v>
      </c>
      <c r="H5" s="38">
        <v>55010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12"/>
      <c r="K8" s="105"/>
    </row>
    <row r="9" spans="1:23" ht="12" customHeight="1">
      <c r="A9" s="11"/>
      <c r="B9" s="186" t="s">
        <v>47</v>
      </c>
      <c r="C9" s="187"/>
      <c r="D9" s="188"/>
      <c r="E9" s="113"/>
      <c r="F9" s="115" t="str">
        <f>B9</f>
        <v>Pascale Challon</v>
      </c>
      <c r="G9" s="177" t="s">
        <v>14</v>
      </c>
      <c r="H9" s="179"/>
      <c r="I9" s="12"/>
    </row>
    <row r="10" spans="1:23">
      <c r="A10" s="11"/>
      <c r="B10" s="183" t="s">
        <v>48</v>
      </c>
      <c r="C10" s="189"/>
      <c r="D10" s="190"/>
      <c r="E10" s="114"/>
      <c r="F10" s="115" t="str">
        <f t="shared" ref="F10:F13" si="0">B10</f>
        <v>5EME AVENUE</v>
      </c>
      <c r="G10" s="177"/>
      <c r="H10" s="180"/>
      <c r="I10" s="12"/>
    </row>
    <row r="11" spans="1:23">
      <c r="A11" s="11"/>
      <c r="B11" s="191" t="s">
        <v>49</v>
      </c>
      <c r="C11" s="189"/>
      <c r="D11" s="190"/>
      <c r="E11" s="114"/>
      <c r="F11" s="115" t="str">
        <f t="shared" si="0"/>
        <v>70 Chemin de Bois Caillard</v>
      </c>
      <c r="G11" s="177" t="s">
        <v>15</v>
      </c>
      <c r="H11" s="169" t="s">
        <v>22</v>
      </c>
      <c r="I11" s="12"/>
    </row>
    <row r="12" spans="1:23">
      <c r="A12" s="11"/>
      <c r="B12" s="191" t="s">
        <v>50</v>
      </c>
      <c r="C12" s="189"/>
      <c r="D12" s="190"/>
      <c r="E12" s="114"/>
      <c r="F12" s="115" t="str">
        <f t="shared" si="0"/>
        <v>Doissin, 38730</v>
      </c>
      <c r="G12" s="177"/>
      <c r="H12" s="170"/>
      <c r="I12" s="12"/>
    </row>
    <row r="13" spans="1:23">
      <c r="A13" s="11"/>
      <c r="B13" s="183" t="s">
        <v>51</v>
      </c>
      <c r="C13" s="184"/>
      <c r="D13" s="185"/>
      <c r="E13" s="9"/>
      <c r="F13" s="115" t="str">
        <f t="shared" si="0"/>
        <v>France</v>
      </c>
      <c r="G13" s="178" t="s">
        <v>16</v>
      </c>
      <c r="H13" s="181" t="s">
        <v>52</v>
      </c>
      <c r="I13" s="12"/>
      <c r="L13" s="26" t="s">
        <v>20</v>
      </c>
    </row>
    <row r="14" spans="1:23" ht="13.5" thickBot="1">
      <c r="A14" s="11"/>
      <c r="B14" s="121"/>
      <c r="C14" s="122"/>
      <c r="D14" s="123"/>
      <c r="E14" s="9"/>
      <c r="F14" s="116"/>
      <c r="G14" s="178"/>
      <c r="H14" s="182"/>
      <c r="I14" s="12"/>
      <c r="L14" s="106">
        <f>VLOOKUP(G5,[1]Sheet1!$A$9:$I$7290,2,FALSE)</f>
        <v>36.72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 ht="15">
      <c r="A16" s="11"/>
      <c r="B16" s="130" t="s">
        <v>66</v>
      </c>
      <c r="C16" s="9"/>
      <c r="D16" s="9"/>
      <c r="E16" s="9"/>
      <c r="F16" s="9"/>
      <c r="G16" s="26" t="s">
        <v>19</v>
      </c>
      <c r="H16" s="142" t="s">
        <v>21</v>
      </c>
      <c r="I16" s="12"/>
    </row>
    <row r="17" spans="1:10">
      <c r="A17" s="11"/>
      <c r="B17" s="130" t="s">
        <v>67</v>
      </c>
      <c r="C17" s="9"/>
      <c r="D17" s="9"/>
      <c r="E17" s="9"/>
      <c r="F17" s="9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3.5" thickBot="1">
      <c r="A19" s="11"/>
      <c r="B19" s="108" t="s">
        <v>11</v>
      </c>
      <c r="C19" s="109" t="s">
        <v>7</v>
      </c>
      <c r="D19" s="109" t="s">
        <v>13</v>
      </c>
      <c r="E19" s="144"/>
      <c r="F19" s="107" t="s">
        <v>0</v>
      </c>
      <c r="G19" s="110" t="s">
        <v>9</v>
      </c>
      <c r="H19" s="111" t="s">
        <v>10</v>
      </c>
      <c r="I19" s="12"/>
    </row>
    <row r="20" spans="1:10" ht="69.95" customHeight="1">
      <c r="A20" s="11"/>
      <c r="B20" s="148">
        <v>100</v>
      </c>
      <c r="C20" s="149" t="s">
        <v>68</v>
      </c>
      <c r="D20" s="150" t="s">
        <v>87</v>
      </c>
      <c r="E20" s="151"/>
      <c r="F20" s="152" t="str">
        <f>VLOOKUP(C20,'[2]Acha Air Sales Price List'!$B$1:$D$65536,3,FALSE)</f>
        <v>18k gold plated 925 sterling silver nose studs, 22g (0.6mm) with 2.5mm round prong set color CZ stone</v>
      </c>
      <c r="G20" s="153">
        <f>ROUND(IF(ISBLANK(C20),0,VLOOKUP(C20,'[2]Acha Air Sales Price List'!$B$1:$X$65536,12,FALSE)*$L$14),2)</f>
        <v>22.77</v>
      </c>
      <c r="H20" s="154">
        <f t="shared" ref="H20:H65" si="1">ROUND(IF(ISNUMBER(B20), G20*B20, 0),5)</f>
        <v>2277</v>
      </c>
      <c r="I20" s="12"/>
      <c r="J20" s="128"/>
    </row>
    <row r="21" spans="1:10" ht="69.95" customHeight="1">
      <c r="A21" s="11"/>
      <c r="B21" s="155">
        <v>100</v>
      </c>
      <c r="C21" s="36" t="s">
        <v>69</v>
      </c>
      <c r="D21" s="156" t="s">
        <v>88</v>
      </c>
      <c r="E21" s="157"/>
      <c r="F21" s="158" t="str">
        <f>VLOOKUP(C21,'[2]Acha Air Sales Price List'!$B$1:$D$65536,3,FALSE)</f>
        <v>18k gold plated 925 sterling silver nose studs, 22g (0.6mm) with 1.5mm round prong set color CZ stone</v>
      </c>
      <c r="G21" s="159">
        <f>ROUND(IF(ISBLANK(C21),0,VLOOKUP(C21,'[2]Acha Air Sales Price List'!$B$1:$X$65536,12,FALSE)*$L$14),2)</f>
        <v>20.2</v>
      </c>
      <c r="H21" s="160">
        <f t="shared" si="1"/>
        <v>2020</v>
      </c>
      <c r="I21" s="12"/>
      <c r="J21" s="128"/>
    </row>
    <row r="22" spans="1:10" ht="69.95" customHeight="1">
      <c r="A22" s="11"/>
      <c r="B22" s="155">
        <v>10</v>
      </c>
      <c r="C22" s="36" t="s">
        <v>53</v>
      </c>
      <c r="D22" s="156"/>
      <c r="E22" s="157"/>
      <c r="F22" s="158" t="str">
        <f>VLOOKUP(C22,'[2]Acha Air Sales Price List'!$B$1:$D$65536,3,FALSE)</f>
        <v>Acrylic empty display with white foam for 120 pcs of nose jewelry</v>
      </c>
      <c r="G22" s="159">
        <f>ROUND(IF(ISBLANK(C22),0,VLOOKUP(C22,'[2]Acha Air Sales Price List'!$B$1:$X$65536,12,FALSE)*$L$14),2)</f>
        <v>164.14</v>
      </c>
      <c r="H22" s="160">
        <f t="shared" si="1"/>
        <v>1641.4</v>
      </c>
      <c r="I22" s="12"/>
      <c r="J22" s="128"/>
    </row>
    <row r="23" spans="1:10" ht="69.95" customHeight="1">
      <c r="A23" s="11"/>
      <c r="B23" s="155">
        <v>100</v>
      </c>
      <c r="C23" s="36" t="s">
        <v>54</v>
      </c>
      <c r="D23" s="156" t="s">
        <v>55</v>
      </c>
      <c r="E23" s="157"/>
      <c r="F23" s="158" t="str">
        <f>VLOOKUP(C23,'[2]Acha Air Sales Price List'!$B$1:$D$65536,3,FALSE)</f>
        <v>Anodized 316L steel belly banana, 14g (1.6mm) with 5 &amp; 8mm balls</v>
      </c>
      <c r="G23" s="159">
        <f>ROUND(IF(ISBLANK(C23),0,VLOOKUP(C23,'[2]Acha Air Sales Price List'!$B$1:$X$65536,12,FALSE)*$L$14),2)</f>
        <v>27.91</v>
      </c>
      <c r="H23" s="160">
        <f t="shared" si="1"/>
        <v>2791</v>
      </c>
      <c r="I23" s="12"/>
      <c r="J23" s="129"/>
    </row>
    <row r="24" spans="1:10" ht="69.95" customHeight="1">
      <c r="A24" s="11"/>
      <c r="B24" s="155">
        <v>30</v>
      </c>
      <c r="C24" s="36" t="s">
        <v>56</v>
      </c>
      <c r="D24" s="156" t="s">
        <v>57</v>
      </c>
      <c r="E24" s="157"/>
      <c r="F24" s="158" t="str">
        <f>VLOOKUP(C24,'[2]Acha Air Sales Price List'!$B$1:$D$65536,3,FALSE)</f>
        <v>PVD plated surgical steel hinged segment ring, 14g (1.6mm)</v>
      </c>
      <c r="G24" s="159">
        <f>ROUND(IF(ISBLANK(C24),0,VLOOKUP(C24,'[2]Acha Air Sales Price List'!$B$1:$X$65536,12,FALSE)*$L$14),2)</f>
        <v>73.069999999999993</v>
      </c>
      <c r="H24" s="160">
        <f t="shared" si="1"/>
        <v>2192.1</v>
      </c>
      <c r="I24" s="12"/>
    </row>
    <row r="25" spans="1:10" ht="69.95" customHeight="1">
      <c r="A25" s="11"/>
      <c r="B25" s="155">
        <v>30</v>
      </c>
      <c r="C25" s="36" t="s">
        <v>58</v>
      </c>
      <c r="D25" s="156" t="s">
        <v>59</v>
      </c>
      <c r="E25" s="157"/>
      <c r="F25" s="158" t="str">
        <f>VLOOKUP(C25,'[2]Acha Air Sales Price List'!$B$1:$D$65536,3,FALSE)</f>
        <v>925 sterling silver hinged segment ring, 14g (1.6mm)- size8mm</v>
      </c>
      <c r="G25" s="159">
        <f>ROUND(IF(ISBLANK(C25),0,VLOOKUP(C25,'[2]Acha Air Sales Price List'!$B$1:$X$65536,12,FALSE)*$L$14),2)</f>
        <v>124.85</v>
      </c>
      <c r="H25" s="160">
        <f t="shared" si="1"/>
        <v>3745.5</v>
      </c>
      <c r="I25" s="12"/>
    </row>
    <row r="26" spans="1:10" ht="69.95" customHeight="1">
      <c r="A26" s="11"/>
      <c r="B26" s="161">
        <v>50</v>
      </c>
      <c r="C26" s="147" t="s">
        <v>60</v>
      </c>
      <c r="D26" s="162" t="s">
        <v>61</v>
      </c>
      <c r="E26" s="163"/>
      <c r="F26" s="164" t="str">
        <f>VLOOKUP(C26,'[2]Acha Air Sales Price List'!$B$1:$D$65536,3,FALSE)</f>
        <v>3mm multi-crystal ferido glued ball with resin cover and 16g (1.2mm) threading (sold per pcs)</v>
      </c>
      <c r="G26" s="165">
        <f>ROUND(IF(ISBLANK(C26),0,VLOOKUP(C26,'[2]Acha Air Sales Price List'!$B$1:$X$65536,12,FALSE)*$L$14),2)</f>
        <v>62.06</v>
      </c>
      <c r="H26" s="166">
        <f t="shared" si="1"/>
        <v>3103</v>
      </c>
      <c r="I26" s="12"/>
    </row>
    <row r="27" spans="1:10" ht="69.95" customHeight="1">
      <c r="A27" s="11"/>
      <c r="B27" s="155">
        <v>30</v>
      </c>
      <c r="C27" s="36" t="s">
        <v>60</v>
      </c>
      <c r="D27" s="156" t="s">
        <v>62</v>
      </c>
      <c r="E27" s="157"/>
      <c r="F27" s="158" t="str">
        <f>VLOOKUP(C27,'[2]Acha Air Sales Price List'!$B$1:$D$65536,3,FALSE)</f>
        <v>3mm multi-crystal ferido glued ball with resin cover and 16g (1.2mm) threading (sold per pcs)</v>
      </c>
      <c r="G27" s="159">
        <f>ROUND(IF(ISBLANK(C27),0,VLOOKUP(C27,'[2]Acha Air Sales Price List'!$B$1:$X$65536,12,FALSE)*$L$14),2)</f>
        <v>62.06</v>
      </c>
      <c r="H27" s="160">
        <f t="shared" si="1"/>
        <v>1861.8</v>
      </c>
      <c r="I27" s="12"/>
    </row>
    <row r="28" spans="1:10" ht="8.25" hidden="1" customHeight="1">
      <c r="A28" s="11"/>
      <c r="B28" s="1"/>
      <c r="C28" s="147"/>
      <c r="D28" s="167"/>
      <c r="E28" s="168"/>
      <c r="F28" s="40">
        <f>VLOOKUP(C28,'[2]Acha Air Sales Price List'!$B$1:$D$65536,3,FALSE)</f>
        <v>0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10" ht="12.4" hidden="1" customHeight="1">
      <c r="A29" s="11"/>
      <c r="B29" s="1"/>
      <c r="C29" s="36"/>
      <c r="D29" s="167"/>
      <c r="E29" s="168"/>
      <c r="F29" s="40">
        <f>VLOOKUP(C29,'[2]Acha Air Sales Price List'!$B$1:$D$65536,3,FALSE)</f>
        <v>0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10" ht="12.4" hidden="1" customHeight="1">
      <c r="A30" s="11"/>
      <c r="B30" s="1"/>
      <c r="C30" s="36"/>
      <c r="D30" s="167"/>
      <c r="E30" s="168"/>
      <c r="F30" s="40">
        <f>VLOOKUP(C30,'[2]Acha Air Sales Price List'!$B$1:$D$65536,3,FALSE)</f>
        <v>0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0" ht="12.4" hidden="1" customHeight="1">
      <c r="A31" s="11"/>
      <c r="B31" s="1"/>
      <c r="C31" s="36"/>
      <c r="D31" s="167"/>
      <c r="E31" s="168"/>
      <c r="F31" s="40">
        <f>VLOOKUP(C31,'[2]Acha Air Sales Price List'!$B$1:$D$65536,3,FALSE)</f>
        <v>0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0" ht="12.4" hidden="1" customHeight="1">
      <c r="A32" s="11"/>
      <c r="B32" s="1"/>
      <c r="C32" s="36"/>
      <c r="D32" s="167"/>
      <c r="E32" s="168"/>
      <c r="F32" s="40">
        <f>VLOOKUP(C32,'[2]Acha Air Sales Price List'!$B$1:$D$65536,3,FALSE)</f>
        <v>0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67"/>
      <c r="E33" s="168"/>
      <c r="F33" s="40">
        <f>VLOOKUP(C33,'[2]Acha Air Sales Price List'!$B$1:$D$65536,3,FALSE)</f>
        <v>0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67"/>
      <c r="E34" s="168"/>
      <c r="F34" s="40">
        <f>VLOOKUP(C34,'[2]Acha Air Sales Price List'!$B$1:$D$65536,3,FALSE)</f>
        <v>0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67"/>
      <c r="E35" s="168"/>
      <c r="F35" s="40">
        <f>VLOOKUP(C35,'[2]Acha Air Sales Price List'!$B$1:$D$65536,3,FALSE)</f>
        <v>0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67"/>
      <c r="E36" s="168"/>
      <c r="F36" s="40">
        <f>VLOOKUP(C36,'[2]Acha Air Sales Price List'!$B$1:$D$65536,3,FALSE)</f>
        <v>0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67"/>
      <c r="E37" s="168"/>
      <c r="F37" s="40">
        <f>VLOOKUP(C37,'[2]Acha Air Sales Price List'!$B$1:$D$65536,3,FALSE)</f>
        <v>0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7"/>
      <c r="D38" s="167"/>
      <c r="E38" s="168"/>
      <c r="F38" s="40">
        <f>VLOOKUP(C38,'[2]Acha Air Sales Price List'!$B$1:$D$65536,3,FALSE)</f>
        <v>0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" hidden="1" customHeight="1">
      <c r="A39" s="11"/>
      <c r="B39" s="1"/>
      <c r="C39" s="36"/>
      <c r="D39" s="167"/>
      <c r="E39" s="168"/>
      <c r="F39" s="40">
        <f>VLOOKUP(C39,'[2]Acha Air Sales Price List'!$B$1:$D$65536,3,FALSE)</f>
        <v>0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67"/>
      <c r="E40" s="168"/>
      <c r="F40" s="40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67"/>
      <c r="E41" s="168"/>
      <c r="F41" s="40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67"/>
      <c r="E42" s="168"/>
      <c r="F42" s="40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67"/>
      <c r="E43" s="168"/>
      <c r="F43" s="40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67"/>
      <c r="E44" s="168"/>
      <c r="F44" s="40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67"/>
      <c r="E45" s="168"/>
      <c r="F45" s="40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67"/>
      <c r="E46" s="168"/>
      <c r="F46" s="40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67"/>
      <c r="E47" s="168"/>
      <c r="F47" s="40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67"/>
      <c r="E48" s="168"/>
      <c r="F48" s="40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67"/>
      <c r="E49" s="168"/>
      <c r="F49" s="40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67"/>
      <c r="E50" s="168"/>
      <c r="F50" s="40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67"/>
      <c r="E51" s="168"/>
      <c r="F51" s="40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67"/>
      <c r="E52" s="168"/>
      <c r="F52" s="40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67"/>
      <c r="E53" s="168"/>
      <c r="F53" s="40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67"/>
      <c r="E54" s="168"/>
      <c r="F54" s="40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67"/>
      <c r="E55" s="168"/>
      <c r="F55" s="40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67"/>
      <c r="E56" s="168"/>
      <c r="F56" s="40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67"/>
      <c r="E57" s="168"/>
      <c r="F57" s="40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67"/>
      <c r="E58" s="168"/>
      <c r="F58" s="40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67"/>
      <c r="E59" s="168"/>
      <c r="F59" s="40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67"/>
      <c r="E60" s="168"/>
      <c r="F60" s="40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67"/>
      <c r="E61" s="168"/>
      <c r="F61" s="40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67"/>
      <c r="E62" s="168"/>
      <c r="F62" s="40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67"/>
      <c r="E63" s="168"/>
      <c r="F63" s="40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67"/>
      <c r="E64" s="168"/>
      <c r="F64" s="40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67"/>
      <c r="E65" s="168"/>
      <c r="F65" s="40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7"/>
      <c r="D66" s="167"/>
      <c r="E66" s="168"/>
      <c r="F66" s="40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" hidden="1" customHeight="1">
      <c r="A67" s="11"/>
      <c r="B67" s="1"/>
      <c r="C67" s="36"/>
      <c r="D67" s="167"/>
      <c r="E67" s="168"/>
      <c r="F67" s="40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ref="H67:H83" si="2">ROUND(IF(ISNUMBER(B67), G67*B67, 0),5)</f>
        <v>0</v>
      </c>
      <c r="I67" s="12"/>
    </row>
    <row r="68" spans="1:9" ht="12.4" hidden="1" customHeight="1">
      <c r="A68" s="11"/>
      <c r="B68" s="1"/>
      <c r="C68" s="36"/>
      <c r="D68" s="167"/>
      <c r="E68" s="168"/>
      <c r="F68" s="40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67"/>
      <c r="E69" s="168"/>
      <c r="F69" s="40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67"/>
      <c r="E70" s="168"/>
      <c r="F70" s="40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67"/>
      <c r="E71" s="168"/>
      <c r="F71" s="40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67"/>
      <c r="E72" s="168"/>
      <c r="F72" s="40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67"/>
      <c r="E73" s="168"/>
      <c r="F73" s="40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67"/>
      <c r="E74" s="168"/>
      <c r="F74" s="40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67"/>
      <c r="E75" s="168"/>
      <c r="F75" s="40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67"/>
      <c r="E76" s="168"/>
      <c r="F76" s="40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67"/>
      <c r="E77" s="168"/>
      <c r="F77" s="40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67"/>
      <c r="E78" s="168"/>
      <c r="F78" s="40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67"/>
      <c r="E79" s="168"/>
      <c r="F79" s="40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67"/>
      <c r="E80" s="168"/>
      <c r="F80" s="40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67"/>
      <c r="E81" s="168"/>
      <c r="F81" s="40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7"/>
      <c r="D82" s="167"/>
      <c r="E82" s="168"/>
      <c r="F82" s="40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67"/>
      <c r="E83" s="168"/>
      <c r="F83" s="40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67"/>
      <c r="E84" s="168"/>
      <c r="F84" s="40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>ROUND(IF(ISNUMBER(B84), G84*B84, 0),5)</f>
        <v>0</v>
      </c>
      <c r="I84" s="12"/>
    </row>
    <row r="85" spans="1:9" ht="12.4" hidden="1" customHeight="1">
      <c r="A85" s="11"/>
      <c r="B85" s="1"/>
      <c r="C85" s="36"/>
      <c r="D85" s="167"/>
      <c r="E85" s="168"/>
      <c r="F85" s="40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ref="H85:H122" si="3">ROUND(IF(ISNUMBER(B85), G85*B85, 0),5)</f>
        <v>0</v>
      </c>
      <c r="I85" s="12"/>
    </row>
    <row r="86" spans="1:9" ht="12.4" hidden="1" customHeight="1">
      <c r="A86" s="11"/>
      <c r="B86" s="1"/>
      <c r="C86" s="36"/>
      <c r="D86" s="167"/>
      <c r="E86" s="168"/>
      <c r="F86" s="40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67"/>
      <c r="E87" s="168"/>
      <c r="F87" s="40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67"/>
      <c r="E88" s="168"/>
      <c r="F88" s="40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67"/>
      <c r="E89" s="168"/>
      <c r="F89" s="40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67"/>
      <c r="E90" s="168"/>
      <c r="F90" s="40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67"/>
      <c r="E91" s="168"/>
      <c r="F91" s="40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67"/>
      <c r="E92" s="168"/>
      <c r="F92" s="40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67"/>
      <c r="E93" s="168"/>
      <c r="F93" s="40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67"/>
      <c r="E94" s="168"/>
      <c r="F94" s="40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7"/>
      <c r="D95" s="167"/>
      <c r="E95" s="168"/>
      <c r="F95" s="40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" hidden="1" customHeight="1">
      <c r="A96" s="11"/>
      <c r="B96" s="1"/>
      <c r="C96" s="36"/>
      <c r="D96" s="167"/>
      <c r="E96" s="168"/>
      <c r="F96" s="40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67"/>
      <c r="E97" s="168"/>
      <c r="F97" s="40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67"/>
      <c r="E98" s="168"/>
      <c r="F98" s="40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67"/>
      <c r="E99" s="168"/>
      <c r="F99" s="40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67"/>
      <c r="E100" s="168"/>
      <c r="F100" s="40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67"/>
      <c r="E101" s="168"/>
      <c r="F101" s="40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67"/>
      <c r="E102" s="168"/>
      <c r="F102" s="40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67"/>
      <c r="E103" s="168"/>
      <c r="F103" s="40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67"/>
      <c r="E104" s="168"/>
      <c r="F104" s="40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67"/>
      <c r="E105" s="168"/>
      <c r="F105" s="40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67"/>
      <c r="E106" s="168"/>
      <c r="F106" s="40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67"/>
      <c r="E107" s="168"/>
      <c r="F107" s="40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67"/>
      <c r="E108" s="168"/>
      <c r="F108" s="40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67"/>
      <c r="E109" s="168"/>
      <c r="F109" s="40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67"/>
      <c r="E110" s="168"/>
      <c r="F110" s="40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67"/>
      <c r="E111" s="168"/>
      <c r="F111" s="40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67"/>
      <c r="E112" s="168"/>
      <c r="F112" s="40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67"/>
      <c r="E113" s="168"/>
      <c r="F113" s="40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67"/>
      <c r="E114" s="168"/>
      <c r="F114" s="40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67"/>
      <c r="E115" s="168"/>
      <c r="F115" s="40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67"/>
      <c r="E116" s="168"/>
      <c r="F116" s="40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67"/>
      <c r="E117" s="168"/>
      <c r="F117" s="40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67"/>
      <c r="E118" s="168"/>
      <c r="F118" s="40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67"/>
      <c r="E119" s="168"/>
      <c r="F119" s="40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67"/>
      <c r="E120" s="168"/>
      <c r="F120" s="40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67"/>
      <c r="E121" s="168"/>
      <c r="F121" s="40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67"/>
      <c r="E122" s="168"/>
      <c r="F122" s="40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7"/>
      <c r="D123" s="167"/>
      <c r="E123" s="168"/>
      <c r="F123" s="40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>ROUND(IF(ISNUMBER(B123), G123*B123, 0),5)</f>
        <v>0</v>
      </c>
      <c r="I123" s="12"/>
    </row>
    <row r="124" spans="1:9" ht="12" hidden="1" customHeight="1">
      <c r="A124" s="11"/>
      <c r="B124" s="1"/>
      <c r="C124" s="36"/>
      <c r="D124" s="167"/>
      <c r="E124" s="168"/>
      <c r="F124" s="40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ref="H124:H174" si="4">ROUND(IF(ISNUMBER(B124), G124*B124, 0),5)</f>
        <v>0</v>
      </c>
      <c r="I124" s="12"/>
    </row>
    <row r="125" spans="1:9" ht="12.4" hidden="1" customHeight="1">
      <c r="A125" s="11"/>
      <c r="B125" s="1"/>
      <c r="C125" s="36"/>
      <c r="D125" s="167"/>
      <c r="E125" s="168"/>
      <c r="F125" s="40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67"/>
      <c r="E126" s="168"/>
      <c r="F126" s="40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67"/>
      <c r="E127" s="168"/>
      <c r="F127" s="40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67"/>
      <c r="E128" s="168"/>
      <c r="F128" s="40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67"/>
      <c r="E129" s="168"/>
      <c r="F129" s="40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67"/>
      <c r="E130" s="168"/>
      <c r="F130" s="40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67"/>
      <c r="E131" s="168"/>
      <c r="F131" s="40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67"/>
      <c r="E132" s="168"/>
      <c r="F132" s="40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67"/>
      <c r="E133" s="168"/>
      <c r="F133" s="40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67"/>
      <c r="E134" s="168"/>
      <c r="F134" s="40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67"/>
      <c r="E135" s="168"/>
      <c r="F135" s="40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67"/>
      <c r="E136" s="168"/>
      <c r="F136" s="40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67"/>
      <c r="E137" s="168"/>
      <c r="F137" s="40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67"/>
      <c r="E138" s="168"/>
      <c r="F138" s="40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67"/>
      <c r="E139" s="168"/>
      <c r="F139" s="40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67"/>
      <c r="E140" s="168"/>
      <c r="F140" s="40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67"/>
      <c r="E141" s="168"/>
      <c r="F141" s="40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67"/>
      <c r="E142" s="168"/>
      <c r="F142" s="40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67"/>
      <c r="E143" s="168"/>
      <c r="F143" s="40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67"/>
      <c r="E144" s="168"/>
      <c r="F144" s="40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67"/>
      <c r="E145" s="168"/>
      <c r="F145" s="40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67"/>
      <c r="E146" s="168"/>
      <c r="F146" s="40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7"/>
      <c r="D147" s="167"/>
      <c r="E147" s="168"/>
      <c r="F147" s="40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" hidden="1" customHeight="1">
      <c r="A148" s="11"/>
      <c r="B148" s="1"/>
      <c r="C148" s="36"/>
      <c r="D148" s="167"/>
      <c r="E148" s="168"/>
      <c r="F148" s="40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67"/>
      <c r="E149" s="168"/>
      <c r="F149" s="40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67"/>
      <c r="E150" s="168"/>
      <c r="F150" s="40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67"/>
      <c r="E151" s="168"/>
      <c r="F151" s="40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67"/>
      <c r="E152" s="168"/>
      <c r="F152" s="40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67"/>
      <c r="E153" s="168"/>
      <c r="F153" s="40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67"/>
      <c r="E154" s="168"/>
      <c r="F154" s="40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67"/>
      <c r="E155" s="168"/>
      <c r="F155" s="40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67"/>
      <c r="E156" s="168"/>
      <c r="F156" s="40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67"/>
      <c r="E157" s="168"/>
      <c r="F157" s="40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67"/>
      <c r="E158" s="168"/>
      <c r="F158" s="40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67"/>
      <c r="E159" s="168"/>
      <c r="F159" s="40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67"/>
      <c r="E160" s="168"/>
      <c r="F160" s="40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67"/>
      <c r="E161" s="168"/>
      <c r="F161" s="40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67"/>
      <c r="E162" s="168"/>
      <c r="F162" s="40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67"/>
      <c r="E163" s="168"/>
      <c r="F163" s="40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67"/>
      <c r="E164" s="168"/>
      <c r="F164" s="40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67"/>
      <c r="E165" s="168"/>
      <c r="F165" s="40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67"/>
      <c r="E166" s="168"/>
      <c r="F166" s="40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67"/>
      <c r="E167" s="168"/>
      <c r="F167" s="40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67"/>
      <c r="E168" s="168"/>
      <c r="F168" s="40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67"/>
      <c r="E169" s="168"/>
      <c r="F169" s="40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67"/>
      <c r="E170" s="168"/>
      <c r="F170" s="40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67"/>
      <c r="E171" s="168"/>
      <c r="F171" s="40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67"/>
      <c r="E172" s="168"/>
      <c r="F172" s="40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67"/>
      <c r="E173" s="168"/>
      <c r="F173" s="40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67"/>
      <c r="E174" s="168"/>
      <c r="F174" s="40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7"/>
      <c r="D175" s="167"/>
      <c r="E175" s="168"/>
      <c r="F175" s="40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>ROUND(IF(ISNUMBER(B175), G175*B175, 0),5)</f>
        <v>0</v>
      </c>
      <c r="I175" s="12"/>
    </row>
    <row r="176" spans="1:9" ht="12" hidden="1" customHeight="1">
      <c r="A176" s="11"/>
      <c r="B176" s="1"/>
      <c r="C176" s="36"/>
      <c r="D176" s="167"/>
      <c r="E176" s="168"/>
      <c r="F176" s="40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ref="H176:H230" si="5">ROUND(IF(ISNUMBER(B176), G176*B176, 0),5)</f>
        <v>0</v>
      </c>
      <c r="I176" s="12"/>
    </row>
    <row r="177" spans="1:9" ht="12.4" hidden="1" customHeight="1">
      <c r="A177" s="11"/>
      <c r="B177" s="1"/>
      <c r="C177" s="36"/>
      <c r="D177" s="167"/>
      <c r="E177" s="168"/>
      <c r="F177" s="40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67"/>
      <c r="E178" s="168"/>
      <c r="F178" s="40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67"/>
      <c r="E179" s="168"/>
      <c r="F179" s="40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67"/>
      <c r="E180" s="168"/>
      <c r="F180" s="40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67"/>
      <c r="E181" s="168"/>
      <c r="F181" s="40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67"/>
      <c r="E182" s="168"/>
      <c r="F182" s="40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67"/>
      <c r="E183" s="168"/>
      <c r="F183" s="40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67"/>
      <c r="E184" s="168"/>
      <c r="F184" s="40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67"/>
      <c r="E185" s="168"/>
      <c r="F185" s="40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67"/>
      <c r="E186" s="168"/>
      <c r="F186" s="40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67"/>
      <c r="E187" s="168"/>
      <c r="F187" s="40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67"/>
      <c r="E188" s="168"/>
      <c r="F188" s="40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67"/>
      <c r="E189" s="168"/>
      <c r="F189" s="40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67"/>
      <c r="E190" s="168"/>
      <c r="F190" s="40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7"/>
      <c r="D191" s="167"/>
      <c r="E191" s="168"/>
      <c r="F191" s="40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67"/>
      <c r="E192" s="168"/>
      <c r="F192" s="40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67"/>
      <c r="E193" s="168"/>
      <c r="F193" s="40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67"/>
      <c r="E194" s="168"/>
      <c r="F194" s="40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67"/>
      <c r="E195" s="168"/>
      <c r="F195" s="40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67"/>
      <c r="E196" s="168"/>
      <c r="F196" s="40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67"/>
      <c r="E197" s="168"/>
      <c r="F197" s="40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67"/>
      <c r="E198" s="168"/>
      <c r="F198" s="40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67"/>
      <c r="E199" s="168"/>
      <c r="F199" s="40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67"/>
      <c r="E200" s="168"/>
      <c r="F200" s="40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67"/>
      <c r="E201" s="168"/>
      <c r="F201" s="40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67"/>
      <c r="E202" s="168"/>
      <c r="F202" s="40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7"/>
      <c r="D203" s="167"/>
      <c r="E203" s="168"/>
      <c r="F203" s="40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" hidden="1" customHeight="1">
      <c r="A204" s="11"/>
      <c r="B204" s="1"/>
      <c r="C204" s="36"/>
      <c r="D204" s="167"/>
      <c r="E204" s="168"/>
      <c r="F204" s="40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67"/>
      <c r="E205" s="168"/>
      <c r="F205" s="40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67"/>
      <c r="E206" s="168"/>
      <c r="F206" s="40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67"/>
      <c r="E207" s="168"/>
      <c r="F207" s="40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67"/>
      <c r="E208" s="168"/>
      <c r="F208" s="40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67"/>
      <c r="E209" s="168"/>
      <c r="F209" s="40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67"/>
      <c r="E210" s="168"/>
      <c r="F210" s="40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67"/>
      <c r="E211" s="168"/>
      <c r="F211" s="40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67"/>
      <c r="E212" s="168"/>
      <c r="F212" s="40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67"/>
      <c r="E213" s="168"/>
      <c r="F213" s="40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67"/>
      <c r="E214" s="168"/>
      <c r="F214" s="40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67"/>
      <c r="E215" s="168"/>
      <c r="F215" s="40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67"/>
      <c r="E216" s="168"/>
      <c r="F216" s="40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67"/>
      <c r="E217" s="168"/>
      <c r="F217" s="40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67"/>
      <c r="E218" s="168"/>
      <c r="F218" s="40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67"/>
      <c r="E219" s="168"/>
      <c r="F219" s="40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67"/>
      <c r="E220" s="168"/>
      <c r="F220" s="40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67"/>
      <c r="E221" s="168"/>
      <c r="F221" s="40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67"/>
      <c r="E222" s="168"/>
      <c r="F222" s="40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67"/>
      <c r="E223" s="168"/>
      <c r="F223" s="40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67"/>
      <c r="E224" s="168"/>
      <c r="F224" s="40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67"/>
      <c r="E225" s="168"/>
      <c r="F225" s="40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67"/>
      <c r="E226" s="168"/>
      <c r="F226" s="40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67"/>
      <c r="E227" s="168"/>
      <c r="F227" s="40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67"/>
      <c r="E228" s="168"/>
      <c r="F228" s="40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67"/>
      <c r="E229" s="168"/>
      <c r="F229" s="40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67"/>
      <c r="E230" s="168"/>
      <c r="F230" s="40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7"/>
      <c r="D231" s="167"/>
      <c r="E231" s="168"/>
      <c r="F231" s="40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>ROUND(IF(ISNUMBER(B231), G231*B231, 0),5)</f>
        <v>0</v>
      </c>
      <c r="I231" s="12"/>
    </row>
    <row r="232" spans="1:9" ht="12" hidden="1" customHeight="1">
      <c r="A232" s="11"/>
      <c r="B232" s="1"/>
      <c r="C232" s="36"/>
      <c r="D232" s="167"/>
      <c r="E232" s="168"/>
      <c r="F232" s="40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ref="H232:H282" si="6">ROUND(IF(ISNUMBER(B232), G232*B232, 0),5)</f>
        <v>0</v>
      </c>
      <c r="I232" s="12"/>
    </row>
    <row r="233" spans="1:9" ht="12.4" hidden="1" customHeight="1">
      <c r="A233" s="11"/>
      <c r="B233" s="1"/>
      <c r="C233" s="36"/>
      <c r="D233" s="167"/>
      <c r="E233" s="168"/>
      <c r="F233" s="40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67"/>
      <c r="E234" s="168"/>
      <c r="F234" s="40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67"/>
      <c r="E235" s="168"/>
      <c r="F235" s="40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67"/>
      <c r="E236" s="168"/>
      <c r="F236" s="40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67"/>
      <c r="E237" s="168"/>
      <c r="F237" s="40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67"/>
      <c r="E238" s="168"/>
      <c r="F238" s="40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67"/>
      <c r="E239" s="168"/>
      <c r="F239" s="40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67"/>
      <c r="E240" s="168"/>
      <c r="F240" s="40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67"/>
      <c r="E241" s="168"/>
      <c r="F241" s="40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67"/>
      <c r="E242" s="168"/>
      <c r="F242" s="40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67"/>
      <c r="E243" s="168"/>
      <c r="F243" s="40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67"/>
      <c r="E244" s="168"/>
      <c r="F244" s="40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67"/>
      <c r="E245" s="168"/>
      <c r="F245" s="40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67"/>
      <c r="E246" s="168"/>
      <c r="F246" s="40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67"/>
      <c r="E247" s="168"/>
      <c r="F247" s="40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67"/>
      <c r="E248" s="168"/>
      <c r="F248" s="40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67"/>
      <c r="E249" s="168"/>
      <c r="F249" s="40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67"/>
      <c r="E250" s="168"/>
      <c r="F250" s="40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67"/>
      <c r="E251" s="168"/>
      <c r="F251" s="40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67"/>
      <c r="E252" s="168"/>
      <c r="F252" s="40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67"/>
      <c r="E253" s="168"/>
      <c r="F253" s="40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67"/>
      <c r="E254" s="168"/>
      <c r="F254" s="40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7"/>
      <c r="D255" s="167"/>
      <c r="E255" s="168"/>
      <c r="F255" s="40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" hidden="1" customHeight="1">
      <c r="A256" s="11"/>
      <c r="B256" s="1"/>
      <c r="C256" s="36"/>
      <c r="D256" s="167"/>
      <c r="E256" s="168"/>
      <c r="F256" s="40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67"/>
      <c r="E257" s="168"/>
      <c r="F257" s="40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67"/>
      <c r="E258" s="168"/>
      <c r="F258" s="40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67"/>
      <c r="E259" s="168"/>
      <c r="F259" s="40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67"/>
      <c r="E260" s="168"/>
      <c r="F260" s="40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67"/>
      <c r="E261" s="168"/>
      <c r="F261" s="40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67"/>
      <c r="E262" s="168"/>
      <c r="F262" s="40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67"/>
      <c r="E263" s="168"/>
      <c r="F263" s="40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67"/>
      <c r="E264" s="168"/>
      <c r="F264" s="40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67"/>
      <c r="E265" s="168"/>
      <c r="F265" s="40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67"/>
      <c r="E266" s="168"/>
      <c r="F266" s="40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67"/>
      <c r="E267" s="168"/>
      <c r="F267" s="40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67"/>
      <c r="E268" s="168"/>
      <c r="F268" s="40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67"/>
      <c r="E269" s="168"/>
      <c r="F269" s="40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67"/>
      <c r="E270" s="168"/>
      <c r="F270" s="40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67"/>
      <c r="E271" s="168"/>
      <c r="F271" s="40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67"/>
      <c r="E272" s="168"/>
      <c r="F272" s="40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67"/>
      <c r="E273" s="168"/>
      <c r="F273" s="40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67"/>
      <c r="E274" s="168"/>
      <c r="F274" s="40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67"/>
      <c r="E275" s="168"/>
      <c r="F275" s="40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67"/>
      <c r="E276" s="168"/>
      <c r="F276" s="40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67"/>
      <c r="E277" s="168"/>
      <c r="F277" s="40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67"/>
      <c r="E278" s="168"/>
      <c r="F278" s="40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67"/>
      <c r="E279" s="168"/>
      <c r="F279" s="40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67"/>
      <c r="E280" s="168"/>
      <c r="F280" s="40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67"/>
      <c r="E281" s="168"/>
      <c r="F281" s="40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67"/>
      <c r="E282" s="168"/>
      <c r="F282" s="40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7"/>
      <c r="D283" s="167"/>
      <c r="E283" s="168"/>
      <c r="F283" s="40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" hidden="1" customHeight="1">
      <c r="A284" s="11"/>
      <c r="B284" s="1"/>
      <c r="C284" s="36"/>
      <c r="D284" s="167"/>
      <c r="E284" s="168"/>
      <c r="F284" s="40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ref="H284:H300" si="7">ROUND(IF(ISNUMBER(B284), G284*B284, 0),5)</f>
        <v>0</v>
      </c>
      <c r="I284" s="12"/>
    </row>
    <row r="285" spans="1:9" ht="12.4" hidden="1" customHeight="1">
      <c r="A285" s="11"/>
      <c r="B285" s="1"/>
      <c r="C285" s="36"/>
      <c r="D285" s="167"/>
      <c r="E285" s="168"/>
      <c r="F285" s="40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167"/>
      <c r="E286" s="168"/>
      <c r="F286" s="40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67"/>
      <c r="E287" s="168"/>
      <c r="F287" s="40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67"/>
      <c r="E288" s="168"/>
      <c r="F288" s="40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67"/>
      <c r="E289" s="168"/>
      <c r="F289" s="40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67"/>
      <c r="E290" s="168"/>
      <c r="F290" s="40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67"/>
      <c r="E291" s="168"/>
      <c r="F291" s="40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67"/>
      <c r="E292" s="168"/>
      <c r="F292" s="40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67"/>
      <c r="E293" s="168"/>
      <c r="F293" s="40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67"/>
      <c r="E294" s="168"/>
      <c r="F294" s="40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67"/>
      <c r="E295" s="168"/>
      <c r="F295" s="40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67"/>
      <c r="E296" s="168"/>
      <c r="F296" s="40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67"/>
      <c r="E297" s="168"/>
      <c r="F297" s="40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67"/>
      <c r="E298" s="168"/>
      <c r="F298" s="40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7"/>
      <c r="D299" s="167"/>
      <c r="E299" s="168"/>
      <c r="F299" s="40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67"/>
      <c r="E300" s="168"/>
      <c r="F300" s="40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67"/>
      <c r="E301" s="168"/>
      <c r="F301" s="40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>ROUND(IF(ISNUMBER(B301), G301*B301, 0),5)</f>
        <v>0</v>
      </c>
      <c r="I301" s="12"/>
    </row>
    <row r="302" spans="1:9" ht="12.4" hidden="1" customHeight="1">
      <c r="A302" s="11"/>
      <c r="B302" s="1"/>
      <c r="C302" s="36"/>
      <c r="D302" s="167"/>
      <c r="E302" s="168"/>
      <c r="F302" s="40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ref="H302:H339" si="8"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67"/>
      <c r="E303" s="168"/>
      <c r="F303" s="40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67"/>
      <c r="E304" s="168"/>
      <c r="F304" s="40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67"/>
      <c r="E305" s="168"/>
      <c r="F305" s="40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67"/>
      <c r="E306" s="168"/>
      <c r="F306" s="40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67"/>
      <c r="E307" s="168"/>
      <c r="F307" s="40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67"/>
      <c r="E308" s="168"/>
      <c r="F308" s="40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67"/>
      <c r="E309" s="168"/>
      <c r="F309" s="40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67"/>
      <c r="E310" s="168"/>
      <c r="F310" s="40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67"/>
      <c r="E311" s="168"/>
      <c r="F311" s="40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7"/>
      <c r="D312" s="167"/>
      <c r="E312" s="168"/>
      <c r="F312" s="40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" hidden="1" customHeight="1">
      <c r="A313" s="11"/>
      <c r="B313" s="1"/>
      <c r="C313" s="36"/>
      <c r="D313" s="167"/>
      <c r="E313" s="168"/>
      <c r="F313" s="40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67"/>
      <c r="E314" s="168"/>
      <c r="F314" s="40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67"/>
      <c r="E315" s="168"/>
      <c r="F315" s="40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67"/>
      <c r="E316" s="168"/>
      <c r="F316" s="40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67"/>
      <c r="E317" s="168"/>
      <c r="F317" s="40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67"/>
      <c r="E318" s="168"/>
      <c r="F318" s="40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67"/>
      <c r="E319" s="168"/>
      <c r="F319" s="40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67"/>
      <c r="E320" s="168"/>
      <c r="F320" s="40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67"/>
      <c r="E321" s="168"/>
      <c r="F321" s="40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67"/>
      <c r="E322" s="168"/>
      <c r="F322" s="40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67"/>
      <c r="E323" s="168"/>
      <c r="F323" s="40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67"/>
      <c r="E324" s="168"/>
      <c r="F324" s="40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67"/>
      <c r="E325" s="168"/>
      <c r="F325" s="40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67"/>
      <c r="E326" s="168"/>
      <c r="F326" s="40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67"/>
      <c r="E327" s="168"/>
      <c r="F327" s="40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67"/>
      <c r="E328" s="168"/>
      <c r="F328" s="40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67"/>
      <c r="E329" s="168"/>
      <c r="F329" s="40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67"/>
      <c r="E330" s="168"/>
      <c r="F330" s="40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67"/>
      <c r="E331" s="168"/>
      <c r="F331" s="40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67"/>
      <c r="E332" s="168"/>
      <c r="F332" s="40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67"/>
      <c r="E333" s="168"/>
      <c r="F333" s="40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67"/>
      <c r="E334" s="168"/>
      <c r="F334" s="40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67"/>
      <c r="E335" s="168"/>
      <c r="F335" s="40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67"/>
      <c r="E336" s="168"/>
      <c r="F336" s="40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67"/>
      <c r="E337" s="168"/>
      <c r="F337" s="40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67"/>
      <c r="E338" s="168"/>
      <c r="F338" s="40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67"/>
      <c r="E339" s="168"/>
      <c r="F339" s="40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7"/>
      <c r="D340" s="167"/>
      <c r="E340" s="168"/>
      <c r="F340" s="40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>ROUND(IF(ISNUMBER(B340), G340*B340, 0),5)</f>
        <v>0</v>
      </c>
      <c r="I340" s="12"/>
    </row>
    <row r="341" spans="1:9" ht="12" hidden="1" customHeight="1">
      <c r="A341" s="11"/>
      <c r="B341" s="1"/>
      <c r="C341" s="36"/>
      <c r="D341" s="167"/>
      <c r="E341" s="168"/>
      <c r="F341" s="40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ref="H341:H391" si="9">ROUND(IF(ISNUMBER(B341), G341*B341, 0),5)</f>
        <v>0</v>
      </c>
      <c r="I341" s="12"/>
    </row>
    <row r="342" spans="1:9" ht="12.4" hidden="1" customHeight="1">
      <c r="A342" s="11"/>
      <c r="B342" s="1"/>
      <c r="C342" s="36"/>
      <c r="D342" s="167"/>
      <c r="E342" s="168"/>
      <c r="F342" s="40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67"/>
      <c r="E343" s="168"/>
      <c r="F343" s="40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67"/>
      <c r="E344" s="168"/>
      <c r="F344" s="40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67"/>
      <c r="E345" s="168"/>
      <c r="F345" s="40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67"/>
      <c r="E346" s="168"/>
      <c r="F346" s="40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67"/>
      <c r="E347" s="168"/>
      <c r="F347" s="40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67"/>
      <c r="E348" s="168"/>
      <c r="F348" s="40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67"/>
      <c r="E349" s="168"/>
      <c r="F349" s="40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67"/>
      <c r="E350" s="168"/>
      <c r="F350" s="40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67"/>
      <c r="E351" s="168"/>
      <c r="F351" s="40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67"/>
      <c r="E352" s="168"/>
      <c r="F352" s="40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67"/>
      <c r="E353" s="168"/>
      <c r="F353" s="40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67"/>
      <c r="E354" s="168"/>
      <c r="F354" s="40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67"/>
      <c r="E355" s="168"/>
      <c r="F355" s="40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67"/>
      <c r="E356" s="168"/>
      <c r="F356" s="40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67"/>
      <c r="E357" s="168"/>
      <c r="F357" s="40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67"/>
      <c r="E358" s="168"/>
      <c r="F358" s="40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67"/>
      <c r="E359" s="168"/>
      <c r="F359" s="40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67"/>
      <c r="E360" s="168"/>
      <c r="F360" s="40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67"/>
      <c r="E361" s="168"/>
      <c r="F361" s="40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67"/>
      <c r="E362" s="168"/>
      <c r="F362" s="40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67"/>
      <c r="E363" s="168"/>
      <c r="F363" s="40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7"/>
      <c r="D364" s="167"/>
      <c r="E364" s="168"/>
      <c r="F364" s="40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" hidden="1" customHeight="1">
      <c r="A365" s="11"/>
      <c r="B365" s="1"/>
      <c r="C365" s="36"/>
      <c r="D365" s="167"/>
      <c r="E365" s="168"/>
      <c r="F365" s="40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67"/>
      <c r="E366" s="168"/>
      <c r="F366" s="40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67"/>
      <c r="E367" s="168"/>
      <c r="F367" s="40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67"/>
      <c r="E368" s="168"/>
      <c r="F368" s="40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67"/>
      <c r="E369" s="168"/>
      <c r="F369" s="40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67"/>
      <c r="E370" s="168"/>
      <c r="F370" s="40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67"/>
      <c r="E371" s="168"/>
      <c r="F371" s="40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67"/>
      <c r="E372" s="168"/>
      <c r="F372" s="40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67"/>
      <c r="E373" s="168"/>
      <c r="F373" s="40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67"/>
      <c r="E374" s="168"/>
      <c r="F374" s="40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67"/>
      <c r="E375" s="168"/>
      <c r="F375" s="40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67"/>
      <c r="E376" s="168"/>
      <c r="F376" s="40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67"/>
      <c r="E377" s="168"/>
      <c r="F377" s="40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67"/>
      <c r="E378" s="168"/>
      <c r="F378" s="40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67"/>
      <c r="E379" s="168"/>
      <c r="F379" s="40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67"/>
      <c r="E380" s="168"/>
      <c r="F380" s="40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67"/>
      <c r="E381" s="168"/>
      <c r="F381" s="40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67"/>
      <c r="E382" s="168"/>
      <c r="F382" s="40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67"/>
      <c r="E383" s="168"/>
      <c r="F383" s="40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67"/>
      <c r="E384" s="168"/>
      <c r="F384" s="40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67"/>
      <c r="E385" s="168"/>
      <c r="F385" s="40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67"/>
      <c r="E386" s="168"/>
      <c r="F386" s="40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67"/>
      <c r="E387" s="168"/>
      <c r="F387" s="40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67"/>
      <c r="E388" s="168"/>
      <c r="F388" s="40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67"/>
      <c r="E389" s="168"/>
      <c r="F389" s="40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67"/>
      <c r="E390" s="168"/>
      <c r="F390" s="40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67"/>
      <c r="E391" s="168"/>
      <c r="F391" s="40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7"/>
      <c r="D392" s="167"/>
      <c r="E392" s="168"/>
      <c r="F392" s="40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>ROUND(IF(ISNUMBER(B392), G392*B392, 0),5)</f>
        <v>0</v>
      </c>
      <c r="I392" s="12"/>
    </row>
    <row r="393" spans="1:9" ht="12" hidden="1" customHeight="1">
      <c r="A393" s="11"/>
      <c r="B393" s="1"/>
      <c r="C393" s="36"/>
      <c r="D393" s="167"/>
      <c r="E393" s="168"/>
      <c r="F393" s="40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ref="H393:H447" si="10">ROUND(IF(ISNUMBER(B393), G393*B393, 0),5)</f>
        <v>0</v>
      </c>
      <c r="I393" s="12"/>
    </row>
    <row r="394" spans="1:9" ht="12.4" hidden="1" customHeight="1">
      <c r="A394" s="11"/>
      <c r="B394" s="1"/>
      <c r="C394" s="36"/>
      <c r="D394" s="167"/>
      <c r="E394" s="168"/>
      <c r="F394" s="40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67"/>
      <c r="E395" s="168"/>
      <c r="F395" s="40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67"/>
      <c r="E396" s="168"/>
      <c r="F396" s="40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67"/>
      <c r="E397" s="168"/>
      <c r="F397" s="40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67"/>
      <c r="E398" s="168"/>
      <c r="F398" s="40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67"/>
      <c r="E399" s="168"/>
      <c r="F399" s="40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67"/>
      <c r="E400" s="168"/>
      <c r="F400" s="40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67"/>
      <c r="E401" s="168"/>
      <c r="F401" s="40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67"/>
      <c r="E402" s="168"/>
      <c r="F402" s="40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67"/>
      <c r="E403" s="168"/>
      <c r="F403" s="40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67"/>
      <c r="E404" s="168"/>
      <c r="F404" s="40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67"/>
      <c r="E405" s="168"/>
      <c r="F405" s="40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67"/>
      <c r="E406" s="168"/>
      <c r="F406" s="40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67"/>
      <c r="E407" s="168"/>
      <c r="F407" s="40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7"/>
      <c r="D408" s="167"/>
      <c r="E408" s="168"/>
      <c r="F408" s="40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67"/>
      <c r="E409" s="168"/>
      <c r="F409" s="40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67"/>
      <c r="E410" s="168"/>
      <c r="F410" s="40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67"/>
      <c r="E411" s="168"/>
      <c r="F411" s="40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67"/>
      <c r="E412" s="168"/>
      <c r="F412" s="40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67"/>
      <c r="E413" s="168"/>
      <c r="F413" s="40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67"/>
      <c r="E414" s="168"/>
      <c r="F414" s="40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67"/>
      <c r="E415" s="168"/>
      <c r="F415" s="40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67"/>
      <c r="E416" s="168"/>
      <c r="F416" s="40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67"/>
      <c r="E417" s="168"/>
      <c r="F417" s="40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67"/>
      <c r="E418" s="168"/>
      <c r="F418" s="40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67"/>
      <c r="E419" s="168"/>
      <c r="F419" s="40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7"/>
      <c r="D420" s="167"/>
      <c r="E420" s="168"/>
      <c r="F420" s="40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" hidden="1" customHeight="1">
      <c r="A421" s="11"/>
      <c r="B421" s="1"/>
      <c r="C421" s="36"/>
      <c r="D421" s="167"/>
      <c r="E421" s="168"/>
      <c r="F421" s="40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67"/>
      <c r="E422" s="168"/>
      <c r="F422" s="40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67"/>
      <c r="E423" s="168"/>
      <c r="F423" s="40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67"/>
      <c r="E424" s="168"/>
      <c r="F424" s="40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67"/>
      <c r="E425" s="168"/>
      <c r="F425" s="40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67"/>
      <c r="E426" s="168"/>
      <c r="F426" s="40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67"/>
      <c r="E427" s="168"/>
      <c r="F427" s="40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67"/>
      <c r="E428" s="168"/>
      <c r="F428" s="40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67"/>
      <c r="E429" s="168"/>
      <c r="F429" s="40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67"/>
      <c r="E430" s="168"/>
      <c r="F430" s="40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67"/>
      <c r="E431" s="168"/>
      <c r="F431" s="40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67"/>
      <c r="E432" s="168"/>
      <c r="F432" s="40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67"/>
      <c r="E433" s="168"/>
      <c r="F433" s="40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67"/>
      <c r="E434" s="168"/>
      <c r="F434" s="40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67"/>
      <c r="E435" s="168"/>
      <c r="F435" s="40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67"/>
      <c r="E436" s="168"/>
      <c r="F436" s="40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67"/>
      <c r="E437" s="168"/>
      <c r="F437" s="40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67"/>
      <c r="E438" s="168"/>
      <c r="F438" s="40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67"/>
      <c r="E439" s="168"/>
      <c r="F439" s="40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67"/>
      <c r="E440" s="168"/>
      <c r="F440" s="40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67"/>
      <c r="E441" s="168"/>
      <c r="F441" s="40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67"/>
      <c r="E442" s="168"/>
      <c r="F442" s="40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67"/>
      <c r="E443" s="168"/>
      <c r="F443" s="40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67"/>
      <c r="E444" s="168"/>
      <c r="F444" s="40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67"/>
      <c r="E445" s="168"/>
      <c r="F445" s="40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67"/>
      <c r="E446" s="168"/>
      <c r="F446" s="40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67"/>
      <c r="E447" s="168"/>
      <c r="F447" s="40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7"/>
      <c r="D448" s="167"/>
      <c r="E448" s="168"/>
      <c r="F448" s="40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>ROUND(IF(ISNUMBER(B448), G448*B448, 0),5)</f>
        <v>0</v>
      </c>
      <c r="I448" s="12"/>
    </row>
    <row r="449" spans="1:9" ht="12" hidden="1" customHeight="1">
      <c r="A449" s="11"/>
      <c r="B449" s="1"/>
      <c r="C449" s="36"/>
      <c r="D449" s="167"/>
      <c r="E449" s="168"/>
      <c r="F449" s="40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ref="H449:H499" si="11">ROUND(IF(ISNUMBER(B449), G449*B449, 0),5)</f>
        <v>0</v>
      </c>
      <c r="I449" s="12"/>
    </row>
    <row r="450" spans="1:9" ht="12.4" hidden="1" customHeight="1">
      <c r="A450" s="11"/>
      <c r="B450" s="1"/>
      <c r="C450" s="36"/>
      <c r="D450" s="167"/>
      <c r="E450" s="168"/>
      <c r="F450" s="40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67"/>
      <c r="E451" s="168"/>
      <c r="F451" s="40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67"/>
      <c r="E452" s="168"/>
      <c r="F452" s="40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67"/>
      <c r="E453" s="168"/>
      <c r="F453" s="40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67"/>
      <c r="E454" s="168"/>
      <c r="F454" s="40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67"/>
      <c r="E455" s="168"/>
      <c r="F455" s="40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67"/>
      <c r="E456" s="168"/>
      <c r="F456" s="40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67"/>
      <c r="E457" s="168"/>
      <c r="F457" s="40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67"/>
      <c r="E458" s="168"/>
      <c r="F458" s="40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67"/>
      <c r="E459" s="168"/>
      <c r="F459" s="40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67"/>
      <c r="E460" s="168"/>
      <c r="F460" s="40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67"/>
      <c r="E461" s="168"/>
      <c r="F461" s="40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67"/>
      <c r="E462" s="168"/>
      <c r="F462" s="40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67"/>
      <c r="E463" s="168"/>
      <c r="F463" s="40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67"/>
      <c r="E464" s="168"/>
      <c r="F464" s="40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67"/>
      <c r="E465" s="168"/>
      <c r="F465" s="40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67"/>
      <c r="E466" s="168"/>
      <c r="F466" s="40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67"/>
      <c r="E467" s="168"/>
      <c r="F467" s="40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67"/>
      <c r="E468" s="168"/>
      <c r="F468" s="40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67"/>
      <c r="E469" s="168"/>
      <c r="F469" s="40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67"/>
      <c r="E470" s="168"/>
      <c r="F470" s="40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67"/>
      <c r="E471" s="168"/>
      <c r="F471" s="40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7"/>
      <c r="D472" s="167"/>
      <c r="E472" s="168"/>
      <c r="F472" s="40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" hidden="1" customHeight="1">
      <c r="A473" s="11"/>
      <c r="B473" s="1"/>
      <c r="C473" s="36"/>
      <c r="D473" s="167"/>
      <c r="E473" s="168"/>
      <c r="F473" s="40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67"/>
      <c r="E474" s="168"/>
      <c r="F474" s="40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67"/>
      <c r="E475" s="168"/>
      <c r="F475" s="40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67"/>
      <c r="E476" s="168"/>
      <c r="F476" s="40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67"/>
      <c r="E477" s="168"/>
      <c r="F477" s="40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67"/>
      <c r="E478" s="168"/>
      <c r="F478" s="40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67"/>
      <c r="E479" s="168"/>
      <c r="F479" s="40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67"/>
      <c r="E480" s="168"/>
      <c r="F480" s="40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67"/>
      <c r="E481" s="168"/>
      <c r="F481" s="40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67"/>
      <c r="E482" s="168"/>
      <c r="F482" s="40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67"/>
      <c r="E483" s="168"/>
      <c r="F483" s="40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67"/>
      <c r="E484" s="168"/>
      <c r="F484" s="40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67"/>
      <c r="E485" s="168"/>
      <c r="F485" s="40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67"/>
      <c r="E486" s="168"/>
      <c r="F486" s="40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67"/>
      <c r="E487" s="168"/>
      <c r="F487" s="40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67"/>
      <c r="E488" s="168"/>
      <c r="F488" s="40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67"/>
      <c r="E489" s="168"/>
      <c r="F489" s="40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67"/>
      <c r="E490" s="168"/>
      <c r="F490" s="40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67"/>
      <c r="E491" s="168"/>
      <c r="F491" s="40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67"/>
      <c r="E492" s="168"/>
      <c r="F492" s="40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67"/>
      <c r="E493" s="168"/>
      <c r="F493" s="40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67"/>
      <c r="E494" s="168"/>
      <c r="F494" s="40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67"/>
      <c r="E495" s="168"/>
      <c r="F495" s="40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67"/>
      <c r="E496" s="168"/>
      <c r="F496" s="40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67"/>
      <c r="E497" s="168"/>
      <c r="F497" s="40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67"/>
      <c r="E498" s="168"/>
      <c r="F498" s="40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67"/>
      <c r="E499" s="168"/>
      <c r="F499" s="40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7"/>
      <c r="D500" s="167"/>
      <c r="E500" s="168"/>
      <c r="F500" s="40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" hidden="1" customHeight="1">
      <c r="A501" s="11"/>
      <c r="B501" s="1"/>
      <c r="C501" s="36"/>
      <c r="D501" s="167"/>
      <c r="E501" s="168"/>
      <c r="F501" s="40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ref="H501:H517" si="12">ROUND(IF(ISNUMBER(B501), G501*B501, 0),5)</f>
        <v>0</v>
      </c>
      <c r="I501" s="12"/>
    </row>
    <row r="502" spans="1:9" ht="12.4" hidden="1" customHeight="1">
      <c r="A502" s="11"/>
      <c r="B502" s="1"/>
      <c r="C502" s="36"/>
      <c r="D502" s="167"/>
      <c r="E502" s="168"/>
      <c r="F502" s="40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167"/>
      <c r="E503" s="168"/>
      <c r="F503" s="40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67"/>
      <c r="E504" s="168"/>
      <c r="F504" s="40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67"/>
      <c r="E505" s="168"/>
      <c r="F505" s="40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67"/>
      <c r="E506" s="168"/>
      <c r="F506" s="40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67"/>
      <c r="E507" s="168"/>
      <c r="F507" s="40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67"/>
      <c r="E508" s="168"/>
      <c r="F508" s="40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67"/>
      <c r="E509" s="168"/>
      <c r="F509" s="40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67"/>
      <c r="E510" s="168"/>
      <c r="F510" s="40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67"/>
      <c r="E511" s="168"/>
      <c r="F511" s="40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67"/>
      <c r="E512" s="168"/>
      <c r="F512" s="40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67"/>
      <c r="E513" s="168"/>
      <c r="F513" s="40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67"/>
      <c r="E514" s="168"/>
      <c r="F514" s="40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67"/>
      <c r="E515" s="168"/>
      <c r="F515" s="40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7"/>
      <c r="D516" s="167"/>
      <c r="E516" s="168"/>
      <c r="F516" s="40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67"/>
      <c r="E517" s="168"/>
      <c r="F517" s="40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67"/>
      <c r="E518" s="168"/>
      <c r="F518" s="40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>ROUND(IF(ISNUMBER(B518), G518*B518, 0),5)</f>
        <v>0</v>
      </c>
      <c r="I518" s="12"/>
    </row>
    <row r="519" spans="1:9" ht="12.4" hidden="1" customHeight="1">
      <c r="A519" s="11"/>
      <c r="B519" s="1"/>
      <c r="C519" s="36"/>
      <c r="D519" s="167"/>
      <c r="E519" s="168"/>
      <c r="F519" s="40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ref="H519:H556" si="13"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67"/>
      <c r="E520" s="168"/>
      <c r="F520" s="40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67"/>
      <c r="E521" s="168"/>
      <c r="F521" s="40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67"/>
      <c r="E522" s="168"/>
      <c r="F522" s="40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67"/>
      <c r="E523" s="168"/>
      <c r="F523" s="40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67"/>
      <c r="E524" s="168"/>
      <c r="F524" s="40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67"/>
      <c r="E525" s="168"/>
      <c r="F525" s="40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67"/>
      <c r="E526" s="168"/>
      <c r="F526" s="40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67"/>
      <c r="E527" s="168"/>
      <c r="F527" s="40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67"/>
      <c r="E528" s="168"/>
      <c r="F528" s="40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7"/>
      <c r="D529" s="167"/>
      <c r="E529" s="168"/>
      <c r="F529" s="40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" hidden="1" customHeight="1">
      <c r="A530" s="11"/>
      <c r="B530" s="1"/>
      <c r="C530" s="36"/>
      <c r="D530" s="167"/>
      <c r="E530" s="168"/>
      <c r="F530" s="40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67"/>
      <c r="E531" s="168"/>
      <c r="F531" s="40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67"/>
      <c r="E532" s="168"/>
      <c r="F532" s="40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67"/>
      <c r="E533" s="168"/>
      <c r="F533" s="40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67"/>
      <c r="E534" s="168"/>
      <c r="F534" s="40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67"/>
      <c r="E535" s="168"/>
      <c r="F535" s="40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67"/>
      <c r="E536" s="168"/>
      <c r="F536" s="40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67"/>
      <c r="E537" s="168"/>
      <c r="F537" s="40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67"/>
      <c r="E538" s="168"/>
      <c r="F538" s="40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67"/>
      <c r="E539" s="168"/>
      <c r="F539" s="40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67"/>
      <c r="E540" s="168"/>
      <c r="F540" s="40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67"/>
      <c r="E541" s="168"/>
      <c r="F541" s="40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67"/>
      <c r="E542" s="168"/>
      <c r="F542" s="40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67"/>
      <c r="E543" s="168"/>
      <c r="F543" s="40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67"/>
      <c r="E544" s="168"/>
      <c r="F544" s="40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67"/>
      <c r="E545" s="168"/>
      <c r="F545" s="40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67"/>
      <c r="E546" s="168"/>
      <c r="F546" s="40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67"/>
      <c r="E547" s="168"/>
      <c r="F547" s="40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67"/>
      <c r="E548" s="168"/>
      <c r="F548" s="40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67"/>
      <c r="E549" s="168"/>
      <c r="F549" s="40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67"/>
      <c r="E550" s="168"/>
      <c r="F550" s="40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67"/>
      <c r="E551" s="168"/>
      <c r="F551" s="40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67"/>
      <c r="E552" s="168"/>
      <c r="F552" s="40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67"/>
      <c r="E553" s="168"/>
      <c r="F553" s="40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67"/>
      <c r="E554" s="168"/>
      <c r="F554" s="40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67"/>
      <c r="E555" s="168"/>
      <c r="F555" s="40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67"/>
      <c r="E556" s="168"/>
      <c r="F556" s="40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7"/>
      <c r="D557" s="167"/>
      <c r="E557" s="168"/>
      <c r="F557" s="40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>ROUND(IF(ISNUMBER(B557), G557*B557, 0),5)</f>
        <v>0</v>
      </c>
      <c r="I557" s="12"/>
    </row>
    <row r="558" spans="1:9" ht="12" hidden="1" customHeight="1">
      <c r="A558" s="11"/>
      <c r="B558" s="1"/>
      <c r="C558" s="36"/>
      <c r="D558" s="167"/>
      <c r="E558" s="168"/>
      <c r="F558" s="40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ref="H558:H621" si="14">ROUND(IF(ISNUMBER(B558), G558*B558, 0),5)</f>
        <v>0</v>
      </c>
      <c r="I558" s="12"/>
    </row>
    <row r="559" spans="1:9" ht="12.4" hidden="1" customHeight="1">
      <c r="A559" s="11"/>
      <c r="B559" s="1"/>
      <c r="C559" s="36"/>
      <c r="D559" s="167"/>
      <c r="E559" s="168"/>
      <c r="F559" s="40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6"/>
      <c r="D560" s="167"/>
      <c r="E560" s="168"/>
      <c r="F560" s="40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6"/>
      <c r="D561" s="167"/>
      <c r="E561" s="168"/>
      <c r="F561" s="40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6"/>
      <c r="D562" s="167"/>
      <c r="E562" s="168"/>
      <c r="F562" s="40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67"/>
      <c r="E563" s="168"/>
      <c r="F563" s="40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67"/>
      <c r="E564" s="168"/>
      <c r="F564" s="40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67"/>
      <c r="E565" s="168"/>
      <c r="F565" s="40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67"/>
      <c r="E566" s="168"/>
      <c r="F566" s="40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67"/>
      <c r="E567" s="168"/>
      <c r="F567" s="40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67"/>
      <c r="E568" s="168"/>
      <c r="F568" s="40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67"/>
      <c r="E569" s="168"/>
      <c r="F569" s="40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67"/>
      <c r="E570" s="168"/>
      <c r="F570" s="40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67"/>
      <c r="E571" s="168"/>
      <c r="F571" s="40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67"/>
      <c r="E572" s="168"/>
      <c r="F572" s="40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67"/>
      <c r="E573" s="168"/>
      <c r="F573" s="40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67"/>
      <c r="E574" s="168"/>
      <c r="F574" s="40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67"/>
      <c r="E575" s="168"/>
      <c r="F575" s="40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67"/>
      <c r="E576" s="168"/>
      <c r="F576" s="40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67"/>
      <c r="E577" s="168"/>
      <c r="F577" s="40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67"/>
      <c r="E578" s="168"/>
      <c r="F578" s="40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67"/>
      <c r="E579" s="168"/>
      <c r="F579" s="40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67"/>
      <c r="E580" s="168"/>
      <c r="F580" s="40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7"/>
      <c r="D581" s="167"/>
      <c r="E581" s="168"/>
      <c r="F581" s="40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" hidden="1" customHeight="1">
      <c r="A582" s="11"/>
      <c r="B582" s="1"/>
      <c r="C582" s="36"/>
      <c r="D582" s="167"/>
      <c r="E582" s="168"/>
      <c r="F582" s="40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67"/>
      <c r="E583" s="168"/>
      <c r="F583" s="40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67"/>
      <c r="E584" s="168"/>
      <c r="F584" s="40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67"/>
      <c r="E585" s="168"/>
      <c r="F585" s="40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67"/>
      <c r="E586" s="168"/>
      <c r="F586" s="40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67"/>
      <c r="E587" s="168"/>
      <c r="F587" s="40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67"/>
      <c r="E588" s="168"/>
      <c r="F588" s="40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67"/>
      <c r="E589" s="168"/>
      <c r="F589" s="40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67"/>
      <c r="E590" s="168"/>
      <c r="F590" s="40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67"/>
      <c r="E591" s="168"/>
      <c r="F591" s="40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67"/>
      <c r="E592" s="168"/>
      <c r="F592" s="40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67"/>
      <c r="E593" s="168"/>
      <c r="F593" s="40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67"/>
      <c r="E594" s="168"/>
      <c r="F594" s="40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67"/>
      <c r="E595" s="168"/>
      <c r="F595" s="40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67"/>
      <c r="E596" s="168"/>
      <c r="F596" s="40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67"/>
      <c r="E597" s="168"/>
      <c r="F597" s="40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67"/>
      <c r="E598" s="168"/>
      <c r="F598" s="40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67"/>
      <c r="E599" s="168"/>
      <c r="F599" s="40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67"/>
      <c r="E600" s="168"/>
      <c r="F600" s="40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67"/>
      <c r="E601" s="168"/>
      <c r="F601" s="40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67"/>
      <c r="E602" s="168"/>
      <c r="F602" s="40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67"/>
      <c r="E603" s="168"/>
      <c r="F603" s="40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67"/>
      <c r="E604" s="168"/>
      <c r="F604" s="40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67"/>
      <c r="E605" s="168"/>
      <c r="F605" s="40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67"/>
      <c r="E606" s="168"/>
      <c r="F606" s="40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67"/>
      <c r="E607" s="168"/>
      <c r="F607" s="40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67"/>
      <c r="E608" s="168"/>
      <c r="F608" s="40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7"/>
      <c r="D609" s="167"/>
      <c r="E609" s="168"/>
      <c r="F609" s="40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" hidden="1" customHeight="1">
      <c r="A610" s="11"/>
      <c r="B610" s="1"/>
      <c r="C610" s="36"/>
      <c r="D610" s="167"/>
      <c r="E610" s="168"/>
      <c r="F610" s="40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67"/>
      <c r="E611" s="168"/>
      <c r="F611" s="40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6"/>
      <c r="D612" s="167"/>
      <c r="E612" s="168"/>
      <c r="F612" s="40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6"/>
      <c r="D613" s="167"/>
      <c r="E613" s="168"/>
      <c r="F613" s="40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6"/>
      <c r="D614" s="167"/>
      <c r="E614" s="168"/>
      <c r="F614" s="40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67"/>
      <c r="E615" s="168"/>
      <c r="F615" s="40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67"/>
      <c r="E616" s="168"/>
      <c r="F616" s="40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67"/>
      <c r="E617" s="168"/>
      <c r="F617" s="40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67"/>
      <c r="E618" s="168"/>
      <c r="F618" s="40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67"/>
      <c r="E619" s="168"/>
      <c r="F619" s="40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67"/>
      <c r="E620" s="168"/>
      <c r="F620" s="40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67"/>
      <c r="E621" s="168"/>
      <c r="F621" s="40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67"/>
      <c r="E622" s="168"/>
      <c r="F622" s="40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ref="H622:H685" si="15">ROUND(IF(ISNUMBER(B622), G622*B622, 0),5)</f>
        <v>0</v>
      </c>
      <c r="I622" s="12"/>
    </row>
    <row r="623" spans="1:9" ht="12.4" hidden="1" customHeight="1">
      <c r="A623" s="11"/>
      <c r="B623" s="1"/>
      <c r="C623" s="36"/>
      <c r="D623" s="167"/>
      <c r="E623" s="168"/>
      <c r="F623" s="40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67"/>
      <c r="E624" s="168"/>
      <c r="F624" s="40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7"/>
      <c r="D625" s="167"/>
      <c r="E625" s="168"/>
      <c r="F625" s="40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7"/>
      <c r="D626" s="167"/>
      <c r="E626" s="168"/>
      <c r="F626" s="40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67"/>
      <c r="E627" s="168"/>
      <c r="F627" s="40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67"/>
      <c r="E628" s="168"/>
      <c r="F628" s="40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67"/>
      <c r="E629" s="168"/>
      <c r="F629" s="40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67"/>
      <c r="E630" s="168"/>
      <c r="F630" s="40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67"/>
      <c r="E631" s="168"/>
      <c r="F631" s="40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67"/>
      <c r="E632" s="168"/>
      <c r="F632" s="40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67"/>
      <c r="E633" s="168"/>
      <c r="F633" s="40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67"/>
      <c r="E634" s="168"/>
      <c r="F634" s="40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67"/>
      <c r="E635" s="168"/>
      <c r="F635" s="40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67"/>
      <c r="E636" s="168"/>
      <c r="F636" s="40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7"/>
      <c r="D637" s="167"/>
      <c r="E637" s="168"/>
      <c r="F637" s="40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" hidden="1" customHeight="1">
      <c r="A638" s="11"/>
      <c r="B638" s="1"/>
      <c r="C638" s="36"/>
      <c r="D638" s="167"/>
      <c r="E638" s="168"/>
      <c r="F638" s="40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67"/>
      <c r="E639" s="168"/>
      <c r="F639" s="40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67"/>
      <c r="E640" s="168"/>
      <c r="F640" s="40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6"/>
      <c r="D641" s="167"/>
      <c r="E641" s="168"/>
      <c r="F641" s="40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67"/>
      <c r="E642" s="168"/>
      <c r="F642" s="40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67"/>
      <c r="E643" s="168"/>
      <c r="F643" s="40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67"/>
      <c r="E644" s="168"/>
      <c r="F644" s="40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67"/>
      <c r="E645" s="168"/>
      <c r="F645" s="40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67"/>
      <c r="E646" s="168"/>
      <c r="F646" s="40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67"/>
      <c r="E647" s="168"/>
      <c r="F647" s="40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67"/>
      <c r="E648" s="168"/>
      <c r="F648" s="40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67"/>
      <c r="E649" s="168"/>
      <c r="F649" s="40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67"/>
      <c r="E650" s="168"/>
      <c r="F650" s="40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67"/>
      <c r="E651" s="168"/>
      <c r="F651" s="40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67"/>
      <c r="E652" s="168"/>
      <c r="F652" s="40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67"/>
      <c r="E653" s="168"/>
      <c r="F653" s="40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67"/>
      <c r="E654" s="168"/>
      <c r="F654" s="40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67"/>
      <c r="E655" s="168"/>
      <c r="F655" s="40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67"/>
      <c r="E656" s="168"/>
      <c r="F656" s="40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67"/>
      <c r="E657" s="168"/>
      <c r="F657" s="40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67"/>
      <c r="E658" s="168"/>
      <c r="F658" s="40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67"/>
      <c r="E659" s="168"/>
      <c r="F659" s="40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67"/>
      <c r="E660" s="168"/>
      <c r="F660" s="40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67"/>
      <c r="E661" s="168"/>
      <c r="F661" s="40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67"/>
      <c r="E662" s="168"/>
      <c r="F662" s="40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67"/>
      <c r="E663" s="168"/>
      <c r="F663" s="40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67"/>
      <c r="E664" s="168"/>
      <c r="F664" s="40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7"/>
      <c r="D665" s="167"/>
      <c r="E665" s="168"/>
      <c r="F665" s="40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" hidden="1" customHeight="1">
      <c r="A666" s="11"/>
      <c r="B666" s="1"/>
      <c r="C666" s="36"/>
      <c r="D666" s="167"/>
      <c r="E666" s="168"/>
      <c r="F666" s="40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67"/>
      <c r="E667" s="168"/>
      <c r="F667" s="40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6"/>
      <c r="D668" s="167"/>
      <c r="E668" s="168"/>
      <c r="F668" s="40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6"/>
      <c r="D669" s="167"/>
      <c r="E669" s="168"/>
      <c r="F669" s="40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6"/>
      <c r="D670" s="167"/>
      <c r="E670" s="168"/>
      <c r="F670" s="40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67"/>
      <c r="E671" s="168"/>
      <c r="F671" s="40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67"/>
      <c r="E672" s="168"/>
      <c r="F672" s="40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67"/>
      <c r="E673" s="168"/>
      <c r="F673" s="40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67"/>
      <c r="E674" s="168"/>
      <c r="F674" s="40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67"/>
      <c r="E675" s="168"/>
      <c r="F675" s="40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67"/>
      <c r="E676" s="168"/>
      <c r="F676" s="40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67"/>
      <c r="E677" s="168"/>
      <c r="F677" s="40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67"/>
      <c r="E678" s="168"/>
      <c r="F678" s="40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67"/>
      <c r="E679" s="168"/>
      <c r="F679" s="40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67"/>
      <c r="E680" s="168"/>
      <c r="F680" s="40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67"/>
      <c r="E681" s="168"/>
      <c r="F681" s="40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67"/>
      <c r="E682" s="168"/>
      <c r="F682" s="40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67"/>
      <c r="E683" s="168"/>
      <c r="F683" s="40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67"/>
      <c r="E684" s="168"/>
      <c r="F684" s="40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67"/>
      <c r="E685" s="168"/>
      <c r="F685" s="40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67"/>
      <c r="E686" s="168"/>
      <c r="F686" s="40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ref="H686:H716" si="16">ROUND(IF(ISNUMBER(B686), G686*B686, 0),5)</f>
        <v>0</v>
      </c>
      <c r="I686" s="12"/>
    </row>
    <row r="687" spans="1:9" ht="12.4" hidden="1" customHeight="1">
      <c r="A687" s="11"/>
      <c r="B687" s="1"/>
      <c r="C687" s="36"/>
      <c r="D687" s="167"/>
      <c r="E687" s="168"/>
      <c r="F687" s="40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67"/>
      <c r="E688" s="168"/>
      <c r="F688" s="40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7"/>
      <c r="D689" s="167"/>
      <c r="E689" s="168"/>
      <c r="F689" s="40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" hidden="1" customHeight="1">
      <c r="A690" s="11"/>
      <c r="B690" s="1"/>
      <c r="C690" s="36"/>
      <c r="D690" s="167"/>
      <c r="E690" s="168"/>
      <c r="F690" s="40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67"/>
      <c r="E691" s="168"/>
      <c r="F691" s="40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67"/>
      <c r="E692" s="168"/>
      <c r="F692" s="40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67"/>
      <c r="E693" s="168"/>
      <c r="F693" s="40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67"/>
      <c r="E694" s="168"/>
      <c r="F694" s="40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67"/>
      <c r="E695" s="168"/>
      <c r="F695" s="40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67"/>
      <c r="E696" s="168"/>
      <c r="F696" s="40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67"/>
      <c r="E697" s="168"/>
      <c r="F697" s="40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67"/>
      <c r="E698" s="168"/>
      <c r="F698" s="40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67"/>
      <c r="E699" s="168"/>
      <c r="F699" s="40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67"/>
      <c r="E700" s="168"/>
      <c r="F700" s="40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67"/>
      <c r="E701" s="168"/>
      <c r="F701" s="40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67"/>
      <c r="E702" s="168"/>
      <c r="F702" s="40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67"/>
      <c r="E703" s="168"/>
      <c r="F703" s="40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67"/>
      <c r="E704" s="168"/>
      <c r="F704" s="40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67"/>
      <c r="E705" s="168"/>
      <c r="F705" s="40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67"/>
      <c r="E706" s="168"/>
      <c r="F706" s="40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67"/>
      <c r="E707" s="168"/>
      <c r="F707" s="40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67"/>
      <c r="E708" s="168"/>
      <c r="F708" s="40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67"/>
      <c r="E709" s="168"/>
      <c r="F709" s="40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67"/>
      <c r="E710" s="168"/>
      <c r="F710" s="40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67"/>
      <c r="E711" s="168"/>
      <c r="F711" s="40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67"/>
      <c r="E712" s="168"/>
      <c r="F712" s="40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67"/>
      <c r="E713" s="168"/>
      <c r="F713" s="40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67"/>
      <c r="E714" s="168"/>
      <c r="F714" s="40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67"/>
      <c r="E715" s="168"/>
      <c r="F715" s="40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67"/>
      <c r="E716" s="168"/>
      <c r="F716" s="40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7"/>
      <c r="D717" s="167"/>
      <c r="E717" s="168"/>
      <c r="F717" s="40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>ROUND(IF(ISNUMBER(B717), G717*B717, 0),5)</f>
        <v>0</v>
      </c>
      <c r="I717" s="12"/>
    </row>
    <row r="718" spans="1:9" ht="12" hidden="1" customHeight="1">
      <c r="A718" s="11"/>
      <c r="B718" s="1"/>
      <c r="C718" s="36"/>
      <c r="D718" s="167"/>
      <c r="E718" s="168"/>
      <c r="F718" s="40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ref="H718:H780" si="17">ROUND(IF(ISNUMBER(B718), G718*B718, 0),5)</f>
        <v>0</v>
      </c>
      <c r="I718" s="12"/>
    </row>
    <row r="719" spans="1:9" ht="12.4" hidden="1" customHeight="1">
      <c r="A719" s="11"/>
      <c r="B719" s="1"/>
      <c r="C719" s="36"/>
      <c r="D719" s="167"/>
      <c r="E719" s="168"/>
      <c r="F719" s="40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7"/>
        <v>0</v>
      </c>
      <c r="I719" s="12"/>
    </row>
    <row r="720" spans="1:9" ht="12.4" hidden="1" customHeight="1">
      <c r="A720" s="11"/>
      <c r="B720" s="1"/>
      <c r="C720" s="36"/>
      <c r="D720" s="167"/>
      <c r="E720" s="168"/>
      <c r="F720" s="40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6"/>
      <c r="D721" s="167"/>
      <c r="E721" s="168"/>
      <c r="F721" s="40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6"/>
      <c r="D722" s="167"/>
      <c r="E722" s="168"/>
      <c r="F722" s="40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67"/>
      <c r="E723" s="168"/>
      <c r="F723" s="40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67"/>
      <c r="E724" s="168"/>
      <c r="F724" s="40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67"/>
      <c r="E725" s="168"/>
      <c r="F725" s="40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67"/>
      <c r="E726" s="168"/>
      <c r="F726" s="40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67"/>
      <c r="E727" s="168"/>
      <c r="F727" s="40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67"/>
      <c r="E728" s="168"/>
      <c r="F728" s="40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67"/>
      <c r="E729" s="168"/>
      <c r="F729" s="40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67"/>
      <c r="E730" s="168"/>
      <c r="F730" s="40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" hidden="1" customHeight="1">
      <c r="A731" s="11"/>
      <c r="B731" s="1"/>
      <c r="C731" s="36"/>
      <c r="D731" s="167"/>
      <c r="E731" s="168"/>
      <c r="F731" s="40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67"/>
      <c r="E732" s="168"/>
      <c r="F732" s="40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67"/>
      <c r="E733" s="168"/>
      <c r="F733" s="40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67"/>
      <c r="E734" s="168"/>
      <c r="F734" s="40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67"/>
      <c r="E735" s="168"/>
      <c r="F735" s="40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67"/>
      <c r="E736" s="168"/>
      <c r="F736" s="40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6"/>
      <c r="D737" s="167"/>
      <c r="E737" s="168"/>
      <c r="F737" s="40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67"/>
      <c r="E738" s="168"/>
      <c r="F738" s="40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67"/>
      <c r="E739" s="168"/>
      <c r="F739" s="40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6"/>
      <c r="D740" s="167"/>
      <c r="E740" s="168"/>
      <c r="F740" s="40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67"/>
      <c r="E741" s="168"/>
      <c r="F741" s="40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67"/>
      <c r="E742" s="168"/>
      <c r="F742" s="40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67"/>
      <c r="E743" s="168"/>
      <c r="F743" s="40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67"/>
      <c r="E744" s="168"/>
      <c r="F744" s="40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67"/>
      <c r="E745" s="168"/>
      <c r="F745" s="40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67"/>
      <c r="E746" s="168"/>
      <c r="F746" s="40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67"/>
      <c r="E747" s="168"/>
      <c r="F747" s="40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67"/>
      <c r="E748" s="168"/>
      <c r="F748" s="40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67"/>
      <c r="E749" s="168"/>
      <c r="F749" s="40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6"/>
      <c r="D750" s="167"/>
      <c r="E750" s="168"/>
      <c r="F750" s="40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67"/>
      <c r="E751" s="168"/>
      <c r="F751" s="40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67"/>
      <c r="E752" s="168"/>
      <c r="F752" s="40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67"/>
      <c r="E753" s="168"/>
      <c r="F753" s="40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7"/>
      <c r="D754" s="167"/>
      <c r="E754" s="168"/>
      <c r="F754" s="40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" hidden="1" customHeight="1">
      <c r="A755" s="11"/>
      <c r="B755" s="1"/>
      <c r="C755" s="36"/>
      <c r="D755" s="167"/>
      <c r="E755" s="168"/>
      <c r="F755" s="40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67"/>
      <c r="E756" s="168"/>
      <c r="F756" s="40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67"/>
      <c r="E757" s="168"/>
      <c r="F757" s="40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67"/>
      <c r="E758" s="168"/>
      <c r="F758" s="40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67"/>
      <c r="E759" s="168"/>
      <c r="F759" s="40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67"/>
      <c r="E760" s="168"/>
      <c r="F760" s="40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67"/>
      <c r="E761" s="168"/>
      <c r="F761" s="40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67"/>
      <c r="E762" s="168"/>
      <c r="F762" s="40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67"/>
      <c r="E763" s="168"/>
      <c r="F763" s="40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67"/>
      <c r="E764" s="168"/>
      <c r="F764" s="40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67"/>
      <c r="E765" s="168"/>
      <c r="F765" s="40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67"/>
      <c r="E766" s="168"/>
      <c r="F766" s="40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67"/>
      <c r="E767" s="168"/>
      <c r="F767" s="40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67"/>
      <c r="E768" s="168"/>
      <c r="F768" s="40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67"/>
      <c r="E769" s="168"/>
      <c r="F769" s="40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67"/>
      <c r="E770" s="168"/>
      <c r="F770" s="40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67"/>
      <c r="E771" s="168"/>
      <c r="F771" s="40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67"/>
      <c r="E772" s="168"/>
      <c r="F772" s="40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67"/>
      <c r="E773" s="168"/>
      <c r="F773" s="40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67"/>
      <c r="E774" s="168"/>
      <c r="F774" s="40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67"/>
      <c r="E775" s="168"/>
      <c r="F775" s="40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67"/>
      <c r="E776" s="168"/>
      <c r="F776" s="40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167"/>
      <c r="E777" s="168"/>
      <c r="F777" s="40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6"/>
      <c r="D778" s="167"/>
      <c r="E778" s="168"/>
      <c r="F778" s="40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6"/>
      <c r="D779" s="167"/>
      <c r="E779" s="168"/>
      <c r="F779" s="40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customHeight="1">
      <c r="A780" s="11"/>
      <c r="B780" s="1"/>
      <c r="C780" s="36"/>
      <c r="D780" s="146"/>
      <c r="E780" s="145"/>
      <c r="F780" s="40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customHeight="1">
      <c r="A781" s="11"/>
      <c r="B781" s="1"/>
      <c r="C781" s="99"/>
      <c r="D781" s="146"/>
      <c r="E781" s="145"/>
      <c r="F781" s="40" t="s">
        <v>63</v>
      </c>
      <c r="G781" s="19">
        <f>ROUND(IF(ISBLANK(C781),0,VLOOKUP(C781,'[2]Acha Air Sales Price List'!$B$1:$X$65536,12,FALSE)*$L$14),2)</f>
        <v>0</v>
      </c>
      <c r="H781" s="20">
        <f>SUM(H20:H780)</f>
        <v>19631.8</v>
      </c>
      <c r="I781" s="12"/>
    </row>
    <row r="782" spans="1:9" ht="12.4" customHeight="1">
      <c r="A782" s="11"/>
      <c r="B782" s="1"/>
      <c r="C782" s="37"/>
      <c r="D782" s="126"/>
      <c r="E782" s="125"/>
      <c r="F782" s="40" t="s">
        <v>64</v>
      </c>
      <c r="G782" s="19"/>
      <c r="H782" s="20">
        <v>-31.8</v>
      </c>
      <c r="I782" s="12"/>
    </row>
    <row r="783" spans="1:9" ht="12.4" customHeight="1">
      <c r="A783" s="11"/>
      <c r="B783" s="1"/>
      <c r="C783" s="126"/>
      <c r="D783" s="126"/>
      <c r="E783" s="125"/>
      <c r="F783" s="40"/>
      <c r="G783" s="19"/>
      <c r="H783" s="20"/>
      <c r="I783" s="12"/>
    </row>
    <row r="784" spans="1:9" ht="13.5" thickBot="1">
      <c r="A784" s="11"/>
      <c r="B784" s="21"/>
      <c r="C784" s="22"/>
      <c r="D784" s="22"/>
      <c r="E784" s="143"/>
      <c r="F784" s="41"/>
      <c r="G784" s="23">
        <f>ROUND(IF(ISBLANK(C784),0,VLOOKUP(C784,'[2]Acha Air Sales Price List'!$B$1:$X$65536,12,FALSE)*$W$14),2)</f>
        <v>0</v>
      </c>
      <c r="H784" s="24">
        <f>ROUND(IF(ISNUMBER(B784), G784*B784, 0),5)</f>
        <v>0</v>
      </c>
      <c r="I784" s="12"/>
    </row>
    <row r="785" spans="1:9" ht="13.5" thickBot="1">
      <c r="A785" s="11"/>
      <c r="B785" s="2"/>
      <c r="C785" s="2"/>
      <c r="D785" s="2"/>
      <c r="E785" s="2"/>
      <c r="F785" s="2"/>
      <c r="G785" s="31"/>
      <c r="H785" s="32"/>
      <c r="I785" s="12"/>
    </row>
    <row r="786" spans="1:9" ht="16.5" thickBot="1">
      <c r="A786" s="11"/>
      <c r="B786" s="30" t="s">
        <v>17</v>
      </c>
      <c r="C786" s="3"/>
      <c r="D786" s="3"/>
      <c r="E786" s="3"/>
      <c r="F786" s="3"/>
      <c r="G786" s="33" t="s">
        <v>18</v>
      </c>
      <c r="H786" s="34">
        <f>SUM(H781:H784)</f>
        <v>19600</v>
      </c>
      <c r="I786" s="12"/>
    </row>
    <row r="787" spans="1:9">
      <c r="A787" s="16"/>
      <c r="B787" s="17"/>
      <c r="C787" s="17"/>
      <c r="D787" s="17"/>
      <c r="E787" s="17"/>
      <c r="F787" s="17"/>
      <c r="G787" s="17"/>
      <c r="H787" s="17"/>
      <c r="I787" s="18"/>
    </row>
    <row r="791" spans="1:9">
      <c r="H791" s="42"/>
    </row>
  </sheetData>
  <mergeCells count="763">
    <mergeCell ref="B9:D9"/>
    <mergeCell ref="G9:G10"/>
    <mergeCell ref="H9:H10"/>
    <mergeCell ref="B10:D10"/>
    <mergeCell ref="B11:D11"/>
    <mergeCell ref="G11:G12"/>
    <mergeCell ref="H11:H12"/>
    <mergeCell ref="B12:D12"/>
    <mergeCell ref="D28:E28"/>
    <mergeCell ref="D29:E29"/>
    <mergeCell ref="D30:E30"/>
    <mergeCell ref="D31:E31"/>
    <mergeCell ref="D32:E32"/>
    <mergeCell ref="D33:E33"/>
    <mergeCell ref="B13:D13"/>
    <mergeCell ref="G13:G14"/>
    <mergeCell ref="H13:H14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D37:E37"/>
    <mergeCell ref="D38:E38"/>
    <mergeCell ref="D39:E39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78:E778"/>
    <mergeCell ref="D779:E779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</mergeCells>
  <conditionalFormatting sqref="B20:B784">
    <cfRule type="cellIs" dxfId="25" priority="7" stopIfTrue="1" operator="equal">
      <formula>"ALERT"</formula>
    </cfRule>
  </conditionalFormatting>
  <conditionalFormatting sqref="F9:F14">
    <cfRule type="cellIs" dxfId="24" priority="5" stopIfTrue="1" operator="equal">
      <formula>0</formula>
    </cfRule>
  </conditionalFormatting>
  <conditionalFormatting sqref="F10:F14">
    <cfRule type="containsBlanks" dxfId="23" priority="6" stopIfTrue="1">
      <formula>LEN(TRIM(F10))=0</formula>
    </cfRule>
  </conditionalFormatting>
  <conditionalFormatting sqref="F20:F780">
    <cfRule type="containsText" dxfId="22" priority="1" stopIfTrue="1" operator="containsText" text="Exchange rate :">
      <formula>NOT(ISERROR(SEARCH("Exchange rate :",F20)))</formula>
    </cfRule>
  </conditionalFormatting>
  <conditionalFormatting sqref="F20:H784 H786">
    <cfRule type="containsErrors" dxfId="21" priority="2" stopIfTrue="1">
      <formula>ISERROR(F20)</formula>
    </cfRule>
    <cfRule type="cellIs" dxfId="20" priority="3" stopIfTrue="1" operator="equal">
      <formula>"NA"</formula>
    </cfRule>
    <cfRule type="cellIs" dxfId="19" priority="4" stopIfTrue="1" operator="equal">
      <formula>0</formula>
    </cfRule>
  </conditionalFormatting>
  <hyperlinks>
    <hyperlink ref="B6" r:id="rId1" display="http://www.achadirect.com/" xr:uid="{EA19E0BC-935E-4E8D-9CD9-3CF9A6E68EF3}"/>
  </hyperlinks>
  <printOptions horizontalCentered="1"/>
  <pageMargins left="0.35" right="0.21" top="0.47" bottom="0.34" header="0.22" footer="0.17"/>
  <pageSetup scale="77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21A3-A6D1-4BFD-9BDA-0CFEBBEB3CD0}">
  <sheetPr>
    <tabColor rgb="FFFFFF00"/>
  </sheetPr>
  <dimension ref="A1:W788"/>
  <sheetViews>
    <sheetView zoomScaleNormal="100" workbookViewId="0">
      <selection activeCell="N780" sqref="N780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f ca="1">TODAY()</f>
        <v>45477</v>
      </c>
      <c r="H5" s="38">
        <v>55010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12"/>
      <c r="K8" s="105"/>
    </row>
    <row r="9" spans="1:23" ht="12" customHeight="1">
      <c r="A9" s="11"/>
      <c r="B9" s="186" t="s">
        <v>47</v>
      </c>
      <c r="C9" s="187"/>
      <c r="D9" s="188"/>
      <c r="E9" s="113"/>
      <c r="F9" s="115" t="str">
        <f>B9</f>
        <v>Pascale Challon</v>
      </c>
      <c r="G9" s="177" t="s">
        <v>14</v>
      </c>
      <c r="H9" s="179"/>
      <c r="I9" s="12"/>
    </row>
    <row r="10" spans="1:23">
      <c r="A10" s="11"/>
      <c r="B10" s="183" t="s">
        <v>48</v>
      </c>
      <c r="C10" s="189"/>
      <c r="D10" s="190"/>
      <c r="E10" s="114"/>
      <c r="F10" s="115" t="str">
        <f t="shared" ref="F10:F13" si="0">B10</f>
        <v>5EME AVENUE</v>
      </c>
      <c r="G10" s="177"/>
      <c r="H10" s="180"/>
      <c r="I10" s="12"/>
    </row>
    <row r="11" spans="1:23">
      <c r="A11" s="11"/>
      <c r="B11" s="191" t="s">
        <v>49</v>
      </c>
      <c r="C11" s="189"/>
      <c r="D11" s="190"/>
      <c r="E11" s="114"/>
      <c r="F11" s="115" t="str">
        <f t="shared" si="0"/>
        <v>70 Chemin de Bois Caillard</v>
      </c>
      <c r="G11" s="177" t="s">
        <v>15</v>
      </c>
      <c r="H11" s="169" t="s">
        <v>22</v>
      </c>
      <c r="I11" s="12"/>
    </row>
    <row r="12" spans="1:23">
      <c r="A12" s="11"/>
      <c r="B12" s="191" t="s">
        <v>50</v>
      </c>
      <c r="C12" s="189"/>
      <c r="D12" s="190"/>
      <c r="E12" s="114"/>
      <c r="F12" s="115" t="str">
        <f t="shared" si="0"/>
        <v>Doissin, 38730</v>
      </c>
      <c r="G12" s="177"/>
      <c r="H12" s="170"/>
      <c r="I12" s="12"/>
    </row>
    <row r="13" spans="1:23">
      <c r="A13" s="11"/>
      <c r="B13" s="183" t="s">
        <v>51</v>
      </c>
      <c r="C13" s="184"/>
      <c r="D13" s="185"/>
      <c r="E13" s="9"/>
      <c r="F13" s="115" t="str">
        <f t="shared" si="0"/>
        <v>France</v>
      </c>
      <c r="G13" s="178" t="s">
        <v>16</v>
      </c>
      <c r="H13" s="181" t="s">
        <v>52</v>
      </c>
      <c r="I13" s="12"/>
      <c r="L13" s="26" t="s">
        <v>20</v>
      </c>
    </row>
    <row r="14" spans="1:23" ht="13.5" thickBot="1">
      <c r="A14" s="11"/>
      <c r="B14" s="121"/>
      <c r="C14" s="122"/>
      <c r="D14" s="123"/>
      <c r="E14" s="9"/>
      <c r="F14" s="116"/>
      <c r="G14" s="178"/>
      <c r="H14" s="182"/>
      <c r="I14" s="12"/>
      <c r="L14" s="106">
        <f ca="1">VLOOKUP(G5,[1]Sheet1!$A$9:$I$7290,2,FALSE)</f>
        <v>36.46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 ht="15">
      <c r="A16" s="11"/>
      <c r="B16" s="130" t="s">
        <v>66</v>
      </c>
      <c r="C16" s="9"/>
      <c r="D16" s="9"/>
      <c r="E16" s="9"/>
      <c r="F16" s="9"/>
      <c r="G16" s="26" t="s">
        <v>19</v>
      </c>
      <c r="H16" s="142" t="s">
        <v>86</v>
      </c>
      <c r="I16" s="12"/>
    </row>
    <row r="17" spans="1:10">
      <c r="A17" s="11"/>
      <c r="B17" s="130" t="s">
        <v>67</v>
      </c>
      <c r="C17" s="9"/>
      <c r="D17" s="9"/>
      <c r="E17" s="9"/>
      <c r="F17" s="9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7.25" customHeight="1" thickBot="1">
      <c r="A19" s="11"/>
      <c r="B19" s="108" t="s">
        <v>11</v>
      </c>
      <c r="C19" s="109" t="s">
        <v>7</v>
      </c>
      <c r="D19" s="171" t="s">
        <v>13</v>
      </c>
      <c r="E19" s="172"/>
      <c r="F19" s="107" t="s">
        <v>0</v>
      </c>
      <c r="G19" s="110" t="s">
        <v>9</v>
      </c>
      <c r="H19" s="111" t="s">
        <v>10</v>
      </c>
      <c r="I19" s="12"/>
    </row>
    <row r="20" spans="1:10" ht="35.1" customHeight="1">
      <c r="A20" s="11"/>
      <c r="B20" s="1">
        <v>100</v>
      </c>
      <c r="C20" s="36" t="s">
        <v>68</v>
      </c>
      <c r="D20" s="167" t="s">
        <v>61</v>
      </c>
      <c r="E20" s="168"/>
      <c r="F20" s="40" t="str">
        <f>VLOOKUP(C20,'[2]Acha Air Sales Price List'!$B$1:$D$65536,3,FALSE)</f>
        <v>18k gold plated 925 sterling silver nose studs, 22g (0.6mm) with 2.5mm round prong set color CZ stone</v>
      </c>
      <c r="G20" s="19">
        <v>0.57988792664289357</v>
      </c>
      <c r="H20" s="20">
        <f t="shared" ref="H20:H65" si="1">ROUND(IF(ISNUMBER(B20), G20*B20, 0),5)</f>
        <v>57.988790000000002</v>
      </c>
      <c r="I20" s="12"/>
      <c r="J20" s="128"/>
    </row>
    <row r="21" spans="1:10" ht="35.1" customHeight="1">
      <c r="A21" s="11"/>
      <c r="B21" s="1">
        <v>100</v>
      </c>
      <c r="C21" s="36" t="s">
        <v>69</v>
      </c>
      <c r="D21" s="167" t="s">
        <v>61</v>
      </c>
      <c r="E21" s="168"/>
      <c r="F21" s="40" t="str">
        <f>VLOOKUP(C21,'[2]Acha Air Sales Price List'!$B$1:$D$65536,3,FALSE)</f>
        <v>18k gold plated 925 sterling silver nose studs, 22g (0.6mm) with 1.5mm round prong set color CZ stone</v>
      </c>
      <c r="G21" s="19">
        <v>0.51441670911869597</v>
      </c>
      <c r="H21" s="20">
        <f t="shared" si="1"/>
        <v>51.441670000000002</v>
      </c>
      <c r="I21" s="12"/>
      <c r="J21" s="128"/>
    </row>
    <row r="22" spans="1:10" ht="35.1" customHeight="1">
      <c r="A22" s="11"/>
      <c r="B22" s="1">
        <v>10</v>
      </c>
      <c r="C22" s="36" t="s">
        <v>53</v>
      </c>
      <c r="D22" s="167"/>
      <c r="E22" s="168"/>
      <c r="F22" s="40" t="str">
        <f>VLOOKUP(C22,'[2]Acha Air Sales Price List'!$B$1:$D$65536,3,FALSE)</f>
        <v>Acrylic empty display with white foam for 120 pcs of nose jewelry</v>
      </c>
      <c r="G22" s="19">
        <v>3.17</v>
      </c>
      <c r="H22" s="20">
        <f t="shared" si="1"/>
        <v>31.7</v>
      </c>
      <c r="I22" s="12"/>
      <c r="J22" s="128"/>
    </row>
    <row r="23" spans="1:10" ht="35.1" customHeight="1">
      <c r="A23" s="11"/>
      <c r="B23" s="1">
        <v>100</v>
      </c>
      <c r="C23" s="36" t="s">
        <v>54</v>
      </c>
      <c r="D23" s="167" t="s">
        <v>55</v>
      </c>
      <c r="E23" s="168"/>
      <c r="F23" s="40" t="str">
        <f>VLOOKUP(C23,'[2]Acha Air Sales Price List'!$B$1:$D$65536,3,FALSE)</f>
        <v>Anodized 316L steel belly banana, 14g (1.6mm) with 5 &amp; 8mm balls</v>
      </c>
      <c r="G23" s="19">
        <v>0.74</v>
      </c>
      <c r="H23" s="20">
        <f t="shared" si="1"/>
        <v>74</v>
      </c>
      <c r="I23" s="12"/>
      <c r="J23" s="129"/>
    </row>
    <row r="24" spans="1:10" ht="35.1" customHeight="1">
      <c r="A24" s="11"/>
      <c r="B24" s="1">
        <v>30</v>
      </c>
      <c r="C24" s="36" t="s">
        <v>56</v>
      </c>
      <c r="D24" s="167" t="s">
        <v>57</v>
      </c>
      <c r="E24" s="168"/>
      <c r="F24" s="40" t="str">
        <f>VLOOKUP(C24,'[2]Acha Air Sales Price List'!$B$1:$D$65536,3,FALSE)</f>
        <v>PVD plated surgical steel hinged segment ring, 14g (1.6mm)</v>
      </c>
      <c r="G24" s="19">
        <v>1.94</v>
      </c>
      <c r="H24" s="20">
        <f t="shared" si="1"/>
        <v>58.2</v>
      </c>
      <c r="I24" s="12"/>
    </row>
    <row r="25" spans="1:10" ht="35.1" customHeight="1">
      <c r="A25" s="11"/>
      <c r="B25" s="1">
        <v>30</v>
      </c>
      <c r="C25" s="36" t="s">
        <v>58</v>
      </c>
      <c r="D25" s="167" t="s">
        <v>59</v>
      </c>
      <c r="E25" s="168"/>
      <c r="F25" s="40" t="str">
        <f>VLOOKUP(C25,'[2]Acha Air Sales Price List'!$B$1:$D$65536,3,FALSE)</f>
        <v>925 sterling silver hinged segment ring, 14g (1.6mm)- size8mm</v>
      </c>
      <c r="G25" s="19">
        <v>3.32</v>
      </c>
      <c r="H25" s="20">
        <f t="shared" si="1"/>
        <v>99.6</v>
      </c>
      <c r="I25" s="12"/>
    </row>
    <row r="26" spans="1:10" ht="35.1" customHeight="1">
      <c r="A26" s="11"/>
      <c r="B26" s="1">
        <v>50</v>
      </c>
      <c r="C26" s="36" t="s">
        <v>60</v>
      </c>
      <c r="D26" s="167" t="s">
        <v>61</v>
      </c>
      <c r="E26" s="168"/>
      <c r="F26" s="40" t="str">
        <f>VLOOKUP(C26,'[2]Acha Air Sales Price List'!$B$1:$D$65536,3,FALSE)</f>
        <v>3mm multi-crystal ferido glued ball with resin cover and 16g (1.2mm) threading (sold per pcs)</v>
      </c>
      <c r="G26" s="19">
        <v>1.65</v>
      </c>
      <c r="H26" s="20">
        <f t="shared" si="1"/>
        <v>82.5</v>
      </c>
      <c r="I26" s="12"/>
    </row>
    <row r="27" spans="1:10" ht="35.1" customHeight="1">
      <c r="A27" s="11"/>
      <c r="B27" s="1">
        <v>30</v>
      </c>
      <c r="C27" s="36" t="s">
        <v>60</v>
      </c>
      <c r="D27" s="167" t="s">
        <v>62</v>
      </c>
      <c r="E27" s="168"/>
      <c r="F27" s="40" t="str">
        <f>VLOOKUP(C27,'[2]Acha Air Sales Price List'!$B$1:$D$65536,3,FALSE)</f>
        <v>3mm multi-crystal ferido glued ball with resin cover and 16g (1.2mm) threading (sold per pcs)</v>
      </c>
      <c r="G27" s="19">
        <v>1.65</v>
      </c>
      <c r="H27" s="20">
        <f t="shared" si="1"/>
        <v>49.5</v>
      </c>
      <c r="I27" s="12"/>
    </row>
    <row r="28" spans="1:10" ht="8.25" hidden="1" customHeight="1">
      <c r="A28" s="11"/>
      <c r="B28" s="1"/>
      <c r="C28" s="36"/>
      <c r="D28" s="167"/>
      <c r="E28" s="168"/>
      <c r="F28" s="40">
        <f>VLOOKUP(C28,'[2]Acha Air Sales Price List'!$B$1:$D$65536,3,FALSE)</f>
        <v>0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10" ht="12.4" hidden="1" customHeight="1">
      <c r="A29" s="11"/>
      <c r="B29" s="1"/>
      <c r="C29" s="36"/>
      <c r="D29" s="167"/>
      <c r="E29" s="168"/>
      <c r="F29" s="40">
        <f>VLOOKUP(C29,'[2]Acha Air Sales Price List'!$B$1:$D$65536,3,FALSE)</f>
        <v>0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10" ht="12.4" hidden="1" customHeight="1">
      <c r="A30" s="11"/>
      <c r="B30" s="1"/>
      <c r="C30" s="36"/>
      <c r="D30" s="167"/>
      <c r="E30" s="168"/>
      <c r="F30" s="40">
        <f>VLOOKUP(C30,'[2]Acha Air Sales Price List'!$B$1:$D$65536,3,FALSE)</f>
        <v>0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0" ht="12.4" hidden="1" customHeight="1">
      <c r="A31" s="11"/>
      <c r="B31" s="1"/>
      <c r="C31" s="36"/>
      <c r="D31" s="167"/>
      <c r="E31" s="168"/>
      <c r="F31" s="40">
        <f>VLOOKUP(C31,'[2]Acha Air Sales Price List'!$B$1:$D$65536,3,FALSE)</f>
        <v>0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0" ht="12.4" hidden="1" customHeight="1">
      <c r="A32" s="11"/>
      <c r="B32" s="1"/>
      <c r="C32" s="36"/>
      <c r="D32" s="167"/>
      <c r="E32" s="168"/>
      <c r="F32" s="40">
        <f>VLOOKUP(C32,'[2]Acha Air Sales Price List'!$B$1:$D$65536,3,FALSE)</f>
        <v>0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67"/>
      <c r="E33" s="168"/>
      <c r="F33" s="40">
        <f>VLOOKUP(C33,'[2]Acha Air Sales Price List'!$B$1:$D$65536,3,FALSE)</f>
        <v>0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67"/>
      <c r="E34" s="168"/>
      <c r="F34" s="40">
        <f>VLOOKUP(C34,'[2]Acha Air Sales Price List'!$B$1:$D$65536,3,FALSE)</f>
        <v>0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67"/>
      <c r="E35" s="168"/>
      <c r="F35" s="40">
        <f>VLOOKUP(C35,'[2]Acha Air Sales Price List'!$B$1:$D$65536,3,FALSE)</f>
        <v>0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67"/>
      <c r="E36" s="168"/>
      <c r="F36" s="40">
        <f>VLOOKUP(C36,'[2]Acha Air Sales Price List'!$B$1:$D$65536,3,FALSE)</f>
        <v>0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67"/>
      <c r="E37" s="168"/>
      <c r="F37" s="40">
        <f>VLOOKUP(C37,'[2]Acha Air Sales Price List'!$B$1:$D$65536,3,FALSE)</f>
        <v>0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7"/>
      <c r="D38" s="167"/>
      <c r="E38" s="168"/>
      <c r="F38" s="40">
        <f>VLOOKUP(C38,'[2]Acha Air Sales Price List'!$B$1:$D$65536,3,FALSE)</f>
        <v>0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" hidden="1" customHeight="1">
      <c r="A39" s="11"/>
      <c r="B39" s="1"/>
      <c r="C39" s="36"/>
      <c r="D39" s="167"/>
      <c r="E39" s="168"/>
      <c r="F39" s="40">
        <f>VLOOKUP(C39,'[2]Acha Air Sales Price List'!$B$1:$D$65536,3,FALSE)</f>
        <v>0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67"/>
      <c r="E40" s="168"/>
      <c r="F40" s="40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67"/>
      <c r="E41" s="168"/>
      <c r="F41" s="40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67"/>
      <c r="E42" s="168"/>
      <c r="F42" s="40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67"/>
      <c r="E43" s="168"/>
      <c r="F43" s="40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67"/>
      <c r="E44" s="168"/>
      <c r="F44" s="40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67"/>
      <c r="E45" s="168"/>
      <c r="F45" s="40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67"/>
      <c r="E46" s="168"/>
      <c r="F46" s="40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67"/>
      <c r="E47" s="168"/>
      <c r="F47" s="40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67"/>
      <c r="E48" s="168"/>
      <c r="F48" s="40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67"/>
      <c r="E49" s="168"/>
      <c r="F49" s="40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67"/>
      <c r="E50" s="168"/>
      <c r="F50" s="40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67"/>
      <c r="E51" s="168"/>
      <c r="F51" s="40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67"/>
      <c r="E52" s="168"/>
      <c r="F52" s="40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67"/>
      <c r="E53" s="168"/>
      <c r="F53" s="40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67"/>
      <c r="E54" s="168"/>
      <c r="F54" s="40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67"/>
      <c r="E55" s="168"/>
      <c r="F55" s="40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67"/>
      <c r="E56" s="168"/>
      <c r="F56" s="40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67"/>
      <c r="E57" s="168"/>
      <c r="F57" s="40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67"/>
      <c r="E58" s="168"/>
      <c r="F58" s="40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67"/>
      <c r="E59" s="168"/>
      <c r="F59" s="40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67"/>
      <c r="E60" s="168"/>
      <c r="F60" s="40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67"/>
      <c r="E61" s="168"/>
      <c r="F61" s="40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67"/>
      <c r="E62" s="168"/>
      <c r="F62" s="40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67"/>
      <c r="E63" s="168"/>
      <c r="F63" s="40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67"/>
      <c r="E64" s="168"/>
      <c r="F64" s="40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67"/>
      <c r="E65" s="168"/>
      <c r="F65" s="40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7"/>
      <c r="D66" s="167"/>
      <c r="E66" s="168"/>
      <c r="F66" s="40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" hidden="1" customHeight="1">
      <c r="A67" s="11"/>
      <c r="B67" s="1"/>
      <c r="C67" s="36"/>
      <c r="D67" s="167"/>
      <c r="E67" s="168"/>
      <c r="F67" s="40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ref="H67:H83" si="2">ROUND(IF(ISNUMBER(B67), G67*B67, 0),5)</f>
        <v>0</v>
      </c>
      <c r="I67" s="12"/>
    </row>
    <row r="68" spans="1:9" ht="12.4" hidden="1" customHeight="1">
      <c r="A68" s="11"/>
      <c r="B68" s="1"/>
      <c r="C68" s="36"/>
      <c r="D68" s="167"/>
      <c r="E68" s="168"/>
      <c r="F68" s="40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67"/>
      <c r="E69" s="168"/>
      <c r="F69" s="40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67"/>
      <c r="E70" s="168"/>
      <c r="F70" s="40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67"/>
      <c r="E71" s="168"/>
      <c r="F71" s="40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67"/>
      <c r="E72" s="168"/>
      <c r="F72" s="40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67"/>
      <c r="E73" s="168"/>
      <c r="F73" s="40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67"/>
      <c r="E74" s="168"/>
      <c r="F74" s="40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67"/>
      <c r="E75" s="168"/>
      <c r="F75" s="40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67"/>
      <c r="E76" s="168"/>
      <c r="F76" s="40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67"/>
      <c r="E77" s="168"/>
      <c r="F77" s="40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67"/>
      <c r="E78" s="168"/>
      <c r="F78" s="40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67"/>
      <c r="E79" s="168"/>
      <c r="F79" s="40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67"/>
      <c r="E80" s="168"/>
      <c r="F80" s="40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67"/>
      <c r="E81" s="168"/>
      <c r="F81" s="40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7"/>
      <c r="D82" s="167"/>
      <c r="E82" s="168"/>
      <c r="F82" s="40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67"/>
      <c r="E83" s="168"/>
      <c r="F83" s="40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67"/>
      <c r="E84" s="168"/>
      <c r="F84" s="40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>ROUND(IF(ISNUMBER(B84), G84*B84, 0),5)</f>
        <v>0</v>
      </c>
      <c r="I84" s="12"/>
    </row>
    <row r="85" spans="1:9" ht="12.4" hidden="1" customHeight="1">
      <c r="A85" s="11"/>
      <c r="B85" s="1"/>
      <c r="C85" s="36"/>
      <c r="D85" s="167"/>
      <c r="E85" s="168"/>
      <c r="F85" s="40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ref="H85:H122" si="3">ROUND(IF(ISNUMBER(B85), G85*B85, 0),5)</f>
        <v>0</v>
      </c>
      <c r="I85" s="12"/>
    </row>
    <row r="86" spans="1:9" ht="12.4" hidden="1" customHeight="1">
      <c r="A86" s="11"/>
      <c r="B86" s="1"/>
      <c r="C86" s="36"/>
      <c r="D86" s="167"/>
      <c r="E86" s="168"/>
      <c r="F86" s="40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67"/>
      <c r="E87" s="168"/>
      <c r="F87" s="40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67"/>
      <c r="E88" s="168"/>
      <c r="F88" s="40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67"/>
      <c r="E89" s="168"/>
      <c r="F89" s="40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67"/>
      <c r="E90" s="168"/>
      <c r="F90" s="40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67"/>
      <c r="E91" s="168"/>
      <c r="F91" s="40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67"/>
      <c r="E92" s="168"/>
      <c r="F92" s="40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67"/>
      <c r="E93" s="168"/>
      <c r="F93" s="40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67"/>
      <c r="E94" s="168"/>
      <c r="F94" s="40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7"/>
      <c r="D95" s="167"/>
      <c r="E95" s="168"/>
      <c r="F95" s="40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" hidden="1" customHeight="1">
      <c r="A96" s="11"/>
      <c r="B96" s="1"/>
      <c r="C96" s="36"/>
      <c r="D96" s="167"/>
      <c r="E96" s="168"/>
      <c r="F96" s="40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67"/>
      <c r="E97" s="168"/>
      <c r="F97" s="40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67"/>
      <c r="E98" s="168"/>
      <c r="F98" s="40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67"/>
      <c r="E99" s="168"/>
      <c r="F99" s="40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67"/>
      <c r="E100" s="168"/>
      <c r="F100" s="40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67"/>
      <c r="E101" s="168"/>
      <c r="F101" s="40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67"/>
      <c r="E102" s="168"/>
      <c r="F102" s="40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67"/>
      <c r="E103" s="168"/>
      <c r="F103" s="40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67"/>
      <c r="E104" s="168"/>
      <c r="F104" s="40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67"/>
      <c r="E105" s="168"/>
      <c r="F105" s="40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67"/>
      <c r="E106" s="168"/>
      <c r="F106" s="40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67"/>
      <c r="E107" s="168"/>
      <c r="F107" s="40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67"/>
      <c r="E108" s="168"/>
      <c r="F108" s="40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67"/>
      <c r="E109" s="168"/>
      <c r="F109" s="40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67"/>
      <c r="E110" s="168"/>
      <c r="F110" s="40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67"/>
      <c r="E111" s="168"/>
      <c r="F111" s="40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67"/>
      <c r="E112" s="168"/>
      <c r="F112" s="40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67"/>
      <c r="E113" s="168"/>
      <c r="F113" s="40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67"/>
      <c r="E114" s="168"/>
      <c r="F114" s="40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67"/>
      <c r="E115" s="168"/>
      <c r="F115" s="40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67"/>
      <c r="E116" s="168"/>
      <c r="F116" s="40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67"/>
      <c r="E117" s="168"/>
      <c r="F117" s="40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67"/>
      <c r="E118" s="168"/>
      <c r="F118" s="40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67"/>
      <c r="E119" s="168"/>
      <c r="F119" s="40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67"/>
      <c r="E120" s="168"/>
      <c r="F120" s="40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67"/>
      <c r="E121" s="168"/>
      <c r="F121" s="40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67"/>
      <c r="E122" s="168"/>
      <c r="F122" s="40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7"/>
      <c r="D123" s="167"/>
      <c r="E123" s="168"/>
      <c r="F123" s="40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>ROUND(IF(ISNUMBER(B123), G123*B123, 0),5)</f>
        <v>0</v>
      </c>
      <c r="I123" s="12"/>
    </row>
    <row r="124" spans="1:9" ht="12" hidden="1" customHeight="1">
      <c r="A124" s="11"/>
      <c r="B124" s="1"/>
      <c r="C124" s="36"/>
      <c r="D124" s="167"/>
      <c r="E124" s="168"/>
      <c r="F124" s="40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ref="H124:H174" si="4">ROUND(IF(ISNUMBER(B124), G124*B124, 0),5)</f>
        <v>0</v>
      </c>
      <c r="I124" s="12"/>
    </row>
    <row r="125" spans="1:9" ht="12.4" hidden="1" customHeight="1">
      <c r="A125" s="11"/>
      <c r="B125" s="1"/>
      <c r="C125" s="36"/>
      <c r="D125" s="167"/>
      <c r="E125" s="168"/>
      <c r="F125" s="40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67"/>
      <c r="E126" s="168"/>
      <c r="F126" s="40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67"/>
      <c r="E127" s="168"/>
      <c r="F127" s="40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67"/>
      <c r="E128" s="168"/>
      <c r="F128" s="40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67"/>
      <c r="E129" s="168"/>
      <c r="F129" s="40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67"/>
      <c r="E130" s="168"/>
      <c r="F130" s="40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67"/>
      <c r="E131" s="168"/>
      <c r="F131" s="40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67"/>
      <c r="E132" s="168"/>
      <c r="F132" s="40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67"/>
      <c r="E133" s="168"/>
      <c r="F133" s="40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67"/>
      <c r="E134" s="168"/>
      <c r="F134" s="40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67"/>
      <c r="E135" s="168"/>
      <c r="F135" s="40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67"/>
      <c r="E136" s="168"/>
      <c r="F136" s="40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67"/>
      <c r="E137" s="168"/>
      <c r="F137" s="40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67"/>
      <c r="E138" s="168"/>
      <c r="F138" s="40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67"/>
      <c r="E139" s="168"/>
      <c r="F139" s="40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67"/>
      <c r="E140" s="168"/>
      <c r="F140" s="40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67"/>
      <c r="E141" s="168"/>
      <c r="F141" s="40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67"/>
      <c r="E142" s="168"/>
      <c r="F142" s="40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67"/>
      <c r="E143" s="168"/>
      <c r="F143" s="40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67"/>
      <c r="E144" s="168"/>
      <c r="F144" s="40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67"/>
      <c r="E145" s="168"/>
      <c r="F145" s="40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67"/>
      <c r="E146" s="168"/>
      <c r="F146" s="40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7"/>
      <c r="D147" s="167"/>
      <c r="E147" s="168"/>
      <c r="F147" s="40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" hidden="1" customHeight="1">
      <c r="A148" s="11"/>
      <c r="B148" s="1"/>
      <c r="C148" s="36"/>
      <c r="D148" s="167"/>
      <c r="E148" s="168"/>
      <c r="F148" s="40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67"/>
      <c r="E149" s="168"/>
      <c r="F149" s="40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67"/>
      <c r="E150" s="168"/>
      <c r="F150" s="40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67"/>
      <c r="E151" s="168"/>
      <c r="F151" s="40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67"/>
      <c r="E152" s="168"/>
      <c r="F152" s="40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67"/>
      <c r="E153" s="168"/>
      <c r="F153" s="40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67"/>
      <c r="E154" s="168"/>
      <c r="F154" s="40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67"/>
      <c r="E155" s="168"/>
      <c r="F155" s="40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67"/>
      <c r="E156" s="168"/>
      <c r="F156" s="40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67"/>
      <c r="E157" s="168"/>
      <c r="F157" s="40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67"/>
      <c r="E158" s="168"/>
      <c r="F158" s="40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67"/>
      <c r="E159" s="168"/>
      <c r="F159" s="40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67"/>
      <c r="E160" s="168"/>
      <c r="F160" s="40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67"/>
      <c r="E161" s="168"/>
      <c r="F161" s="40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67"/>
      <c r="E162" s="168"/>
      <c r="F162" s="40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67"/>
      <c r="E163" s="168"/>
      <c r="F163" s="40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67"/>
      <c r="E164" s="168"/>
      <c r="F164" s="40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67"/>
      <c r="E165" s="168"/>
      <c r="F165" s="40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67"/>
      <c r="E166" s="168"/>
      <c r="F166" s="40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67"/>
      <c r="E167" s="168"/>
      <c r="F167" s="40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67"/>
      <c r="E168" s="168"/>
      <c r="F168" s="40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67"/>
      <c r="E169" s="168"/>
      <c r="F169" s="40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67"/>
      <c r="E170" s="168"/>
      <c r="F170" s="40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67"/>
      <c r="E171" s="168"/>
      <c r="F171" s="40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67"/>
      <c r="E172" s="168"/>
      <c r="F172" s="40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67"/>
      <c r="E173" s="168"/>
      <c r="F173" s="40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67"/>
      <c r="E174" s="168"/>
      <c r="F174" s="40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7"/>
      <c r="D175" s="167"/>
      <c r="E175" s="168"/>
      <c r="F175" s="40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>ROUND(IF(ISNUMBER(B175), G175*B175, 0),5)</f>
        <v>0</v>
      </c>
      <c r="I175" s="12"/>
    </row>
    <row r="176" spans="1:9" ht="12" hidden="1" customHeight="1">
      <c r="A176" s="11"/>
      <c r="B176" s="1"/>
      <c r="C176" s="36"/>
      <c r="D176" s="167"/>
      <c r="E176" s="168"/>
      <c r="F176" s="40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ref="H176:H230" si="5">ROUND(IF(ISNUMBER(B176), G176*B176, 0),5)</f>
        <v>0</v>
      </c>
      <c r="I176" s="12"/>
    </row>
    <row r="177" spans="1:9" ht="12.4" hidden="1" customHeight="1">
      <c r="A177" s="11"/>
      <c r="B177" s="1"/>
      <c r="C177" s="36"/>
      <c r="D177" s="167"/>
      <c r="E177" s="168"/>
      <c r="F177" s="40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67"/>
      <c r="E178" s="168"/>
      <c r="F178" s="40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67"/>
      <c r="E179" s="168"/>
      <c r="F179" s="40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67"/>
      <c r="E180" s="168"/>
      <c r="F180" s="40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67"/>
      <c r="E181" s="168"/>
      <c r="F181" s="40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67"/>
      <c r="E182" s="168"/>
      <c r="F182" s="40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67"/>
      <c r="E183" s="168"/>
      <c r="F183" s="40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67"/>
      <c r="E184" s="168"/>
      <c r="F184" s="40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67"/>
      <c r="E185" s="168"/>
      <c r="F185" s="40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67"/>
      <c r="E186" s="168"/>
      <c r="F186" s="40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67"/>
      <c r="E187" s="168"/>
      <c r="F187" s="40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67"/>
      <c r="E188" s="168"/>
      <c r="F188" s="40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67"/>
      <c r="E189" s="168"/>
      <c r="F189" s="40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67"/>
      <c r="E190" s="168"/>
      <c r="F190" s="40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7"/>
      <c r="D191" s="167"/>
      <c r="E191" s="168"/>
      <c r="F191" s="40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67"/>
      <c r="E192" s="168"/>
      <c r="F192" s="40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67"/>
      <c r="E193" s="168"/>
      <c r="F193" s="40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67"/>
      <c r="E194" s="168"/>
      <c r="F194" s="40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67"/>
      <c r="E195" s="168"/>
      <c r="F195" s="40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67"/>
      <c r="E196" s="168"/>
      <c r="F196" s="40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67"/>
      <c r="E197" s="168"/>
      <c r="F197" s="40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67"/>
      <c r="E198" s="168"/>
      <c r="F198" s="40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67"/>
      <c r="E199" s="168"/>
      <c r="F199" s="40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67"/>
      <c r="E200" s="168"/>
      <c r="F200" s="40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67"/>
      <c r="E201" s="168"/>
      <c r="F201" s="40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67"/>
      <c r="E202" s="168"/>
      <c r="F202" s="40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7"/>
      <c r="D203" s="167"/>
      <c r="E203" s="168"/>
      <c r="F203" s="40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" hidden="1" customHeight="1">
      <c r="A204" s="11"/>
      <c r="B204" s="1"/>
      <c r="C204" s="36"/>
      <c r="D204" s="167"/>
      <c r="E204" s="168"/>
      <c r="F204" s="40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67"/>
      <c r="E205" s="168"/>
      <c r="F205" s="40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67"/>
      <c r="E206" s="168"/>
      <c r="F206" s="40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67"/>
      <c r="E207" s="168"/>
      <c r="F207" s="40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67"/>
      <c r="E208" s="168"/>
      <c r="F208" s="40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67"/>
      <c r="E209" s="168"/>
      <c r="F209" s="40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67"/>
      <c r="E210" s="168"/>
      <c r="F210" s="40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67"/>
      <c r="E211" s="168"/>
      <c r="F211" s="40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67"/>
      <c r="E212" s="168"/>
      <c r="F212" s="40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67"/>
      <c r="E213" s="168"/>
      <c r="F213" s="40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67"/>
      <c r="E214" s="168"/>
      <c r="F214" s="40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67"/>
      <c r="E215" s="168"/>
      <c r="F215" s="40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67"/>
      <c r="E216" s="168"/>
      <c r="F216" s="40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67"/>
      <c r="E217" s="168"/>
      <c r="F217" s="40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67"/>
      <c r="E218" s="168"/>
      <c r="F218" s="40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67"/>
      <c r="E219" s="168"/>
      <c r="F219" s="40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67"/>
      <c r="E220" s="168"/>
      <c r="F220" s="40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67"/>
      <c r="E221" s="168"/>
      <c r="F221" s="40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67"/>
      <c r="E222" s="168"/>
      <c r="F222" s="40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67"/>
      <c r="E223" s="168"/>
      <c r="F223" s="40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67"/>
      <c r="E224" s="168"/>
      <c r="F224" s="40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67"/>
      <c r="E225" s="168"/>
      <c r="F225" s="40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67"/>
      <c r="E226" s="168"/>
      <c r="F226" s="40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67"/>
      <c r="E227" s="168"/>
      <c r="F227" s="40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67"/>
      <c r="E228" s="168"/>
      <c r="F228" s="40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67"/>
      <c r="E229" s="168"/>
      <c r="F229" s="40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67"/>
      <c r="E230" s="168"/>
      <c r="F230" s="40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7"/>
      <c r="D231" s="167"/>
      <c r="E231" s="168"/>
      <c r="F231" s="40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>ROUND(IF(ISNUMBER(B231), G231*B231, 0),5)</f>
        <v>0</v>
      </c>
      <c r="I231" s="12"/>
    </row>
    <row r="232" spans="1:9" ht="12" hidden="1" customHeight="1">
      <c r="A232" s="11"/>
      <c r="B232" s="1"/>
      <c r="C232" s="36"/>
      <c r="D232" s="167"/>
      <c r="E232" s="168"/>
      <c r="F232" s="40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ref="H232:H282" si="6">ROUND(IF(ISNUMBER(B232), G232*B232, 0),5)</f>
        <v>0</v>
      </c>
      <c r="I232" s="12"/>
    </row>
    <row r="233" spans="1:9" ht="12.4" hidden="1" customHeight="1">
      <c r="A233" s="11"/>
      <c r="B233" s="1"/>
      <c r="C233" s="36"/>
      <c r="D233" s="167"/>
      <c r="E233" s="168"/>
      <c r="F233" s="40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67"/>
      <c r="E234" s="168"/>
      <c r="F234" s="40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67"/>
      <c r="E235" s="168"/>
      <c r="F235" s="40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67"/>
      <c r="E236" s="168"/>
      <c r="F236" s="40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67"/>
      <c r="E237" s="168"/>
      <c r="F237" s="40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67"/>
      <c r="E238" s="168"/>
      <c r="F238" s="40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67"/>
      <c r="E239" s="168"/>
      <c r="F239" s="40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67"/>
      <c r="E240" s="168"/>
      <c r="F240" s="40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67"/>
      <c r="E241" s="168"/>
      <c r="F241" s="40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67"/>
      <c r="E242" s="168"/>
      <c r="F242" s="40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67"/>
      <c r="E243" s="168"/>
      <c r="F243" s="40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67"/>
      <c r="E244" s="168"/>
      <c r="F244" s="40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67"/>
      <c r="E245" s="168"/>
      <c r="F245" s="40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67"/>
      <c r="E246" s="168"/>
      <c r="F246" s="40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67"/>
      <c r="E247" s="168"/>
      <c r="F247" s="40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67"/>
      <c r="E248" s="168"/>
      <c r="F248" s="40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67"/>
      <c r="E249" s="168"/>
      <c r="F249" s="40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67"/>
      <c r="E250" s="168"/>
      <c r="F250" s="40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67"/>
      <c r="E251" s="168"/>
      <c r="F251" s="40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67"/>
      <c r="E252" s="168"/>
      <c r="F252" s="40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67"/>
      <c r="E253" s="168"/>
      <c r="F253" s="40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67"/>
      <c r="E254" s="168"/>
      <c r="F254" s="40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7"/>
      <c r="D255" s="167"/>
      <c r="E255" s="168"/>
      <c r="F255" s="40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" hidden="1" customHeight="1">
      <c r="A256" s="11"/>
      <c r="B256" s="1"/>
      <c r="C256" s="36"/>
      <c r="D256" s="167"/>
      <c r="E256" s="168"/>
      <c r="F256" s="40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67"/>
      <c r="E257" s="168"/>
      <c r="F257" s="40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67"/>
      <c r="E258" s="168"/>
      <c r="F258" s="40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67"/>
      <c r="E259" s="168"/>
      <c r="F259" s="40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67"/>
      <c r="E260" s="168"/>
      <c r="F260" s="40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67"/>
      <c r="E261" s="168"/>
      <c r="F261" s="40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67"/>
      <c r="E262" s="168"/>
      <c r="F262" s="40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67"/>
      <c r="E263" s="168"/>
      <c r="F263" s="40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67"/>
      <c r="E264" s="168"/>
      <c r="F264" s="40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67"/>
      <c r="E265" s="168"/>
      <c r="F265" s="40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67"/>
      <c r="E266" s="168"/>
      <c r="F266" s="40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67"/>
      <c r="E267" s="168"/>
      <c r="F267" s="40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67"/>
      <c r="E268" s="168"/>
      <c r="F268" s="40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67"/>
      <c r="E269" s="168"/>
      <c r="F269" s="40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67"/>
      <c r="E270" s="168"/>
      <c r="F270" s="40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67"/>
      <c r="E271" s="168"/>
      <c r="F271" s="40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67"/>
      <c r="E272" s="168"/>
      <c r="F272" s="40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67"/>
      <c r="E273" s="168"/>
      <c r="F273" s="40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67"/>
      <c r="E274" s="168"/>
      <c r="F274" s="40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67"/>
      <c r="E275" s="168"/>
      <c r="F275" s="40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67"/>
      <c r="E276" s="168"/>
      <c r="F276" s="40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67"/>
      <c r="E277" s="168"/>
      <c r="F277" s="40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67"/>
      <c r="E278" s="168"/>
      <c r="F278" s="40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67"/>
      <c r="E279" s="168"/>
      <c r="F279" s="40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67"/>
      <c r="E280" s="168"/>
      <c r="F280" s="40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67"/>
      <c r="E281" s="168"/>
      <c r="F281" s="40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67"/>
      <c r="E282" s="168"/>
      <c r="F282" s="40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7"/>
      <c r="D283" s="167"/>
      <c r="E283" s="168"/>
      <c r="F283" s="40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" hidden="1" customHeight="1">
      <c r="A284" s="11"/>
      <c r="B284" s="1"/>
      <c r="C284" s="36"/>
      <c r="D284" s="167"/>
      <c r="E284" s="168"/>
      <c r="F284" s="40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ref="H284:H300" si="7">ROUND(IF(ISNUMBER(B284), G284*B284, 0),5)</f>
        <v>0</v>
      </c>
      <c r="I284" s="12"/>
    </row>
    <row r="285" spans="1:9" ht="12.4" hidden="1" customHeight="1">
      <c r="A285" s="11"/>
      <c r="B285" s="1"/>
      <c r="C285" s="36"/>
      <c r="D285" s="167"/>
      <c r="E285" s="168"/>
      <c r="F285" s="40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167"/>
      <c r="E286" s="168"/>
      <c r="F286" s="40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67"/>
      <c r="E287" s="168"/>
      <c r="F287" s="40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67"/>
      <c r="E288" s="168"/>
      <c r="F288" s="40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67"/>
      <c r="E289" s="168"/>
      <c r="F289" s="40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67"/>
      <c r="E290" s="168"/>
      <c r="F290" s="40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67"/>
      <c r="E291" s="168"/>
      <c r="F291" s="40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67"/>
      <c r="E292" s="168"/>
      <c r="F292" s="40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67"/>
      <c r="E293" s="168"/>
      <c r="F293" s="40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67"/>
      <c r="E294" s="168"/>
      <c r="F294" s="40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67"/>
      <c r="E295" s="168"/>
      <c r="F295" s="40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67"/>
      <c r="E296" s="168"/>
      <c r="F296" s="40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67"/>
      <c r="E297" s="168"/>
      <c r="F297" s="40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67"/>
      <c r="E298" s="168"/>
      <c r="F298" s="40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7"/>
      <c r="D299" s="167"/>
      <c r="E299" s="168"/>
      <c r="F299" s="40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67"/>
      <c r="E300" s="168"/>
      <c r="F300" s="40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67"/>
      <c r="E301" s="168"/>
      <c r="F301" s="40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>ROUND(IF(ISNUMBER(B301), G301*B301, 0),5)</f>
        <v>0</v>
      </c>
      <c r="I301" s="12"/>
    </row>
    <row r="302" spans="1:9" ht="12.4" hidden="1" customHeight="1">
      <c r="A302" s="11"/>
      <c r="B302" s="1"/>
      <c r="C302" s="36"/>
      <c r="D302" s="167"/>
      <c r="E302" s="168"/>
      <c r="F302" s="40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ref="H302:H339" si="8"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67"/>
      <c r="E303" s="168"/>
      <c r="F303" s="40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67"/>
      <c r="E304" s="168"/>
      <c r="F304" s="40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67"/>
      <c r="E305" s="168"/>
      <c r="F305" s="40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67"/>
      <c r="E306" s="168"/>
      <c r="F306" s="40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67"/>
      <c r="E307" s="168"/>
      <c r="F307" s="40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67"/>
      <c r="E308" s="168"/>
      <c r="F308" s="40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67"/>
      <c r="E309" s="168"/>
      <c r="F309" s="40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67"/>
      <c r="E310" s="168"/>
      <c r="F310" s="40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67"/>
      <c r="E311" s="168"/>
      <c r="F311" s="40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7"/>
      <c r="D312" s="167"/>
      <c r="E312" s="168"/>
      <c r="F312" s="40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" hidden="1" customHeight="1">
      <c r="A313" s="11"/>
      <c r="B313" s="1"/>
      <c r="C313" s="36"/>
      <c r="D313" s="167"/>
      <c r="E313" s="168"/>
      <c r="F313" s="40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67"/>
      <c r="E314" s="168"/>
      <c r="F314" s="40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67"/>
      <c r="E315" s="168"/>
      <c r="F315" s="40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67"/>
      <c r="E316" s="168"/>
      <c r="F316" s="40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67"/>
      <c r="E317" s="168"/>
      <c r="F317" s="40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67"/>
      <c r="E318" s="168"/>
      <c r="F318" s="40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67"/>
      <c r="E319" s="168"/>
      <c r="F319" s="40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67"/>
      <c r="E320" s="168"/>
      <c r="F320" s="40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67"/>
      <c r="E321" s="168"/>
      <c r="F321" s="40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67"/>
      <c r="E322" s="168"/>
      <c r="F322" s="40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67"/>
      <c r="E323" s="168"/>
      <c r="F323" s="40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67"/>
      <c r="E324" s="168"/>
      <c r="F324" s="40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67"/>
      <c r="E325" s="168"/>
      <c r="F325" s="40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67"/>
      <c r="E326" s="168"/>
      <c r="F326" s="40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67"/>
      <c r="E327" s="168"/>
      <c r="F327" s="40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67"/>
      <c r="E328" s="168"/>
      <c r="F328" s="40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67"/>
      <c r="E329" s="168"/>
      <c r="F329" s="40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67"/>
      <c r="E330" s="168"/>
      <c r="F330" s="40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67"/>
      <c r="E331" s="168"/>
      <c r="F331" s="40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67"/>
      <c r="E332" s="168"/>
      <c r="F332" s="40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67"/>
      <c r="E333" s="168"/>
      <c r="F333" s="40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67"/>
      <c r="E334" s="168"/>
      <c r="F334" s="40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67"/>
      <c r="E335" s="168"/>
      <c r="F335" s="40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67"/>
      <c r="E336" s="168"/>
      <c r="F336" s="40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67"/>
      <c r="E337" s="168"/>
      <c r="F337" s="40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67"/>
      <c r="E338" s="168"/>
      <c r="F338" s="40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67"/>
      <c r="E339" s="168"/>
      <c r="F339" s="40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7"/>
      <c r="D340" s="167"/>
      <c r="E340" s="168"/>
      <c r="F340" s="40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>ROUND(IF(ISNUMBER(B340), G340*B340, 0),5)</f>
        <v>0</v>
      </c>
      <c r="I340" s="12"/>
    </row>
    <row r="341" spans="1:9" ht="12" hidden="1" customHeight="1">
      <c r="A341" s="11"/>
      <c r="B341" s="1"/>
      <c r="C341" s="36"/>
      <c r="D341" s="167"/>
      <c r="E341" s="168"/>
      <c r="F341" s="40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ref="H341:H391" si="9">ROUND(IF(ISNUMBER(B341), G341*B341, 0),5)</f>
        <v>0</v>
      </c>
      <c r="I341" s="12"/>
    </row>
    <row r="342" spans="1:9" ht="12.4" hidden="1" customHeight="1">
      <c r="A342" s="11"/>
      <c r="B342" s="1"/>
      <c r="C342" s="36"/>
      <c r="D342" s="167"/>
      <c r="E342" s="168"/>
      <c r="F342" s="40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67"/>
      <c r="E343" s="168"/>
      <c r="F343" s="40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67"/>
      <c r="E344" s="168"/>
      <c r="F344" s="40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67"/>
      <c r="E345" s="168"/>
      <c r="F345" s="40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67"/>
      <c r="E346" s="168"/>
      <c r="F346" s="40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67"/>
      <c r="E347" s="168"/>
      <c r="F347" s="40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67"/>
      <c r="E348" s="168"/>
      <c r="F348" s="40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67"/>
      <c r="E349" s="168"/>
      <c r="F349" s="40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67"/>
      <c r="E350" s="168"/>
      <c r="F350" s="40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67"/>
      <c r="E351" s="168"/>
      <c r="F351" s="40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67"/>
      <c r="E352" s="168"/>
      <c r="F352" s="40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67"/>
      <c r="E353" s="168"/>
      <c r="F353" s="40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67"/>
      <c r="E354" s="168"/>
      <c r="F354" s="40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67"/>
      <c r="E355" s="168"/>
      <c r="F355" s="40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67"/>
      <c r="E356" s="168"/>
      <c r="F356" s="40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67"/>
      <c r="E357" s="168"/>
      <c r="F357" s="40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67"/>
      <c r="E358" s="168"/>
      <c r="F358" s="40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67"/>
      <c r="E359" s="168"/>
      <c r="F359" s="40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67"/>
      <c r="E360" s="168"/>
      <c r="F360" s="40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67"/>
      <c r="E361" s="168"/>
      <c r="F361" s="40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67"/>
      <c r="E362" s="168"/>
      <c r="F362" s="40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67"/>
      <c r="E363" s="168"/>
      <c r="F363" s="40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7"/>
      <c r="D364" s="167"/>
      <c r="E364" s="168"/>
      <c r="F364" s="40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" hidden="1" customHeight="1">
      <c r="A365" s="11"/>
      <c r="B365" s="1"/>
      <c r="C365" s="36"/>
      <c r="D365" s="167"/>
      <c r="E365" s="168"/>
      <c r="F365" s="40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67"/>
      <c r="E366" s="168"/>
      <c r="F366" s="40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67"/>
      <c r="E367" s="168"/>
      <c r="F367" s="40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67"/>
      <c r="E368" s="168"/>
      <c r="F368" s="40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67"/>
      <c r="E369" s="168"/>
      <c r="F369" s="40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67"/>
      <c r="E370" s="168"/>
      <c r="F370" s="40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67"/>
      <c r="E371" s="168"/>
      <c r="F371" s="40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67"/>
      <c r="E372" s="168"/>
      <c r="F372" s="40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67"/>
      <c r="E373" s="168"/>
      <c r="F373" s="40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67"/>
      <c r="E374" s="168"/>
      <c r="F374" s="40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67"/>
      <c r="E375" s="168"/>
      <c r="F375" s="40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67"/>
      <c r="E376" s="168"/>
      <c r="F376" s="40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67"/>
      <c r="E377" s="168"/>
      <c r="F377" s="40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67"/>
      <c r="E378" s="168"/>
      <c r="F378" s="40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67"/>
      <c r="E379" s="168"/>
      <c r="F379" s="40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67"/>
      <c r="E380" s="168"/>
      <c r="F380" s="40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67"/>
      <c r="E381" s="168"/>
      <c r="F381" s="40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67"/>
      <c r="E382" s="168"/>
      <c r="F382" s="40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67"/>
      <c r="E383" s="168"/>
      <c r="F383" s="40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67"/>
      <c r="E384" s="168"/>
      <c r="F384" s="40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67"/>
      <c r="E385" s="168"/>
      <c r="F385" s="40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67"/>
      <c r="E386" s="168"/>
      <c r="F386" s="40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67"/>
      <c r="E387" s="168"/>
      <c r="F387" s="40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67"/>
      <c r="E388" s="168"/>
      <c r="F388" s="40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67"/>
      <c r="E389" s="168"/>
      <c r="F389" s="40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67"/>
      <c r="E390" s="168"/>
      <c r="F390" s="40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67"/>
      <c r="E391" s="168"/>
      <c r="F391" s="40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7"/>
      <c r="D392" s="167"/>
      <c r="E392" s="168"/>
      <c r="F392" s="40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>ROUND(IF(ISNUMBER(B392), G392*B392, 0),5)</f>
        <v>0</v>
      </c>
      <c r="I392" s="12"/>
    </row>
    <row r="393" spans="1:9" ht="12" hidden="1" customHeight="1">
      <c r="A393" s="11"/>
      <c r="B393" s="1"/>
      <c r="C393" s="36"/>
      <c r="D393" s="167"/>
      <c r="E393" s="168"/>
      <c r="F393" s="40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ref="H393:H447" si="10">ROUND(IF(ISNUMBER(B393), G393*B393, 0),5)</f>
        <v>0</v>
      </c>
      <c r="I393" s="12"/>
    </row>
    <row r="394" spans="1:9" ht="12.4" hidden="1" customHeight="1">
      <c r="A394" s="11"/>
      <c r="B394" s="1"/>
      <c r="C394" s="36"/>
      <c r="D394" s="167"/>
      <c r="E394" s="168"/>
      <c r="F394" s="40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67"/>
      <c r="E395" s="168"/>
      <c r="F395" s="40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67"/>
      <c r="E396" s="168"/>
      <c r="F396" s="40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67"/>
      <c r="E397" s="168"/>
      <c r="F397" s="40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67"/>
      <c r="E398" s="168"/>
      <c r="F398" s="40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67"/>
      <c r="E399" s="168"/>
      <c r="F399" s="40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67"/>
      <c r="E400" s="168"/>
      <c r="F400" s="40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67"/>
      <c r="E401" s="168"/>
      <c r="F401" s="40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67"/>
      <c r="E402" s="168"/>
      <c r="F402" s="40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67"/>
      <c r="E403" s="168"/>
      <c r="F403" s="40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67"/>
      <c r="E404" s="168"/>
      <c r="F404" s="40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67"/>
      <c r="E405" s="168"/>
      <c r="F405" s="40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67"/>
      <c r="E406" s="168"/>
      <c r="F406" s="40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67"/>
      <c r="E407" s="168"/>
      <c r="F407" s="40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7"/>
      <c r="D408" s="167"/>
      <c r="E408" s="168"/>
      <c r="F408" s="40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67"/>
      <c r="E409" s="168"/>
      <c r="F409" s="40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67"/>
      <c r="E410" s="168"/>
      <c r="F410" s="40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67"/>
      <c r="E411" s="168"/>
      <c r="F411" s="40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67"/>
      <c r="E412" s="168"/>
      <c r="F412" s="40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67"/>
      <c r="E413" s="168"/>
      <c r="F413" s="40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67"/>
      <c r="E414" s="168"/>
      <c r="F414" s="40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67"/>
      <c r="E415" s="168"/>
      <c r="F415" s="40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67"/>
      <c r="E416" s="168"/>
      <c r="F416" s="40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67"/>
      <c r="E417" s="168"/>
      <c r="F417" s="40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67"/>
      <c r="E418" s="168"/>
      <c r="F418" s="40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67"/>
      <c r="E419" s="168"/>
      <c r="F419" s="40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7"/>
      <c r="D420" s="167"/>
      <c r="E420" s="168"/>
      <c r="F420" s="40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" hidden="1" customHeight="1">
      <c r="A421" s="11"/>
      <c r="B421" s="1"/>
      <c r="C421" s="36"/>
      <c r="D421" s="167"/>
      <c r="E421" s="168"/>
      <c r="F421" s="40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67"/>
      <c r="E422" s="168"/>
      <c r="F422" s="40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67"/>
      <c r="E423" s="168"/>
      <c r="F423" s="40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67"/>
      <c r="E424" s="168"/>
      <c r="F424" s="40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67"/>
      <c r="E425" s="168"/>
      <c r="F425" s="40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67"/>
      <c r="E426" s="168"/>
      <c r="F426" s="40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67"/>
      <c r="E427" s="168"/>
      <c r="F427" s="40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67"/>
      <c r="E428" s="168"/>
      <c r="F428" s="40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67"/>
      <c r="E429" s="168"/>
      <c r="F429" s="40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67"/>
      <c r="E430" s="168"/>
      <c r="F430" s="40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67"/>
      <c r="E431" s="168"/>
      <c r="F431" s="40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67"/>
      <c r="E432" s="168"/>
      <c r="F432" s="40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67"/>
      <c r="E433" s="168"/>
      <c r="F433" s="40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67"/>
      <c r="E434" s="168"/>
      <c r="F434" s="40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67"/>
      <c r="E435" s="168"/>
      <c r="F435" s="40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67"/>
      <c r="E436" s="168"/>
      <c r="F436" s="40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67"/>
      <c r="E437" s="168"/>
      <c r="F437" s="40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67"/>
      <c r="E438" s="168"/>
      <c r="F438" s="40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67"/>
      <c r="E439" s="168"/>
      <c r="F439" s="40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67"/>
      <c r="E440" s="168"/>
      <c r="F440" s="40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67"/>
      <c r="E441" s="168"/>
      <c r="F441" s="40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67"/>
      <c r="E442" s="168"/>
      <c r="F442" s="40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67"/>
      <c r="E443" s="168"/>
      <c r="F443" s="40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67"/>
      <c r="E444" s="168"/>
      <c r="F444" s="40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67"/>
      <c r="E445" s="168"/>
      <c r="F445" s="40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67"/>
      <c r="E446" s="168"/>
      <c r="F446" s="40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67"/>
      <c r="E447" s="168"/>
      <c r="F447" s="40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7"/>
      <c r="D448" s="167"/>
      <c r="E448" s="168"/>
      <c r="F448" s="40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>ROUND(IF(ISNUMBER(B448), G448*B448, 0),5)</f>
        <v>0</v>
      </c>
      <c r="I448" s="12"/>
    </row>
    <row r="449" spans="1:9" ht="12" hidden="1" customHeight="1">
      <c r="A449" s="11"/>
      <c r="B449" s="1"/>
      <c r="C449" s="36"/>
      <c r="D449" s="167"/>
      <c r="E449" s="168"/>
      <c r="F449" s="40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ref="H449:H499" si="11">ROUND(IF(ISNUMBER(B449), G449*B449, 0),5)</f>
        <v>0</v>
      </c>
      <c r="I449" s="12"/>
    </row>
    <row r="450" spans="1:9" ht="12.4" hidden="1" customHeight="1">
      <c r="A450" s="11"/>
      <c r="B450" s="1"/>
      <c r="C450" s="36"/>
      <c r="D450" s="167"/>
      <c r="E450" s="168"/>
      <c r="F450" s="40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67"/>
      <c r="E451" s="168"/>
      <c r="F451" s="40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67"/>
      <c r="E452" s="168"/>
      <c r="F452" s="40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67"/>
      <c r="E453" s="168"/>
      <c r="F453" s="40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67"/>
      <c r="E454" s="168"/>
      <c r="F454" s="40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67"/>
      <c r="E455" s="168"/>
      <c r="F455" s="40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67"/>
      <c r="E456" s="168"/>
      <c r="F456" s="40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67"/>
      <c r="E457" s="168"/>
      <c r="F457" s="40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67"/>
      <c r="E458" s="168"/>
      <c r="F458" s="40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67"/>
      <c r="E459" s="168"/>
      <c r="F459" s="40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67"/>
      <c r="E460" s="168"/>
      <c r="F460" s="40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67"/>
      <c r="E461" s="168"/>
      <c r="F461" s="40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67"/>
      <c r="E462" s="168"/>
      <c r="F462" s="40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67"/>
      <c r="E463" s="168"/>
      <c r="F463" s="40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67"/>
      <c r="E464" s="168"/>
      <c r="F464" s="40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67"/>
      <c r="E465" s="168"/>
      <c r="F465" s="40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67"/>
      <c r="E466" s="168"/>
      <c r="F466" s="40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67"/>
      <c r="E467" s="168"/>
      <c r="F467" s="40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67"/>
      <c r="E468" s="168"/>
      <c r="F468" s="40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67"/>
      <c r="E469" s="168"/>
      <c r="F469" s="40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67"/>
      <c r="E470" s="168"/>
      <c r="F470" s="40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67"/>
      <c r="E471" s="168"/>
      <c r="F471" s="40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7"/>
      <c r="D472" s="167"/>
      <c r="E472" s="168"/>
      <c r="F472" s="40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" hidden="1" customHeight="1">
      <c r="A473" s="11"/>
      <c r="B473" s="1"/>
      <c r="C473" s="36"/>
      <c r="D473" s="167"/>
      <c r="E473" s="168"/>
      <c r="F473" s="40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67"/>
      <c r="E474" s="168"/>
      <c r="F474" s="40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67"/>
      <c r="E475" s="168"/>
      <c r="F475" s="40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67"/>
      <c r="E476" s="168"/>
      <c r="F476" s="40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67"/>
      <c r="E477" s="168"/>
      <c r="F477" s="40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67"/>
      <c r="E478" s="168"/>
      <c r="F478" s="40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67"/>
      <c r="E479" s="168"/>
      <c r="F479" s="40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67"/>
      <c r="E480" s="168"/>
      <c r="F480" s="40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67"/>
      <c r="E481" s="168"/>
      <c r="F481" s="40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67"/>
      <c r="E482" s="168"/>
      <c r="F482" s="40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67"/>
      <c r="E483" s="168"/>
      <c r="F483" s="40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67"/>
      <c r="E484" s="168"/>
      <c r="F484" s="40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67"/>
      <c r="E485" s="168"/>
      <c r="F485" s="40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67"/>
      <c r="E486" s="168"/>
      <c r="F486" s="40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67"/>
      <c r="E487" s="168"/>
      <c r="F487" s="40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67"/>
      <c r="E488" s="168"/>
      <c r="F488" s="40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67"/>
      <c r="E489" s="168"/>
      <c r="F489" s="40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67"/>
      <c r="E490" s="168"/>
      <c r="F490" s="40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67"/>
      <c r="E491" s="168"/>
      <c r="F491" s="40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67"/>
      <c r="E492" s="168"/>
      <c r="F492" s="40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67"/>
      <c r="E493" s="168"/>
      <c r="F493" s="40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67"/>
      <c r="E494" s="168"/>
      <c r="F494" s="40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67"/>
      <c r="E495" s="168"/>
      <c r="F495" s="40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67"/>
      <c r="E496" s="168"/>
      <c r="F496" s="40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67"/>
      <c r="E497" s="168"/>
      <c r="F497" s="40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67"/>
      <c r="E498" s="168"/>
      <c r="F498" s="40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67"/>
      <c r="E499" s="168"/>
      <c r="F499" s="40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7"/>
      <c r="D500" s="167"/>
      <c r="E500" s="168"/>
      <c r="F500" s="40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" hidden="1" customHeight="1">
      <c r="A501" s="11"/>
      <c r="B501" s="1"/>
      <c r="C501" s="36"/>
      <c r="D501" s="167"/>
      <c r="E501" s="168"/>
      <c r="F501" s="40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ref="H501:H517" si="12">ROUND(IF(ISNUMBER(B501), G501*B501, 0),5)</f>
        <v>0</v>
      </c>
      <c r="I501" s="12"/>
    </row>
    <row r="502" spans="1:9" ht="12.4" hidden="1" customHeight="1">
      <c r="A502" s="11"/>
      <c r="B502" s="1"/>
      <c r="C502" s="36"/>
      <c r="D502" s="167"/>
      <c r="E502" s="168"/>
      <c r="F502" s="40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167"/>
      <c r="E503" s="168"/>
      <c r="F503" s="40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67"/>
      <c r="E504" s="168"/>
      <c r="F504" s="40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67"/>
      <c r="E505" s="168"/>
      <c r="F505" s="40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67"/>
      <c r="E506" s="168"/>
      <c r="F506" s="40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67"/>
      <c r="E507" s="168"/>
      <c r="F507" s="40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67"/>
      <c r="E508" s="168"/>
      <c r="F508" s="40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67"/>
      <c r="E509" s="168"/>
      <c r="F509" s="40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67"/>
      <c r="E510" s="168"/>
      <c r="F510" s="40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67"/>
      <c r="E511" s="168"/>
      <c r="F511" s="40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67"/>
      <c r="E512" s="168"/>
      <c r="F512" s="40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67"/>
      <c r="E513" s="168"/>
      <c r="F513" s="40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67"/>
      <c r="E514" s="168"/>
      <c r="F514" s="40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67"/>
      <c r="E515" s="168"/>
      <c r="F515" s="40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7"/>
      <c r="D516" s="167"/>
      <c r="E516" s="168"/>
      <c r="F516" s="40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67"/>
      <c r="E517" s="168"/>
      <c r="F517" s="40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67"/>
      <c r="E518" s="168"/>
      <c r="F518" s="40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>ROUND(IF(ISNUMBER(B518), G518*B518, 0),5)</f>
        <v>0</v>
      </c>
      <c r="I518" s="12"/>
    </row>
    <row r="519" spans="1:9" ht="12.4" hidden="1" customHeight="1">
      <c r="A519" s="11"/>
      <c r="B519" s="1"/>
      <c r="C519" s="36"/>
      <c r="D519" s="167"/>
      <c r="E519" s="168"/>
      <c r="F519" s="40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ref="H519:H556" si="13"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67"/>
      <c r="E520" s="168"/>
      <c r="F520" s="40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67"/>
      <c r="E521" s="168"/>
      <c r="F521" s="40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67"/>
      <c r="E522" s="168"/>
      <c r="F522" s="40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67"/>
      <c r="E523" s="168"/>
      <c r="F523" s="40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67"/>
      <c r="E524" s="168"/>
      <c r="F524" s="40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67"/>
      <c r="E525" s="168"/>
      <c r="F525" s="40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67"/>
      <c r="E526" s="168"/>
      <c r="F526" s="40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67"/>
      <c r="E527" s="168"/>
      <c r="F527" s="40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67"/>
      <c r="E528" s="168"/>
      <c r="F528" s="40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7"/>
      <c r="D529" s="167"/>
      <c r="E529" s="168"/>
      <c r="F529" s="40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" hidden="1" customHeight="1">
      <c r="A530" s="11"/>
      <c r="B530" s="1"/>
      <c r="C530" s="36"/>
      <c r="D530" s="167"/>
      <c r="E530" s="168"/>
      <c r="F530" s="40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67"/>
      <c r="E531" s="168"/>
      <c r="F531" s="40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67"/>
      <c r="E532" s="168"/>
      <c r="F532" s="40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67"/>
      <c r="E533" s="168"/>
      <c r="F533" s="40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67"/>
      <c r="E534" s="168"/>
      <c r="F534" s="40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67"/>
      <c r="E535" s="168"/>
      <c r="F535" s="40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67"/>
      <c r="E536" s="168"/>
      <c r="F536" s="40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67"/>
      <c r="E537" s="168"/>
      <c r="F537" s="40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67"/>
      <c r="E538" s="168"/>
      <c r="F538" s="40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67"/>
      <c r="E539" s="168"/>
      <c r="F539" s="40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67"/>
      <c r="E540" s="168"/>
      <c r="F540" s="40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67"/>
      <c r="E541" s="168"/>
      <c r="F541" s="40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67"/>
      <c r="E542" s="168"/>
      <c r="F542" s="40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67"/>
      <c r="E543" s="168"/>
      <c r="F543" s="40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67"/>
      <c r="E544" s="168"/>
      <c r="F544" s="40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67"/>
      <c r="E545" s="168"/>
      <c r="F545" s="40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67"/>
      <c r="E546" s="168"/>
      <c r="F546" s="40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67"/>
      <c r="E547" s="168"/>
      <c r="F547" s="40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67"/>
      <c r="E548" s="168"/>
      <c r="F548" s="40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67"/>
      <c r="E549" s="168"/>
      <c r="F549" s="40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67"/>
      <c r="E550" s="168"/>
      <c r="F550" s="40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67"/>
      <c r="E551" s="168"/>
      <c r="F551" s="40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67"/>
      <c r="E552" s="168"/>
      <c r="F552" s="40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67"/>
      <c r="E553" s="168"/>
      <c r="F553" s="40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67"/>
      <c r="E554" s="168"/>
      <c r="F554" s="40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67"/>
      <c r="E555" s="168"/>
      <c r="F555" s="40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67"/>
      <c r="E556" s="168"/>
      <c r="F556" s="40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7"/>
      <c r="D557" s="167"/>
      <c r="E557" s="168"/>
      <c r="F557" s="40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>ROUND(IF(ISNUMBER(B557), G557*B557, 0),5)</f>
        <v>0</v>
      </c>
      <c r="I557" s="12"/>
    </row>
    <row r="558" spans="1:9" ht="12" hidden="1" customHeight="1">
      <c r="A558" s="11"/>
      <c r="B558" s="1"/>
      <c r="C558" s="36"/>
      <c r="D558" s="167"/>
      <c r="E558" s="168"/>
      <c r="F558" s="40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ref="H558:H621" si="14">ROUND(IF(ISNUMBER(B558), G558*B558, 0),5)</f>
        <v>0</v>
      </c>
      <c r="I558" s="12"/>
    </row>
    <row r="559" spans="1:9" ht="12.4" hidden="1" customHeight="1">
      <c r="A559" s="11"/>
      <c r="B559" s="1"/>
      <c r="C559" s="36"/>
      <c r="D559" s="167"/>
      <c r="E559" s="168"/>
      <c r="F559" s="40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6"/>
      <c r="D560" s="167"/>
      <c r="E560" s="168"/>
      <c r="F560" s="40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6"/>
      <c r="D561" s="167"/>
      <c r="E561" s="168"/>
      <c r="F561" s="40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6"/>
      <c r="D562" s="167"/>
      <c r="E562" s="168"/>
      <c r="F562" s="40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67"/>
      <c r="E563" s="168"/>
      <c r="F563" s="40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67"/>
      <c r="E564" s="168"/>
      <c r="F564" s="40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67"/>
      <c r="E565" s="168"/>
      <c r="F565" s="40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67"/>
      <c r="E566" s="168"/>
      <c r="F566" s="40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67"/>
      <c r="E567" s="168"/>
      <c r="F567" s="40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67"/>
      <c r="E568" s="168"/>
      <c r="F568" s="40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67"/>
      <c r="E569" s="168"/>
      <c r="F569" s="40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67"/>
      <c r="E570" s="168"/>
      <c r="F570" s="40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67"/>
      <c r="E571" s="168"/>
      <c r="F571" s="40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67"/>
      <c r="E572" s="168"/>
      <c r="F572" s="40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67"/>
      <c r="E573" s="168"/>
      <c r="F573" s="40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67"/>
      <c r="E574" s="168"/>
      <c r="F574" s="40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67"/>
      <c r="E575" s="168"/>
      <c r="F575" s="40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67"/>
      <c r="E576" s="168"/>
      <c r="F576" s="40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67"/>
      <c r="E577" s="168"/>
      <c r="F577" s="40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67"/>
      <c r="E578" s="168"/>
      <c r="F578" s="40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67"/>
      <c r="E579" s="168"/>
      <c r="F579" s="40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67"/>
      <c r="E580" s="168"/>
      <c r="F580" s="40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7"/>
      <c r="D581" s="167"/>
      <c r="E581" s="168"/>
      <c r="F581" s="40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" hidden="1" customHeight="1">
      <c r="A582" s="11"/>
      <c r="B582" s="1"/>
      <c r="C582" s="36"/>
      <c r="D582" s="167"/>
      <c r="E582" s="168"/>
      <c r="F582" s="40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67"/>
      <c r="E583" s="168"/>
      <c r="F583" s="40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67"/>
      <c r="E584" s="168"/>
      <c r="F584" s="40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67"/>
      <c r="E585" s="168"/>
      <c r="F585" s="40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67"/>
      <c r="E586" s="168"/>
      <c r="F586" s="40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67"/>
      <c r="E587" s="168"/>
      <c r="F587" s="40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67"/>
      <c r="E588" s="168"/>
      <c r="F588" s="40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67"/>
      <c r="E589" s="168"/>
      <c r="F589" s="40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67"/>
      <c r="E590" s="168"/>
      <c r="F590" s="40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67"/>
      <c r="E591" s="168"/>
      <c r="F591" s="40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67"/>
      <c r="E592" s="168"/>
      <c r="F592" s="40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67"/>
      <c r="E593" s="168"/>
      <c r="F593" s="40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67"/>
      <c r="E594" s="168"/>
      <c r="F594" s="40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67"/>
      <c r="E595" s="168"/>
      <c r="F595" s="40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67"/>
      <c r="E596" s="168"/>
      <c r="F596" s="40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67"/>
      <c r="E597" s="168"/>
      <c r="F597" s="40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67"/>
      <c r="E598" s="168"/>
      <c r="F598" s="40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67"/>
      <c r="E599" s="168"/>
      <c r="F599" s="40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67"/>
      <c r="E600" s="168"/>
      <c r="F600" s="40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67"/>
      <c r="E601" s="168"/>
      <c r="F601" s="40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67"/>
      <c r="E602" s="168"/>
      <c r="F602" s="40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67"/>
      <c r="E603" s="168"/>
      <c r="F603" s="40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67"/>
      <c r="E604" s="168"/>
      <c r="F604" s="40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67"/>
      <c r="E605" s="168"/>
      <c r="F605" s="40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67"/>
      <c r="E606" s="168"/>
      <c r="F606" s="40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67"/>
      <c r="E607" s="168"/>
      <c r="F607" s="40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67"/>
      <c r="E608" s="168"/>
      <c r="F608" s="40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7"/>
      <c r="D609" s="167"/>
      <c r="E609" s="168"/>
      <c r="F609" s="40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" hidden="1" customHeight="1">
      <c r="A610" s="11"/>
      <c r="B610" s="1"/>
      <c r="C610" s="36"/>
      <c r="D610" s="167"/>
      <c r="E610" s="168"/>
      <c r="F610" s="40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67"/>
      <c r="E611" s="168"/>
      <c r="F611" s="40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6"/>
      <c r="D612" s="167"/>
      <c r="E612" s="168"/>
      <c r="F612" s="40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6"/>
      <c r="D613" s="167"/>
      <c r="E613" s="168"/>
      <c r="F613" s="40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6"/>
      <c r="D614" s="167"/>
      <c r="E614" s="168"/>
      <c r="F614" s="40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67"/>
      <c r="E615" s="168"/>
      <c r="F615" s="40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67"/>
      <c r="E616" s="168"/>
      <c r="F616" s="40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67"/>
      <c r="E617" s="168"/>
      <c r="F617" s="40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67"/>
      <c r="E618" s="168"/>
      <c r="F618" s="40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67"/>
      <c r="E619" s="168"/>
      <c r="F619" s="40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67"/>
      <c r="E620" s="168"/>
      <c r="F620" s="40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67"/>
      <c r="E621" s="168"/>
      <c r="F621" s="40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67"/>
      <c r="E622" s="168"/>
      <c r="F622" s="40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ref="H622:H685" si="15">ROUND(IF(ISNUMBER(B622), G622*B622, 0),5)</f>
        <v>0</v>
      </c>
      <c r="I622" s="12"/>
    </row>
    <row r="623" spans="1:9" ht="12.4" hidden="1" customHeight="1">
      <c r="A623" s="11"/>
      <c r="B623" s="1"/>
      <c r="C623" s="36"/>
      <c r="D623" s="167"/>
      <c r="E623" s="168"/>
      <c r="F623" s="40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67"/>
      <c r="E624" s="168"/>
      <c r="F624" s="40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7"/>
      <c r="D625" s="167"/>
      <c r="E625" s="168"/>
      <c r="F625" s="40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7"/>
      <c r="D626" s="167"/>
      <c r="E626" s="168"/>
      <c r="F626" s="40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67"/>
      <c r="E627" s="168"/>
      <c r="F627" s="40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67"/>
      <c r="E628" s="168"/>
      <c r="F628" s="40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67"/>
      <c r="E629" s="168"/>
      <c r="F629" s="40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67"/>
      <c r="E630" s="168"/>
      <c r="F630" s="40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67"/>
      <c r="E631" s="168"/>
      <c r="F631" s="40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67"/>
      <c r="E632" s="168"/>
      <c r="F632" s="40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67"/>
      <c r="E633" s="168"/>
      <c r="F633" s="40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67"/>
      <c r="E634" s="168"/>
      <c r="F634" s="40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67"/>
      <c r="E635" s="168"/>
      <c r="F635" s="40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67"/>
      <c r="E636" s="168"/>
      <c r="F636" s="40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7"/>
      <c r="D637" s="167"/>
      <c r="E637" s="168"/>
      <c r="F637" s="40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" hidden="1" customHeight="1">
      <c r="A638" s="11"/>
      <c r="B638" s="1"/>
      <c r="C638" s="36"/>
      <c r="D638" s="167"/>
      <c r="E638" s="168"/>
      <c r="F638" s="40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67"/>
      <c r="E639" s="168"/>
      <c r="F639" s="40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67"/>
      <c r="E640" s="168"/>
      <c r="F640" s="40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6"/>
      <c r="D641" s="167"/>
      <c r="E641" s="168"/>
      <c r="F641" s="40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67"/>
      <c r="E642" s="168"/>
      <c r="F642" s="40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67"/>
      <c r="E643" s="168"/>
      <c r="F643" s="40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67"/>
      <c r="E644" s="168"/>
      <c r="F644" s="40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67"/>
      <c r="E645" s="168"/>
      <c r="F645" s="40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67"/>
      <c r="E646" s="168"/>
      <c r="F646" s="40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67"/>
      <c r="E647" s="168"/>
      <c r="F647" s="40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67"/>
      <c r="E648" s="168"/>
      <c r="F648" s="40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67"/>
      <c r="E649" s="168"/>
      <c r="F649" s="40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67"/>
      <c r="E650" s="168"/>
      <c r="F650" s="40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67"/>
      <c r="E651" s="168"/>
      <c r="F651" s="40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67"/>
      <c r="E652" s="168"/>
      <c r="F652" s="40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67"/>
      <c r="E653" s="168"/>
      <c r="F653" s="40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67"/>
      <c r="E654" s="168"/>
      <c r="F654" s="40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67"/>
      <c r="E655" s="168"/>
      <c r="F655" s="40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67"/>
      <c r="E656" s="168"/>
      <c r="F656" s="40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67"/>
      <c r="E657" s="168"/>
      <c r="F657" s="40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67"/>
      <c r="E658" s="168"/>
      <c r="F658" s="40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67"/>
      <c r="E659" s="168"/>
      <c r="F659" s="40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67"/>
      <c r="E660" s="168"/>
      <c r="F660" s="40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67"/>
      <c r="E661" s="168"/>
      <c r="F661" s="40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67"/>
      <c r="E662" s="168"/>
      <c r="F662" s="40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67"/>
      <c r="E663" s="168"/>
      <c r="F663" s="40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67"/>
      <c r="E664" s="168"/>
      <c r="F664" s="40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7"/>
      <c r="D665" s="167"/>
      <c r="E665" s="168"/>
      <c r="F665" s="40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" hidden="1" customHeight="1">
      <c r="A666" s="11"/>
      <c r="B666" s="1"/>
      <c r="C666" s="36"/>
      <c r="D666" s="167"/>
      <c r="E666" s="168"/>
      <c r="F666" s="40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67"/>
      <c r="E667" s="168"/>
      <c r="F667" s="40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6"/>
      <c r="D668" s="167"/>
      <c r="E668" s="168"/>
      <c r="F668" s="40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6"/>
      <c r="D669" s="167"/>
      <c r="E669" s="168"/>
      <c r="F669" s="40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6"/>
      <c r="D670" s="167"/>
      <c r="E670" s="168"/>
      <c r="F670" s="40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67"/>
      <c r="E671" s="168"/>
      <c r="F671" s="40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67"/>
      <c r="E672" s="168"/>
      <c r="F672" s="40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67"/>
      <c r="E673" s="168"/>
      <c r="F673" s="40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67"/>
      <c r="E674" s="168"/>
      <c r="F674" s="40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67"/>
      <c r="E675" s="168"/>
      <c r="F675" s="40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67"/>
      <c r="E676" s="168"/>
      <c r="F676" s="40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67"/>
      <c r="E677" s="168"/>
      <c r="F677" s="40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67"/>
      <c r="E678" s="168"/>
      <c r="F678" s="40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67"/>
      <c r="E679" s="168"/>
      <c r="F679" s="40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67"/>
      <c r="E680" s="168"/>
      <c r="F680" s="40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67"/>
      <c r="E681" s="168"/>
      <c r="F681" s="40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67"/>
      <c r="E682" s="168"/>
      <c r="F682" s="40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67"/>
      <c r="E683" s="168"/>
      <c r="F683" s="40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67"/>
      <c r="E684" s="168"/>
      <c r="F684" s="40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67"/>
      <c r="E685" s="168"/>
      <c r="F685" s="40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67"/>
      <c r="E686" s="168"/>
      <c r="F686" s="40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ref="H686:H716" si="16">ROUND(IF(ISNUMBER(B686), G686*B686, 0),5)</f>
        <v>0</v>
      </c>
      <c r="I686" s="12"/>
    </row>
    <row r="687" spans="1:9" ht="12.4" hidden="1" customHeight="1">
      <c r="A687" s="11"/>
      <c r="B687" s="1"/>
      <c r="C687" s="36"/>
      <c r="D687" s="167"/>
      <c r="E687" s="168"/>
      <c r="F687" s="40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67"/>
      <c r="E688" s="168"/>
      <c r="F688" s="40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7"/>
      <c r="D689" s="167"/>
      <c r="E689" s="168"/>
      <c r="F689" s="40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" hidden="1" customHeight="1">
      <c r="A690" s="11"/>
      <c r="B690" s="1"/>
      <c r="C690" s="36"/>
      <c r="D690" s="167"/>
      <c r="E690" s="168"/>
      <c r="F690" s="40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67"/>
      <c r="E691" s="168"/>
      <c r="F691" s="40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67"/>
      <c r="E692" s="168"/>
      <c r="F692" s="40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67"/>
      <c r="E693" s="168"/>
      <c r="F693" s="40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67"/>
      <c r="E694" s="168"/>
      <c r="F694" s="40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67"/>
      <c r="E695" s="168"/>
      <c r="F695" s="40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67"/>
      <c r="E696" s="168"/>
      <c r="F696" s="40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67"/>
      <c r="E697" s="168"/>
      <c r="F697" s="40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67"/>
      <c r="E698" s="168"/>
      <c r="F698" s="40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67"/>
      <c r="E699" s="168"/>
      <c r="F699" s="40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67"/>
      <c r="E700" s="168"/>
      <c r="F700" s="40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67"/>
      <c r="E701" s="168"/>
      <c r="F701" s="40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67"/>
      <c r="E702" s="168"/>
      <c r="F702" s="40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67"/>
      <c r="E703" s="168"/>
      <c r="F703" s="40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67"/>
      <c r="E704" s="168"/>
      <c r="F704" s="40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67"/>
      <c r="E705" s="168"/>
      <c r="F705" s="40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67"/>
      <c r="E706" s="168"/>
      <c r="F706" s="40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67"/>
      <c r="E707" s="168"/>
      <c r="F707" s="40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67"/>
      <c r="E708" s="168"/>
      <c r="F708" s="40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67"/>
      <c r="E709" s="168"/>
      <c r="F709" s="40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67"/>
      <c r="E710" s="168"/>
      <c r="F710" s="40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67"/>
      <c r="E711" s="168"/>
      <c r="F711" s="40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67"/>
      <c r="E712" s="168"/>
      <c r="F712" s="40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67"/>
      <c r="E713" s="168"/>
      <c r="F713" s="40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67"/>
      <c r="E714" s="168"/>
      <c r="F714" s="40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67"/>
      <c r="E715" s="168"/>
      <c r="F715" s="40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67"/>
      <c r="E716" s="168"/>
      <c r="F716" s="40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7"/>
      <c r="D717" s="167"/>
      <c r="E717" s="168"/>
      <c r="F717" s="40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>ROUND(IF(ISNUMBER(B717), G717*B717, 0),5)</f>
        <v>0</v>
      </c>
      <c r="I717" s="12"/>
    </row>
    <row r="718" spans="1:9" ht="12" hidden="1" customHeight="1">
      <c r="A718" s="11"/>
      <c r="B718" s="1"/>
      <c r="C718" s="36"/>
      <c r="D718" s="167"/>
      <c r="E718" s="168"/>
      <c r="F718" s="40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ref="H718:H779" si="17">ROUND(IF(ISNUMBER(B718), G718*B718, 0),5)</f>
        <v>0</v>
      </c>
      <c r="I718" s="12"/>
    </row>
    <row r="719" spans="1:9" ht="12.4" hidden="1" customHeight="1">
      <c r="A719" s="11"/>
      <c r="B719" s="1"/>
      <c r="C719" s="36"/>
      <c r="D719" s="167"/>
      <c r="E719" s="168"/>
      <c r="F719" s="40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7"/>
        <v>0</v>
      </c>
      <c r="I719" s="12"/>
    </row>
    <row r="720" spans="1:9" ht="12.4" hidden="1" customHeight="1">
      <c r="A720" s="11"/>
      <c r="B720" s="1"/>
      <c r="C720" s="36"/>
      <c r="D720" s="167"/>
      <c r="E720" s="168"/>
      <c r="F720" s="40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6"/>
      <c r="D721" s="167"/>
      <c r="E721" s="168"/>
      <c r="F721" s="40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6"/>
      <c r="D722" s="167"/>
      <c r="E722" s="168"/>
      <c r="F722" s="40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67"/>
      <c r="E723" s="168"/>
      <c r="F723" s="40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67"/>
      <c r="E724" s="168"/>
      <c r="F724" s="40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67"/>
      <c r="E725" s="168"/>
      <c r="F725" s="40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67"/>
      <c r="E726" s="168"/>
      <c r="F726" s="40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67"/>
      <c r="E727" s="168"/>
      <c r="F727" s="40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67"/>
      <c r="E728" s="168"/>
      <c r="F728" s="40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67"/>
      <c r="E729" s="168"/>
      <c r="F729" s="40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67"/>
      <c r="E730" s="168"/>
      <c r="F730" s="40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" hidden="1" customHeight="1">
      <c r="A731" s="11"/>
      <c r="B731" s="1"/>
      <c r="C731" s="36"/>
      <c r="D731" s="167"/>
      <c r="E731" s="168"/>
      <c r="F731" s="40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67"/>
      <c r="E732" s="168"/>
      <c r="F732" s="40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67"/>
      <c r="E733" s="168"/>
      <c r="F733" s="40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67"/>
      <c r="E734" s="168"/>
      <c r="F734" s="40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67"/>
      <c r="E735" s="168"/>
      <c r="F735" s="40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67"/>
      <c r="E736" s="168"/>
      <c r="F736" s="40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6"/>
      <c r="D737" s="167"/>
      <c r="E737" s="168"/>
      <c r="F737" s="40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67"/>
      <c r="E738" s="168"/>
      <c r="F738" s="40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67"/>
      <c r="E739" s="168"/>
      <c r="F739" s="40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6"/>
      <c r="D740" s="167"/>
      <c r="E740" s="168"/>
      <c r="F740" s="40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67"/>
      <c r="E741" s="168"/>
      <c r="F741" s="40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67"/>
      <c r="E742" s="168"/>
      <c r="F742" s="40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67"/>
      <c r="E743" s="168"/>
      <c r="F743" s="40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67"/>
      <c r="E744" s="168"/>
      <c r="F744" s="40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67"/>
      <c r="E745" s="168"/>
      <c r="F745" s="40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67"/>
      <c r="E746" s="168"/>
      <c r="F746" s="40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67"/>
      <c r="E747" s="168"/>
      <c r="F747" s="40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67"/>
      <c r="E748" s="168"/>
      <c r="F748" s="40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67"/>
      <c r="E749" s="168"/>
      <c r="F749" s="40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6"/>
      <c r="D750" s="167"/>
      <c r="E750" s="168"/>
      <c r="F750" s="40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67"/>
      <c r="E751" s="168"/>
      <c r="F751" s="40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67"/>
      <c r="E752" s="168"/>
      <c r="F752" s="40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67"/>
      <c r="E753" s="168"/>
      <c r="F753" s="40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7"/>
      <c r="D754" s="167"/>
      <c r="E754" s="168"/>
      <c r="F754" s="40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" hidden="1" customHeight="1">
      <c r="A755" s="11"/>
      <c r="B755" s="1"/>
      <c r="C755" s="36"/>
      <c r="D755" s="167"/>
      <c r="E755" s="168"/>
      <c r="F755" s="40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67"/>
      <c r="E756" s="168"/>
      <c r="F756" s="40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67"/>
      <c r="E757" s="168"/>
      <c r="F757" s="40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67"/>
      <c r="E758" s="168"/>
      <c r="F758" s="40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67"/>
      <c r="E759" s="168"/>
      <c r="F759" s="40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67"/>
      <c r="E760" s="168"/>
      <c r="F760" s="40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67"/>
      <c r="E761" s="168"/>
      <c r="F761" s="40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67"/>
      <c r="E762" s="168"/>
      <c r="F762" s="40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67"/>
      <c r="E763" s="168"/>
      <c r="F763" s="40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67"/>
      <c r="E764" s="168"/>
      <c r="F764" s="40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67"/>
      <c r="E765" s="168"/>
      <c r="F765" s="40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67"/>
      <c r="E766" s="168"/>
      <c r="F766" s="40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67"/>
      <c r="E767" s="168"/>
      <c r="F767" s="40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67"/>
      <c r="E768" s="168"/>
      <c r="F768" s="40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67"/>
      <c r="E769" s="168"/>
      <c r="F769" s="40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67"/>
      <c r="E770" s="168"/>
      <c r="F770" s="40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67"/>
      <c r="E771" s="168"/>
      <c r="F771" s="40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67"/>
      <c r="E772" s="168"/>
      <c r="F772" s="40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67"/>
      <c r="E773" s="168"/>
      <c r="F773" s="40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67"/>
      <c r="E774" s="168"/>
      <c r="F774" s="40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67"/>
      <c r="E775" s="168"/>
      <c r="F775" s="40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67"/>
      <c r="E776" s="168"/>
      <c r="F776" s="40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167"/>
      <c r="E777" s="168"/>
      <c r="F777" s="40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6"/>
      <c r="D778" s="167"/>
      <c r="E778" s="168"/>
      <c r="F778" s="40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6"/>
      <c r="D779" s="167"/>
      <c r="E779" s="168"/>
      <c r="F779" s="40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customHeight="1">
      <c r="A780" s="11"/>
      <c r="B780" s="1"/>
      <c r="C780" s="126"/>
      <c r="D780" s="124"/>
      <c r="E780" s="125"/>
      <c r="F780" s="40"/>
      <c r="G780" s="19"/>
      <c r="H780" s="20"/>
      <c r="I780" s="12"/>
    </row>
    <row r="781" spans="1:9" ht="13.5" thickBot="1">
      <c r="A781" s="11"/>
      <c r="B781" s="21"/>
      <c r="C781" s="22"/>
      <c r="D781" s="175"/>
      <c r="E781" s="176"/>
      <c r="F781" s="41"/>
      <c r="G781" s="23">
        <f>ROUND(IF(ISBLANK(C781),0,VLOOKUP(C781,'[2]Acha Air Sales Price List'!$B$1:$X$65536,12,FALSE)*$W$14),2)</f>
        <v>0</v>
      </c>
      <c r="H781" s="24">
        <f>ROUND(IF(ISNUMBER(B781), G781*B781, 0),5)</f>
        <v>0</v>
      </c>
      <c r="I781" s="12"/>
    </row>
    <row r="782" spans="1:9" ht="13.5" thickBot="1">
      <c r="A782" s="11"/>
      <c r="B782" s="2"/>
      <c r="C782" s="2"/>
      <c r="D782" s="2"/>
      <c r="E782" s="2"/>
      <c r="F782" s="2"/>
      <c r="G782" s="31"/>
      <c r="H782" s="32"/>
      <c r="I782" s="12"/>
    </row>
    <row r="783" spans="1:9" ht="16.5" thickBot="1">
      <c r="A783" s="11"/>
      <c r="B783" s="30" t="s">
        <v>17</v>
      </c>
      <c r="C783" s="3"/>
      <c r="D783" s="3"/>
      <c r="E783" s="3"/>
      <c r="F783" s="3"/>
      <c r="G783" s="33" t="s">
        <v>18</v>
      </c>
      <c r="H783" s="34">
        <f>SUM(H20:H781)</f>
        <v>504.93046000000004</v>
      </c>
      <c r="I783" s="12"/>
    </row>
    <row r="784" spans="1:9">
      <c r="A784" s="16"/>
      <c r="B784" s="17"/>
      <c r="C784" s="17"/>
      <c r="D784" s="17"/>
      <c r="E784" s="17"/>
      <c r="F784" s="17"/>
      <c r="G784" s="17"/>
      <c r="H784" s="17"/>
      <c r="I784" s="18"/>
    </row>
    <row r="788" spans="8:8">
      <c r="H788" s="42"/>
    </row>
  </sheetData>
  <mergeCells count="773">
    <mergeCell ref="D778:E778"/>
    <mergeCell ref="D779:E779"/>
    <mergeCell ref="D781:E781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23:E23"/>
    <mergeCell ref="D24:E24"/>
    <mergeCell ref="D25:E25"/>
    <mergeCell ref="D26:E26"/>
    <mergeCell ref="D27:E27"/>
    <mergeCell ref="B13:D13"/>
    <mergeCell ref="G13:G14"/>
    <mergeCell ref="H13:H14"/>
    <mergeCell ref="D19:E19"/>
    <mergeCell ref="D20:E20"/>
    <mergeCell ref="D21:E21"/>
    <mergeCell ref="B9:D9"/>
    <mergeCell ref="G9:G10"/>
    <mergeCell ref="H9:H10"/>
    <mergeCell ref="B10:D10"/>
    <mergeCell ref="B11:D11"/>
    <mergeCell ref="G11:G12"/>
    <mergeCell ref="H11:H12"/>
    <mergeCell ref="B12:D12"/>
    <mergeCell ref="D22:E22"/>
  </mergeCells>
  <conditionalFormatting sqref="B20:B781">
    <cfRule type="cellIs" dxfId="18" priority="7" stopIfTrue="1" operator="equal">
      <formula>"ALERT"</formula>
    </cfRule>
  </conditionalFormatting>
  <conditionalFormatting sqref="F9:F14">
    <cfRule type="cellIs" dxfId="17" priority="5" stopIfTrue="1" operator="equal">
      <formula>0</formula>
    </cfRule>
  </conditionalFormatting>
  <conditionalFormatting sqref="F10:F14">
    <cfRule type="containsBlanks" dxfId="16" priority="6" stopIfTrue="1">
      <formula>LEN(TRIM(F10))=0</formula>
    </cfRule>
  </conditionalFormatting>
  <conditionalFormatting sqref="F20:F779">
    <cfRule type="containsText" dxfId="15" priority="1" stopIfTrue="1" operator="containsText" text="Exchange rate :">
      <formula>NOT(ISERROR(SEARCH("Exchange rate :",F20)))</formula>
    </cfRule>
  </conditionalFormatting>
  <conditionalFormatting sqref="F20:H781 H783">
    <cfRule type="containsErrors" dxfId="14" priority="2" stopIfTrue="1">
      <formula>ISERROR(F20)</formula>
    </cfRule>
    <cfRule type="cellIs" dxfId="13" priority="3" stopIfTrue="1" operator="equal">
      <formula>"NA"</formula>
    </cfRule>
    <cfRule type="cellIs" dxfId="12" priority="4" stopIfTrue="1" operator="equal">
      <formula>0</formula>
    </cfRule>
  </conditionalFormatting>
  <hyperlinks>
    <hyperlink ref="B6" r:id="rId1" display="http://www.achadirect.com/" xr:uid="{717987BA-B1E1-4F0D-A806-ABB305162B6A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1E42F-E983-4F26-BAC0-3B6B8F157E57}">
  <sheetPr>
    <tabColor rgb="FFFF0000"/>
  </sheetPr>
  <dimension ref="A1:X788"/>
  <sheetViews>
    <sheetView zoomScaleNormal="100" workbookViewId="0">
      <selection activeCell="V25" sqref="V2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41</v>
      </c>
      <c r="C2" s="4"/>
      <c r="D2" s="4"/>
      <c r="E2" s="4"/>
      <c r="F2" s="4"/>
      <c r="G2" s="7"/>
      <c r="H2" s="7"/>
      <c r="I2" s="7"/>
      <c r="J2" s="12"/>
      <c r="X2" s="43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40</v>
      </c>
    </row>
    <row r="4" spans="1:24" ht="15">
      <c r="A4" s="11"/>
      <c r="B4" s="13" t="s">
        <v>45</v>
      </c>
      <c r="C4" s="7"/>
      <c r="D4" s="7"/>
      <c r="E4" s="7"/>
      <c r="F4" s="3"/>
      <c r="G4" s="28" t="s">
        <v>5</v>
      </c>
      <c r="H4" s="131"/>
      <c r="I4" s="29" t="s">
        <v>6</v>
      </c>
      <c r="J4" s="12"/>
    </row>
    <row r="5" spans="1:24" ht="15.75" thickBot="1">
      <c r="A5" s="11"/>
      <c r="B5" s="13" t="s">
        <v>46</v>
      </c>
      <c r="C5" s="7"/>
      <c r="D5" s="7"/>
      <c r="E5" s="7"/>
      <c r="F5" s="3"/>
      <c r="G5" s="39">
        <f ca="1">TODAY()</f>
        <v>45477</v>
      </c>
      <c r="H5" s="132"/>
      <c r="I5" s="38">
        <v>55010</v>
      </c>
      <c r="J5" s="12"/>
    </row>
    <row r="6" spans="1:24" ht="14.25">
      <c r="A6" s="11"/>
      <c r="B6" s="14"/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25"/>
      <c r="J8" s="12"/>
      <c r="L8" s="105"/>
    </row>
    <row r="9" spans="1:24" ht="12" customHeight="1">
      <c r="A9" s="11"/>
      <c r="B9" s="186" t="s">
        <v>47</v>
      </c>
      <c r="C9" s="187"/>
      <c r="D9" s="188"/>
      <c r="E9" s="113"/>
      <c r="F9" s="115" t="str">
        <f>B9</f>
        <v>Pascale Challon</v>
      </c>
      <c r="G9" s="177" t="s">
        <v>14</v>
      </c>
      <c r="H9" s="127"/>
      <c r="I9" s="179"/>
      <c r="J9" s="12"/>
    </row>
    <row r="10" spans="1:24">
      <c r="A10" s="11"/>
      <c r="B10" s="183" t="s">
        <v>48</v>
      </c>
      <c r="C10" s="189"/>
      <c r="D10" s="190"/>
      <c r="E10" s="114"/>
      <c r="F10" s="115" t="str">
        <f t="shared" ref="F10:F13" si="0">B10</f>
        <v>5EME AVENUE</v>
      </c>
      <c r="G10" s="177"/>
      <c r="H10" s="127"/>
      <c r="I10" s="180"/>
      <c r="J10" s="12"/>
    </row>
    <row r="11" spans="1:24">
      <c r="A11" s="11"/>
      <c r="B11" s="191" t="s">
        <v>49</v>
      </c>
      <c r="C11" s="189"/>
      <c r="D11" s="190"/>
      <c r="E11" s="114"/>
      <c r="F11" s="115" t="str">
        <f t="shared" si="0"/>
        <v>70 Chemin de Bois Caillard</v>
      </c>
      <c r="G11" s="177" t="s">
        <v>15</v>
      </c>
      <c r="H11" s="127"/>
      <c r="I11" s="169" t="s">
        <v>22</v>
      </c>
      <c r="J11" s="12"/>
    </row>
    <row r="12" spans="1:24">
      <c r="A12" s="11"/>
      <c r="B12" s="191" t="s">
        <v>50</v>
      </c>
      <c r="C12" s="189"/>
      <c r="D12" s="190"/>
      <c r="E12" s="114"/>
      <c r="F12" s="115" t="str">
        <f t="shared" si="0"/>
        <v>Doissin, 38730</v>
      </c>
      <c r="G12" s="177"/>
      <c r="H12" s="127"/>
      <c r="I12" s="170"/>
      <c r="J12" s="12"/>
    </row>
    <row r="13" spans="1:24">
      <c r="A13" s="11"/>
      <c r="B13" s="183" t="s">
        <v>51</v>
      </c>
      <c r="C13" s="184"/>
      <c r="D13" s="185"/>
      <c r="E13" s="9"/>
      <c r="F13" s="115" t="str">
        <f t="shared" si="0"/>
        <v>France</v>
      </c>
      <c r="G13" s="178" t="s">
        <v>16</v>
      </c>
      <c r="H13" s="26"/>
      <c r="I13" s="181" t="s">
        <v>52</v>
      </c>
      <c r="J13" s="12"/>
      <c r="M13" s="26" t="s">
        <v>20</v>
      </c>
    </row>
    <row r="14" spans="1:24" ht="13.5" thickBot="1">
      <c r="A14" s="11"/>
      <c r="B14" s="121"/>
      <c r="C14" s="122"/>
      <c r="D14" s="123"/>
      <c r="E14" s="9"/>
      <c r="F14" s="116"/>
      <c r="G14" s="178"/>
      <c r="H14" s="26"/>
      <c r="I14" s="182"/>
      <c r="J14" s="12"/>
      <c r="M14" s="106">
        <f ca="1">VLOOKUP(G5,[1]Sheet1!$A$9:$I$7290,2,FALSE)</f>
        <v>36.46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130" t="s">
        <v>66</v>
      </c>
      <c r="C16" s="9"/>
      <c r="D16" s="9"/>
      <c r="E16" s="9"/>
      <c r="F16" s="9"/>
      <c r="G16" s="26" t="s">
        <v>19</v>
      </c>
      <c r="H16" s="26"/>
      <c r="I16" s="35" t="s">
        <v>21</v>
      </c>
      <c r="J16" s="12"/>
    </row>
    <row r="17" spans="1:11">
      <c r="A17" s="11"/>
      <c r="B17" s="130" t="s">
        <v>67</v>
      </c>
      <c r="C17" s="9"/>
      <c r="D17" s="9"/>
      <c r="E17" s="9"/>
      <c r="F17" s="9"/>
      <c r="J17" s="12"/>
    </row>
    <row r="18" spans="1:11" ht="13.5" thickBot="1">
      <c r="A18" s="11"/>
      <c r="B18" s="10"/>
      <c r="C18" s="10"/>
      <c r="D18" s="10"/>
      <c r="E18" s="10"/>
      <c r="F18" s="3"/>
      <c r="G18" s="10"/>
      <c r="H18" s="10"/>
      <c r="I18" s="10"/>
      <c r="J18" s="12"/>
    </row>
    <row r="19" spans="1:11" ht="17.25" customHeight="1" thickBot="1">
      <c r="A19" s="11"/>
      <c r="B19" s="108" t="s">
        <v>11</v>
      </c>
      <c r="C19" s="109" t="s">
        <v>7</v>
      </c>
      <c r="D19" s="171" t="s">
        <v>13</v>
      </c>
      <c r="E19" s="172"/>
      <c r="F19" s="107" t="s">
        <v>77</v>
      </c>
      <c r="G19" s="110" t="s">
        <v>9</v>
      </c>
      <c r="H19" s="133"/>
      <c r="I19" s="111" t="s">
        <v>10</v>
      </c>
      <c r="J19" s="12"/>
    </row>
    <row r="20" spans="1:11" ht="17.25" customHeight="1" thickBot="1">
      <c r="A20" s="11"/>
      <c r="B20" s="192" t="s">
        <v>78</v>
      </c>
      <c r="C20" s="193"/>
      <c r="D20" s="193"/>
      <c r="E20" s="193"/>
      <c r="F20" s="193"/>
      <c r="G20" s="193"/>
      <c r="H20" s="193"/>
      <c r="I20" s="194"/>
      <c r="J20" s="12"/>
    </row>
    <row r="21" spans="1:11" ht="35.1" customHeight="1">
      <c r="A21" s="11"/>
      <c r="B21" s="1">
        <v>100</v>
      </c>
      <c r="C21" s="36" t="s">
        <v>68</v>
      </c>
      <c r="D21" s="167" t="s">
        <v>61</v>
      </c>
      <c r="E21" s="168"/>
      <c r="F21" s="40" t="s">
        <v>74</v>
      </c>
      <c r="G21" s="19">
        <f>ROUND(H21/4,2)</f>
        <v>5.69</v>
      </c>
      <c r="H21" s="19">
        <v>22.77</v>
      </c>
      <c r="I21" s="20">
        <f>G21*B21</f>
        <v>569</v>
      </c>
      <c r="J21" s="12"/>
      <c r="K21" s="128"/>
    </row>
    <row r="22" spans="1:11" ht="35.1" customHeight="1">
      <c r="A22" s="11"/>
      <c r="B22" s="1">
        <v>100</v>
      </c>
      <c r="C22" s="36" t="s">
        <v>69</v>
      </c>
      <c r="D22" s="167" t="s">
        <v>61</v>
      </c>
      <c r="E22" s="168"/>
      <c r="F22" s="40" t="s">
        <v>75</v>
      </c>
      <c r="G22" s="19">
        <f t="shared" ref="G22:G85" si="1">ROUND(H22/4,2)</f>
        <v>5.05</v>
      </c>
      <c r="H22" s="19">
        <v>20.2</v>
      </c>
      <c r="I22" s="20">
        <f t="shared" ref="I22:I28" si="2">G22*B22</f>
        <v>505</v>
      </c>
      <c r="J22" s="12"/>
      <c r="K22" s="128"/>
    </row>
    <row r="23" spans="1:11" ht="35.1" customHeight="1">
      <c r="A23" s="11"/>
      <c r="B23" s="1">
        <v>10</v>
      </c>
      <c r="C23" s="36" t="s">
        <v>53</v>
      </c>
      <c r="D23" s="167"/>
      <c r="E23" s="168"/>
      <c r="F23" s="40" t="s">
        <v>70</v>
      </c>
      <c r="G23" s="19">
        <f t="shared" si="1"/>
        <v>41.04</v>
      </c>
      <c r="H23" s="19">
        <v>164.14</v>
      </c>
      <c r="I23" s="20">
        <f t="shared" si="2"/>
        <v>410.4</v>
      </c>
      <c r="J23" s="12"/>
      <c r="K23" s="128"/>
    </row>
    <row r="24" spans="1:11" ht="35.1" customHeight="1">
      <c r="A24" s="11"/>
      <c r="B24" s="1">
        <v>100</v>
      </c>
      <c r="C24" s="36" t="s">
        <v>54</v>
      </c>
      <c r="D24" s="167" t="s">
        <v>55</v>
      </c>
      <c r="E24" s="168"/>
      <c r="F24" s="40" t="s">
        <v>71</v>
      </c>
      <c r="G24" s="19">
        <f t="shared" si="1"/>
        <v>6.98</v>
      </c>
      <c r="H24" s="19">
        <v>27.91</v>
      </c>
      <c r="I24" s="20">
        <f t="shared" si="2"/>
        <v>698</v>
      </c>
      <c r="J24" s="12"/>
      <c r="K24" s="129"/>
    </row>
    <row r="25" spans="1:11" ht="35.1" customHeight="1">
      <c r="A25" s="11"/>
      <c r="B25" s="1">
        <v>30</v>
      </c>
      <c r="C25" s="36" t="s">
        <v>56</v>
      </c>
      <c r="D25" s="167" t="s">
        <v>57</v>
      </c>
      <c r="E25" s="168"/>
      <c r="F25" s="40" t="s">
        <v>72</v>
      </c>
      <c r="G25" s="19">
        <f t="shared" si="1"/>
        <v>18.27</v>
      </c>
      <c r="H25" s="19">
        <v>73.069999999999993</v>
      </c>
      <c r="I25" s="20">
        <f t="shared" si="2"/>
        <v>548.1</v>
      </c>
      <c r="J25" s="12"/>
    </row>
    <row r="26" spans="1:11" ht="35.1" customHeight="1">
      <c r="A26" s="11"/>
      <c r="B26" s="1">
        <v>30</v>
      </c>
      <c r="C26" s="36" t="s">
        <v>58</v>
      </c>
      <c r="D26" s="167" t="s">
        <v>59</v>
      </c>
      <c r="E26" s="168"/>
      <c r="F26" s="40" t="s">
        <v>76</v>
      </c>
      <c r="G26" s="19">
        <f t="shared" si="1"/>
        <v>31.21</v>
      </c>
      <c r="H26" s="19">
        <v>124.85</v>
      </c>
      <c r="I26" s="20">
        <f t="shared" si="2"/>
        <v>936.30000000000007</v>
      </c>
      <c r="J26" s="12"/>
    </row>
    <row r="27" spans="1:11" ht="35.1" customHeight="1">
      <c r="A27" s="11"/>
      <c r="B27" s="1">
        <v>50</v>
      </c>
      <c r="C27" s="36" t="s">
        <v>60</v>
      </c>
      <c r="D27" s="167" t="s">
        <v>61</v>
      </c>
      <c r="E27" s="168"/>
      <c r="F27" s="40" t="s">
        <v>73</v>
      </c>
      <c r="G27" s="19">
        <f t="shared" si="1"/>
        <v>15.52</v>
      </c>
      <c r="H27" s="19">
        <v>62.06</v>
      </c>
      <c r="I27" s="20">
        <f t="shared" si="2"/>
        <v>776</v>
      </c>
      <c r="J27" s="12"/>
    </row>
    <row r="28" spans="1:11" ht="35.1" customHeight="1">
      <c r="A28" s="11"/>
      <c r="B28" s="1">
        <v>30</v>
      </c>
      <c r="C28" s="36" t="s">
        <v>60</v>
      </c>
      <c r="D28" s="167" t="s">
        <v>62</v>
      </c>
      <c r="E28" s="168"/>
      <c r="F28" s="40" t="s">
        <v>73</v>
      </c>
      <c r="G28" s="19">
        <f t="shared" si="1"/>
        <v>15.52</v>
      </c>
      <c r="H28" s="19">
        <v>62.06</v>
      </c>
      <c r="I28" s="20">
        <f t="shared" si="2"/>
        <v>465.59999999999997</v>
      </c>
      <c r="J28" s="12"/>
    </row>
    <row r="29" spans="1:11" ht="8.25" hidden="1" customHeight="1">
      <c r="A29" s="11"/>
      <c r="B29" s="1"/>
      <c r="C29" s="36"/>
      <c r="D29" s="167"/>
      <c r="E29" s="168"/>
      <c r="F29" s="40">
        <f>VLOOKUP(C29,'[2]Acha Air Sales Price List'!$B$1:$D$65536,3,FALSE)</f>
        <v>0</v>
      </c>
      <c r="G29" s="19">
        <f t="shared" si="1"/>
        <v>0</v>
      </c>
      <c r="H29" s="19"/>
      <c r="I29" s="20">
        <f t="shared" ref="I29:I66" si="3">ROUND(IF(ISNUMBER(B29), G29*B29, 0),5)</f>
        <v>0</v>
      </c>
      <c r="J29" s="12"/>
    </row>
    <row r="30" spans="1:11" ht="12.4" hidden="1" customHeight="1">
      <c r="A30" s="11"/>
      <c r="B30" s="1"/>
      <c r="C30" s="36"/>
      <c r="D30" s="167"/>
      <c r="E30" s="168"/>
      <c r="F30" s="40">
        <f>VLOOKUP(C30,'[2]Acha Air Sales Price List'!$B$1:$D$65536,3,FALSE)</f>
        <v>0</v>
      </c>
      <c r="G30" s="19">
        <f t="shared" si="1"/>
        <v>0</v>
      </c>
      <c r="H30" s="19"/>
      <c r="I30" s="20">
        <f t="shared" si="3"/>
        <v>0</v>
      </c>
      <c r="J30" s="12"/>
    </row>
    <row r="31" spans="1:11" ht="12.4" hidden="1" customHeight="1">
      <c r="A31" s="11"/>
      <c r="B31" s="1"/>
      <c r="C31" s="36"/>
      <c r="D31" s="167"/>
      <c r="E31" s="168"/>
      <c r="F31" s="40">
        <f>VLOOKUP(C31,'[2]Acha Air Sales Price List'!$B$1:$D$65536,3,FALSE)</f>
        <v>0</v>
      </c>
      <c r="G31" s="19">
        <f t="shared" si="1"/>
        <v>0</v>
      </c>
      <c r="H31" s="19"/>
      <c r="I31" s="20">
        <f t="shared" si="3"/>
        <v>0</v>
      </c>
      <c r="J31" s="12"/>
    </row>
    <row r="32" spans="1:11" ht="12.4" hidden="1" customHeight="1">
      <c r="A32" s="11"/>
      <c r="B32" s="1"/>
      <c r="C32" s="36"/>
      <c r="D32" s="167"/>
      <c r="E32" s="168"/>
      <c r="F32" s="40">
        <f>VLOOKUP(C32,'[2]Acha Air Sales Price List'!$B$1:$D$65536,3,FALSE)</f>
        <v>0</v>
      </c>
      <c r="G32" s="19">
        <f t="shared" si="1"/>
        <v>0</v>
      </c>
      <c r="H32" s="19"/>
      <c r="I32" s="20">
        <f t="shared" si="3"/>
        <v>0</v>
      </c>
      <c r="J32" s="12"/>
    </row>
    <row r="33" spans="1:10" ht="12.4" hidden="1" customHeight="1">
      <c r="A33" s="11"/>
      <c r="B33" s="1"/>
      <c r="C33" s="36"/>
      <c r="D33" s="167"/>
      <c r="E33" s="168"/>
      <c r="F33" s="40">
        <f>VLOOKUP(C33,'[2]Acha Air Sales Price List'!$B$1:$D$65536,3,FALSE)</f>
        <v>0</v>
      </c>
      <c r="G33" s="19">
        <f t="shared" si="1"/>
        <v>0</v>
      </c>
      <c r="H33" s="19"/>
      <c r="I33" s="20">
        <f t="shared" si="3"/>
        <v>0</v>
      </c>
      <c r="J33" s="12"/>
    </row>
    <row r="34" spans="1:10" ht="12.4" hidden="1" customHeight="1">
      <c r="A34" s="11"/>
      <c r="B34" s="1"/>
      <c r="C34" s="36"/>
      <c r="D34" s="167"/>
      <c r="E34" s="168"/>
      <c r="F34" s="40">
        <f>VLOOKUP(C34,'[2]Acha Air Sales Price List'!$B$1:$D$65536,3,FALSE)</f>
        <v>0</v>
      </c>
      <c r="G34" s="19">
        <f t="shared" si="1"/>
        <v>0</v>
      </c>
      <c r="H34" s="19"/>
      <c r="I34" s="20">
        <f t="shared" si="3"/>
        <v>0</v>
      </c>
      <c r="J34" s="12"/>
    </row>
    <row r="35" spans="1:10" ht="12.4" hidden="1" customHeight="1">
      <c r="A35" s="11"/>
      <c r="B35" s="1"/>
      <c r="C35" s="36"/>
      <c r="D35" s="167"/>
      <c r="E35" s="168"/>
      <c r="F35" s="40">
        <f>VLOOKUP(C35,'[2]Acha Air Sales Price List'!$B$1:$D$65536,3,FALSE)</f>
        <v>0</v>
      </c>
      <c r="G35" s="19">
        <f t="shared" si="1"/>
        <v>0</v>
      </c>
      <c r="H35" s="19"/>
      <c r="I35" s="20">
        <f t="shared" si="3"/>
        <v>0</v>
      </c>
      <c r="J35" s="12"/>
    </row>
    <row r="36" spans="1:10" ht="12.4" hidden="1" customHeight="1">
      <c r="A36" s="11"/>
      <c r="B36" s="1"/>
      <c r="C36" s="36"/>
      <c r="D36" s="167"/>
      <c r="E36" s="168"/>
      <c r="F36" s="40">
        <f>VLOOKUP(C36,'[2]Acha Air Sales Price List'!$B$1:$D$65536,3,FALSE)</f>
        <v>0</v>
      </c>
      <c r="G36" s="19">
        <f t="shared" si="1"/>
        <v>0</v>
      </c>
      <c r="H36" s="19"/>
      <c r="I36" s="20">
        <f t="shared" si="3"/>
        <v>0</v>
      </c>
      <c r="J36" s="12"/>
    </row>
    <row r="37" spans="1:10" ht="12.4" hidden="1" customHeight="1">
      <c r="A37" s="11"/>
      <c r="B37" s="1"/>
      <c r="C37" s="36"/>
      <c r="D37" s="167"/>
      <c r="E37" s="168"/>
      <c r="F37" s="40">
        <f>VLOOKUP(C37,'[2]Acha Air Sales Price List'!$B$1:$D$65536,3,FALSE)</f>
        <v>0</v>
      </c>
      <c r="G37" s="19">
        <f t="shared" si="1"/>
        <v>0</v>
      </c>
      <c r="H37" s="19"/>
      <c r="I37" s="20">
        <f t="shared" si="3"/>
        <v>0</v>
      </c>
      <c r="J37" s="12"/>
    </row>
    <row r="38" spans="1:10" ht="12.4" hidden="1" customHeight="1">
      <c r="A38" s="11"/>
      <c r="B38" s="1"/>
      <c r="C38" s="36"/>
      <c r="D38" s="167"/>
      <c r="E38" s="168"/>
      <c r="F38" s="40">
        <f>VLOOKUP(C38,'[2]Acha Air Sales Price List'!$B$1:$D$65536,3,FALSE)</f>
        <v>0</v>
      </c>
      <c r="G38" s="19">
        <f t="shared" si="1"/>
        <v>0</v>
      </c>
      <c r="H38" s="19"/>
      <c r="I38" s="20">
        <f t="shared" si="3"/>
        <v>0</v>
      </c>
      <c r="J38" s="12"/>
    </row>
    <row r="39" spans="1:10" ht="12.4" hidden="1" customHeight="1">
      <c r="A39" s="11"/>
      <c r="B39" s="1"/>
      <c r="C39" s="37"/>
      <c r="D39" s="167"/>
      <c r="E39" s="168"/>
      <c r="F39" s="40">
        <f>VLOOKUP(C39,'[2]Acha Air Sales Price List'!$B$1:$D$65536,3,FALSE)</f>
        <v>0</v>
      </c>
      <c r="G39" s="19">
        <f t="shared" si="1"/>
        <v>0</v>
      </c>
      <c r="H39" s="19"/>
      <c r="I39" s="20">
        <f t="shared" si="3"/>
        <v>0</v>
      </c>
      <c r="J39" s="12"/>
    </row>
    <row r="40" spans="1:10" ht="12" hidden="1" customHeight="1">
      <c r="A40" s="11"/>
      <c r="B40" s="1"/>
      <c r="C40" s="36"/>
      <c r="D40" s="167"/>
      <c r="E40" s="168"/>
      <c r="F40" s="40">
        <f>VLOOKUP(C40,'[2]Acha Air Sales Price List'!$B$1:$D$65536,3,FALSE)</f>
        <v>0</v>
      </c>
      <c r="G40" s="19">
        <f t="shared" si="1"/>
        <v>0</v>
      </c>
      <c r="H40" s="19"/>
      <c r="I40" s="20">
        <f t="shared" si="3"/>
        <v>0</v>
      </c>
      <c r="J40" s="12"/>
    </row>
    <row r="41" spans="1:10" ht="12.4" hidden="1" customHeight="1">
      <c r="A41" s="11"/>
      <c r="B41" s="1"/>
      <c r="C41" s="36"/>
      <c r="D41" s="167"/>
      <c r="E41" s="168"/>
      <c r="F41" s="40">
        <f>VLOOKUP(C41,'[2]Acha Air Sales Price List'!$B$1:$D$65536,3,FALSE)</f>
        <v>0</v>
      </c>
      <c r="G41" s="19">
        <f t="shared" si="1"/>
        <v>0</v>
      </c>
      <c r="H41" s="19"/>
      <c r="I41" s="20">
        <f t="shared" si="3"/>
        <v>0</v>
      </c>
      <c r="J41" s="12"/>
    </row>
    <row r="42" spans="1:10" ht="12.4" hidden="1" customHeight="1">
      <c r="A42" s="11"/>
      <c r="B42" s="1"/>
      <c r="C42" s="36"/>
      <c r="D42" s="167"/>
      <c r="E42" s="168"/>
      <c r="F42" s="40">
        <f>VLOOKUP(C42,'[2]Acha Air Sales Price List'!$B$1:$D$65536,3,FALSE)</f>
        <v>0</v>
      </c>
      <c r="G42" s="19">
        <f t="shared" si="1"/>
        <v>0</v>
      </c>
      <c r="H42" s="19"/>
      <c r="I42" s="20">
        <f t="shared" si="3"/>
        <v>0</v>
      </c>
      <c r="J42" s="12"/>
    </row>
    <row r="43" spans="1:10" ht="12.4" hidden="1" customHeight="1">
      <c r="A43" s="11"/>
      <c r="B43" s="1"/>
      <c r="C43" s="36"/>
      <c r="D43" s="167"/>
      <c r="E43" s="168"/>
      <c r="F43" s="40">
        <f>VLOOKUP(C43,'[2]Acha Air Sales Price List'!$B$1:$D$65536,3,FALSE)</f>
        <v>0</v>
      </c>
      <c r="G43" s="19">
        <f t="shared" si="1"/>
        <v>0</v>
      </c>
      <c r="H43" s="19"/>
      <c r="I43" s="20">
        <f t="shared" si="3"/>
        <v>0</v>
      </c>
      <c r="J43" s="12"/>
    </row>
    <row r="44" spans="1:10" ht="12.4" hidden="1" customHeight="1">
      <c r="A44" s="11"/>
      <c r="B44" s="1"/>
      <c r="C44" s="36"/>
      <c r="D44" s="167"/>
      <c r="E44" s="168"/>
      <c r="F44" s="40">
        <f>VLOOKUP(C44,'[2]Acha Air Sales Price List'!$B$1:$D$65536,3,FALSE)</f>
        <v>0</v>
      </c>
      <c r="G44" s="19">
        <f t="shared" si="1"/>
        <v>0</v>
      </c>
      <c r="H44" s="19"/>
      <c r="I44" s="20">
        <f t="shared" si="3"/>
        <v>0</v>
      </c>
      <c r="J44" s="12"/>
    </row>
    <row r="45" spans="1:10" ht="12.4" hidden="1" customHeight="1">
      <c r="A45" s="11"/>
      <c r="B45" s="1"/>
      <c r="C45" s="36"/>
      <c r="D45" s="167"/>
      <c r="E45" s="168"/>
      <c r="F45" s="40">
        <f>VLOOKUP(C45,'[2]Acha Air Sales Price List'!$B$1:$D$65536,3,FALSE)</f>
        <v>0</v>
      </c>
      <c r="G45" s="19">
        <f t="shared" si="1"/>
        <v>0</v>
      </c>
      <c r="H45" s="19"/>
      <c r="I45" s="20">
        <f t="shared" si="3"/>
        <v>0</v>
      </c>
      <c r="J45" s="12"/>
    </row>
    <row r="46" spans="1:10" ht="12.4" hidden="1" customHeight="1">
      <c r="A46" s="11"/>
      <c r="B46" s="1"/>
      <c r="C46" s="36"/>
      <c r="D46" s="167"/>
      <c r="E46" s="168"/>
      <c r="F46" s="40">
        <f>VLOOKUP(C46,'[2]Acha Air Sales Price List'!$B$1:$D$65536,3,FALSE)</f>
        <v>0</v>
      </c>
      <c r="G46" s="19">
        <f t="shared" si="1"/>
        <v>0</v>
      </c>
      <c r="H46" s="19"/>
      <c r="I46" s="20">
        <f t="shared" si="3"/>
        <v>0</v>
      </c>
      <c r="J46" s="12"/>
    </row>
    <row r="47" spans="1:10" ht="12.4" hidden="1" customHeight="1">
      <c r="A47" s="11"/>
      <c r="B47" s="1"/>
      <c r="C47" s="36"/>
      <c r="D47" s="167"/>
      <c r="E47" s="168"/>
      <c r="F47" s="40">
        <f>VLOOKUP(C47,'[2]Acha Air Sales Price List'!$B$1:$D$65536,3,FALSE)</f>
        <v>0</v>
      </c>
      <c r="G47" s="19">
        <f t="shared" si="1"/>
        <v>0</v>
      </c>
      <c r="H47" s="19"/>
      <c r="I47" s="20">
        <f t="shared" si="3"/>
        <v>0</v>
      </c>
      <c r="J47" s="12"/>
    </row>
    <row r="48" spans="1:10" ht="12.4" hidden="1" customHeight="1">
      <c r="A48" s="11"/>
      <c r="B48" s="1"/>
      <c r="C48" s="36"/>
      <c r="D48" s="167"/>
      <c r="E48" s="168"/>
      <c r="F48" s="40">
        <f>VLOOKUP(C48,'[2]Acha Air Sales Price List'!$B$1:$D$65536,3,FALSE)</f>
        <v>0</v>
      </c>
      <c r="G48" s="19">
        <f t="shared" si="1"/>
        <v>0</v>
      </c>
      <c r="H48" s="19"/>
      <c r="I48" s="20">
        <f t="shared" si="3"/>
        <v>0</v>
      </c>
      <c r="J48" s="12"/>
    </row>
    <row r="49" spans="1:10" ht="12.4" hidden="1" customHeight="1">
      <c r="A49" s="11"/>
      <c r="B49" s="1"/>
      <c r="C49" s="36"/>
      <c r="D49" s="167"/>
      <c r="E49" s="168"/>
      <c r="F49" s="40">
        <f>VLOOKUP(C49,'[2]Acha Air Sales Price List'!$B$1:$D$65536,3,FALSE)</f>
        <v>0</v>
      </c>
      <c r="G49" s="19">
        <f t="shared" si="1"/>
        <v>0</v>
      </c>
      <c r="H49" s="19"/>
      <c r="I49" s="20">
        <f t="shared" si="3"/>
        <v>0</v>
      </c>
      <c r="J49" s="12"/>
    </row>
    <row r="50" spans="1:10" ht="12.4" hidden="1" customHeight="1">
      <c r="A50" s="11"/>
      <c r="B50" s="1"/>
      <c r="C50" s="36"/>
      <c r="D50" s="167"/>
      <c r="E50" s="168"/>
      <c r="F50" s="40">
        <f>VLOOKUP(C50,'[2]Acha Air Sales Price List'!$B$1:$D$65536,3,FALSE)</f>
        <v>0</v>
      </c>
      <c r="G50" s="19">
        <f t="shared" si="1"/>
        <v>0</v>
      </c>
      <c r="H50" s="19"/>
      <c r="I50" s="20">
        <f t="shared" si="3"/>
        <v>0</v>
      </c>
      <c r="J50" s="12"/>
    </row>
    <row r="51" spans="1:10" ht="12.4" hidden="1" customHeight="1">
      <c r="A51" s="11"/>
      <c r="B51" s="1"/>
      <c r="C51" s="36"/>
      <c r="D51" s="167"/>
      <c r="E51" s="168"/>
      <c r="F51" s="40">
        <f>VLOOKUP(C51,'[2]Acha Air Sales Price List'!$B$1:$D$65536,3,FALSE)</f>
        <v>0</v>
      </c>
      <c r="G51" s="19">
        <f t="shared" si="1"/>
        <v>0</v>
      </c>
      <c r="H51" s="19"/>
      <c r="I51" s="20">
        <f t="shared" si="3"/>
        <v>0</v>
      </c>
      <c r="J51" s="12"/>
    </row>
    <row r="52" spans="1:10" ht="12.4" hidden="1" customHeight="1">
      <c r="A52" s="11"/>
      <c r="B52" s="1"/>
      <c r="C52" s="36"/>
      <c r="D52" s="167"/>
      <c r="E52" s="168"/>
      <c r="F52" s="40">
        <f>VLOOKUP(C52,'[2]Acha Air Sales Price List'!$B$1:$D$65536,3,FALSE)</f>
        <v>0</v>
      </c>
      <c r="G52" s="19">
        <f t="shared" si="1"/>
        <v>0</v>
      </c>
      <c r="H52" s="19"/>
      <c r="I52" s="20">
        <f t="shared" si="3"/>
        <v>0</v>
      </c>
      <c r="J52" s="12"/>
    </row>
    <row r="53" spans="1:10" ht="12.4" hidden="1" customHeight="1">
      <c r="A53" s="11"/>
      <c r="B53" s="1"/>
      <c r="C53" s="36"/>
      <c r="D53" s="167"/>
      <c r="E53" s="168"/>
      <c r="F53" s="40">
        <f>VLOOKUP(C53,'[2]Acha Air Sales Price List'!$B$1:$D$65536,3,FALSE)</f>
        <v>0</v>
      </c>
      <c r="G53" s="19">
        <f t="shared" si="1"/>
        <v>0</v>
      </c>
      <c r="H53" s="19"/>
      <c r="I53" s="20">
        <f t="shared" si="3"/>
        <v>0</v>
      </c>
      <c r="J53" s="12"/>
    </row>
    <row r="54" spans="1:10" ht="12.4" hidden="1" customHeight="1">
      <c r="A54" s="11"/>
      <c r="B54" s="1"/>
      <c r="C54" s="36"/>
      <c r="D54" s="167"/>
      <c r="E54" s="168"/>
      <c r="F54" s="40">
        <f>VLOOKUP(C54,'[2]Acha Air Sales Price List'!$B$1:$D$65536,3,FALSE)</f>
        <v>0</v>
      </c>
      <c r="G54" s="19">
        <f t="shared" si="1"/>
        <v>0</v>
      </c>
      <c r="H54" s="19"/>
      <c r="I54" s="20">
        <f t="shared" si="3"/>
        <v>0</v>
      </c>
      <c r="J54" s="12"/>
    </row>
    <row r="55" spans="1:10" ht="12.4" hidden="1" customHeight="1">
      <c r="A55" s="11"/>
      <c r="B55" s="1"/>
      <c r="C55" s="36"/>
      <c r="D55" s="167"/>
      <c r="E55" s="168"/>
      <c r="F55" s="40">
        <f>VLOOKUP(C55,'[2]Acha Air Sales Price List'!$B$1:$D$65536,3,FALSE)</f>
        <v>0</v>
      </c>
      <c r="G55" s="19">
        <f t="shared" si="1"/>
        <v>0</v>
      </c>
      <c r="H55" s="19"/>
      <c r="I55" s="20">
        <f t="shared" si="3"/>
        <v>0</v>
      </c>
      <c r="J55" s="12"/>
    </row>
    <row r="56" spans="1:10" ht="12.4" hidden="1" customHeight="1">
      <c r="A56" s="11"/>
      <c r="B56" s="1"/>
      <c r="C56" s="36"/>
      <c r="D56" s="167"/>
      <c r="E56" s="168"/>
      <c r="F56" s="40">
        <f>VLOOKUP(C56,'[2]Acha Air Sales Price List'!$B$1:$D$65536,3,FALSE)</f>
        <v>0</v>
      </c>
      <c r="G56" s="19">
        <f t="shared" si="1"/>
        <v>0</v>
      </c>
      <c r="H56" s="19"/>
      <c r="I56" s="20">
        <f t="shared" si="3"/>
        <v>0</v>
      </c>
      <c r="J56" s="12"/>
    </row>
    <row r="57" spans="1:10" ht="12.4" hidden="1" customHeight="1">
      <c r="A57" s="11"/>
      <c r="B57" s="1"/>
      <c r="C57" s="36"/>
      <c r="D57" s="167"/>
      <c r="E57" s="168"/>
      <c r="F57" s="40">
        <f>VLOOKUP(C57,'[2]Acha Air Sales Price List'!$B$1:$D$65536,3,FALSE)</f>
        <v>0</v>
      </c>
      <c r="G57" s="19">
        <f t="shared" si="1"/>
        <v>0</v>
      </c>
      <c r="H57" s="19"/>
      <c r="I57" s="20">
        <f t="shared" si="3"/>
        <v>0</v>
      </c>
      <c r="J57" s="12"/>
    </row>
    <row r="58" spans="1:10" ht="12.4" hidden="1" customHeight="1">
      <c r="A58" s="11"/>
      <c r="B58" s="1"/>
      <c r="C58" s="36"/>
      <c r="D58" s="167"/>
      <c r="E58" s="168"/>
      <c r="F58" s="40">
        <f>VLOOKUP(C58,'[2]Acha Air Sales Price List'!$B$1:$D$65536,3,FALSE)</f>
        <v>0</v>
      </c>
      <c r="G58" s="19">
        <f t="shared" si="1"/>
        <v>0</v>
      </c>
      <c r="H58" s="19"/>
      <c r="I58" s="20">
        <f t="shared" si="3"/>
        <v>0</v>
      </c>
      <c r="J58" s="12"/>
    </row>
    <row r="59" spans="1:10" ht="12.4" hidden="1" customHeight="1">
      <c r="A59" s="11"/>
      <c r="B59" s="1"/>
      <c r="C59" s="36"/>
      <c r="D59" s="167"/>
      <c r="E59" s="168"/>
      <c r="F59" s="40">
        <f>VLOOKUP(C59,'[2]Acha Air Sales Price List'!$B$1:$D$65536,3,FALSE)</f>
        <v>0</v>
      </c>
      <c r="G59" s="19">
        <f t="shared" si="1"/>
        <v>0</v>
      </c>
      <c r="H59" s="19"/>
      <c r="I59" s="20">
        <f t="shared" si="3"/>
        <v>0</v>
      </c>
      <c r="J59" s="12"/>
    </row>
    <row r="60" spans="1:10" ht="12.4" hidden="1" customHeight="1">
      <c r="A60" s="11"/>
      <c r="B60" s="1"/>
      <c r="C60" s="36"/>
      <c r="D60" s="167"/>
      <c r="E60" s="168"/>
      <c r="F60" s="40">
        <f>VLOOKUP(C60,'[2]Acha Air Sales Price List'!$B$1:$D$65536,3,FALSE)</f>
        <v>0</v>
      </c>
      <c r="G60" s="19">
        <f t="shared" si="1"/>
        <v>0</v>
      </c>
      <c r="H60" s="19"/>
      <c r="I60" s="20">
        <f t="shared" si="3"/>
        <v>0</v>
      </c>
      <c r="J60" s="12"/>
    </row>
    <row r="61" spans="1:10" ht="12.4" hidden="1" customHeight="1">
      <c r="A61" s="11"/>
      <c r="B61" s="1"/>
      <c r="C61" s="36"/>
      <c r="D61" s="167"/>
      <c r="E61" s="168"/>
      <c r="F61" s="40">
        <f>VLOOKUP(C61,'[2]Acha Air Sales Price List'!$B$1:$D$65536,3,FALSE)</f>
        <v>0</v>
      </c>
      <c r="G61" s="19">
        <f t="shared" si="1"/>
        <v>0</v>
      </c>
      <c r="H61" s="19"/>
      <c r="I61" s="20">
        <f t="shared" si="3"/>
        <v>0</v>
      </c>
      <c r="J61" s="12"/>
    </row>
    <row r="62" spans="1:10" ht="12.4" hidden="1" customHeight="1">
      <c r="A62" s="11"/>
      <c r="B62" s="1"/>
      <c r="C62" s="36"/>
      <c r="D62" s="167"/>
      <c r="E62" s="168"/>
      <c r="F62" s="40">
        <f>VLOOKUP(C62,'[2]Acha Air Sales Price List'!$B$1:$D$65536,3,FALSE)</f>
        <v>0</v>
      </c>
      <c r="G62" s="19">
        <f t="shared" si="1"/>
        <v>0</v>
      </c>
      <c r="H62" s="19"/>
      <c r="I62" s="20">
        <f t="shared" si="3"/>
        <v>0</v>
      </c>
      <c r="J62" s="12"/>
    </row>
    <row r="63" spans="1:10" ht="12.4" hidden="1" customHeight="1">
      <c r="A63" s="11"/>
      <c r="B63" s="1"/>
      <c r="C63" s="36"/>
      <c r="D63" s="167"/>
      <c r="E63" s="168"/>
      <c r="F63" s="40">
        <f>VLOOKUP(C63,'[2]Acha Air Sales Price List'!$B$1:$D$65536,3,FALSE)</f>
        <v>0</v>
      </c>
      <c r="G63" s="19">
        <f t="shared" si="1"/>
        <v>0</v>
      </c>
      <c r="H63" s="19"/>
      <c r="I63" s="20">
        <f t="shared" si="3"/>
        <v>0</v>
      </c>
      <c r="J63" s="12"/>
    </row>
    <row r="64" spans="1:10" ht="12.4" hidden="1" customHeight="1">
      <c r="A64" s="11"/>
      <c r="B64" s="1"/>
      <c r="C64" s="36"/>
      <c r="D64" s="167"/>
      <c r="E64" s="168"/>
      <c r="F64" s="40">
        <f>VLOOKUP(C64,'[2]Acha Air Sales Price List'!$B$1:$D$65536,3,FALSE)</f>
        <v>0</v>
      </c>
      <c r="G64" s="19">
        <f t="shared" si="1"/>
        <v>0</v>
      </c>
      <c r="H64" s="19"/>
      <c r="I64" s="20">
        <f t="shared" si="3"/>
        <v>0</v>
      </c>
      <c r="J64" s="12"/>
    </row>
    <row r="65" spans="1:10" ht="12.4" hidden="1" customHeight="1">
      <c r="A65" s="11"/>
      <c r="B65" s="1"/>
      <c r="C65" s="36"/>
      <c r="D65" s="167"/>
      <c r="E65" s="168"/>
      <c r="F65" s="40">
        <f>VLOOKUP(C65,'[2]Acha Air Sales Price List'!$B$1:$D$65536,3,FALSE)</f>
        <v>0</v>
      </c>
      <c r="G65" s="19">
        <f t="shared" si="1"/>
        <v>0</v>
      </c>
      <c r="H65" s="19"/>
      <c r="I65" s="20">
        <f t="shared" si="3"/>
        <v>0</v>
      </c>
      <c r="J65" s="12"/>
    </row>
    <row r="66" spans="1:10" ht="12.4" hidden="1" customHeight="1">
      <c r="A66" s="11"/>
      <c r="B66" s="1"/>
      <c r="C66" s="36"/>
      <c r="D66" s="167"/>
      <c r="E66" s="168"/>
      <c r="F66" s="40">
        <f>VLOOKUP(C66,'[2]Acha Air Sales Price List'!$B$1:$D$65536,3,FALSE)</f>
        <v>0</v>
      </c>
      <c r="G66" s="19">
        <f t="shared" si="1"/>
        <v>0</v>
      </c>
      <c r="H66" s="19"/>
      <c r="I66" s="20">
        <f t="shared" si="3"/>
        <v>0</v>
      </c>
      <c r="J66" s="12"/>
    </row>
    <row r="67" spans="1:10" ht="12.4" hidden="1" customHeight="1">
      <c r="A67" s="11"/>
      <c r="B67" s="1"/>
      <c r="C67" s="37"/>
      <c r="D67" s="167"/>
      <c r="E67" s="168"/>
      <c r="F67" s="40">
        <f>VLOOKUP(C67,'[2]Acha Air Sales Price List'!$B$1:$D$65536,3,FALSE)</f>
        <v>0</v>
      </c>
      <c r="G67" s="19">
        <f t="shared" si="1"/>
        <v>0</v>
      </c>
      <c r="H67" s="19"/>
      <c r="I67" s="20">
        <f>ROUND(IF(ISNUMBER(B67), G67*B67, 0),5)</f>
        <v>0</v>
      </c>
      <c r="J67" s="12"/>
    </row>
    <row r="68" spans="1:10" ht="12" hidden="1" customHeight="1">
      <c r="A68" s="11"/>
      <c r="B68" s="1"/>
      <c r="C68" s="36"/>
      <c r="D68" s="167"/>
      <c r="E68" s="168"/>
      <c r="F68" s="40">
        <f>VLOOKUP(C68,'[2]Acha Air Sales Price List'!$B$1:$D$65536,3,FALSE)</f>
        <v>0</v>
      </c>
      <c r="G68" s="19">
        <f t="shared" si="1"/>
        <v>0</v>
      </c>
      <c r="H68" s="19"/>
      <c r="I68" s="20">
        <f t="shared" ref="I68:I84" si="4">ROUND(IF(ISNUMBER(B68), G68*B68, 0),5)</f>
        <v>0</v>
      </c>
      <c r="J68" s="12"/>
    </row>
    <row r="69" spans="1:10" ht="12.4" hidden="1" customHeight="1">
      <c r="A69" s="11"/>
      <c r="B69" s="1"/>
      <c r="C69" s="36"/>
      <c r="D69" s="167"/>
      <c r="E69" s="168"/>
      <c r="F69" s="40">
        <f>VLOOKUP(C69,'[2]Acha Air Sales Price List'!$B$1:$D$65536,3,FALSE)</f>
        <v>0</v>
      </c>
      <c r="G69" s="19">
        <f t="shared" si="1"/>
        <v>0</v>
      </c>
      <c r="H69" s="19"/>
      <c r="I69" s="20">
        <f t="shared" si="4"/>
        <v>0</v>
      </c>
      <c r="J69" s="12"/>
    </row>
    <row r="70" spans="1:10" ht="12.4" hidden="1" customHeight="1">
      <c r="A70" s="11"/>
      <c r="B70" s="1"/>
      <c r="C70" s="36"/>
      <c r="D70" s="167"/>
      <c r="E70" s="168"/>
      <c r="F70" s="40">
        <f>VLOOKUP(C70,'[2]Acha Air Sales Price List'!$B$1:$D$65536,3,FALSE)</f>
        <v>0</v>
      </c>
      <c r="G70" s="19">
        <f t="shared" si="1"/>
        <v>0</v>
      </c>
      <c r="H70" s="19"/>
      <c r="I70" s="20">
        <f t="shared" si="4"/>
        <v>0</v>
      </c>
      <c r="J70" s="12"/>
    </row>
    <row r="71" spans="1:10" ht="12.4" hidden="1" customHeight="1">
      <c r="A71" s="11"/>
      <c r="B71" s="1"/>
      <c r="C71" s="36"/>
      <c r="D71" s="167"/>
      <c r="E71" s="168"/>
      <c r="F71" s="40">
        <f>VLOOKUP(C71,'[2]Acha Air Sales Price List'!$B$1:$D$65536,3,FALSE)</f>
        <v>0</v>
      </c>
      <c r="G71" s="19">
        <f t="shared" si="1"/>
        <v>0</v>
      </c>
      <c r="H71" s="19"/>
      <c r="I71" s="20">
        <f t="shared" si="4"/>
        <v>0</v>
      </c>
      <c r="J71" s="12"/>
    </row>
    <row r="72" spans="1:10" ht="12.4" hidden="1" customHeight="1">
      <c r="A72" s="11"/>
      <c r="B72" s="1"/>
      <c r="C72" s="36"/>
      <c r="D72" s="167"/>
      <c r="E72" s="168"/>
      <c r="F72" s="40">
        <f>VLOOKUP(C72,'[2]Acha Air Sales Price List'!$B$1:$D$65536,3,FALSE)</f>
        <v>0</v>
      </c>
      <c r="G72" s="19">
        <f t="shared" si="1"/>
        <v>0</v>
      </c>
      <c r="H72" s="19"/>
      <c r="I72" s="20">
        <f t="shared" si="4"/>
        <v>0</v>
      </c>
      <c r="J72" s="12"/>
    </row>
    <row r="73" spans="1:10" ht="12.4" hidden="1" customHeight="1">
      <c r="A73" s="11"/>
      <c r="B73" s="1"/>
      <c r="C73" s="36"/>
      <c r="D73" s="167"/>
      <c r="E73" s="168"/>
      <c r="F73" s="40">
        <f>VLOOKUP(C73,'[2]Acha Air Sales Price List'!$B$1:$D$65536,3,FALSE)</f>
        <v>0</v>
      </c>
      <c r="G73" s="19">
        <f t="shared" si="1"/>
        <v>0</v>
      </c>
      <c r="H73" s="19"/>
      <c r="I73" s="20">
        <f t="shared" si="4"/>
        <v>0</v>
      </c>
      <c r="J73" s="12"/>
    </row>
    <row r="74" spans="1:10" ht="12.4" hidden="1" customHeight="1">
      <c r="A74" s="11"/>
      <c r="B74" s="1"/>
      <c r="C74" s="36"/>
      <c r="D74" s="167"/>
      <c r="E74" s="168"/>
      <c r="F74" s="40">
        <f>VLOOKUP(C74,'[2]Acha Air Sales Price List'!$B$1:$D$65536,3,FALSE)</f>
        <v>0</v>
      </c>
      <c r="G74" s="19">
        <f t="shared" si="1"/>
        <v>0</v>
      </c>
      <c r="H74" s="19"/>
      <c r="I74" s="20">
        <f t="shared" si="4"/>
        <v>0</v>
      </c>
      <c r="J74" s="12"/>
    </row>
    <row r="75" spans="1:10" ht="12.4" hidden="1" customHeight="1">
      <c r="A75" s="11"/>
      <c r="B75" s="1"/>
      <c r="C75" s="36"/>
      <c r="D75" s="167"/>
      <c r="E75" s="168"/>
      <c r="F75" s="40">
        <f>VLOOKUP(C75,'[2]Acha Air Sales Price List'!$B$1:$D$65536,3,FALSE)</f>
        <v>0</v>
      </c>
      <c r="G75" s="19">
        <f t="shared" si="1"/>
        <v>0</v>
      </c>
      <c r="H75" s="19"/>
      <c r="I75" s="20">
        <f t="shared" si="4"/>
        <v>0</v>
      </c>
      <c r="J75" s="12"/>
    </row>
    <row r="76" spans="1:10" ht="12.4" hidden="1" customHeight="1">
      <c r="A76" s="11"/>
      <c r="B76" s="1"/>
      <c r="C76" s="36"/>
      <c r="D76" s="167"/>
      <c r="E76" s="168"/>
      <c r="F76" s="40">
        <f>VLOOKUP(C76,'[2]Acha Air Sales Price List'!$B$1:$D$65536,3,FALSE)</f>
        <v>0</v>
      </c>
      <c r="G76" s="19">
        <f t="shared" si="1"/>
        <v>0</v>
      </c>
      <c r="H76" s="19"/>
      <c r="I76" s="20">
        <f t="shared" si="4"/>
        <v>0</v>
      </c>
      <c r="J76" s="12"/>
    </row>
    <row r="77" spans="1:10" ht="12.4" hidden="1" customHeight="1">
      <c r="A77" s="11"/>
      <c r="B77" s="1"/>
      <c r="C77" s="36"/>
      <c r="D77" s="167"/>
      <c r="E77" s="168"/>
      <c r="F77" s="40">
        <f>VLOOKUP(C77,'[2]Acha Air Sales Price List'!$B$1:$D$65536,3,FALSE)</f>
        <v>0</v>
      </c>
      <c r="G77" s="19">
        <f t="shared" si="1"/>
        <v>0</v>
      </c>
      <c r="H77" s="19"/>
      <c r="I77" s="20">
        <f t="shared" si="4"/>
        <v>0</v>
      </c>
      <c r="J77" s="12"/>
    </row>
    <row r="78" spans="1:10" ht="12.4" hidden="1" customHeight="1">
      <c r="A78" s="11"/>
      <c r="B78" s="1"/>
      <c r="C78" s="36"/>
      <c r="D78" s="167"/>
      <c r="E78" s="168"/>
      <c r="F78" s="40">
        <f>VLOOKUP(C78,'[2]Acha Air Sales Price List'!$B$1:$D$65536,3,FALSE)</f>
        <v>0</v>
      </c>
      <c r="G78" s="19">
        <f t="shared" si="1"/>
        <v>0</v>
      </c>
      <c r="H78" s="19"/>
      <c r="I78" s="20">
        <f t="shared" si="4"/>
        <v>0</v>
      </c>
      <c r="J78" s="12"/>
    </row>
    <row r="79" spans="1:10" ht="12.4" hidden="1" customHeight="1">
      <c r="A79" s="11"/>
      <c r="B79" s="1"/>
      <c r="C79" s="36"/>
      <c r="D79" s="167"/>
      <c r="E79" s="168"/>
      <c r="F79" s="40">
        <f>VLOOKUP(C79,'[2]Acha Air Sales Price List'!$B$1:$D$65536,3,FALSE)</f>
        <v>0</v>
      </c>
      <c r="G79" s="19">
        <f t="shared" si="1"/>
        <v>0</v>
      </c>
      <c r="H79" s="19"/>
      <c r="I79" s="20">
        <f t="shared" si="4"/>
        <v>0</v>
      </c>
      <c r="J79" s="12"/>
    </row>
    <row r="80" spans="1:10" ht="12.4" hidden="1" customHeight="1">
      <c r="A80" s="11"/>
      <c r="B80" s="1"/>
      <c r="C80" s="36"/>
      <c r="D80" s="167"/>
      <c r="E80" s="168"/>
      <c r="F80" s="40">
        <f>VLOOKUP(C80,'[2]Acha Air Sales Price List'!$B$1:$D$65536,3,FALSE)</f>
        <v>0</v>
      </c>
      <c r="G80" s="19">
        <f t="shared" si="1"/>
        <v>0</v>
      </c>
      <c r="H80" s="19"/>
      <c r="I80" s="20">
        <f t="shared" si="4"/>
        <v>0</v>
      </c>
      <c r="J80" s="12"/>
    </row>
    <row r="81" spans="1:10" ht="12.4" hidden="1" customHeight="1">
      <c r="A81" s="11"/>
      <c r="B81" s="1"/>
      <c r="C81" s="36"/>
      <c r="D81" s="167"/>
      <c r="E81" s="168"/>
      <c r="F81" s="40">
        <f>VLOOKUP(C81,'[2]Acha Air Sales Price List'!$B$1:$D$65536,3,FALSE)</f>
        <v>0</v>
      </c>
      <c r="G81" s="19">
        <f t="shared" si="1"/>
        <v>0</v>
      </c>
      <c r="H81" s="19"/>
      <c r="I81" s="20">
        <f t="shared" si="4"/>
        <v>0</v>
      </c>
      <c r="J81" s="12"/>
    </row>
    <row r="82" spans="1:10" ht="12.4" hidden="1" customHeight="1">
      <c r="A82" s="11"/>
      <c r="B82" s="1"/>
      <c r="C82" s="36"/>
      <c r="D82" s="167"/>
      <c r="E82" s="168"/>
      <c r="F82" s="40">
        <f>VLOOKUP(C82,'[2]Acha Air Sales Price List'!$B$1:$D$65536,3,FALSE)</f>
        <v>0</v>
      </c>
      <c r="G82" s="19">
        <f t="shared" si="1"/>
        <v>0</v>
      </c>
      <c r="H82" s="19"/>
      <c r="I82" s="20">
        <f t="shared" si="4"/>
        <v>0</v>
      </c>
      <c r="J82" s="12"/>
    </row>
    <row r="83" spans="1:10" ht="12.4" hidden="1" customHeight="1">
      <c r="A83" s="11"/>
      <c r="B83" s="1"/>
      <c r="C83" s="37"/>
      <c r="D83" s="167"/>
      <c r="E83" s="168"/>
      <c r="F83" s="40">
        <f>VLOOKUP(C83,'[2]Acha Air Sales Price List'!$B$1:$D$65536,3,FALSE)</f>
        <v>0</v>
      </c>
      <c r="G83" s="19">
        <f t="shared" si="1"/>
        <v>0</v>
      </c>
      <c r="H83" s="19"/>
      <c r="I83" s="20">
        <f t="shared" si="4"/>
        <v>0</v>
      </c>
      <c r="J83" s="12"/>
    </row>
    <row r="84" spans="1:10" ht="12.4" hidden="1" customHeight="1">
      <c r="A84" s="11"/>
      <c r="B84" s="1"/>
      <c r="C84" s="37"/>
      <c r="D84" s="167"/>
      <c r="E84" s="168"/>
      <c r="F84" s="40">
        <f>VLOOKUP(C84,'[2]Acha Air Sales Price List'!$B$1:$D$65536,3,FALSE)</f>
        <v>0</v>
      </c>
      <c r="G84" s="19">
        <f t="shared" si="1"/>
        <v>0</v>
      </c>
      <c r="H84" s="19"/>
      <c r="I84" s="20">
        <f t="shared" si="4"/>
        <v>0</v>
      </c>
      <c r="J84" s="12"/>
    </row>
    <row r="85" spans="1:10" ht="12.4" hidden="1" customHeight="1">
      <c r="A85" s="11"/>
      <c r="B85" s="1"/>
      <c r="C85" s="36"/>
      <c r="D85" s="167"/>
      <c r="E85" s="168"/>
      <c r="F85" s="40">
        <f>VLOOKUP(C85,'[2]Acha Air Sales Price List'!$B$1:$D$65536,3,FALSE)</f>
        <v>0</v>
      </c>
      <c r="G85" s="19">
        <f t="shared" si="1"/>
        <v>0</v>
      </c>
      <c r="H85" s="19"/>
      <c r="I85" s="20">
        <f>ROUND(IF(ISNUMBER(B85), G85*B85, 0),5)</f>
        <v>0</v>
      </c>
      <c r="J85" s="12"/>
    </row>
    <row r="86" spans="1:10" ht="12.4" hidden="1" customHeight="1">
      <c r="A86" s="11"/>
      <c r="B86" s="1"/>
      <c r="C86" s="36"/>
      <c r="D86" s="167"/>
      <c r="E86" s="168"/>
      <c r="F86" s="40">
        <f>VLOOKUP(C86,'[2]Acha Air Sales Price List'!$B$1:$D$65536,3,FALSE)</f>
        <v>0</v>
      </c>
      <c r="G86" s="19">
        <f t="shared" ref="G86:G149" si="5">ROUND(H86/4,2)</f>
        <v>0</v>
      </c>
      <c r="H86" s="19"/>
      <c r="I86" s="20">
        <f t="shared" ref="I86:I123" si="6">ROUND(IF(ISNUMBER(B86), G86*B86, 0),5)</f>
        <v>0</v>
      </c>
      <c r="J86" s="12"/>
    </row>
    <row r="87" spans="1:10" ht="12.4" hidden="1" customHeight="1">
      <c r="A87" s="11"/>
      <c r="B87" s="1"/>
      <c r="C87" s="36"/>
      <c r="D87" s="167"/>
      <c r="E87" s="168"/>
      <c r="F87" s="40">
        <f>VLOOKUP(C87,'[2]Acha Air Sales Price List'!$B$1:$D$65536,3,FALSE)</f>
        <v>0</v>
      </c>
      <c r="G87" s="19">
        <f t="shared" si="5"/>
        <v>0</v>
      </c>
      <c r="H87" s="19"/>
      <c r="I87" s="20">
        <f t="shared" si="6"/>
        <v>0</v>
      </c>
      <c r="J87" s="12"/>
    </row>
    <row r="88" spans="1:10" ht="12.4" hidden="1" customHeight="1">
      <c r="A88" s="11"/>
      <c r="B88" s="1"/>
      <c r="C88" s="36"/>
      <c r="D88" s="167"/>
      <c r="E88" s="168"/>
      <c r="F88" s="40">
        <f>VLOOKUP(C88,'[2]Acha Air Sales Price List'!$B$1:$D$65536,3,FALSE)</f>
        <v>0</v>
      </c>
      <c r="G88" s="19">
        <f t="shared" si="5"/>
        <v>0</v>
      </c>
      <c r="H88" s="19"/>
      <c r="I88" s="20">
        <f t="shared" si="6"/>
        <v>0</v>
      </c>
      <c r="J88" s="12"/>
    </row>
    <row r="89" spans="1:10" ht="12.4" hidden="1" customHeight="1">
      <c r="A89" s="11"/>
      <c r="B89" s="1"/>
      <c r="C89" s="36"/>
      <c r="D89" s="167"/>
      <c r="E89" s="168"/>
      <c r="F89" s="40">
        <f>VLOOKUP(C89,'[2]Acha Air Sales Price List'!$B$1:$D$65536,3,FALSE)</f>
        <v>0</v>
      </c>
      <c r="G89" s="19">
        <f t="shared" si="5"/>
        <v>0</v>
      </c>
      <c r="H89" s="19"/>
      <c r="I89" s="20">
        <f t="shared" si="6"/>
        <v>0</v>
      </c>
      <c r="J89" s="12"/>
    </row>
    <row r="90" spans="1:10" ht="12.4" hidden="1" customHeight="1">
      <c r="A90" s="11"/>
      <c r="B90" s="1"/>
      <c r="C90" s="36"/>
      <c r="D90" s="167"/>
      <c r="E90" s="168"/>
      <c r="F90" s="40">
        <f>VLOOKUP(C90,'[2]Acha Air Sales Price List'!$B$1:$D$65536,3,FALSE)</f>
        <v>0</v>
      </c>
      <c r="G90" s="19">
        <f t="shared" si="5"/>
        <v>0</v>
      </c>
      <c r="H90" s="19"/>
      <c r="I90" s="20">
        <f t="shared" si="6"/>
        <v>0</v>
      </c>
      <c r="J90" s="12"/>
    </row>
    <row r="91" spans="1:10" ht="12.4" hidden="1" customHeight="1">
      <c r="A91" s="11"/>
      <c r="B91" s="1"/>
      <c r="C91" s="36"/>
      <c r="D91" s="167"/>
      <c r="E91" s="168"/>
      <c r="F91" s="40">
        <f>VLOOKUP(C91,'[2]Acha Air Sales Price List'!$B$1:$D$65536,3,FALSE)</f>
        <v>0</v>
      </c>
      <c r="G91" s="19">
        <f t="shared" si="5"/>
        <v>0</v>
      </c>
      <c r="H91" s="19"/>
      <c r="I91" s="20">
        <f t="shared" si="6"/>
        <v>0</v>
      </c>
      <c r="J91" s="12"/>
    </row>
    <row r="92" spans="1:10" ht="12.4" hidden="1" customHeight="1">
      <c r="A92" s="11"/>
      <c r="B92" s="1"/>
      <c r="C92" s="36"/>
      <c r="D92" s="167"/>
      <c r="E92" s="168"/>
      <c r="F92" s="40">
        <f>VLOOKUP(C92,'[2]Acha Air Sales Price List'!$B$1:$D$65536,3,FALSE)</f>
        <v>0</v>
      </c>
      <c r="G92" s="19">
        <f t="shared" si="5"/>
        <v>0</v>
      </c>
      <c r="H92" s="19"/>
      <c r="I92" s="20">
        <f t="shared" si="6"/>
        <v>0</v>
      </c>
      <c r="J92" s="12"/>
    </row>
    <row r="93" spans="1:10" ht="12.4" hidden="1" customHeight="1">
      <c r="A93" s="11"/>
      <c r="B93" s="1"/>
      <c r="C93" s="36"/>
      <c r="D93" s="167"/>
      <c r="E93" s="168"/>
      <c r="F93" s="40">
        <f>VLOOKUP(C93,'[2]Acha Air Sales Price List'!$B$1:$D$65536,3,FALSE)</f>
        <v>0</v>
      </c>
      <c r="G93" s="19">
        <f t="shared" si="5"/>
        <v>0</v>
      </c>
      <c r="H93" s="19"/>
      <c r="I93" s="20">
        <f t="shared" si="6"/>
        <v>0</v>
      </c>
      <c r="J93" s="12"/>
    </row>
    <row r="94" spans="1:10" ht="12.4" hidden="1" customHeight="1">
      <c r="A94" s="11"/>
      <c r="B94" s="1"/>
      <c r="C94" s="36"/>
      <c r="D94" s="167"/>
      <c r="E94" s="168"/>
      <c r="F94" s="40">
        <f>VLOOKUP(C94,'[2]Acha Air Sales Price List'!$B$1:$D$65536,3,FALSE)</f>
        <v>0</v>
      </c>
      <c r="G94" s="19">
        <f t="shared" si="5"/>
        <v>0</v>
      </c>
      <c r="H94" s="19"/>
      <c r="I94" s="20">
        <f t="shared" si="6"/>
        <v>0</v>
      </c>
      <c r="J94" s="12"/>
    </row>
    <row r="95" spans="1:10" ht="12.4" hidden="1" customHeight="1">
      <c r="A95" s="11"/>
      <c r="B95" s="1"/>
      <c r="C95" s="36"/>
      <c r="D95" s="167"/>
      <c r="E95" s="168"/>
      <c r="F95" s="40">
        <f>VLOOKUP(C95,'[2]Acha Air Sales Price List'!$B$1:$D$65536,3,FALSE)</f>
        <v>0</v>
      </c>
      <c r="G95" s="19">
        <f t="shared" si="5"/>
        <v>0</v>
      </c>
      <c r="H95" s="19"/>
      <c r="I95" s="20">
        <f t="shared" si="6"/>
        <v>0</v>
      </c>
      <c r="J95" s="12"/>
    </row>
    <row r="96" spans="1:10" ht="12.4" hidden="1" customHeight="1">
      <c r="A96" s="11"/>
      <c r="B96" s="1"/>
      <c r="C96" s="37"/>
      <c r="D96" s="167"/>
      <c r="E96" s="168"/>
      <c r="F96" s="40">
        <f>VLOOKUP(C96,'[2]Acha Air Sales Price List'!$B$1:$D$65536,3,FALSE)</f>
        <v>0</v>
      </c>
      <c r="G96" s="19">
        <f t="shared" si="5"/>
        <v>0</v>
      </c>
      <c r="H96" s="19"/>
      <c r="I96" s="20">
        <f t="shared" si="6"/>
        <v>0</v>
      </c>
      <c r="J96" s="12"/>
    </row>
    <row r="97" spans="1:10" ht="12" hidden="1" customHeight="1">
      <c r="A97" s="11"/>
      <c r="B97" s="1"/>
      <c r="C97" s="36"/>
      <c r="D97" s="167"/>
      <c r="E97" s="168"/>
      <c r="F97" s="40">
        <f>VLOOKUP(C97,'[2]Acha Air Sales Price List'!$B$1:$D$65536,3,FALSE)</f>
        <v>0</v>
      </c>
      <c r="G97" s="19">
        <f t="shared" si="5"/>
        <v>0</v>
      </c>
      <c r="H97" s="19"/>
      <c r="I97" s="20">
        <f t="shared" si="6"/>
        <v>0</v>
      </c>
      <c r="J97" s="12"/>
    </row>
    <row r="98" spans="1:10" ht="12.4" hidden="1" customHeight="1">
      <c r="A98" s="11"/>
      <c r="B98" s="1"/>
      <c r="C98" s="36"/>
      <c r="D98" s="167"/>
      <c r="E98" s="168"/>
      <c r="F98" s="40">
        <f>VLOOKUP(C98,'[2]Acha Air Sales Price List'!$B$1:$D$65536,3,FALSE)</f>
        <v>0</v>
      </c>
      <c r="G98" s="19">
        <f t="shared" si="5"/>
        <v>0</v>
      </c>
      <c r="H98" s="19"/>
      <c r="I98" s="20">
        <f t="shared" si="6"/>
        <v>0</v>
      </c>
      <c r="J98" s="12"/>
    </row>
    <row r="99" spans="1:10" ht="12.4" hidden="1" customHeight="1">
      <c r="A99" s="11"/>
      <c r="B99" s="1"/>
      <c r="C99" s="36"/>
      <c r="D99" s="167"/>
      <c r="E99" s="168"/>
      <c r="F99" s="40">
        <f>VLOOKUP(C99,'[2]Acha Air Sales Price List'!$B$1:$D$65536,3,FALSE)</f>
        <v>0</v>
      </c>
      <c r="G99" s="19">
        <f t="shared" si="5"/>
        <v>0</v>
      </c>
      <c r="H99" s="19"/>
      <c r="I99" s="20">
        <f t="shared" si="6"/>
        <v>0</v>
      </c>
      <c r="J99" s="12"/>
    </row>
    <row r="100" spans="1:10" ht="12.4" hidden="1" customHeight="1">
      <c r="A100" s="11"/>
      <c r="B100" s="1"/>
      <c r="C100" s="36"/>
      <c r="D100" s="167"/>
      <c r="E100" s="168"/>
      <c r="F100" s="40">
        <f>VLOOKUP(C100,'[2]Acha Air Sales Price List'!$B$1:$D$65536,3,FALSE)</f>
        <v>0</v>
      </c>
      <c r="G100" s="19">
        <f t="shared" si="5"/>
        <v>0</v>
      </c>
      <c r="H100" s="19"/>
      <c r="I100" s="20">
        <f t="shared" si="6"/>
        <v>0</v>
      </c>
      <c r="J100" s="12"/>
    </row>
    <row r="101" spans="1:10" ht="12.4" hidden="1" customHeight="1">
      <c r="A101" s="11"/>
      <c r="B101" s="1"/>
      <c r="C101" s="36"/>
      <c r="D101" s="167"/>
      <c r="E101" s="168"/>
      <c r="F101" s="40">
        <f>VLOOKUP(C101,'[2]Acha Air Sales Price List'!$B$1:$D$65536,3,FALSE)</f>
        <v>0</v>
      </c>
      <c r="G101" s="19">
        <f t="shared" si="5"/>
        <v>0</v>
      </c>
      <c r="H101" s="19"/>
      <c r="I101" s="20">
        <f t="shared" si="6"/>
        <v>0</v>
      </c>
      <c r="J101" s="12"/>
    </row>
    <row r="102" spans="1:10" ht="12.4" hidden="1" customHeight="1">
      <c r="A102" s="11"/>
      <c r="B102" s="1"/>
      <c r="C102" s="36"/>
      <c r="D102" s="167"/>
      <c r="E102" s="168"/>
      <c r="F102" s="40">
        <f>VLOOKUP(C102,'[2]Acha Air Sales Price List'!$B$1:$D$65536,3,FALSE)</f>
        <v>0</v>
      </c>
      <c r="G102" s="19">
        <f t="shared" si="5"/>
        <v>0</v>
      </c>
      <c r="H102" s="19"/>
      <c r="I102" s="20">
        <f t="shared" si="6"/>
        <v>0</v>
      </c>
      <c r="J102" s="12"/>
    </row>
    <row r="103" spans="1:10" ht="12.4" hidden="1" customHeight="1">
      <c r="A103" s="11"/>
      <c r="B103" s="1"/>
      <c r="C103" s="36"/>
      <c r="D103" s="167"/>
      <c r="E103" s="168"/>
      <c r="F103" s="40">
        <f>VLOOKUP(C103,'[2]Acha Air Sales Price List'!$B$1:$D$65536,3,FALSE)</f>
        <v>0</v>
      </c>
      <c r="G103" s="19">
        <f t="shared" si="5"/>
        <v>0</v>
      </c>
      <c r="H103" s="19"/>
      <c r="I103" s="20">
        <f t="shared" si="6"/>
        <v>0</v>
      </c>
      <c r="J103" s="12"/>
    </row>
    <row r="104" spans="1:10" ht="12.4" hidden="1" customHeight="1">
      <c r="A104" s="11"/>
      <c r="B104" s="1"/>
      <c r="C104" s="36"/>
      <c r="D104" s="167"/>
      <c r="E104" s="168"/>
      <c r="F104" s="40">
        <f>VLOOKUP(C104,'[2]Acha Air Sales Price List'!$B$1:$D$65536,3,FALSE)</f>
        <v>0</v>
      </c>
      <c r="G104" s="19">
        <f t="shared" si="5"/>
        <v>0</v>
      </c>
      <c r="H104" s="19"/>
      <c r="I104" s="20">
        <f t="shared" si="6"/>
        <v>0</v>
      </c>
      <c r="J104" s="12"/>
    </row>
    <row r="105" spans="1:10" ht="12.4" hidden="1" customHeight="1">
      <c r="A105" s="11"/>
      <c r="B105" s="1"/>
      <c r="C105" s="36"/>
      <c r="D105" s="167"/>
      <c r="E105" s="168"/>
      <c r="F105" s="40">
        <f>VLOOKUP(C105,'[2]Acha Air Sales Price List'!$B$1:$D$65536,3,FALSE)</f>
        <v>0</v>
      </c>
      <c r="G105" s="19">
        <f t="shared" si="5"/>
        <v>0</v>
      </c>
      <c r="H105" s="19"/>
      <c r="I105" s="20">
        <f t="shared" si="6"/>
        <v>0</v>
      </c>
      <c r="J105" s="12"/>
    </row>
    <row r="106" spans="1:10" ht="12.4" hidden="1" customHeight="1">
      <c r="A106" s="11"/>
      <c r="B106" s="1"/>
      <c r="C106" s="36"/>
      <c r="D106" s="167"/>
      <c r="E106" s="168"/>
      <c r="F106" s="40">
        <f>VLOOKUP(C106,'[2]Acha Air Sales Price List'!$B$1:$D$65536,3,FALSE)</f>
        <v>0</v>
      </c>
      <c r="G106" s="19">
        <f t="shared" si="5"/>
        <v>0</v>
      </c>
      <c r="H106" s="19"/>
      <c r="I106" s="20">
        <f t="shared" si="6"/>
        <v>0</v>
      </c>
      <c r="J106" s="12"/>
    </row>
    <row r="107" spans="1:10" ht="12.4" hidden="1" customHeight="1">
      <c r="A107" s="11"/>
      <c r="B107" s="1"/>
      <c r="C107" s="36"/>
      <c r="D107" s="167"/>
      <c r="E107" s="168"/>
      <c r="F107" s="40">
        <f>VLOOKUP(C107,'[2]Acha Air Sales Price List'!$B$1:$D$65536,3,FALSE)</f>
        <v>0</v>
      </c>
      <c r="G107" s="19">
        <f t="shared" si="5"/>
        <v>0</v>
      </c>
      <c r="H107" s="19"/>
      <c r="I107" s="20">
        <f t="shared" si="6"/>
        <v>0</v>
      </c>
      <c r="J107" s="12"/>
    </row>
    <row r="108" spans="1:10" ht="12.4" hidden="1" customHeight="1">
      <c r="A108" s="11"/>
      <c r="B108" s="1"/>
      <c r="C108" s="36"/>
      <c r="D108" s="167"/>
      <c r="E108" s="168"/>
      <c r="F108" s="40">
        <f>VLOOKUP(C108,'[2]Acha Air Sales Price List'!$B$1:$D$65536,3,FALSE)</f>
        <v>0</v>
      </c>
      <c r="G108" s="19">
        <f t="shared" si="5"/>
        <v>0</v>
      </c>
      <c r="H108" s="19"/>
      <c r="I108" s="20">
        <f t="shared" si="6"/>
        <v>0</v>
      </c>
      <c r="J108" s="12"/>
    </row>
    <row r="109" spans="1:10" ht="12.4" hidden="1" customHeight="1">
      <c r="A109" s="11"/>
      <c r="B109" s="1"/>
      <c r="C109" s="36"/>
      <c r="D109" s="167"/>
      <c r="E109" s="168"/>
      <c r="F109" s="40">
        <f>VLOOKUP(C109,'[2]Acha Air Sales Price List'!$B$1:$D$65536,3,FALSE)</f>
        <v>0</v>
      </c>
      <c r="G109" s="19">
        <f t="shared" si="5"/>
        <v>0</v>
      </c>
      <c r="H109" s="19"/>
      <c r="I109" s="20">
        <f t="shared" si="6"/>
        <v>0</v>
      </c>
      <c r="J109" s="12"/>
    </row>
    <row r="110" spans="1:10" ht="12.4" hidden="1" customHeight="1">
      <c r="A110" s="11"/>
      <c r="B110" s="1"/>
      <c r="C110" s="36"/>
      <c r="D110" s="167"/>
      <c r="E110" s="168"/>
      <c r="F110" s="40">
        <f>VLOOKUP(C110,'[2]Acha Air Sales Price List'!$B$1:$D$65536,3,FALSE)</f>
        <v>0</v>
      </c>
      <c r="G110" s="19">
        <f t="shared" si="5"/>
        <v>0</v>
      </c>
      <c r="H110" s="19"/>
      <c r="I110" s="20">
        <f t="shared" si="6"/>
        <v>0</v>
      </c>
      <c r="J110" s="12"/>
    </row>
    <row r="111" spans="1:10" ht="12.4" hidden="1" customHeight="1">
      <c r="A111" s="11"/>
      <c r="B111" s="1"/>
      <c r="C111" s="36"/>
      <c r="D111" s="167"/>
      <c r="E111" s="168"/>
      <c r="F111" s="40">
        <f>VLOOKUP(C111,'[2]Acha Air Sales Price List'!$B$1:$D$65536,3,FALSE)</f>
        <v>0</v>
      </c>
      <c r="G111" s="19">
        <f t="shared" si="5"/>
        <v>0</v>
      </c>
      <c r="H111" s="19"/>
      <c r="I111" s="20">
        <f t="shared" si="6"/>
        <v>0</v>
      </c>
      <c r="J111" s="12"/>
    </row>
    <row r="112" spans="1:10" ht="12.4" hidden="1" customHeight="1">
      <c r="A112" s="11"/>
      <c r="B112" s="1"/>
      <c r="C112" s="36"/>
      <c r="D112" s="167"/>
      <c r="E112" s="168"/>
      <c r="F112" s="40">
        <f>VLOOKUP(C112,'[2]Acha Air Sales Price List'!$B$1:$D$65536,3,FALSE)</f>
        <v>0</v>
      </c>
      <c r="G112" s="19">
        <f t="shared" si="5"/>
        <v>0</v>
      </c>
      <c r="H112" s="19"/>
      <c r="I112" s="20">
        <f t="shared" si="6"/>
        <v>0</v>
      </c>
      <c r="J112" s="12"/>
    </row>
    <row r="113" spans="1:10" ht="12.4" hidden="1" customHeight="1">
      <c r="A113" s="11"/>
      <c r="B113" s="1"/>
      <c r="C113" s="36"/>
      <c r="D113" s="167"/>
      <c r="E113" s="168"/>
      <c r="F113" s="40">
        <f>VLOOKUP(C113,'[2]Acha Air Sales Price List'!$B$1:$D$65536,3,FALSE)</f>
        <v>0</v>
      </c>
      <c r="G113" s="19">
        <f t="shared" si="5"/>
        <v>0</v>
      </c>
      <c r="H113" s="19"/>
      <c r="I113" s="20">
        <f t="shared" si="6"/>
        <v>0</v>
      </c>
      <c r="J113" s="12"/>
    </row>
    <row r="114" spans="1:10" ht="12.4" hidden="1" customHeight="1">
      <c r="A114" s="11"/>
      <c r="B114" s="1"/>
      <c r="C114" s="36"/>
      <c r="D114" s="167"/>
      <c r="E114" s="168"/>
      <c r="F114" s="40">
        <f>VLOOKUP(C114,'[2]Acha Air Sales Price List'!$B$1:$D$65536,3,FALSE)</f>
        <v>0</v>
      </c>
      <c r="G114" s="19">
        <f t="shared" si="5"/>
        <v>0</v>
      </c>
      <c r="H114" s="19"/>
      <c r="I114" s="20">
        <f t="shared" si="6"/>
        <v>0</v>
      </c>
      <c r="J114" s="12"/>
    </row>
    <row r="115" spans="1:10" ht="12.4" hidden="1" customHeight="1">
      <c r="A115" s="11"/>
      <c r="B115" s="1"/>
      <c r="C115" s="36"/>
      <c r="D115" s="167"/>
      <c r="E115" s="168"/>
      <c r="F115" s="40">
        <f>VLOOKUP(C115,'[2]Acha Air Sales Price List'!$B$1:$D$65536,3,FALSE)</f>
        <v>0</v>
      </c>
      <c r="G115" s="19">
        <f t="shared" si="5"/>
        <v>0</v>
      </c>
      <c r="H115" s="19"/>
      <c r="I115" s="20">
        <f t="shared" si="6"/>
        <v>0</v>
      </c>
      <c r="J115" s="12"/>
    </row>
    <row r="116" spans="1:10" ht="12.4" hidden="1" customHeight="1">
      <c r="A116" s="11"/>
      <c r="B116" s="1"/>
      <c r="C116" s="36"/>
      <c r="D116" s="167"/>
      <c r="E116" s="168"/>
      <c r="F116" s="40">
        <f>VLOOKUP(C116,'[2]Acha Air Sales Price List'!$B$1:$D$65536,3,FALSE)</f>
        <v>0</v>
      </c>
      <c r="G116" s="19">
        <f t="shared" si="5"/>
        <v>0</v>
      </c>
      <c r="H116" s="19"/>
      <c r="I116" s="20">
        <f t="shared" si="6"/>
        <v>0</v>
      </c>
      <c r="J116" s="12"/>
    </row>
    <row r="117" spans="1:10" ht="12.4" hidden="1" customHeight="1">
      <c r="A117" s="11"/>
      <c r="B117" s="1"/>
      <c r="C117" s="36"/>
      <c r="D117" s="167"/>
      <c r="E117" s="168"/>
      <c r="F117" s="40">
        <f>VLOOKUP(C117,'[2]Acha Air Sales Price List'!$B$1:$D$65536,3,FALSE)</f>
        <v>0</v>
      </c>
      <c r="G117" s="19">
        <f t="shared" si="5"/>
        <v>0</v>
      </c>
      <c r="H117" s="19"/>
      <c r="I117" s="20">
        <f t="shared" si="6"/>
        <v>0</v>
      </c>
      <c r="J117" s="12"/>
    </row>
    <row r="118" spans="1:10" ht="12.4" hidden="1" customHeight="1">
      <c r="A118" s="11"/>
      <c r="B118" s="1"/>
      <c r="C118" s="36"/>
      <c r="D118" s="167"/>
      <c r="E118" s="168"/>
      <c r="F118" s="40">
        <f>VLOOKUP(C118,'[2]Acha Air Sales Price List'!$B$1:$D$65536,3,FALSE)</f>
        <v>0</v>
      </c>
      <c r="G118" s="19">
        <f t="shared" si="5"/>
        <v>0</v>
      </c>
      <c r="H118" s="19"/>
      <c r="I118" s="20">
        <f t="shared" si="6"/>
        <v>0</v>
      </c>
      <c r="J118" s="12"/>
    </row>
    <row r="119" spans="1:10" ht="12.4" hidden="1" customHeight="1">
      <c r="A119" s="11"/>
      <c r="B119" s="1"/>
      <c r="C119" s="36"/>
      <c r="D119" s="167"/>
      <c r="E119" s="168"/>
      <c r="F119" s="40">
        <f>VLOOKUP(C119,'[2]Acha Air Sales Price List'!$B$1:$D$65536,3,FALSE)</f>
        <v>0</v>
      </c>
      <c r="G119" s="19">
        <f t="shared" si="5"/>
        <v>0</v>
      </c>
      <c r="H119" s="19"/>
      <c r="I119" s="20">
        <f t="shared" si="6"/>
        <v>0</v>
      </c>
      <c r="J119" s="12"/>
    </row>
    <row r="120" spans="1:10" ht="12.4" hidden="1" customHeight="1">
      <c r="A120" s="11"/>
      <c r="B120" s="1"/>
      <c r="C120" s="36"/>
      <c r="D120" s="167"/>
      <c r="E120" s="168"/>
      <c r="F120" s="40">
        <f>VLOOKUP(C120,'[2]Acha Air Sales Price List'!$B$1:$D$65536,3,FALSE)</f>
        <v>0</v>
      </c>
      <c r="G120" s="19">
        <f t="shared" si="5"/>
        <v>0</v>
      </c>
      <c r="H120" s="19"/>
      <c r="I120" s="20">
        <f t="shared" si="6"/>
        <v>0</v>
      </c>
      <c r="J120" s="12"/>
    </row>
    <row r="121" spans="1:10" ht="12.4" hidden="1" customHeight="1">
      <c r="A121" s="11"/>
      <c r="B121" s="1"/>
      <c r="C121" s="36"/>
      <c r="D121" s="167"/>
      <c r="E121" s="168"/>
      <c r="F121" s="40">
        <f>VLOOKUP(C121,'[2]Acha Air Sales Price List'!$B$1:$D$65536,3,FALSE)</f>
        <v>0</v>
      </c>
      <c r="G121" s="19">
        <f t="shared" si="5"/>
        <v>0</v>
      </c>
      <c r="H121" s="19"/>
      <c r="I121" s="20">
        <f t="shared" si="6"/>
        <v>0</v>
      </c>
      <c r="J121" s="12"/>
    </row>
    <row r="122" spans="1:10" ht="12.4" hidden="1" customHeight="1">
      <c r="A122" s="11"/>
      <c r="B122" s="1"/>
      <c r="C122" s="36"/>
      <c r="D122" s="167"/>
      <c r="E122" s="168"/>
      <c r="F122" s="40">
        <f>VLOOKUP(C122,'[2]Acha Air Sales Price List'!$B$1:$D$65536,3,FALSE)</f>
        <v>0</v>
      </c>
      <c r="G122" s="19">
        <f t="shared" si="5"/>
        <v>0</v>
      </c>
      <c r="H122" s="19"/>
      <c r="I122" s="20">
        <f t="shared" si="6"/>
        <v>0</v>
      </c>
      <c r="J122" s="12"/>
    </row>
    <row r="123" spans="1:10" ht="12.4" hidden="1" customHeight="1">
      <c r="A123" s="11"/>
      <c r="B123" s="1"/>
      <c r="C123" s="36"/>
      <c r="D123" s="167"/>
      <c r="E123" s="168"/>
      <c r="F123" s="40">
        <f>VLOOKUP(C123,'[2]Acha Air Sales Price List'!$B$1:$D$65536,3,FALSE)</f>
        <v>0</v>
      </c>
      <c r="G123" s="19">
        <f t="shared" si="5"/>
        <v>0</v>
      </c>
      <c r="H123" s="19"/>
      <c r="I123" s="20">
        <f t="shared" si="6"/>
        <v>0</v>
      </c>
      <c r="J123" s="12"/>
    </row>
    <row r="124" spans="1:10" ht="12.4" hidden="1" customHeight="1">
      <c r="A124" s="11"/>
      <c r="B124" s="1"/>
      <c r="C124" s="37"/>
      <c r="D124" s="167"/>
      <c r="E124" s="168"/>
      <c r="F124" s="40">
        <f>VLOOKUP(C124,'[2]Acha Air Sales Price List'!$B$1:$D$65536,3,FALSE)</f>
        <v>0</v>
      </c>
      <c r="G124" s="19">
        <f t="shared" si="5"/>
        <v>0</v>
      </c>
      <c r="H124" s="19"/>
      <c r="I124" s="20">
        <f>ROUND(IF(ISNUMBER(B124), G124*B124, 0),5)</f>
        <v>0</v>
      </c>
      <c r="J124" s="12"/>
    </row>
    <row r="125" spans="1:10" ht="12" hidden="1" customHeight="1">
      <c r="A125" s="11"/>
      <c r="B125" s="1"/>
      <c r="C125" s="36"/>
      <c r="D125" s="167"/>
      <c r="E125" s="168"/>
      <c r="F125" s="40">
        <f>VLOOKUP(C125,'[2]Acha Air Sales Price List'!$B$1:$D$65536,3,FALSE)</f>
        <v>0</v>
      </c>
      <c r="G125" s="19">
        <f t="shared" si="5"/>
        <v>0</v>
      </c>
      <c r="H125" s="19"/>
      <c r="I125" s="20">
        <f t="shared" ref="I125:I175" si="7">ROUND(IF(ISNUMBER(B125), G125*B125, 0),5)</f>
        <v>0</v>
      </c>
      <c r="J125" s="12"/>
    </row>
    <row r="126" spans="1:10" ht="12.4" hidden="1" customHeight="1">
      <c r="A126" s="11"/>
      <c r="B126" s="1"/>
      <c r="C126" s="36"/>
      <c r="D126" s="167"/>
      <c r="E126" s="168"/>
      <c r="F126" s="40">
        <f>VLOOKUP(C126,'[2]Acha Air Sales Price List'!$B$1:$D$65536,3,FALSE)</f>
        <v>0</v>
      </c>
      <c r="G126" s="19">
        <f t="shared" si="5"/>
        <v>0</v>
      </c>
      <c r="H126" s="19"/>
      <c r="I126" s="20">
        <f t="shared" si="7"/>
        <v>0</v>
      </c>
      <c r="J126" s="12"/>
    </row>
    <row r="127" spans="1:10" ht="12.4" hidden="1" customHeight="1">
      <c r="A127" s="11"/>
      <c r="B127" s="1"/>
      <c r="C127" s="36"/>
      <c r="D127" s="167"/>
      <c r="E127" s="168"/>
      <c r="F127" s="40">
        <f>VLOOKUP(C127,'[2]Acha Air Sales Price List'!$B$1:$D$65536,3,FALSE)</f>
        <v>0</v>
      </c>
      <c r="G127" s="19">
        <f t="shared" si="5"/>
        <v>0</v>
      </c>
      <c r="H127" s="19"/>
      <c r="I127" s="20">
        <f t="shared" si="7"/>
        <v>0</v>
      </c>
      <c r="J127" s="12"/>
    </row>
    <row r="128" spans="1:10" ht="12.4" hidden="1" customHeight="1">
      <c r="A128" s="11"/>
      <c r="B128" s="1"/>
      <c r="C128" s="36"/>
      <c r="D128" s="167"/>
      <c r="E128" s="168"/>
      <c r="F128" s="40">
        <f>VLOOKUP(C128,'[2]Acha Air Sales Price List'!$B$1:$D$65536,3,FALSE)</f>
        <v>0</v>
      </c>
      <c r="G128" s="19">
        <f t="shared" si="5"/>
        <v>0</v>
      </c>
      <c r="H128" s="19"/>
      <c r="I128" s="20">
        <f t="shared" si="7"/>
        <v>0</v>
      </c>
      <c r="J128" s="12"/>
    </row>
    <row r="129" spans="1:10" ht="12.4" hidden="1" customHeight="1">
      <c r="A129" s="11"/>
      <c r="B129" s="1"/>
      <c r="C129" s="36"/>
      <c r="D129" s="167"/>
      <c r="E129" s="168"/>
      <c r="F129" s="40">
        <f>VLOOKUP(C129,'[2]Acha Air Sales Price List'!$B$1:$D$65536,3,FALSE)</f>
        <v>0</v>
      </c>
      <c r="G129" s="19">
        <f t="shared" si="5"/>
        <v>0</v>
      </c>
      <c r="H129" s="19"/>
      <c r="I129" s="20">
        <f t="shared" si="7"/>
        <v>0</v>
      </c>
      <c r="J129" s="12"/>
    </row>
    <row r="130" spans="1:10" ht="12.4" hidden="1" customHeight="1">
      <c r="A130" s="11"/>
      <c r="B130" s="1"/>
      <c r="C130" s="36"/>
      <c r="D130" s="167"/>
      <c r="E130" s="168"/>
      <c r="F130" s="40">
        <f>VLOOKUP(C130,'[2]Acha Air Sales Price List'!$B$1:$D$65536,3,FALSE)</f>
        <v>0</v>
      </c>
      <c r="G130" s="19">
        <f t="shared" si="5"/>
        <v>0</v>
      </c>
      <c r="H130" s="19"/>
      <c r="I130" s="20">
        <f t="shared" si="7"/>
        <v>0</v>
      </c>
      <c r="J130" s="12"/>
    </row>
    <row r="131" spans="1:10" ht="12.4" hidden="1" customHeight="1">
      <c r="A131" s="11"/>
      <c r="B131" s="1"/>
      <c r="C131" s="36"/>
      <c r="D131" s="167"/>
      <c r="E131" s="168"/>
      <c r="F131" s="40">
        <f>VLOOKUP(C131,'[2]Acha Air Sales Price List'!$B$1:$D$65536,3,FALSE)</f>
        <v>0</v>
      </c>
      <c r="G131" s="19">
        <f t="shared" si="5"/>
        <v>0</v>
      </c>
      <c r="H131" s="19"/>
      <c r="I131" s="20">
        <f t="shared" si="7"/>
        <v>0</v>
      </c>
      <c r="J131" s="12"/>
    </row>
    <row r="132" spans="1:10" ht="12.4" hidden="1" customHeight="1">
      <c r="A132" s="11"/>
      <c r="B132" s="1"/>
      <c r="C132" s="36"/>
      <c r="D132" s="167"/>
      <c r="E132" s="168"/>
      <c r="F132" s="40">
        <f>VLOOKUP(C132,'[2]Acha Air Sales Price List'!$B$1:$D$65536,3,FALSE)</f>
        <v>0</v>
      </c>
      <c r="G132" s="19">
        <f t="shared" si="5"/>
        <v>0</v>
      </c>
      <c r="H132" s="19"/>
      <c r="I132" s="20">
        <f t="shared" si="7"/>
        <v>0</v>
      </c>
      <c r="J132" s="12"/>
    </row>
    <row r="133" spans="1:10" ht="12.4" hidden="1" customHeight="1">
      <c r="A133" s="11"/>
      <c r="B133" s="1"/>
      <c r="C133" s="36"/>
      <c r="D133" s="167"/>
      <c r="E133" s="168"/>
      <c r="F133" s="40">
        <f>VLOOKUP(C133,'[2]Acha Air Sales Price List'!$B$1:$D$65536,3,FALSE)</f>
        <v>0</v>
      </c>
      <c r="G133" s="19">
        <f t="shared" si="5"/>
        <v>0</v>
      </c>
      <c r="H133" s="19"/>
      <c r="I133" s="20">
        <f t="shared" si="7"/>
        <v>0</v>
      </c>
      <c r="J133" s="12"/>
    </row>
    <row r="134" spans="1:10" ht="12.4" hidden="1" customHeight="1">
      <c r="A134" s="11"/>
      <c r="B134" s="1"/>
      <c r="C134" s="36"/>
      <c r="D134" s="167"/>
      <c r="E134" s="168"/>
      <c r="F134" s="40">
        <f>VLOOKUP(C134,'[2]Acha Air Sales Price List'!$B$1:$D$65536,3,FALSE)</f>
        <v>0</v>
      </c>
      <c r="G134" s="19">
        <f t="shared" si="5"/>
        <v>0</v>
      </c>
      <c r="H134" s="19"/>
      <c r="I134" s="20">
        <f t="shared" si="7"/>
        <v>0</v>
      </c>
      <c r="J134" s="12"/>
    </row>
    <row r="135" spans="1:10" ht="12.4" hidden="1" customHeight="1">
      <c r="A135" s="11"/>
      <c r="B135" s="1"/>
      <c r="C135" s="36"/>
      <c r="D135" s="167"/>
      <c r="E135" s="168"/>
      <c r="F135" s="40">
        <f>VLOOKUP(C135,'[2]Acha Air Sales Price List'!$B$1:$D$65536,3,FALSE)</f>
        <v>0</v>
      </c>
      <c r="G135" s="19">
        <f t="shared" si="5"/>
        <v>0</v>
      </c>
      <c r="H135" s="19"/>
      <c r="I135" s="20">
        <f t="shared" si="7"/>
        <v>0</v>
      </c>
      <c r="J135" s="12"/>
    </row>
    <row r="136" spans="1:10" ht="12.4" hidden="1" customHeight="1">
      <c r="A136" s="11"/>
      <c r="B136" s="1"/>
      <c r="C136" s="36"/>
      <c r="D136" s="167"/>
      <c r="E136" s="168"/>
      <c r="F136" s="40">
        <f>VLOOKUP(C136,'[2]Acha Air Sales Price List'!$B$1:$D$65536,3,FALSE)</f>
        <v>0</v>
      </c>
      <c r="G136" s="19">
        <f t="shared" si="5"/>
        <v>0</v>
      </c>
      <c r="H136" s="19"/>
      <c r="I136" s="20">
        <f t="shared" si="7"/>
        <v>0</v>
      </c>
      <c r="J136" s="12"/>
    </row>
    <row r="137" spans="1:10" ht="12.4" hidden="1" customHeight="1">
      <c r="A137" s="11"/>
      <c r="B137" s="1"/>
      <c r="C137" s="36"/>
      <c r="D137" s="167"/>
      <c r="E137" s="168"/>
      <c r="F137" s="40">
        <f>VLOOKUP(C137,'[2]Acha Air Sales Price List'!$B$1:$D$65536,3,FALSE)</f>
        <v>0</v>
      </c>
      <c r="G137" s="19">
        <f t="shared" si="5"/>
        <v>0</v>
      </c>
      <c r="H137" s="19"/>
      <c r="I137" s="20">
        <f t="shared" si="7"/>
        <v>0</v>
      </c>
      <c r="J137" s="12"/>
    </row>
    <row r="138" spans="1:10" ht="12.4" hidden="1" customHeight="1">
      <c r="A138" s="11"/>
      <c r="B138" s="1"/>
      <c r="C138" s="36"/>
      <c r="D138" s="167"/>
      <c r="E138" s="168"/>
      <c r="F138" s="40">
        <f>VLOOKUP(C138,'[2]Acha Air Sales Price List'!$B$1:$D$65536,3,FALSE)</f>
        <v>0</v>
      </c>
      <c r="G138" s="19">
        <f t="shared" si="5"/>
        <v>0</v>
      </c>
      <c r="H138" s="19"/>
      <c r="I138" s="20">
        <f t="shared" si="7"/>
        <v>0</v>
      </c>
      <c r="J138" s="12"/>
    </row>
    <row r="139" spans="1:10" ht="12.4" hidden="1" customHeight="1">
      <c r="A139" s="11"/>
      <c r="B139" s="1"/>
      <c r="C139" s="36"/>
      <c r="D139" s="167"/>
      <c r="E139" s="168"/>
      <c r="F139" s="40">
        <f>VLOOKUP(C139,'[2]Acha Air Sales Price List'!$B$1:$D$65536,3,FALSE)</f>
        <v>0</v>
      </c>
      <c r="G139" s="19">
        <f t="shared" si="5"/>
        <v>0</v>
      </c>
      <c r="H139" s="19"/>
      <c r="I139" s="20">
        <f t="shared" si="7"/>
        <v>0</v>
      </c>
      <c r="J139" s="12"/>
    </row>
    <row r="140" spans="1:10" ht="12.4" hidden="1" customHeight="1">
      <c r="A140" s="11"/>
      <c r="B140" s="1"/>
      <c r="C140" s="36"/>
      <c r="D140" s="167"/>
      <c r="E140" s="168"/>
      <c r="F140" s="40">
        <f>VLOOKUP(C140,'[2]Acha Air Sales Price List'!$B$1:$D$65536,3,FALSE)</f>
        <v>0</v>
      </c>
      <c r="G140" s="19">
        <f t="shared" si="5"/>
        <v>0</v>
      </c>
      <c r="H140" s="19"/>
      <c r="I140" s="20">
        <f t="shared" si="7"/>
        <v>0</v>
      </c>
      <c r="J140" s="12"/>
    </row>
    <row r="141" spans="1:10" ht="12.4" hidden="1" customHeight="1">
      <c r="A141" s="11"/>
      <c r="B141" s="1"/>
      <c r="C141" s="36"/>
      <c r="D141" s="167"/>
      <c r="E141" s="168"/>
      <c r="F141" s="40">
        <f>VLOOKUP(C141,'[2]Acha Air Sales Price List'!$B$1:$D$65536,3,FALSE)</f>
        <v>0</v>
      </c>
      <c r="G141" s="19">
        <f t="shared" si="5"/>
        <v>0</v>
      </c>
      <c r="H141" s="19"/>
      <c r="I141" s="20">
        <f t="shared" si="7"/>
        <v>0</v>
      </c>
      <c r="J141" s="12"/>
    </row>
    <row r="142" spans="1:10" ht="12.4" hidden="1" customHeight="1">
      <c r="A142" s="11"/>
      <c r="B142" s="1"/>
      <c r="C142" s="36"/>
      <c r="D142" s="167"/>
      <c r="E142" s="168"/>
      <c r="F142" s="40">
        <f>VLOOKUP(C142,'[2]Acha Air Sales Price List'!$B$1:$D$65536,3,FALSE)</f>
        <v>0</v>
      </c>
      <c r="G142" s="19">
        <f t="shared" si="5"/>
        <v>0</v>
      </c>
      <c r="H142" s="19"/>
      <c r="I142" s="20">
        <f t="shared" si="7"/>
        <v>0</v>
      </c>
      <c r="J142" s="12"/>
    </row>
    <row r="143" spans="1:10" ht="12.4" hidden="1" customHeight="1">
      <c r="A143" s="11"/>
      <c r="B143" s="1"/>
      <c r="C143" s="36"/>
      <c r="D143" s="167"/>
      <c r="E143" s="168"/>
      <c r="F143" s="40">
        <f>VLOOKUP(C143,'[2]Acha Air Sales Price List'!$B$1:$D$65536,3,FALSE)</f>
        <v>0</v>
      </c>
      <c r="G143" s="19">
        <f t="shared" si="5"/>
        <v>0</v>
      </c>
      <c r="H143" s="19"/>
      <c r="I143" s="20">
        <f t="shared" si="7"/>
        <v>0</v>
      </c>
      <c r="J143" s="12"/>
    </row>
    <row r="144" spans="1:10" ht="12.4" hidden="1" customHeight="1">
      <c r="A144" s="11"/>
      <c r="B144" s="1"/>
      <c r="C144" s="36"/>
      <c r="D144" s="167"/>
      <c r="E144" s="168"/>
      <c r="F144" s="40">
        <f>VLOOKUP(C144,'[2]Acha Air Sales Price List'!$B$1:$D$65536,3,FALSE)</f>
        <v>0</v>
      </c>
      <c r="G144" s="19">
        <f t="shared" si="5"/>
        <v>0</v>
      </c>
      <c r="H144" s="19"/>
      <c r="I144" s="20">
        <f t="shared" si="7"/>
        <v>0</v>
      </c>
      <c r="J144" s="12"/>
    </row>
    <row r="145" spans="1:10" ht="12.4" hidden="1" customHeight="1">
      <c r="A145" s="11"/>
      <c r="B145" s="1"/>
      <c r="C145" s="36"/>
      <c r="D145" s="167"/>
      <c r="E145" s="168"/>
      <c r="F145" s="40">
        <f>VLOOKUP(C145,'[2]Acha Air Sales Price List'!$B$1:$D$65536,3,FALSE)</f>
        <v>0</v>
      </c>
      <c r="G145" s="19">
        <f t="shared" si="5"/>
        <v>0</v>
      </c>
      <c r="H145" s="19"/>
      <c r="I145" s="20">
        <f t="shared" si="7"/>
        <v>0</v>
      </c>
      <c r="J145" s="12"/>
    </row>
    <row r="146" spans="1:10" ht="12.4" hidden="1" customHeight="1">
      <c r="A146" s="11"/>
      <c r="B146" s="1"/>
      <c r="C146" s="36"/>
      <c r="D146" s="167"/>
      <c r="E146" s="168"/>
      <c r="F146" s="40">
        <f>VLOOKUP(C146,'[2]Acha Air Sales Price List'!$B$1:$D$65536,3,FALSE)</f>
        <v>0</v>
      </c>
      <c r="G146" s="19">
        <f t="shared" si="5"/>
        <v>0</v>
      </c>
      <c r="H146" s="19"/>
      <c r="I146" s="20">
        <f t="shared" si="7"/>
        <v>0</v>
      </c>
      <c r="J146" s="12"/>
    </row>
    <row r="147" spans="1:10" ht="12.4" hidden="1" customHeight="1">
      <c r="A147" s="11"/>
      <c r="B147" s="1"/>
      <c r="C147" s="36"/>
      <c r="D147" s="167"/>
      <c r="E147" s="168"/>
      <c r="F147" s="40">
        <f>VLOOKUP(C147,'[2]Acha Air Sales Price List'!$B$1:$D$65536,3,FALSE)</f>
        <v>0</v>
      </c>
      <c r="G147" s="19">
        <f t="shared" si="5"/>
        <v>0</v>
      </c>
      <c r="H147" s="19"/>
      <c r="I147" s="20">
        <f t="shared" si="7"/>
        <v>0</v>
      </c>
      <c r="J147" s="12"/>
    </row>
    <row r="148" spans="1:10" ht="12.4" hidden="1" customHeight="1">
      <c r="A148" s="11"/>
      <c r="B148" s="1"/>
      <c r="C148" s="37"/>
      <c r="D148" s="167"/>
      <c r="E148" s="168"/>
      <c r="F148" s="40">
        <f>VLOOKUP(C148,'[2]Acha Air Sales Price List'!$B$1:$D$65536,3,FALSE)</f>
        <v>0</v>
      </c>
      <c r="G148" s="19">
        <f t="shared" si="5"/>
        <v>0</v>
      </c>
      <c r="H148" s="19"/>
      <c r="I148" s="20">
        <f t="shared" si="7"/>
        <v>0</v>
      </c>
      <c r="J148" s="12"/>
    </row>
    <row r="149" spans="1:10" ht="12" hidden="1" customHeight="1">
      <c r="A149" s="11"/>
      <c r="B149" s="1"/>
      <c r="C149" s="36"/>
      <c r="D149" s="167"/>
      <c r="E149" s="168"/>
      <c r="F149" s="40">
        <f>VLOOKUP(C149,'[2]Acha Air Sales Price List'!$B$1:$D$65536,3,FALSE)</f>
        <v>0</v>
      </c>
      <c r="G149" s="19">
        <f t="shared" si="5"/>
        <v>0</v>
      </c>
      <c r="H149" s="19"/>
      <c r="I149" s="20">
        <f t="shared" si="7"/>
        <v>0</v>
      </c>
      <c r="J149" s="12"/>
    </row>
    <row r="150" spans="1:10" ht="12.4" hidden="1" customHeight="1">
      <c r="A150" s="11"/>
      <c r="B150" s="1"/>
      <c r="C150" s="36"/>
      <c r="D150" s="167"/>
      <c r="E150" s="168"/>
      <c r="F150" s="40">
        <f>VLOOKUP(C150,'[2]Acha Air Sales Price List'!$B$1:$D$65536,3,FALSE)</f>
        <v>0</v>
      </c>
      <c r="G150" s="19">
        <f t="shared" ref="G150:G213" si="8">ROUND(H150/4,2)</f>
        <v>0</v>
      </c>
      <c r="H150" s="19"/>
      <c r="I150" s="20">
        <f t="shared" si="7"/>
        <v>0</v>
      </c>
      <c r="J150" s="12"/>
    </row>
    <row r="151" spans="1:10" ht="12.4" hidden="1" customHeight="1">
      <c r="A151" s="11"/>
      <c r="B151" s="1"/>
      <c r="C151" s="36"/>
      <c r="D151" s="167"/>
      <c r="E151" s="168"/>
      <c r="F151" s="40">
        <f>VLOOKUP(C151,'[2]Acha Air Sales Price List'!$B$1:$D$65536,3,FALSE)</f>
        <v>0</v>
      </c>
      <c r="G151" s="19">
        <f t="shared" si="8"/>
        <v>0</v>
      </c>
      <c r="H151" s="19"/>
      <c r="I151" s="20">
        <f t="shared" si="7"/>
        <v>0</v>
      </c>
      <c r="J151" s="12"/>
    </row>
    <row r="152" spans="1:10" ht="12.4" hidden="1" customHeight="1">
      <c r="A152" s="11"/>
      <c r="B152" s="1"/>
      <c r="C152" s="36"/>
      <c r="D152" s="167"/>
      <c r="E152" s="168"/>
      <c r="F152" s="40">
        <f>VLOOKUP(C152,'[2]Acha Air Sales Price List'!$B$1:$D$65536,3,FALSE)</f>
        <v>0</v>
      </c>
      <c r="G152" s="19">
        <f t="shared" si="8"/>
        <v>0</v>
      </c>
      <c r="H152" s="19"/>
      <c r="I152" s="20">
        <f t="shared" si="7"/>
        <v>0</v>
      </c>
      <c r="J152" s="12"/>
    </row>
    <row r="153" spans="1:10" ht="12.4" hidden="1" customHeight="1">
      <c r="A153" s="11"/>
      <c r="B153" s="1"/>
      <c r="C153" s="36"/>
      <c r="D153" s="167"/>
      <c r="E153" s="168"/>
      <c r="F153" s="40">
        <f>VLOOKUP(C153,'[2]Acha Air Sales Price List'!$B$1:$D$65536,3,FALSE)</f>
        <v>0</v>
      </c>
      <c r="G153" s="19">
        <f t="shared" si="8"/>
        <v>0</v>
      </c>
      <c r="H153" s="19"/>
      <c r="I153" s="20">
        <f t="shared" si="7"/>
        <v>0</v>
      </c>
      <c r="J153" s="12"/>
    </row>
    <row r="154" spans="1:10" ht="12.4" hidden="1" customHeight="1">
      <c r="A154" s="11"/>
      <c r="B154" s="1"/>
      <c r="C154" s="36"/>
      <c r="D154" s="167"/>
      <c r="E154" s="168"/>
      <c r="F154" s="40">
        <f>VLOOKUP(C154,'[2]Acha Air Sales Price List'!$B$1:$D$65536,3,FALSE)</f>
        <v>0</v>
      </c>
      <c r="G154" s="19">
        <f t="shared" si="8"/>
        <v>0</v>
      </c>
      <c r="H154" s="19"/>
      <c r="I154" s="20">
        <f t="shared" si="7"/>
        <v>0</v>
      </c>
      <c r="J154" s="12"/>
    </row>
    <row r="155" spans="1:10" ht="12.4" hidden="1" customHeight="1">
      <c r="A155" s="11"/>
      <c r="B155" s="1"/>
      <c r="C155" s="36"/>
      <c r="D155" s="167"/>
      <c r="E155" s="168"/>
      <c r="F155" s="40">
        <f>VLOOKUP(C155,'[2]Acha Air Sales Price List'!$B$1:$D$65536,3,FALSE)</f>
        <v>0</v>
      </c>
      <c r="G155" s="19">
        <f t="shared" si="8"/>
        <v>0</v>
      </c>
      <c r="H155" s="19"/>
      <c r="I155" s="20">
        <f t="shared" si="7"/>
        <v>0</v>
      </c>
      <c r="J155" s="12"/>
    </row>
    <row r="156" spans="1:10" ht="12.4" hidden="1" customHeight="1">
      <c r="A156" s="11"/>
      <c r="B156" s="1"/>
      <c r="C156" s="36"/>
      <c r="D156" s="167"/>
      <c r="E156" s="168"/>
      <c r="F156" s="40">
        <f>VLOOKUP(C156,'[2]Acha Air Sales Price List'!$B$1:$D$65536,3,FALSE)</f>
        <v>0</v>
      </c>
      <c r="G156" s="19">
        <f t="shared" si="8"/>
        <v>0</v>
      </c>
      <c r="H156" s="19"/>
      <c r="I156" s="20">
        <f t="shared" si="7"/>
        <v>0</v>
      </c>
      <c r="J156" s="12"/>
    </row>
    <row r="157" spans="1:10" ht="12.4" hidden="1" customHeight="1">
      <c r="A157" s="11"/>
      <c r="B157" s="1"/>
      <c r="C157" s="36"/>
      <c r="D157" s="167"/>
      <c r="E157" s="168"/>
      <c r="F157" s="40">
        <f>VLOOKUP(C157,'[2]Acha Air Sales Price List'!$B$1:$D$65536,3,FALSE)</f>
        <v>0</v>
      </c>
      <c r="G157" s="19">
        <f t="shared" si="8"/>
        <v>0</v>
      </c>
      <c r="H157" s="19"/>
      <c r="I157" s="20">
        <f t="shared" si="7"/>
        <v>0</v>
      </c>
      <c r="J157" s="12"/>
    </row>
    <row r="158" spans="1:10" ht="12.4" hidden="1" customHeight="1">
      <c r="A158" s="11"/>
      <c r="B158" s="1"/>
      <c r="C158" s="36"/>
      <c r="D158" s="167"/>
      <c r="E158" s="168"/>
      <c r="F158" s="40">
        <f>VLOOKUP(C158,'[2]Acha Air Sales Price List'!$B$1:$D$65536,3,FALSE)</f>
        <v>0</v>
      </c>
      <c r="G158" s="19">
        <f t="shared" si="8"/>
        <v>0</v>
      </c>
      <c r="H158" s="19"/>
      <c r="I158" s="20">
        <f t="shared" si="7"/>
        <v>0</v>
      </c>
      <c r="J158" s="12"/>
    </row>
    <row r="159" spans="1:10" ht="12.4" hidden="1" customHeight="1">
      <c r="A159" s="11"/>
      <c r="B159" s="1"/>
      <c r="C159" s="36"/>
      <c r="D159" s="167"/>
      <c r="E159" s="168"/>
      <c r="F159" s="40">
        <f>VLOOKUP(C159,'[2]Acha Air Sales Price List'!$B$1:$D$65536,3,FALSE)</f>
        <v>0</v>
      </c>
      <c r="G159" s="19">
        <f t="shared" si="8"/>
        <v>0</v>
      </c>
      <c r="H159" s="19"/>
      <c r="I159" s="20">
        <f t="shared" si="7"/>
        <v>0</v>
      </c>
      <c r="J159" s="12"/>
    </row>
    <row r="160" spans="1:10" ht="12.4" hidden="1" customHeight="1">
      <c r="A160" s="11"/>
      <c r="B160" s="1"/>
      <c r="C160" s="36"/>
      <c r="D160" s="167"/>
      <c r="E160" s="168"/>
      <c r="F160" s="40">
        <f>VLOOKUP(C160,'[2]Acha Air Sales Price List'!$B$1:$D$65536,3,FALSE)</f>
        <v>0</v>
      </c>
      <c r="G160" s="19">
        <f t="shared" si="8"/>
        <v>0</v>
      </c>
      <c r="H160" s="19"/>
      <c r="I160" s="20">
        <f t="shared" si="7"/>
        <v>0</v>
      </c>
      <c r="J160" s="12"/>
    </row>
    <row r="161" spans="1:10" ht="12.4" hidden="1" customHeight="1">
      <c r="A161" s="11"/>
      <c r="B161" s="1"/>
      <c r="C161" s="36"/>
      <c r="D161" s="167"/>
      <c r="E161" s="168"/>
      <c r="F161" s="40">
        <f>VLOOKUP(C161,'[2]Acha Air Sales Price List'!$B$1:$D$65536,3,FALSE)</f>
        <v>0</v>
      </c>
      <c r="G161" s="19">
        <f t="shared" si="8"/>
        <v>0</v>
      </c>
      <c r="H161" s="19"/>
      <c r="I161" s="20">
        <f t="shared" si="7"/>
        <v>0</v>
      </c>
      <c r="J161" s="12"/>
    </row>
    <row r="162" spans="1:10" ht="12.4" hidden="1" customHeight="1">
      <c r="A162" s="11"/>
      <c r="B162" s="1"/>
      <c r="C162" s="36"/>
      <c r="D162" s="167"/>
      <c r="E162" s="168"/>
      <c r="F162" s="40">
        <f>VLOOKUP(C162,'[2]Acha Air Sales Price List'!$B$1:$D$65536,3,FALSE)</f>
        <v>0</v>
      </c>
      <c r="G162" s="19">
        <f t="shared" si="8"/>
        <v>0</v>
      </c>
      <c r="H162" s="19"/>
      <c r="I162" s="20">
        <f t="shared" si="7"/>
        <v>0</v>
      </c>
      <c r="J162" s="12"/>
    </row>
    <row r="163" spans="1:10" ht="12.4" hidden="1" customHeight="1">
      <c r="A163" s="11"/>
      <c r="B163" s="1"/>
      <c r="C163" s="36"/>
      <c r="D163" s="167"/>
      <c r="E163" s="168"/>
      <c r="F163" s="40">
        <f>VLOOKUP(C163,'[2]Acha Air Sales Price List'!$B$1:$D$65536,3,FALSE)</f>
        <v>0</v>
      </c>
      <c r="G163" s="19">
        <f t="shared" si="8"/>
        <v>0</v>
      </c>
      <c r="H163" s="19"/>
      <c r="I163" s="20">
        <f t="shared" si="7"/>
        <v>0</v>
      </c>
      <c r="J163" s="12"/>
    </row>
    <row r="164" spans="1:10" ht="12.4" hidden="1" customHeight="1">
      <c r="A164" s="11"/>
      <c r="B164" s="1"/>
      <c r="C164" s="36"/>
      <c r="D164" s="167"/>
      <c r="E164" s="168"/>
      <c r="F164" s="40">
        <f>VLOOKUP(C164,'[2]Acha Air Sales Price List'!$B$1:$D$65536,3,FALSE)</f>
        <v>0</v>
      </c>
      <c r="G164" s="19">
        <f t="shared" si="8"/>
        <v>0</v>
      </c>
      <c r="H164" s="19"/>
      <c r="I164" s="20">
        <f t="shared" si="7"/>
        <v>0</v>
      </c>
      <c r="J164" s="12"/>
    </row>
    <row r="165" spans="1:10" ht="12.4" hidden="1" customHeight="1">
      <c r="A165" s="11"/>
      <c r="B165" s="1"/>
      <c r="C165" s="36"/>
      <c r="D165" s="167"/>
      <c r="E165" s="168"/>
      <c r="F165" s="40">
        <f>VLOOKUP(C165,'[2]Acha Air Sales Price List'!$B$1:$D$65536,3,FALSE)</f>
        <v>0</v>
      </c>
      <c r="G165" s="19">
        <f t="shared" si="8"/>
        <v>0</v>
      </c>
      <c r="H165" s="19"/>
      <c r="I165" s="20">
        <f t="shared" si="7"/>
        <v>0</v>
      </c>
      <c r="J165" s="12"/>
    </row>
    <row r="166" spans="1:10" ht="12.4" hidden="1" customHeight="1">
      <c r="A166" s="11"/>
      <c r="B166" s="1"/>
      <c r="C166" s="36"/>
      <c r="D166" s="167"/>
      <c r="E166" s="168"/>
      <c r="F166" s="40">
        <f>VLOOKUP(C166,'[2]Acha Air Sales Price List'!$B$1:$D$65536,3,FALSE)</f>
        <v>0</v>
      </c>
      <c r="G166" s="19">
        <f t="shared" si="8"/>
        <v>0</v>
      </c>
      <c r="H166" s="19"/>
      <c r="I166" s="20">
        <f t="shared" si="7"/>
        <v>0</v>
      </c>
      <c r="J166" s="12"/>
    </row>
    <row r="167" spans="1:10" ht="12.4" hidden="1" customHeight="1">
      <c r="A167" s="11"/>
      <c r="B167" s="1"/>
      <c r="C167" s="36"/>
      <c r="D167" s="167"/>
      <c r="E167" s="168"/>
      <c r="F167" s="40">
        <f>VLOOKUP(C167,'[2]Acha Air Sales Price List'!$B$1:$D$65536,3,FALSE)</f>
        <v>0</v>
      </c>
      <c r="G167" s="19">
        <f t="shared" si="8"/>
        <v>0</v>
      </c>
      <c r="H167" s="19"/>
      <c r="I167" s="20">
        <f t="shared" si="7"/>
        <v>0</v>
      </c>
      <c r="J167" s="12"/>
    </row>
    <row r="168" spans="1:10" ht="12.4" hidden="1" customHeight="1">
      <c r="A168" s="11"/>
      <c r="B168" s="1"/>
      <c r="C168" s="36"/>
      <c r="D168" s="167"/>
      <c r="E168" s="168"/>
      <c r="F168" s="40">
        <f>VLOOKUP(C168,'[2]Acha Air Sales Price List'!$B$1:$D$65536,3,FALSE)</f>
        <v>0</v>
      </c>
      <c r="G168" s="19">
        <f t="shared" si="8"/>
        <v>0</v>
      </c>
      <c r="H168" s="19"/>
      <c r="I168" s="20">
        <f t="shared" si="7"/>
        <v>0</v>
      </c>
      <c r="J168" s="12"/>
    </row>
    <row r="169" spans="1:10" ht="12.4" hidden="1" customHeight="1">
      <c r="A169" s="11"/>
      <c r="B169" s="1"/>
      <c r="C169" s="36"/>
      <c r="D169" s="167"/>
      <c r="E169" s="168"/>
      <c r="F169" s="40">
        <f>VLOOKUP(C169,'[2]Acha Air Sales Price List'!$B$1:$D$65536,3,FALSE)</f>
        <v>0</v>
      </c>
      <c r="G169" s="19">
        <f t="shared" si="8"/>
        <v>0</v>
      </c>
      <c r="H169" s="19"/>
      <c r="I169" s="20">
        <f t="shared" si="7"/>
        <v>0</v>
      </c>
      <c r="J169" s="12"/>
    </row>
    <row r="170" spans="1:10" ht="12.4" hidden="1" customHeight="1">
      <c r="A170" s="11"/>
      <c r="B170" s="1"/>
      <c r="C170" s="36"/>
      <c r="D170" s="167"/>
      <c r="E170" s="168"/>
      <c r="F170" s="40">
        <f>VLOOKUP(C170,'[2]Acha Air Sales Price List'!$B$1:$D$65536,3,FALSE)</f>
        <v>0</v>
      </c>
      <c r="G170" s="19">
        <f t="shared" si="8"/>
        <v>0</v>
      </c>
      <c r="H170" s="19"/>
      <c r="I170" s="20">
        <f t="shared" si="7"/>
        <v>0</v>
      </c>
      <c r="J170" s="12"/>
    </row>
    <row r="171" spans="1:10" ht="12.4" hidden="1" customHeight="1">
      <c r="A171" s="11"/>
      <c r="B171" s="1"/>
      <c r="C171" s="36"/>
      <c r="D171" s="167"/>
      <c r="E171" s="168"/>
      <c r="F171" s="40">
        <f>VLOOKUP(C171,'[2]Acha Air Sales Price List'!$B$1:$D$65536,3,FALSE)</f>
        <v>0</v>
      </c>
      <c r="G171" s="19">
        <f t="shared" si="8"/>
        <v>0</v>
      </c>
      <c r="H171" s="19"/>
      <c r="I171" s="20">
        <f t="shared" si="7"/>
        <v>0</v>
      </c>
      <c r="J171" s="12"/>
    </row>
    <row r="172" spans="1:10" ht="12.4" hidden="1" customHeight="1">
      <c r="A172" s="11"/>
      <c r="B172" s="1"/>
      <c r="C172" s="36"/>
      <c r="D172" s="167"/>
      <c r="E172" s="168"/>
      <c r="F172" s="40">
        <f>VLOOKUP(C172,'[2]Acha Air Sales Price List'!$B$1:$D$65536,3,FALSE)</f>
        <v>0</v>
      </c>
      <c r="G172" s="19">
        <f t="shared" si="8"/>
        <v>0</v>
      </c>
      <c r="H172" s="19"/>
      <c r="I172" s="20">
        <f t="shared" si="7"/>
        <v>0</v>
      </c>
      <c r="J172" s="12"/>
    </row>
    <row r="173" spans="1:10" ht="12.4" hidden="1" customHeight="1">
      <c r="A173" s="11"/>
      <c r="B173" s="1"/>
      <c r="C173" s="36"/>
      <c r="D173" s="167"/>
      <c r="E173" s="168"/>
      <c r="F173" s="40">
        <f>VLOOKUP(C173,'[2]Acha Air Sales Price List'!$B$1:$D$65536,3,FALSE)</f>
        <v>0</v>
      </c>
      <c r="G173" s="19">
        <f t="shared" si="8"/>
        <v>0</v>
      </c>
      <c r="H173" s="19"/>
      <c r="I173" s="20">
        <f t="shared" si="7"/>
        <v>0</v>
      </c>
      <c r="J173" s="12"/>
    </row>
    <row r="174" spans="1:10" ht="12.4" hidden="1" customHeight="1">
      <c r="A174" s="11"/>
      <c r="B174" s="1"/>
      <c r="C174" s="36"/>
      <c r="D174" s="167"/>
      <c r="E174" s="168"/>
      <c r="F174" s="40">
        <f>VLOOKUP(C174,'[2]Acha Air Sales Price List'!$B$1:$D$65536,3,FALSE)</f>
        <v>0</v>
      </c>
      <c r="G174" s="19">
        <f t="shared" si="8"/>
        <v>0</v>
      </c>
      <c r="H174" s="19"/>
      <c r="I174" s="20">
        <f t="shared" si="7"/>
        <v>0</v>
      </c>
      <c r="J174" s="12"/>
    </row>
    <row r="175" spans="1:10" ht="12.4" hidden="1" customHeight="1">
      <c r="A175" s="11"/>
      <c r="B175" s="1"/>
      <c r="C175" s="36"/>
      <c r="D175" s="167"/>
      <c r="E175" s="168"/>
      <c r="F175" s="40">
        <f>VLOOKUP(C175,'[2]Acha Air Sales Price List'!$B$1:$D$65536,3,FALSE)</f>
        <v>0</v>
      </c>
      <c r="G175" s="19">
        <f t="shared" si="8"/>
        <v>0</v>
      </c>
      <c r="H175" s="19"/>
      <c r="I175" s="20">
        <f t="shared" si="7"/>
        <v>0</v>
      </c>
      <c r="J175" s="12"/>
    </row>
    <row r="176" spans="1:10" ht="12.4" hidden="1" customHeight="1">
      <c r="A176" s="11"/>
      <c r="B176" s="1"/>
      <c r="C176" s="37"/>
      <c r="D176" s="167"/>
      <c r="E176" s="168"/>
      <c r="F176" s="40">
        <f>VLOOKUP(C176,'[2]Acha Air Sales Price List'!$B$1:$D$65536,3,FALSE)</f>
        <v>0</v>
      </c>
      <c r="G176" s="19">
        <f t="shared" si="8"/>
        <v>0</v>
      </c>
      <c r="H176" s="19"/>
      <c r="I176" s="20">
        <f>ROUND(IF(ISNUMBER(B176), G176*B176, 0),5)</f>
        <v>0</v>
      </c>
      <c r="J176" s="12"/>
    </row>
    <row r="177" spans="1:10" ht="12" hidden="1" customHeight="1">
      <c r="A177" s="11"/>
      <c r="B177" s="1"/>
      <c r="C177" s="36"/>
      <c r="D177" s="167"/>
      <c r="E177" s="168"/>
      <c r="F177" s="40">
        <f>VLOOKUP(C177,'[2]Acha Air Sales Price List'!$B$1:$D$65536,3,FALSE)</f>
        <v>0</v>
      </c>
      <c r="G177" s="19">
        <f t="shared" si="8"/>
        <v>0</v>
      </c>
      <c r="H177" s="19"/>
      <c r="I177" s="20">
        <f t="shared" ref="I177:I231" si="9">ROUND(IF(ISNUMBER(B177), G177*B177, 0),5)</f>
        <v>0</v>
      </c>
      <c r="J177" s="12"/>
    </row>
    <row r="178" spans="1:10" ht="12.4" hidden="1" customHeight="1">
      <c r="A178" s="11"/>
      <c r="B178" s="1"/>
      <c r="C178" s="36"/>
      <c r="D178" s="167"/>
      <c r="E178" s="168"/>
      <c r="F178" s="40">
        <f>VLOOKUP(C178,'[2]Acha Air Sales Price List'!$B$1:$D$65536,3,FALSE)</f>
        <v>0</v>
      </c>
      <c r="G178" s="19">
        <f t="shared" si="8"/>
        <v>0</v>
      </c>
      <c r="H178" s="19"/>
      <c r="I178" s="20">
        <f t="shared" si="9"/>
        <v>0</v>
      </c>
      <c r="J178" s="12"/>
    </row>
    <row r="179" spans="1:10" ht="12.4" hidden="1" customHeight="1">
      <c r="A179" s="11"/>
      <c r="B179" s="1"/>
      <c r="C179" s="36"/>
      <c r="D179" s="167"/>
      <c r="E179" s="168"/>
      <c r="F179" s="40">
        <f>VLOOKUP(C179,'[2]Acha Air Sales Price List'!$B$1:$D$65536,3,FALSE)</f>
        <v>0</v>
      </c>
      <c r="G179" s="19">
        <f t="shared" si="8"/>
        <v>0</v>
      </c>
      <c r="H179" s="19"/>
      <c r="I179" s="20">
        <f t="shared" si="9"/>
        <v>0</v>
      </c>
      <c r="J179" s="12"/>
    </row>
    <row r="180" spans="1:10" ht="12.4" hidden="1" customHeight="1">
      <c r="A180" s="11"/>
      <c r="B180" s="1"/>
      <c r="C180" s="36"/>
      <c r="D180" s="167"/>
      <c r="E180" s="168"/>
      <c r="F180" s="40">
        <f>VLOOKUP(C180,'[2]Acha Air Sales Price List'!$B$1:$D$65536,3,FALSE)</f>
        <v>0</v>
      </c>
      <c r="G180" s="19">
        <f t="shared" si="8"/>
        <v>0</v>
      </c>
      <c r="H180" s="19"/>
      <c r="I180" s="20">
        <f t="shared" si="9"/>
        <v>0</v>
      </c>
      <c r="J180" s="12"/>
    </row>
    <row r="181" spans="1:10" ht="12.4" hidden="1" customHeight="1">
      <c r="A181" s="11"/>
      <c r="B181" s="1"/>
      <c r="C181" s="36"/>
      <c r="D181" s="167"/>
      <c r="E181" s="168"/>
      <c r="F181" s="40">
        <f>VLOOKUP(C181,'[2]Acha Air Sales Price List'!$B$1:$D$65536,3,FALSE)</f>
        <v>0</v>
      </c>
      <c r="G181" s="19">
        <f t="shared" si="8"/>
        <v>0</v>
      </c>
      <c r="H181" s="19"/>
      <c r="I181" s="20">
        <f t="shared" si="9"/>
        <v>0</v>
      </c>
      <c r="J181" s="12"/>
    </row>
    <row r="182" spans="1:10" ht="12.4" hidden="1" customHeight="1">
      <c r="A182" s="11"/>
      <c r="B182" s="1"/>
      <c r="C182" s="36"/>
      <c r="D182" s="167"/>
      <c r="E182" s="168"/>
      <c r="F182" s="40">
        <f>VLOOKUP(C182,'[2]Acha Air Sales Price List'!$B$1:$D$65536,3,FALSE)</f>
        <v>0</v>
      </c>
      <c r="G182" s="19">
        <f t="shared" si="8"/>
        <v>0</v>
      </c>
      <c r="H182" s="19"/>
      <c r="I182" s="20">
        <f t="shared" si="9"/>
        <v>0</v>
      </c>
      <c r="J182" s="12"/>
    </row>
    <row r="183" spans="1:10" ht="12.4" hidden="1" customHeight="1">
      <c r="A183" s="11"/>
      <c r="B183" s="1"/>
      <c r="C183" s="36"/>
      <c r="D183" s="167"/>
      <c r="E183" s="168"/>
      <c r="F183" s="40">
        <f>VLOOKUP(C183,'[2]Acha Air Sales Price List'!$B$1:$D$65536,3,FALSE)</f>
        <v>0</v>
      </c>
      <c r="G183" s="19">
        <f t="shared" si="8"/>
        <v>0</v>
      </c>
      <c r="H183" s="19"/>
      <c r="I183" s="20">
        <f t="shared" si="9"/>
        <v>0</v>
      </c>
      <c r="J183" s="12"/>
    </row>
    <row r="184" spans="1:10" ht="12.4" hidden="1" customHeight="1">
      <c r="A184" s="11"/>
      <c r="B184" s="1"/>
      <c r="C184" s="36"/>
      <c r="D184" s="167"/>
      <c r="E184" s="168"/>
      <c r="F184" s="40">
        <f>VLOOKUP(C184,'[2]Acha Air Sales Price List'!$B$1:$D$65536,3,FALSE)</f>
        <v>0</v>
      </c>
      <c r="G184" s="19">
        <f t="shared" si="8"/>
        <v>0</v>
      </c>
      <c r="H184" s="19"/>
      <c r="I184" s="20">
        <f t="shared" si="9"/>
        <v>0</v>
      </c>
      <c r="J184" s="12"/>
    </row>
    <row r="185" spans="1:10" ht="12.4" hidden="1" customHeight="1">
      <c r="A185" s="11"/>
      <c r="B185" s="1"/>
      <c r="C185" s="36"/>
      <c r="D185" s="167"/>
      <c r="E185" s="168"/>
      <c r="F185" s="40">
        <f>VLOOKUP(C185,'[2]Acha Air Sales Price List'!$B$1:$D$65536,3,FALSE)</f>
        <v>0</v>
      </c>
      <c r="G185" s="19">
        <f t="shared" si="8"/>
        <v>0</v>
      </c>
      <c r="H185" s="19"/>
      <c r="I185" s="20">
        <f t="shared" si="9"/>
        <v>0</v>
      </c>
      <c r="J185" s="12"/>
    </row>
    <row r="186" spans="1:10" ht="12.4" hidden="1" customHeight="1">
      <c r="A186" s="11"/>
      <c r="B186" s="1"/>
      <c r="C186" s="36"/>
      <c r="D186" s="167"/>
      <c r="E186" s="168"/>
      <c r="F186" s="40">
        <f>VLOOKUP(C186,'[2]Acha Air Sales Price List'!$B$1:$D$65536,3,FALSE)</f>
        <v>0</v>
      </c>
      <c r="G186" s="19">
        <f t="shared" si="8"/>
        <v>0</v>
      </c>
      <c r="H186" s="19"/>
      <c r="I186" s="20">
        <f t="shared" si="9"/>
        <v>0</v>
      </c>
      <c r="J186" s="12"/>
    </row>
    <row r="187" spans="1:10" ht="12.4" hidden="1" customHeight="1">
      <c r="A187" s="11"/>
      <c r="B187" s="1"/>
      <c r="C187" s="36"/>
      <c r="D187" s="167"/>
      <c r="E187" s="168"/>
      <c r="F187" s="40">
        <f>VLOOKUP(C187,'[2]Acha Air Sales Price List'!$B$1:$D$65536,3,FALSE)</f>
        <v>0</v>
      </c>
      <c r="G187" s="19">
        <f t="shared" si="8"/>
        <v>0</v>
      </c>
      <c r="H187" s="19"/>
      <c r="I187" s="20">
        <f t="shared" si="9"/>
        <v>0</v>
      </c>
      <c r="J187" s="12"/>
    </row>
    <row r="188" spans="1:10" ht="12.4" hidden="1" customHeight="1">
      <c r="A188" s="11"/>
      <c r="B188" s="1"/>
      <c r="C188" s="36"/>
      <c r="D188" s="167"/>
      <c r="E188" s="168"/>
      <c r="F188" s="40">
        <f>VLOOKUP(C188,'[2]Acha Air Sales Price List'!$B$1:$D$65536,3,FALSE)</f>
        <v>0</v>
      </c>
      <c r="G188" s="19">
        <f t="shared" si="8"/>
        <v>0</v>
      </c>
      <c r="H188" s="19"/>
      <c r="I188" s="20">
        <f t="shared" si="9"/>
        <v>0</v>
      </c>
      <c r="J188" s="12"/>
    </row>
    <row r="189" spans="1:10" ht="12.4" hidden="1" customHeight="1">
      <c r="A189" s="11"/>
      <c r="B189" s="1"/>
      <c r="C189" s="36"/>
      <c r="D189" s="167"/>
      <c r="E189" s="168"/>
      <c r="F189" s="40">
        <f>VLOOKUP(C189,'[2]Acha Air Sales Price List'!$B$1:$D$65536,3,FALSE)</f>
        <v>0</v>
      </c>
      <c r="G189" s="19">
        <f t="shared" si="8"/>
        <v>0</v>
      </c>
      <c r="H189" s="19"/>
      <c r="I189" s="20">
        <f t="shared" si="9"/>
        <v>0</v>
      </c>
      <c r="J189" s="12"/>
    </row>
    <row r="190" spans="1:10" ht="12.4" hidden="1" customHeight="1">
      <c r="A190" s="11"/>
      <c r="B190" s="1"/>
      <c r="C190" s="36"/>
      <c r="D190" s="167"/>
      <c r="E190" s="168"/>
      <c r="F190" s="40">
        <f>VLOOKUP(C190,'[2]Acha Air Sales Price List'!$B$1:$D$65536,3,FALSE)</f>
        <v>0</v>
      </c>
      <c r="G190" s="19">
        <f t="shared" si="8"/>
        <v>0</v>
      </c>
      <c r="H190" s="19"/>
      <c r="I190" s="20">
        <f t="shared" si="9"/>
        <v>0</v>
      </c>
      <c r="J190" s="12"/>
    </row>
    <row r="191" spans="1:10" ht="12.4" hidden="1" customHeight="1">
      <c r="A191" s="11"/>
      <c r="B191" s="1"/>
      <c r="C191" s="36"/>
      <c r="D191" s="167"/>
      <c r="E191" s="168"/>
      <c r="F191" s="40">
        <f>VLOOKUP(C191,'[2]Acha Air Sales Price List'!$B$1:$D$65536,3,FALSE)</f>
        <v>0</v>
      </c>
      <c r="G191" s="19">
        <f t="shared" si="8"/>
        <v>0</v>
      </c>
      <c r="H191" s="19"/>
      <c r="I191" s="20">
        <f t="shared" si="9"/>
        <v>0</v>
      </c>
      <c r="J191" s="12"/>
    </row>
    <row r="192" spans="1:10" ht="12.4" hidden="1" customHeight="1">
      <c r="A192" s="11"/>
      <c r="B192" s="1"/>
      <c r="C192" s="37"/>
      <c r="D192" s="167"/>
      <c r="E192" s="168"/>
      <c r="F192" s="40">
        <f>VLOOKUP(C192,'[2]Acha Air Sales Price List'!$B$1:$D$65536,3,FALSE)</f>
        <v>0</v>
      </c>
      <c r="G192" s="19">
        <f t="shared" si="8"/>
        <v>0</v>
      </c>
      <c r="H192" s="19"/>
      <c r="I192" s="20">
        <f t="shared" si="9"/>
        <v>0</v>
      </c>
      <c r="J192" s="12"/>
    </row>
    <row r="193" spans="1:10" ht="12.4" hidden="1" customHeight="1">
      <c r="A193" s="11"/>
      <c r="B193" s="1"/>
      <c r="C193" s="37"/>
      <c r="D193" s="167"/>
      <c r="E193" s="168"/>
      <c r="F193" s="40">
        <f>VLOOKUP(C193,'[2]Acha Air Sales Price List'!$B$1:$D$65536,3,FALSE)</f>
        <v>0</v>
      </c>
      <c r="G193" s="19">
        <f t="shared" si="8"/>
        <v>0</v>
      </c>
      <c r="H193" s="19"/>
      <c r="I193" s="20">
        <f t="shared" si="9"/>
        <v>0</v>
      </c>
      <c r="J193" s="12"/>
    </row>
    <row r="194" spans="1:10" ht="12.4" hidden="1" customHeight="1">
      <c r="A194" s="11"/>
      <c r="B194" s="1"/>
      <c r="C194" s="36"/>
      <c r="D194" s="167"/>
      <c r="E194" s="168"/>
      <c r="F194" s="40">
        <f>VLOOKUP(C194,'[2]Acha Air Sales Price List'!$B$1:$D$65536,3,FALSE)</f>
        <v>0</v>
      </c>
      <c r="G194" s="19">
        <f t="shared" si="8"/>
        <v>0</v>
      </c>
      <c r="H194" s="19"/>
      <c r="I194" s="20">
        <f t="shared" si="9"/>
        <v>0</v>
      </c>
      <c r="J194" s="12"/>
    </row>
    <row r="195" spans="1:10" ht="12.4" hidden="1" customHeight="1">
      <c r="A195" s="11"/>
      <c r="B195" s="1"/>
      <c r="C195" s="36"/>
      <c r="D195" s="167"/>
      <c r="E195" s="168"/>
      <c r="F195" s="40">
        <f>VLOOKUP(C195,'[2]Acha Air Sales Price List'!$B$1:$D$65536,3,FALSE)</f>
        <v>0</v>
      </c>
      <c r="G195" s="19">
        <f t="shared" si="8"/>
        <v>0</v>
      </c>
      <c r="H195" s="19"/>
      <c r="I195" s="20">
        <f t="shared" si="9"/>
        <v>0</v>
      </c>
      <c r="J195" s="12"/>
    </row>
    <row r="196" spans="1:10" ht="12.4" hidden="1" customHeight="1">
      <c r="A196" s="11"/>
      <c r="B196" s="1"/>
      <c r="C196" s="36"/>
      <c r="D196" s="167"/>
      <c r="E196" s="168"/>
      <c r="F196" s="40">
        <f>VLOOKUP(C196,'[2]Acha Air Sales Price List'!$B$1:$D$65536,3,FALSE)</f>
        <v>0</v>
      </c>
      <c r="G196" s="19">
        <f t="shared" si="8"/>
        <v>0</v>
      </c>
      <c r="H196" s="19"/>
      <c r="I196" s="20">
        <f t="shared" si="9"/>
        <v>0</v>
      </c>
      <c r="J196" s="12"/>
    </row>
    <row r="197" spans="1:10" ht="12.4" hidden="1" customHeight="1">
      <c r="A197" s="11"/>
      <c r="B197" s="1"/>
      <c r="C197" s="36"/>
      <c r="D197" s="167"/>
      <c r="E197" s="168"/>
      <c r="F197" s="40">
        <f>VLOOKUP(C197,'[2]Acha Air Sales Price List'!$B$1:$D$65536,3,FALSE)</f>
        <v>0</v>
      </c>
      <c r="G197" s="19">
        <f t="shared" si="8"/>
        <v>0</v>
      </c>
      <c r="H197" s="19"/>
      <c r="I197" s="20">
        <f t="shared" si="9"/>
        <v>0</v>
      </c>
      <c r="J197" s="12"/>
    </row>
    <row r="198" spans="1:10" ht="12.4" hidden="1" customHeight="1">
      <c r="A198" s="11"/>
      <c r="B198" s="1"/>
      <c r="C198" s="36"/>
      <c r="D198" s="167"/>
      <c r="E198" s="168"/>
      <c r="F198" s="40">
        <f>VLOOKUP(C198,'[2]Acha Air Sales Price List'!$B$1:$D$65536,3,FALSE)</f>
        <v>0</v>
      </c>
      <c r="G198" s="19">
        <f t="shared" si="8"/>
        <v>0</v>
      </c>
      <c r="H198" s="19"/>
      <c r="I198" s="20">
        <f t="shared" si="9"/>
        <v>0</v>
      </c>
      <c r="J198" s="12"/>
    </row>
    <row r="199" spans="1:10" ht="12.4" hidden="1" customHeight="1">
      <c r="A199" s="11"/>
      <c r="B199" s="1"/>
      <c r="C199" s="36"/>
      <c r="D199" s="167"/>
      <c r="E199" s="168"/>
      <c r="F199" s="40">
        <f>VLOOKUP(C199,'[2]Acha Air Sales Price List'!$B$1:$D$65536,3,FALSE)</f>
        <v>0</v>
      </c>
      <c r="G199" s="19">
        <f t="shared" si="8"/>
        <v>0</v>
      </c>
      <c r="H199" s="19"/>
      <c r="I199" s="20">
        <f t="shared" si="9"/>
        <v>0</v>
      </c>
      <c r="J199" s="12"/>
    </row>
    <row r="200" spans="1:10" ht="12.4" hidden="1" customHeight="1">
      <c r="A200" s="11"/>
      <c r="B200" s="1"/>
      <c r="C200" s="36"/>
      <c r="D200" s="167"/>
      <c r="E200" s="168"/>
      <c r="F200" s="40">
        <f>VLOOKUP(C200,'[2]Acha Air Sales Price List'!$B$1:$D$65536,3,FALSE)</f>
        <v>0</v>
      </c>
      <c r="G200" s="19">
        <f t="shared" si="8"/>
        <v>0</v>
      </c>
      <c r="H200" s="19"/>
      <c r="I200" s="20">
        <f t="shared" si="9"/>
        <v>0</v>
      </c>
      <c r="J200" s="12"/>
    </row>
    <row r="201" spans="1:10" ht="12.4" hidden="1" customHeight="1">
      <c r="A201" s="11"/>
      <c r="B201" s="1"/>
      <c r="C201" s="36"/>
      <c r="D201" s="167"/>
      <c r="E201" s="168"/>
      <c r="F201" s="40">
        <f>VLOOKUP(C201,'[2]Acha Air Sales Price List'!$B$1:$D$65536,3,FALSE)</f>
        <v>0</v>
      </c>
      <c r="G201" s="19">
        <f t="shared" si="8"/>
        <v>0</v>
      </c>
      <c r="H201" s="19"/>
      <c r="I201" s="20">
        <f t="shared" si="9"/>
        <v>0</v>
      </c>
      <c r="J201" s="12"/>
    </row>
    <row r="202" spans="1:10" ht="12.4" hidden="1" customHeight="1">
      <c r="A202" s="11"/>
      <c r="B202" s="1"/>
      <c r="C202" s="36"/>
      <c r="D202" s="167"/>
      <c r="E202" s="168"/>
      <c r="F202" s="40">
        <f>VLOOKUP(C202,'[2]Acha Air Sales Price List'!$B$1:$D$65536,3,FALSE)</f>
        <v>0</v>
      </c>
      <c r="G202" s="19">
        <f t="shared" si="8"/>
        <v>0</v>
      </c>
      <c r="H202" s="19"/>
      <c r="I202" s="20">
        <f t="shared" si="9"/>
        <v>0</v>
      </c>
      <c r="J202" s="12"/>
    </row>
    <row r="203" spans="1:10" ht="12.4" hidden="1" customHeight="1">
      <c r="A203" s="11"/>
      <c r="B203" s="1"/>
      <c r="C203" s="36"/>
      <c r="D203" s="167"/>
      <c r="E203" s="168"/>
      <c r="F203" s="40">
        <f>VLOOKUP(C203,'[2]Acha Air Sales Price List'!$B$1:$D$65536,3,FALSE)</f>
        <v>0</v>
      </c>
      <c r="G203" s="19">
        <f t="shared" si="8"/>
        <v>0</v>
      </c>
      <c r="H203" s="19"/>
      <c r="I203" s="20">
        <f t="shared" si="9"/>
        <v>0</v>
      </c>
      <c r="J203" s="12"/>
    </row>
    <row r="204" spans="1:10" ht="12.4" hidden="1" customHeight="1">
      <c r="A204" s="11"/>
      <c r="B204" s="1"/>
      <c r="C204" s="37"/>
      <c r="D204" s="167"/>
      <c r="E204" s="168"/>
      <c r="F204" s="40">
        <f>VLOOKUP(C204,'[2]Acha Air Sales Price List'!$B$1:$D$65536,3,FALSE)</f>
        <v>0</v>
      </c>
      <c r="G204" s="19">
        <f t="shared" si="8"/>
        <v>0</v>
      </c>
      <c r="H204" s="19"/>
      <c r="I204" s="20">
        <f t="shared" si="9"/>
        <v>0</v>
      </c>
      <c r="J204" s="12"/>
    </row>
    <row r="205" spans="1:10" ht="12" hidden="1" customHeight="1">
      <c r="A205" s="11"/>
      <c r="B205" s="1"/>
      <c r="C205" s="36"/>
      <c r="D205" s="167"/>
      <c r="E205" s="168"/>
      <c r="F205" s="40">
        <f>VLOOKUP(C205,'[2]Acha Air Sales Price List'!$B$1:$D$65536,3,FALSE)</f>
        <v>0</v>
      </c>
      <c r="G205" s="19">
        <f t="shared" si="8"/>
        <v>0</v>
      </c>
      <c r="H205" s="19"/>
      <c r="I205" s="20">
        <f t="shared" si="9"/>
        <v>0</v>
      </c>
      <c r="J205" s="12"/>
    </row>
    <row r="206" spans="1:10" ht="12.4" hidden="1" customHeight="1">
      <c r="A206" s="11"/>
      <c r="B206" s="1"/>
      <c r="C206" s="36"/>
      <c r="D206" s="167"/>
      <c r="E206" s="168"/>
      <c r="F206" s="40">
        <f>VLOOKUP(C206,'[2]Acha Air Sales Price List'!$B$1:$D$65536,3,FALSE)</f>
        <v>0</v>
      </c>
      <c r="G206" s="19">
        <f t="shared" si="8"/>
        <v>0</v>
      </c>
      <c r="H206" s="19"/>
      <c r="I206" s="20">
        <f t="shared" si="9"/>
        <v>0</v>
      </c>
      <c r="J206" s="12"/>
    </row>
    <row r="207" spans="1:10" ht="12.4" hidden="1" customHeight="1">
      <c r="A207" s="11"/>
      <c r="B207" s="1"/>
      <c r="C207" s="36"/>
      <c r="D207" s="167"/>
      <c r="E207" s="168"/>
      <c r="F207" s="40">
        <f>VLOOKUP(C207,'[2]Acha Air Sales Price List'!$B$1:$D$65536,3,FALSE)</f>
        <v>0</v>
      </c>
      <c r="G207" s="19">
        <f t="shared" si="8"/>
        <v>0</v>
      </c>
      <c r="H207" s="19"/>
      <c r="I207" s="20">
        <f t="shared" si="9"/>
        <v>0</v>
      </c>
      <c r="J207" s="12"/>
    </row>
    <row r="208" spans="1:10" ht="12.4" hidden="1" customHeight="1">
      <c r="A208" s="11"/>
      <c r="B208" s="1"/>
      <c r="C208" s="36"/>
      <c r="D208" s="167"/>
      <c r="E208" s="168"/>
      <c r="F208" s="40">
        <f>VLOOKUP(C208,'[2]Acha Air Sales Price List'!$B$1:$D$65536,3,FALSE)</f>
        <v>0</v>
      </c>
      <c r="G208" s="19">
        <f t="shared" si="8"/>
        <v>0</v>
      </c>
      <c r="H208" s="19"/>
      <c r="I208" s="20">
        <f t="shared" si="9"/>
        <v>0</v>
      </c>
      <c r="J208" s="12"/>
    </row>
    <row r="209" spans="1:10" ht="12.4" hidden="1" customHeight="1">
      <c r="A209" s="11"/>
      <c r="B209" s="1"/>
      <c r="C209" s="36"/>
      <c r="D209" s="167"/>
      <c r="E209" s="168"/>
      <c r="F209" s="40">
        <f>VLOOKUP(C209,'[2]Acha Air Sales Price List'!$B$1:$D$65536,3,FALSE)</f>
        <v>0</v>
      </c>
      <c r="G209" s="19">
        <f t="shared" si="8"/>
        <v>0</v>
      </c>
      <c r="H209" s="19"/>
      <c r="I209" s="20">
        <f t="shared" si="9"/>
        <v>0</v>
      </c>
      <c r="J209" s="12"/>
    </row>
    <row r="210" spans="1:10" ht="12.4" hidden="1" customHeight="1">
      <c r="A210" s="11"/>
      <c r="B210" s="1"/>
      <c r="C210" s="36"/>
      <c r="D210" s="167"/>
      <c r="E210" s="168"/>
      <c r="F210" s="40">
        <f>VLOOKUP(C210,'[2]Acha Air Sales Price List'!$B$1:$D$65536,3,FALSE)</f>
        <v>0</v>
      </c>
      <c r="G210" s="19">
        <f t="shared" si="8"/>
        <v>0</v>
      </c>
      <c r="H210" s="19"/>
      <c r="I210" s="20">
        <f t="shared" si="9"/>
        <v>0</v>
      </c>
      <c r="J210" s="12"/>
    </row>
    <row r="211" spans="1:10" ht="12.4" hidden="1" customHeight="1">
      <c r="A211" s="11"/>
      <c r="B211" s="1"/>
      <c r="C211" s="36"/>
      <c r="D211" s="167"/>
      <c r="E211" s="168"/>
      <c r="F211" s="40">
        <f>VLOOKUP(C211,'[2]Acha Air Sales Price List'!$B$1:$D$65536,3,FALSE)</f>
        <v>0</v>
      </c>
      <c r="G211" s="19">
        <f t="shared" si="8"/>
        <v>0</v>
      </c>
      <c r="H211" s="19"/>
      <c r="I211" s="20">
        <f t="shared" si="9"/>
        <v>0</v>
      </c>
      <c r="J211" s="12"/>
    </row>
    <row r="212" spans="1:10" ht="12.4" hidden="1" customHeight="1">
      <c r="A212" s="11"/>
      <c r="B212" s="1"/>
      <c r="C212" s="36"/>
      <c r="D212" s="167"/>
      <c r="E212" s="168"/>
      <c r="F212" s="40">
        <f>VLOOKUP(C212,'[2]Acha Air Sales Price List'!$B$1:$D$65536,3,FALSE)</f>
        <v>0</v>
      </c>
      <c r="G212" s="19">
        <f t="shared" si="8"/>
        <v>0</v>
      </c>
      <c r="H212" s="19"/>
      <c r="I212" s="20">
        <f t="shared" si="9"/>
        <v>0</v>
      </c>
      <c r="J212" s="12"/>
    </row>
    <row r="213" spans="1:10" ht="12.4" hidden="1" customHeight="1">
      <c r="A213" s="11"/>
      <c r="B213" s="1"/>
      <c r="C213" s="36"/>
      <c r="D213" s="167"/>
      <c r="E213" s="168"/>
      <c r="F213" s="40">
        <f>VLOOKUP(C213,'[2]Acha Air Sales Price List'!$B$1:$D$65536,3,FALSE)</f>
        <v>0</v>
      </c>
      <c r="G213" s="19">
        <f t="shared" si="8"/>
        <v>0</v>
      </c>
      <c r="H213" s="19"/>
      <c r="I213" s="20">
        <f t="shared" si="9"/>
        <v>0</v>
      </c>
      <c r="J213" s="12"/>
    </row>
    <row r="214" spans="1:10" ht="12.4" hidden="1" customHeight="1">
      <c r="A214" s="11"/>
      <c r="B214" s="1"/>
      <c r="C214" s="36"/>
      <c r="D214" s="167"/>
      <c r="E214" s="168"/>
      <c r="F214" s="40">
        <f>VLOOKUP(C214,'[2]Acha Air Sales Price List'!$B$1:$D$65536,3,FALSE)</f>
        <v>0</v>
      </c>
      <c r="G214" s="19">
        <f t="shared" ref="G214:G277" si="10">ROUND(H214/4,2)</f>
        <v>0</v>
      </c>
      <c r="H214" s="19"/>
      <c r="I214" s="20">
        <f t="shared" si="9"/>
        <v>0</v>
      </c>
      <c r="J214" s="12"/>
    </row>
    <row r="215" spans="1:10" ht="12.4" hidden="1" customHeight="1">
      <c r="A215" s="11"/>
      <c r="B215" s="1"/>
      <c r="C215" s="36"/>
      <c r="D215" s="167"/>
      <c r="E215" s="168"/>
      <c r="F215" s="40">
        <f>VLOOKUP(C215,'[2]Acha Air Sales Price List'!$B$1:$D$65536,3,FALSE)</f>
        <v>0</v>
      </c>
      <c r="G215" s="19">
        <f t="shared" si="10"/>
        <v>0</v>
      </c>
      <c r="H215" s="19"/>
      <c r="I215" s="20">
        <f t="shared" si="9"/>
        <v>0</v>
      </c>
      <c r="J215" s="12"/>
    </row>
    <row r="216" spans="1:10" ht="12.4" hidden="1" customHeight="1">
      <c r="A216" s="11"/>
      <c r="B216" s="1"/>
      <c r="C216" s="36"/>
      <c r="D216" s="167"/>
      <c r="E216" s="168"/>
      <c r="F216" s="40">
        <f>VLOOKUP(C216,'[2]Acha Air Sales Price List'!$B$1:$D$65536,3,FALSE)</f>
        <v>0</v>
      </c>
      <c r="G216" s="19">
        <f t="shared" si="10"/>
        <v>0</v>
      </c>
      <c r="H216" s="19"/>
      <c r="I216" s="20">
        <f t="shared" si="9"/>
        <v>0</v>
      </c>
      <c r="J216" s="12"/>
    </row>
    <row r="217" spans="1:10" ht="12.4" hidden="1" customHeight="1">
      <c r="A217" s="11"/>
      <c r="B217" s="1"/>
      <c r="C217" s="36"/>
      <c r="D217" s="167"/>
      <c r="E217" s="168"/>
      <c r="F217" s="40">
        <f>VLOOKUP(C217,'[2]Acha Air Sales Price List'!$B$1:$D$65536,3,FALSE)</f>
        <v>0</v>
      </c>
      <c r="G217" s="19">
        <f t="shared" si="10"/>
        <v>0</v>
      </c>
      <c r="H217" s="19"/>
      <c r="I217" s="20">
        <f t="shared" si="9"/>
        <v>0</v>
      </c>
      <c r="J217" s="12"/>
    </row>
    <row r="218" spans="1:10" ht="12.4" hidden="1" customHeight="1">
      <c r="A218" s="11"/>
      <c r="B218" s="1"/>
      <c r="C218" s="36"/>
      <c r="D218" s="167"/>
      <c r="E218" s="168"/>
      <c r="F218" s="40">
        <f>VLOOKUP(C218,'[2]Acha Air Sales Price List'!$B$1:$D$65536,3,FALSE)</f>
        <v>0</v>
      </c>
      <c r="G218" s="19">
        <f t="shared" si="10"/>
        <v>0</v>
      </c>
      <c r="H218" s="19"/>
      <c r="I218" s="20">
        <f t="shared" si="9"/>
        <v>0</v>
      </c>
      <c r="J218" s="12"/>
    </row>
    <row r="219" spans="1:10" ht="12.4" hidden="1" customHeight="1">
      <c r="A219" s="11"/>
      <c r="B219" s="1"/>
      <c r="C219" s="36"/>
      <c r="D219" s="167"/>
      <c r="E219" s="168"/>
      <c r="F219" s="40">
        <f>VLOOKUP(C219,'[2]Acha Air Sales Price List'!$B$1:$D$65536,3,FALSE)</f>
        <v>0</v>
      </c>
      <c r="G219" s="19">
        <f t="shared" si="10"/>
        <v>0</v>
      </c>
      <c r="H219" s="19"/>
      <c r="I219" s="20">
        <f t="shared" si="9"/>
        <v>0</v>
      </c>
      <c r="J219" s="12"/>
    </row>
    <row r="220" spans="1:10" ht="12.4" hidden="1" customHeight="1">
      <c r="A220" s="11"/>
      <c r="B220" s="1"/>
      <c r="C220" s="36"/>
      <c r="D220" s="167"/>
      <c r="E220" s="168"/>
      <c r="F220" s="40">
        <f>VLOOKUP(C220,'[2]Acha Air Sales Price List'!$B$1:$D$65536,3,FALSE)</f>
        <v>0</v>
      </c>
      <c r="G220" s="19">
        <f t="shared" si="10"/>
        <v>0</v>
      </c>
      <c r="H220" s="19"/>
      <c r="I220" s="20">
        <f t="shared" si="9"/>
        <v>0</v>
      </c>
      <c r="J220" s="12"/>
    </row>
    <row r="221" spans="1:10" ht="12.4" hidden="1" customHeight="1">
      <c r="A221" s="11"/>
      <c r="B221" s="1"/>
      <c r="C221" s="36"/>
      <c r="D221" s="167"/>
      <c r="E221" s="168"/>
      <c r="F221" s="40">
        <f>VLOOKUP(C221,'[2]Acha Air Sales Price List'!$B$1:$D$65536,3,FALSE)</f>
        <v>0</v>
      </c>
      <c r="G221" s="19">
        <f t="shared" si="10"/>
        <v>0</v>
      </c>
      <c r="H221" s="19"/>
      <c r="I221" s="20">
        <f t="shared" si="9"/>
        <v>0</v>
      </c>
      <c r="J221" s="12"/>
    </row>
    <row r="222" spans="1:10" ht="12.4" hidden="1" customHeight="1">
      <c r="A222" s="11"/>
      <c r="B222" s="1"/>
      <c r="C222" s="36"/>
      <c r="D222" s="167"/>
      <c r="E222" s="168"/>
      <c r="F222" s="40">
        <f>VLOOKUP(C222,'[2]Acha Air Sales Price List'!$B$1:$D$65536,3,FALSE)</f>
        <v>0</v>
      </c>
      <c r="G222" s="19">
        <f t="shared" si="10"/>
        <v>0</v>
      </c>
      <c r="H222" s="19"/>
      <c r="I222" s="20">
        <f t="shared" si="9"/>
        <v>0</v>
      </c>
      <c r="J222" s="12"/>
    </row>
    <row r="223" spans="1:10" ht="12.4" hidden="1" customHeight="1">
      <c r="A223" s="11"/>
      <c r="B223" s="1"/>
      <c r="C223" s="36"/>
      <c r="D223" s="167"/>
      <c r="E223" s="168"/>
      <c r="F223" s="40">
        <f>VLOOKUP(C223,'[2]Acha Air Sales Price List'!$B$1:$D$65536,3,FALSE)</f>
        <v>0</v>
      </c>
      <c r="G223" s="19">
        <f t="shared" si="10"/>
        <v>0</v>
      </c>
      <c r="H223" s="19"/>
      <c r="I223" s="20">
        <f t="shared" si="9"/>
        <v>0</v>
      </c>
      <c r="J223" s="12"/>
    </row>
    <row r="224" spans="1:10" ht="12.4" hidden="1" customHeight="1">
      <c r="A224" s="11"/>
      <c r="B224" s="1"/>
      <c r="C224" s="36"/>
      <c r="D224" s="167"/>
      <c r="E224" s="168"/>
      <c r="F224" s="40">
        <f>VLOOKUP(C224,'[2]Acha Air Sales Price List'!$B$1:$D$65536,3,FALSE)</f>
        <v>0</v>
      </c>
      <c r="G224" s="19">
        <f t="shared" si="10"/>
        <v>0</v>
      </c>
      <c r="H224" s="19"/>
      <c r="I224" s="20">
        <f t="shared" si="9"/>
        <v>0</v>
      </c>
      <c r="J224" s="12"/>
    </row>
    <row r="225" spans="1:10" ht="12.4" hidden="1" customHeight="1">
      <c r="A225" s="11"/>
      <c r="B225" s="1"/>
      <c r="C225" s="36"/>
      <c r="D225" s="167"/>
      <c r="E225" s="168"/>
      <c r="F225" s="40">
        <f>VLOOKUP(C225,'[2]Acha Air Sales Price List'!$B$1:$D$65536,3,FALSE)</f>
        <v>0</v>
      </c>
      <c r="G225" s="19">
        <f t="shared" si="10"/>
        <v>0</v>
      </c>
      <c r="H225" s="19"/>
      <c r="I225" s="20">
        <f t="shared" si="9"/>
        <v>0</v>
      </c>
      <c r="J225" s="12"/>
    </row>
    <row r="226" spans="1:10" ht="12.4" hidden="1" customHeight="1">
      <c r="A226" s="11"/>
      <c r="B226" s="1"/>
      <c r="C226" s="36"/>
      <c r="D226" s="167"/>
      <c r="E226" s="168"/>
      <c r="F226" s="40">
        <f>VLOOKUP(C226,'[2]Acha Air Sales Price List'!$B$1:$D$65536,3,FALSE)</f>
        <v>0</v>
      </c>
      <c r="G226" s="19">
        <f t="shared" si="10"/>
        <v>0</v>
      </c>
      <c r="H226" s="19"/>
      <c r="I226" s="20">
        <f t="shared" si="9"/>
        <v>0</v>
      </c>
      <c r="J226" s="12"/>
    </row>
    <row r="227" spans="1:10" ht="12.4" hidden="1" customHeight="1">
      <c r="A227" s="11"/>
      <c r="B227" s="1"/>
      <c r="C227" s="36"/>
      <c r="D227" s="167"/>
      <c r="E227" s="168"/>
      <c r="F227" s="40">
        <f>VLOOKUP(C227,'[2]Acha Air Sales Price List'!$B$1:$D$65536,3,FALSE)</f>
        <v>0</v>
      </c>
      <c r="G227" s="19">
        <f t="shared" si="10"/>
        <v>0</v>
      </c>
      <c r="H227" s="19"/>
      <c r="I227" s="20">
        <f t="shared" si="9"/>
        <v>0</v>
      </c>
      <c r="J227" s="12"/>
    </row>
    <row r="228" spans="1:10" ht="12.4" hidden="1" customHeight="1">
      <c r="A228" s="11"/>
      <c r="B228" s="1"/>
      <c r="C228" s="36"/>
      <c r="D228" s="167"/>
      <c r="E228" s="168"/>
      <c r="F228" s="40">
        <f>VLOOKUP(C228,'[2]Acha Air Sales Price List'!$B$1:$D$65536,3,FALSE)</f>
        <v>0</v>
      </c>
      <c r="G228" s="19">
        <f t="shared" si="10"/>
        <v>0</v>
      </c>
      <c r="H228" s="19"/>
      <c r="I228" s="20">
        <f t="shared" si="9"/>
        <v>0</v>
      </c>
      <c r="J228" s="12"/>
    </row>
    <row r="229" spans="1:10" ht="12.4" hidden="1" customHeight="1">
      <c r="A229" s="11"/>
      <c r="B229" s="1"/>
      <c r="C229" s="36"/>
      <c r="D229" s="167"/>
      <c r="E229" s="168"/>
      <c r="F229" s="40">
        <f>VLOOKUP(C229,'[2]Acha Air Sales Price List'!$B$1:$D$65536,3,FALSE)</f>
        <v>0</v>
      </c>
      <c r="G229" s="19">
        <f t="shared" si="10"/>
        <v>0</v>
      </c>
      <c r="H229" s="19"/>
      <c r="I229" s="20">
        <f t="shared" si="9"/>
        <v>0</v>
      </c>
      <c r="J229" s="12"/>
    </row>
    <row r="230" spans="1:10" ht="12.4" hidden="1" customHeight="1">
      <c r="A230" s="11"/>
      <c r="B230" s="1"/>
      <c r="C230" s="36"/>
      <c r="D230" s="167"/>
      <c r="E230" s="168"/>
      <c r="F230" s="40">
        <f>VLOOKUP(C230,'[2]Acha Air Sales Price List'!$B$1:$D$65536,3,FALSE)</f>
        <v>0</v>
      </c>
      <c r="G230" s="19">
        <f t="shared" si="10"/>
        <v>0</v>
      </c>
      <c r="H230" s="19"/>
      <c r="I230" s="20">
        <f t="shared" si="9"/>
        <v>0</v>
      </c>
      <c r="J230" s="12"/>
    </row>
    <row r="231" spans="1:10" ht="12.4" hidden="1" customHeight="1">
      <c r="A231" s="11"/>
      <c r="B231" s="1"/>
      <c r="C231" s="36"/>
      <c r="D231" s="167"/>
      <c r="E231" s="168"/>
      <c r="F231" s="40">
        <f>VLOOKUP(C231,'[2]Acha Air Sales Price List'!$B$1:$D$65536,3,FALSE)</f>
        <v>0</v>
      </c>
      <c r="G231" s="19">
        <f t="shared" si="10"/>
        <v>0</v>
      </c>
      <c r="H231" s="19"/>
      <c r="I231" s="20">
        <f t="shared" si="9"/>
        <v>0</v>
      </c>
      <c r="J231" s="12"/>
    </row>
    <row r="232" spans="1:10" ht="12.4" hidden="1" customHeight="1">
      <c r="A232" s="11"/>
      <c r="B232" s="1"/>
      <c r="C232" s="37"/>
      <c r="D232" s="167"/>
      <c r="E232" s="168"/>
      <c r="F232" s="40">
        <f>VLOOKUP(C232,'[2]Acha Air Sales Price List'!$B$1:$D$65536,3,FALSE)</f>
        <v>0</v>
      </c>
      <c r="G232" s="19">
        <f t="shared" si="10"/>
        <v>0</v>
      </c>
      <c r="H232" s="19"/>
      <c r="I232" s="20">
        <f>ROUND(IF(ISNUMBER(B232), G232*B232, 0),5)</f>
        <v>0</v>
      </c>
      <c r="J232" s="12"/>
    </row>
    <row r="233" spans="1:10" ht="12" hidden="1" customHeight="1">
      <c r="A233" s="11"/>
      <c r="B233" s="1"/>
      <c r="C233" s="36"/>
      <c r="D233" s="167"/>
      <c r="E233" s="168"/>
      <c r="F233" s="40">
        <f>VLOOKUP(C233,'[2]Acha Air Sales Price List'!$B$1:$D$65536,3,FALSE)</f>
        <v>0</v>
      </c>
      <c r="G233" s="19">
        <f t="shared" si="10"/>
        <v>0</v>
      </c>
      <c r="H233" s="19"/>
      <c r="I233" s="20">
        <f t="shared" ref="I233:I283" si="11">ROUND(IF(ISNUMBER(B233), G233*B233, 0),5)</f>
        <v>0</v>
      </c>
      <c r="J233" s="12"/>
    </row>
    <row r="234" spans="1:10" ht="12.4" hidden="1" customHeight="1">
      <c r="A234" s="11"/>
      <c r="B234" s="1"/>
      <c r="C234" s="36"/>
      <c r="D234" s="167"/>
      <c r="E234" s="168"/>
      <c r="F234" s="40">
        <f>VLOOKUP(C234,'[2]Acha Air Sales Price List'!$B$1:$D$65536,3,FALSE)</f>
        <v>0</v>
      </c>
      <c r="G234" s="19">
        <f t="shared" si="10"/>
        <v>0</v>
      </c>
      <c r="H234" s="19"/>
      <c r="I234" s="20">
        <f t="shared" si="11"/>
        <v>0</v>
      </c>
      <c r="J234" s="12"/>
    </row>
    <row r="235" spans="1:10" ht="12.4" hidden="1" customHeight="1">
      <c r="A235" s="11"/>
      <c r="B235" s="1"/>
      <c r="C235" s="36"/>
      <c r="D235" s="167"/>
      <c r="E235" s="168"/>
      <c r="F235" s="40">
        <f>VLOOKUP(C235,'[2]Acha Air Sales Price List'!$B$1:$D$65536,3,FALSE)</f>
        <v>0</v>
      </c>
      <c r="G235" s="19">
        <f t="shared" si="10"/>
        <v>0</v>
      </c>
      <c r="H235" s="19"/>
      <c r="I235" s="20">
        <f t="shared" si="11"/>
        <v>0</v>
      </c>
      <c r="J235" s="12"/>
    </row>
    <row r="236" spans="1:10" ht="12.4" hidden="1" customHeight="1">
      <c r="A236" s="11"/>
      <c r="B236" s="1"/>
      <c r="C236" s="36"/>
      <c r="D236" s="167"/>
      <c r="E236" s="168"/>
      <c r="F236" s="40">
        <f>VLOOKUP(C236,'[2]Acha Air Sales Price List'!$B$1:$D$65536,3,FALSE)</f>
        <v>0</v>
      </c>
      <c r="G236" s="19">
        <f t="shared" si="10"/>
        <v>0</v>
      </c>
      <c r="H236" s="19"/>
      <c r="I236" s="20">
        <f t="shared" si="11"/>
        <v>0</v>
      </c>
      <c r="J236" s="12"/>
    </row>
    <row r="237" spans="1:10" ht="12.4" hidden="1" customHeight="1">
      <c r="A237" s="11"/>
      <c r="B237" s="1"/>
      <c r="C237" s="36"/>
      <c r="D237" s="167"/>
      <c r="E237" s="168"/>
      <c r="F237" s="40">
        <f>VLOOKUP(C237,'[2]Acha Air Sales Price List'!$B$1:$D$65536,3,FALSE)</f>
        <v>0</v>
      </c>
      <c r="G237" s="19">
        <f t="shared" si="10"/>
        <v>0</v>
      </c>
      <c r="H237" s="19"/>
      <c r="I237" s="20">
        <f t="shared" si="11"/>
        <v>0</v>
      </c>
      <c r="J237" s="12"/>
    </row>
    <row r="238" spans="1:10" ht="12.4" hidden="1" customHeight="1">
      <c r="A238" s="11"/>
      <c r="B238" s="1"/>
      <c r="C238" s="36"/>
      <c r="D238" s="167"/>
      <c r="E238" s="168"/>
      <c r="F238" s="40">
        <f>VLOOKUP(C238,'[2]Acha Air Sales Price List'!$B$1:$D$65536,3,FALSE)</f>
        <v>0</v>
      </c>
      <c r="G238" s="19">
        <f t="shared" si="10"/>
        <v>0</v>
      </c>
      <c r="H238" s="19"/>
      <c r="I238" s="20">
        <f t="shared" si="11"/>
        <v>0</v>
      </c>
      <c r="J238" s="12"/>
    </row>
    <row r="239" spans="1:10" ht="12.4" hidden="1" customHeight="1">
      <c r="A239" s="11"/>
      <c r="B239" s="1"/>
      <c r="C239" s="36"/>
      <c r="D239" s="167"/>
      <c r="E239" s="168"/>
      <c r="F239" s="40">
        <f>VLOOKUP(C239,'[2]Acha Air Sales Price List'!$B$1:$D$65536,3,FALSE)</f>
        <v>0</v>
      </c>
      <c r="G239" s="19">
        <f t="shared" si="10"/>
        <v>0</v>
      </c>
      <c r="H239" s="19"/>
      <c r="I239" s="20">
        <f t="shared" si="11"/>
        <v>0</v>
      </c>
      <c r="J239" s="12"/>
    </row>
    <row r="240" spans="1:10" ht="12.4" hidden="1" customHeight="1">
      <c r="A240" s="11"/>
      <c r="B240" s="1"/>
      <c r="C240" s="36"/>
      <c r="D240" s="167"/>
      <c r="E240" s="168"/>
      <c r="F240" s="40">
        <f>VLOOKUP(C240,'[2]Acha Air Sales Price List'!$B$1:$D$65536,3,FALSE)</f>
        <v>0</v>
      </c>
      <c r="G240" s="19">
        <f t="shared" si="10"/>
        <v>0</v>
      </c>
      <c r="H240" s="19"/>
      <c r="I240" s="20">
        <f t="shared" si="11"/>
        <v>0</v>
      </c>
      <c r="J240" s="12"/>
    </row>
    <row r="241" spans="1:10" ht="12.4" hidden="1" customHeight="1">
      <c r="A241" s="11"/>
      <c r="B241" s="1"/>
      <c r="C241" s="36"/>
      <c r="D241" s="167"/>
      <c r="E241" s="168"/>
      <c r="F241" s="40">
        <f>VLOOKUP(C241,'[2]Acha Air Sales Price List'!$B$1:$D$65536,3,FALSE)</f>
        <v>0</v>
      </c>
      <c r="G241" s="19">
        <f t="shared" si="10"/>
        <v>0</v>
      </c>
      <c r="H241" s="19"/>
      <c r="I241" s="20">
        <f t="shared" si="11"/>
        <v>0</v>
      </c>
      <c r="J241" s="12"/>
    </row>
    <row r="242" spans="1:10" ht="12.4" hidden="1" customHeight="1">
      <c r="A242" s="11"/>
      <c r="B242" s="1"/>
      <c r="C242" s="36"/>
      <c r="D242" s="167"/>
      <c r="E242" s="168"/>
      <c r="F242" s="40">
        <f>VLOOKUP(C242,'[2]Acha Air Sales Price List'!$B$1:$D$65536,3,FALSE)</f>
        <v>0</v>
      </c>
      <c r="G242" s="19">
        <f t="shared" si="10"/>
        <v>0</v>
      </c>
      <c r="H242" s="19"/>
      <c r="I242" s="20">
        <f t="shared" si="11"/>
        <v>0</v>
      </c>
      <c r="J242" s="12"/>
    </row>
    <row r="243" spans="1:10" ht="12.4" hidden="1" customHeight="1">
      <c r="A243" s="11"/>
      <c r="B243" s="1"/>
      <c r="C243" s="36"/>
      <c r="D243" s="167"/>
      <c r="E243" s="168"/>
      <c r="F243" s="40">
        <f>VLOOKUP(C243,'[2]Acha Air Sales Price List'!$B$1:$D$65536,3,FALSE)</f>
        <v>0</v>
      </c>
      <c r="G243" s="19">
        <f t="shared" si="10"/>
        <v>0</v>
      </c>
      <c r="H243" s="19"/>
      <c r="I243" s="20">
        <f t="shared" si="11"/>
        <v>0</v>
      </c>
      <c r="J243" s="12"/>
    </row>
    <row r="244" spans="1:10" ht="12.4" hidden="1" customHeight="1">
      <c r="A244" s="11"/>
      <c r="B244" s="1"/>
      <c r="C244" s="36"/>
      <c r="D244" s="167"/>
      <c r="E244" s="168"/>
      <c r="F244" s="40">
        <f>VLOOKUP(C244,'[2]Acha Air Sales Price List'!$B$1:$D$65536,3,FALSE)</f>
        <v>0</v>
      </c>
      <c r="G244" s="19">
        <f t="shared" si="10"/>
        <v>0</v>
      </c>
      <c r="H244" s="19"/>
      <c r="I244" s="20">
        <f t="shared" si="11"/>
        <v>0</v>
      </c>
      <c r="J244" s="12"/>
    </row>
    <row r="245" spans="1:10" ht="12.4" hidden="1" customHeight="1">
      <c r="A245" s="11"/>
      <c r="B245" s="1"/>
      <c r="C245" s="36"/>
      <c r="D245" s="167"/>
      <c r="E245" s="168"/>
      <c r="F245" s="40">
        <f>VLOOKUP(C245,'[2]Acha Air Sales Price List'!$B$1:$D$65536,3,FALSE)</f>
        <v>0</v>
      </c>
      <c r="G245" s="19">
        <f t="shared" si="10"/>
        <v>0</v>
      </c>
      <c r="H245" s="19"/>
      <c r="I245" s="20">
        <f t="shared" si="11"/>
        <v>0</v>
      </c>
      <c r="J245" s="12"/>
    </row>
    <row r="246" spans="1:10" ht="12.4" hidden="1" customHeight="1">
      <c r="A246" s="11"/>
      <c r="B246" s="1"/>
      <c r="C246" s="36"/>
      <c r="D246" s="167"/>
      <c r="E246" s="168"/>
      <c r="F246" s="40">
        <f>VLOOKUP(C246,'[2]Acha Air Sales Price List'!$B$1:$D$65536,3,FALSE)</f>
        <v>0</v>
      </c>
      <c r="G246" s="19">
        <f t="shared" si="10"/>
        <v>0</v>
      </c>
      <c r="H246" s="19"/>
      <c r="I246" s="20">
        <f t="shared" si="11"/>
        <v>0</v>
      </c>
      <c r="J246" s="12"/>
    </row>
    <row r="247" spans="1:10" ht="12.4" hidden="1" customHeight="1">
      <c r="A247" s="11"/>
      <c r="B247" s="1"/>
      <c r="C247" s="36"/>
      <c r="D247" s="167"/>
      <c r="E247" s="168"/>
      <c r="F247" s="40">
        <f>VLOOKUP(C247,'[2]Acha Air Sales Price List'!$B$1:$D$65536,3,FALSE)</f>
        <v>0</v>
      </c>
      <c r="G247" s="19">
        <f t="shared" si="10"/>
        <v>0</v>
      </c>
      <c r="H247" s="19"/>
      <c r="I247" s="20">
        <f t="shared" si="11"/>
        <v>0</v>
      </c>
      <c r="J247" s="12"/>
    </row>
    <row r="248" spans="1:10" ht="12.4" hidden="1" customHeight="1">
      <c r="A248" s="11"/>
      <c r="B248" s="1"/>
      <c r="C248" s="36"/>
      <c r="D248" s="167"/>
      <c r="E248" s="168"/>
      <c r="F248" s="40">
        <f>VLOOKUP(C248,'[2]Acha Air Sales Price List'!$B$1:$D$65536,3,FALSE)</f>
        <v>0</v>
      </c>
      <c r="G248" s="19">
        <f t="shared" si="10"/>
        <v>0</v>
      </c>
      <c r="H248" s="19"/>
      <c r="I248" s="20">
        <f t="shared" si="11"/>
        <v>0</v>
      </c>
      <c r="J248" s="12"/>
    </row>
    <row r="249" spans="1:10" ht="12.4" hidden="1" customHeight="1">
      <c r="A249" s="11"/>
      <c r="B249" s="1"/>
      <c r="C249" s="36"/>
      <c r="D249" s="167"/>
      <c r="E249" s="168"/>
      <c r="F249" s="40">
        <f>VLOOKUP(C249,'[2]Acha Air Sales Price List'!$B$1:$D$65536,3,FALSE)</f>
        <v>0</v>
      </c>
      <c r="G249" s="19">
        <f t="shared" si="10"/>
        <v>0</v>
      </c>
      <c r="H249" s="19"/>
      <c r="I249" s="20">
        <f t="shared" si="11"/>
        <v>0</v>
      </c>
      <c r="J249" s="12"/>
    </row>
    <row r="250" spans="1:10" ht="12.4" hidden="1" customHeight="1">
      <c r="A250" s="11"/>
      <c r="B250" s="1"/>
      <c r="C250" s="36"/>
      <c r="D250" s="167"/>
      <c r="E250" s="168"/>
      <c r="F250" s="40">
        <f>VLOOKUP(C250,'[2]Acha Air Sales Price List'!$B$1:$D$65536,3,FALSE)</f>
        <v>0</v>
      </c>
      <c r="G250" s="19">
        <f t="shared" si="10"/>
        <v>0</v>
      </c>
      <c r="H250" s="19"/>
      <c r="I250" s="20">
        <f t="shared" si="11"/>
        <v>0</v>
      </c>
      <c r="J250" s="12"/>
    </row>
    <row r="251" spans="1:10" ht="12.4" hidden="1" customHeight="1">
      <c r="A251" s="11"/>
      <c r="B251" s="1"/>
      <c r="C251" s="36"/>
      <c r="D251" s="167"/>
      <c r="E251" s="168"/>
      <c r="F251" s="40">
        <f>VLOOKUP(C251,'[2]Acha Air Sales Price List'!$B$1:$D$65536,3,FALSE)</f>
        <v>0</v>
      </c>
      <c r="G251" s="19">
        <f t="shared" si="10"/>
        <v>0</v>
      </c>
      <c r="H251" s="19"/>
      <c r="I251" s="20">
        <f t="shared" si="11"/>
        <v>0</v>
      </c>
      <c r="J251" s="12"/>
    </row>
    <row r="252" spans="1:10" ht="12.4" hidden="1" customHeight="1">
      <c r="A252" s="11"/>
      <c r="B252" s="1"/>
      <c r="C252" s="36"/>
      <c r="D252" s="167"/>
      <c r="E252" s="168"/>
      <c r="F252" s="40">
        <f>VLOOKUP(C252,'[2]Acha Air Sales Price List'!$B$1:$D$65536,3,FALSE)</f>
        <v>0</v>
      </c>
      <c r="G252" s="19">
        <f t="shared" si="10"/>
        <v>0</v>
      </c>
      <c r="H252" s="19"/>
      <c r="I252" s="20">
        <f t="shared" si="11"/>
        <v>0</v>
      </c>
      <c r="J252" s="12"/>
    </row>
    <row r="253" spans="1:10" ht="12.4" hidden="1" customHeight="1">
      <c r="A253" s="11"/>
      <c r="B253" s="1"/>
      <c r="C253" s="36"/>
      <c r="D253" s="167"/>
      <c r="E253" s="168"/>
      <c r="F253" s="40">
        <f>VLOOKUP(C253,'[2]Acha Air Sales Price List'!$B$1:$D$65536,3,FALSE)</f>
        <v>0</v>
      </c>
      <c r="G253" s="19">
        <f t="shared" si="10"/>
        <v>0</v>
      </c>
      <c r="H253" s="19"/>
      <c r="I253" s="20">
        <f t="shared" si="11"/>
        <v>0</v>
      </c>
      <c r="J253" s="12"/>
    </row>
    <row r="254" spans="1:10" ht="12.4" hidden="1" customHeight="1">
      <c r="A254" s="11"/>
      <c r="B254" s="1"/>
      <c r="C254" s="36"/>
      <c r="D254" s="167"/>
      <c r="E254" s="168"/>
      <c r="F254" s="40">
        <f>VLOOKUP(C254,'[2]Acha Air Sales Price List'!$B$1:$D$65536,3,FALSE)</f>
        <v>0</v>
      </c>
      <c r="G254" s="19">
        <f t="shared" si="10"/>
        <v>0</v>
      </c>
      <c r="H254" s="19"/>
      <c r="I254" s="20">
        <f t="shared" si="11"/>
        <v>0</v>
      </c>
      <c r="J254" s="12"/>
    </row>
    <row r="255" spans="1:10" ht="12.4" hidden="1" customHeight="1">
      <c r="A255" s="11"/>
      <c r="B255" s="1"/>
      <c r="C255" s="36"/>
      <c r="D255" s="167"/>
      <c r="E255" s="168"/>
      <c r="F255" s="40">
        <f>VLOOKUP(C255,'[2]Acha Air Sales Price List'!$B$1:$D$65536,3,FALSE)</f>
        <v>0</v>
      </c>
      <c r="G255" s="19">
        <f t="shared" si="10"/>
        <v>0</v>
      </c>
      <c r="H255" s="19"/>
      <c r="I255" s="20">
        <f t="shared" si="11"/>
        <v>0</v>
      </c>
      <c r="J255" s="12"/>
    </row>
    <row r="256" spans="1:10" ht="12.4" hidden="1" customHeight="1">
      <c r="A256" s="11"/>
      <c r="B256" s="1"/>
      <c r="C256" s="37"/>
      <c r="D256" s="167"/>
      <c r="E256" s="168"/>
      <c r="F256" s="40">
        <f>VLOOKUP(C256,'[2]Acha Air Sales Price List'!$B$1:$D$65536,3,FALSE)</f>
        <v>0</v>
      </c>
      <c r="G256" s="19">
        <f t="shared" si="10"/>
        <v>0</v>
      </c>
      <c r="H256" s="19"/>
      <c r="I256" s="20">
        <f t="shared" si="11"/>
        <v>0</v>
      </c>
      <c r="J256" s="12"/>
    </row>
    <row r="257" spans="1:10" ht="12" hidden="1" customHeight="1">
      <c r="A257" s="11"/>
      <c r="B257" s="1"/>
      <c r="C257" s="36"/>
      <c r="D257" s="167"/>
      <c r="E257" s="168"/>
      <c r="F257" s="40">
        <f>VLOOKUP(C257,'[2]Acha Air Sales Price List'!$B$1:$D$65536,3,FALSE)</f>
        <v>0</v>
      </c>
      <c r="G257" s="19">
        <f t="shared" si="10"/>
        <v>0</v>
      </c>
      <c r="H257" s="19"/>
      <c r="I257" s="20">
        <f t="shared" si="11"/>
        <v>0</v>
      </c>
      <c r="J257" s="12"/>
    </row>
    <row r="258" spans="1:10" ht="12.4" hidden="1" customHeight="1">
      <c r="A258" s="11"/>
      <c r="B258" s="1"/>
      <c r="C258" s="36"/>
      <c r="D258" s="167"/>
      <c r="E258" s="168"/>
      <c r="F258" s="40">
        <f>VLOOKUP(C258,'[2]Acha Air Sales Price List'!$B$1:$D$65536,3,FALSE)</f>
        <v>0</v>
      </c>
      <c r="G258" s="19">
        <f t="shared" si="10"/>
        <v>0</v>
      </c>
      <c r="H258" s="19"/>
      <c r="I258" s="20">
        <f t="shared" si="11"/>
        <v>0</v>
      </c>
      <c r="J258" s="12"/>
    </row>
    <row r="259" spans="1:10" ht="12.4" hidden="1" customHeight="1">
      <c r="A259" s="11"/>
      <c r="B259" s="1"/>
      <c r="C259" s="36"/>
      <c r="D259" s="167"/>
      <c r="E259" s="168"/>
      <c r="F259" s="40">
        <f>VLOOKUP(C259,'[2]Acha Air Sales Price List'!$B$1:$D$65536,3,FALSE)</f>
        <v>0</v>
      </c>
      <c r="G259" s="19">
        <f t="shared" si="10"/>
        <v>0</v>
      </c>
      <c r="H259" s="19"/>
      <c r="I259" s="20">
        <f t="shared" si="11"/>
        <v>0</v>
      </c>
      <c r="J259" s="12"/>
    </row>
    <row r="260" spans="1:10" ht="12.4" hidden="1" customHeight="1">
      <c r="A260" s="11"/>
      <c r="B260" s="1"/>
      <c r="C260" s="36"/>
      <c r="D260" s="167"/>
      <c r="E260" s="168"/>
      <c r="F260" s="40">
        <f>VLOOKUP(C260,'[2]Acha Air Sales Price List'!$B$1:$D$65536,3,FALSE)</f>
        <v>0</v>
      </c>
      <c r="G260" s="19">
        <f t="shared" si="10"/>
        <v>0</v>
      </c>
      <c r="H260" s="19"/>
      <c r="I260" s="20">
        <f t="shared" si="11"/>
        <v>0</v>
      </c>
      <c r="J260" s="12"/>
    </row>
    <row r="261" spans="1:10" ht="12.4" hidden="1" customHeight="1">
      <c r="A261" s="11"/>
      <c r="B261" s="1"/>
      <c r="C261" s="36"/>
      <c r="D261" s="167"/>
      <c r="E261" s="168"/>
      <c r="F261" s="40">
        <f>VLOOKUP(C261,'[2]Acha Air Sales Price List'!$B$1:$D$65536,3,FALSE)</f>
        <v>0</v>
      </c>
      <c r="G261" s="19">
        <f t="shared" si="10"/>
        <v>0</v>
      </c>
      <c r="H261" s="19"/>
      <c r="I261" s="20">
        <f t="shared" si="11"/>
        <v>0</v>
      </c>
      <c r="J261" s="12"/>
    </row>
    <row r="262" spans="1:10" ht="12.4" hidden="1" customHeight="1">
      <c r="A262" s="11"/>
      <c r="B262" s="1"/>
      <c r="C262" s="36"/>
      <c r="D262" s="167"/>
      <c r="E262" s="168"/>
      <c r="F262" s="40">
        <f>VLOOKUP(C262,'[2]Acha Air Sales Price List'!$B$1:$D$65536,3,FALSE)</f>
        <v>0</v>
      </c>
      <c r="G262" s="19">
        <f t="shared" si="10"/>
        <v>0</v>
      </c>
      <c r="H262" s="19"/>
      <c r="I262" s="20">
        <f t="shared" si="11"/>
        <v>0</v>
      </c>
      <c r="J262" s="12"/>
    </row>
    <row r="263" spans="1:10" ht="12.4" hidden="1" customHeight="1">
      <c r="A263" s="11"/>
      <c r="B263" s="1"/>
      <c r="C263" s="36"/>
      <c r="D263" s="167"/>
      <c r="E263" s="168"/>
      <c r="F263" s="40">
        <f>VLOOKUP(C263,'[2]Acha Air Sales Price List'!$B$1:$D$65536,3,FALSE)</f>
        <v>0</v>
      </c>
      <c r="G263" s="19">
        <f t="shared" si="10"/>
        <v>0</v>
      </c>
      <c r="H263" s="19"/>
      <c r="I263" s="20">
        <f t="shared" si="11"/>
        <v>0</v>
      </c>
      <c r="J263" s="12"/>
    </row>
    <row r="264" spans="1:10" ht="12.4" hidden="1" customHeight="1">
      <c r="A264" s="11"/>
      <c r="B264" s="1"/>
      <c r="C264" s="36"/>
      <c r="D264" s="167"/>
      <c r="E264" s="168"/>
      <c r="F264" s="40">
        <f>VLOOKUP(C264,'[2]Acha Air Sales Price List'!$B$1:$D$65536,3,FALSE)</f>
        <v>0</v>
      </c>
      <c r="G264" s="19">
        <f t="shared" si="10"/>
        <v>0</v>
      </c>
      <c r="H264" s="19"/>
      <c r="I264" s="20">
        <f t="shared" si="11"/>
        <v>0</v>
      </c>
      <c r="J264" s="12"/>
    </row>
    <row r="265" spans="1:10" ht="12.4" hidden="1" customHeight="1">
      <c r="A265" s="11"/>
      <c r="B265" s="1"/>
      <c r="C265" s="36"/>
      <c r="D265" s="167"/>
      <c r="E265" s="168"/>
      <c r="F265" s="40">
        <f>VLOOKUP(C265,'[2]Acha Air Sales Price List'!$B$1:$D$65536,3,FALSE)</f>
        <v>0</v>
      </c>
      <c r="G265" s="19">
        <f t="shared" si="10"/>
        <v>0</v>
      </c>
      <c r="H265" s="19"/>
      <c r="I265" s="20">
        <f t="shared" si="11"/>
        <v>0</v>
      </c>
      <c r="J265" s="12"/>
    </row>
    <row r="266" spans="1:10" ht="12.4" hidden="1" customHeight="1">
      <c r="A266" s="11"/>
      <c r="B266" s="1"/>
      <c r="C266" s="36"/>
      <c r="D266" s="167"/>
      <c r="E266" s="168"/>
      <c r="F266" s="40">
        <f>VLOOKUP(C266,'[2]Acha Air Sales Price List'!$B$1:$D$65536,3,FALSE)</f>
        <v>0</v>
      </c>
      <c r="G266" s="19">
        <f t="shared" si="10"/>
        <v>0</v>
      </c>
      <c r="H266" s="19"/>
      <c r="I266" s="20">
        <f t="shared" si="11"/>
        <v>0</v>
      </c>
      <c r="J266" s="12"/>
    </row>
    <row r="267" spans="1:10" ht="12.4" hidden="1" customHeight="1">
      <c r="A267" s="11"/>
      <c r="B267" s="1"/>
      <c r="C267" s="36"/>
      <c r="D267" s="167"/>
      <c r="E267" s="168"/>
      <c r="F267" s="40">
        <f>VLOOKUP(C267,'[2]Acha Air Sales Price List'!$B$1:$D$65536,3,FALSE)</f>
        <v>0</v>
      </c>
      <c r="G267" s="19">
        <f t="shared" si="10"/>
        <v>0</v>
      </c>
      <c r="H267" s="19"/>
      <c r="I267" s="20">
        <f t="shared" si="11"/>
        <v>0</v>
      </c>
      <c r="J267" s="12"/>
    </row>
    <row r="268" spans="1:10" ht="12.4" hidden="1" customHeight="1">
      <c r="A268" s="11"/>
      <c r="B268" s="1"/>
      <c r="C268" s="36"/>
      <c r="D268" s="167"/>
      <c r="E268" s="168"/>
      <c r="F268" s="40">
        <f>VLOOKUP(C268,'[2]Acha Air Sales Price List'!$B$1:$D$65536,3,FALSE)</f>
        <v>0</v>
      </c>
      <c r="G268" s="19">
        <f t="shared" si="10"/>
        <v>0</v>
      </c>
      <c r="H268" s="19"/>
      <c r="I268" s="20">
        <f t="shared" si="11"/>
        <v>0</v>
      </c>
      <c r="J268" s="12"/>
    </row>
    <row r="269" spans="1:10" ht="12.4" hidden="1" customHeight="1">
      <c r="A269" s="11"/>
      <c r="B269" s="1"/>
      <c r="C269" s="36"/>
      <c r="D269" s="167"/>
      <c r="E269" s="168"/>
      <c r="F269" s="40">
        <f>VLOOKUP(C269,'[2]Acha Air Sales Price List'!$B$1:$D$65536,3,FALSE)</f>
        <v>0</v>
      </c>
      <c r="G269" s="19">
        <f t="shared" si="10"/>
        <v>0</v>
      </c>
      <c r="H269" s="19"/>
      <c r="I269" s="20">
        <f t="shared" si="11"/>
        <v>0</v>
      </c>
      <c r="J269" s="12"/>
    </row>
    <row r="270" spans="1:10" ht="12.4" hidden="1" customHeight="1">
      <c r="A270" s="11"/>
      <c r="B270" s="1"/>
      <c r="C270" s="36"/>
      <c r="D270" s="167"/>
      <c r="E270" s="168"/>
      <c r="F270" s="40">
        <f>VLOOKUP(C270,'[2]Acha Air Sales Price List'!$B$1:$D$65536,3,FALSE)</f>
        <v>0</v>
      </c>
      <c r="G270" s="19">
        <f t="shared" si="10"/>
        <v>0</v>
      </c>
      <c r="H270" s="19"/>
      <c r="I270" s="20">
        <f t="shared" si="11"/>
        <v>0</v>
      </c>
      <c r="J270" s="12"/>
    </row>
    <row r="271" spans="1:10" ht="12.4" hidden="1" customHeight="1">
      <c r="A271" s="11"/>
      <c r="B271" s="1"/>
      <c r="C271" s="36"/>
      <c r="D271" s="167"/>
      <c r="E271" s="168"/>
      <c r="F271" s="40">
        <f>VLOOKUP(C271,'[2]Acha Air Sales Price List'!$B$1:$D$65536,3,FALSE)</f>
        <v>0</v>
      </c>
      <c r="G271" s="19">
        <f t="shared" si="10"/>
        <v>0</v>
      </c>
      <c r="H271" s="19"/>
      <c r="I271" s="20">
        <f t="shared" si="11"/>
        <v>0</v>
      </c>
      <c r="J271" s="12"/>
    </row>
    <row r="272" spans="1:10" ht="12.4" hidden="1" customHeight="1">
      <c r="A272" s="11"/>
      <c r="B272" s="1"/>
      <c r="C272" s="36"/>
      <c r="D272" s="167"/>
      <c r="E272" s="168"/>
      <c r="F272" s="40">
        <f>VLOOKUP(C272,'[2]Acha Air Sales Price List'!$B$1:$D$65536,3,FALSE)</f>
        <v>0</v>
      </c>
      <c r="G272" s="19">
        <f t="shared" si="10"/>
        <v>0</v>
      </c>
      <c r="H272" s="19"/>
      <c r="I272" s="20">
        <f t="shared" si="11"/>
        <v>0</v>
      </c>
      <c r="J272" s="12"/>
    </row>
    <row r="273" spans="1:10" ht="12.4" hidden="1" customHeight="1">
      <c r="A273" s="11"/>
      <c r="B273" s="1"/>
      <c r="C273" s="36"/>
      <c r="D273" s="167"/>
      <c r="E273" s="168"/>
      <c r="F273" s="40">
        <f>VLOOKUP(C273,'[2]Acha Air Sales Price List'!$B$1:$D$65536,3,FALSE)</f>
        <v>0</v>
      </c>
      <c r="G273" s="19">
        <f t="shared" si="10"/>
        <v>0</v>
      </c>
      <c r="H273" s="19"/>
      <c r="I273" s="20">
        <f t="shared" si="11"/>
        <v>0</v>
      </c>
      <c r="J273" s="12"/>
    </row>
    <row r="274" spans="1:10" ht="12.4" hidden="1" customHeight="1">
      <c r="A274" s="11"/>
      <c r="B274" s="1"/>
      <c r="C274" s="36"/>
      <c r="D274" s="167"/>
      <c r="E274" s="168"/>
      <c r="F274" s="40">
        <f>VLOOKUP(C274,'[2]Acha Air Sales Price List'!$B$1:$D$65536,3,FALSE)</f>
        <v>0</v>
      </c>
      <c r="G274" s="19">
        <f t="shared" si="10"/>
        <v>0</v>
      </c>
      <c r="H274" s="19"/>
      <c r="I274" s="20">
        <f t="shared" si="11"/>
        <v>0</v>
      </c>
      <c r="J274" s="12"/>
    </row>
    <row r="275" spans="1:10" ht="12.4" hidden="1" customHeight="1">
      <c r="A275" s="11"/>
      <c r="B275" s="1"/>
      <c r="C275" s="36"/>
      <c r="D275" s="167"/>
      <c r="E275" s="168"/>
      <c r="F275" s="40">
        <f>VLOOKUP(C275,'[2]Acha Air Sales Price List'!$B$1:$D$65536,3,FALSE)</f>
        <v>0</v>
      </c>
      <c r="G275" s="19">
        <f t="shared" si="10"/>
        <v>0</v>
      </c>
      <c r="H275" s="19"/>
      <c r="I275" s="20">
        <f t="shared" si="11"/>
        <v>0</v>
      </c>
      <c r="J275" s="12"/>
    </row>
    <row r="276" spans="1:10" ht="12.4" hidden="1" customHeight="1">
      <c r="A276" s="11"/>
      <c r="B276" s="1"/>
      <c r="C276" s="36"/>
      <c r="D276" s="167"/>
      <c r="E276" s="168"/>
      <c r="F276" s="40">
        <f>VLOOKUP(C276,'[2]Acha Air Sales Price List'!$B$1:$D$65536,3,FALSE)</f>
        <v>0</v>
      </c>
      <c r="G276" s="19">
        <f t="shared" si="10"/>
        <v>0</v>
      </c>
      <c r="H276" s="19"/>
      <c r="I276" s="20">
        <f t="shared" si="11"/>
        <v>0</v>
      </c>
      <c r="J276" s="12"/>
    </row>
    <row r="277" spans="1:10" ht="12.4" hidden="1" customHeight="1">
      <c r="A277" s="11"/>
      <c r="B277" s="1"/>
      <c r="C277" s="36"/>
      <c r="D277" s="167"/>
      <c r="E277" s="168"/>
      <c r="F277" s="40">
        <f>VLOOKUP(C277,'[2]Acha Air Sales Price List'!$B$1:$D$65536,3,FALSE)</f>
        <v>0</v>
      </c>
      <c r="G277" s="19">
        <f t="shared" si="10"/>
        <v>0</v>
      </c>
      <c r="H277" s="19"/>
      <c r="I277" s="20">
        <f t="shared" si="11"/>
        <v>0</v>
      </c>
      <c r="J277" s="12"/>
    </row>
    <row r="278" spans="1:10" ht="12.4" hidden="1" customHeight="1">
      <c r="A278" s="11"/>
      <c r="B278" s="1"/>
      <c r="C278" s="36"/>
      <c r="D278" s="167"/>
      <c r="E278" s="168"/>
      <c r="F278" s="40">
        <f>VLOOKUP(C278,'[2]Acha Air Sales Price List'!$B$1:$D$65536,3,FALSE)</f>
        <v>0</v>
      </c>
      <c r="G278" s="19">
        <f t="shared" ref="G278:G341" si="12">ROUND(H278/4,2)</f>
        <v>0</v>
      </c>
      <c r="H278" s="19"/>
      <c r="I278" s="20">
        <f t="shared" si="11"/>
        <v>0</v>
      </c>
      <c r="J278" s="12"/>
    </row>
    <row r="279" spans="1:10" ht="12.4" hidden="1" customHeight="1">
      <c r="A279" s="11"/>
      <c r="B279" s="1"/>
      <c r="C279" s="36"/>
      <c r="D279" s="167"/>
      <c r="E279" s="168"/>
      <c r="F279" s="40">
        <f>VLOOKUP(C279,'[2]Acha Air Sales Price List'!$B$1:$D$65536,3,FALSE)</f>
        <v>0</v>
      </c>
      <c r="G279" s="19">
        <f t="shared" si="12"/>
        <v>0</v>
      </c>
      <c r="H279" s="19"/>
      <c r="I279" s="20">
        <f t="shared" si="11"/>
        <v>0</v>
      </c>
      <c r="J279" s="12"/>
    </row>
    <row r="280" spans="1:10" ht="12.4" hidden="1" customHeight="1">
      <c r="A280" s="11"/>
      <c r="B280" s="1"/>
      <c r="C280" s="36"/>
      <c r="D280" s="167"/>
      <c r="E280" s="168"/>
      <c r="F280" s="40">
        <f>VLOOKUP(C280,'[2]Acha Air Sales Price List'!$B$1:$D$65536,3,FALSE)</f>
        <v>0</v>
      </c>
      <c r="G280" s="19">
        <f t="shared" si="12"/>
        <v>0</v>
      </c>
      <c r="H280" s="19"/>
      <c r="I280" s="20">
        <f t="shared" si="11"/>
        <v>0</v>
      </c>
      <c r="J280" s="12"/>
    </row>
    <row r="281" spans="1:10" ht="12.4" hidden="1" customHeight="1">
      <c r="A281" s="11"/>
      <c r="B281" s="1"/>
      <c r="C281" s="36"/>
      <c r="D281" s="167"/>
      <c r="E281" s="168"/>
      <c r="F281" s="40">
        <f>VLOOKUP(C281,'[2]Acha Air Sales Price List'!$B$1:$D$65536,3,FALSE)</f>
        <v>0</v>
      </c>
      <c r="G281" s="19">
        <f t="shared" si="12"/>
        <v>0</v>
      </c>
      <c r="H281" s="19"/>
      <c r="I281" s="20">
        <f t="shared" si="11"/>
        <v>0</v>
      </c>
      <c r="J281" s="12"/>
    </row>
    <row r="282" spans="1:10" ht="12.4" hidden="1" customHeight="1">
      <c r="A282" s="11"/>
      <c r="B282" s="1"/>
      <c r="C282" s="36"/>
      <c r="D282" s="167"/>
      <c r="E282" s="168"/>
      <c r="F282" s="40">
        <f>VLOOKUP(C282,'[2]Acha Air Sales Price List'!$B$1:$D$65536,3,FALSE)</f>
        <v>0</v>
      </c>
      <c r="G282" s="19">
        <f t="shared" si="12"/>
        <v>0</v>
      </c>
      <c r="H282" s="19"/>
      <c r="I282" s="20">
        <f t="shared" si="11"/>
        <v>0</v>
      </c>
      <c r="J282" s="12"/>
    </row>
    <row r="283" spans="1:10" ht="12.4" hidden="1" customHeight="1">
      <c r="A283" s="11"/>
      <c r="B283" s="1"/>
      <c r="C283" s="36"/>
      <c r="D283" s="167"/>
      <c r="E283" s="168"/>
      <c r="F283" s="40">
        <f>VLOOKUP(C283,'[2]Acha Air Sales Price List'!$B$1:$D$65536,3,FALSE)</f>
        <v>0</v>
      </c>
      <c r="G283" s="19">
        <f t="shared" si="12"/>
        <v>0</v>
      </c>
      <c r="H283" s="19"/>
      <c r="I283" s="20">
        <f t="shared" si="11"/>
        <v>0</v>
      </c>
      <c r="J283" s="12"/>
    </row>
    <row r="284" spans="1:10" ht="12.4" hidden="1" customHeight="1">
      <c r="A284" s="11"/>
      <c r="B284" s="1"/>
      <c r="C284" s="37"/>
      <c r="D284" s="167"/>
      <c r="E284" s="168"/>
      <c r="F284" s="40">
        <f>VLOOKUP(C284,'[2]Acha Air Sales Price List'!$B$1:$D$65536,3,FALSE)</f>
        <v>0</v>
      </c>
      <c r="G284" s="19">
        <f t="shared" si="12"/>
        <v>0</v>
      </c>
      <c r="H284" s="19"/>
      <c r="I284" s="20">
        <f>ROUND(IF(ISNUMBER(B284), G284*B284, 0),5)</f>
        <v>0</v>
      </c>
      <c r="J284" s="12"/>
    </row>
    <row r="285" spans="1:10" ht="12" hidden="1" customHeight="1">
      <c r="A285" s="11"/>
      <c r="B285" s="1"/>
      <c r="C285" s="36"/>
      <c r="D285" s="167"/>
      <c r="E285" s="168"/>
      <c r="F285" s="40">
        <f>VLOOKUP(C285,'[2]Acha Air Sales Price List'!$B$1:$D$65536,3,FALSE)</f>
        <v>0</v>
      </c>
      <c r="G285" s="19">
        <f t="shared" si="12"/>
        <v>0</v>
      </c>
      <c r="H285" s="19"/>
      <c r="I285" s="20">
        <f t="shared" ref="I285:I301" si="13">ROUND(IF(ISNUMBER(B285), G285*B285, 0),5)</f>
        <v>0</v>
      </c>
      <c r="J285" s="12"/>
    </row>
    <row r="286" spans="1:10" ht="12.4" hidden="1" customHeight="1">
      <c r="A286" s="11"/>
      <c r="B286" s="1"/>
      <c r="C286" s="36"/>
      <c r="D286" s="167"/>
      <c r="E286" s="168"/>
      <c r="F286" s="40">
        <f>VLOOKUP(C286,'[2]Acha Air Sales Price List'!$B$1:$D$65536,3,FALSE)</f>
        <v>0</v>
      </c>
      <c r="G286" s="19">
        <f t="shared" si="12"/>
        <v>0</v>
      </c>
      <c r="H286" s="19"/>
      <c r="I286" s="20">
        <f t="shared" si="13"/>
        <v>0</v>
      </c>
      <c r="J286" s="12"/>
    </row>
    <row r="287" spans="1:10" ht="12.4" hidden="1" customHeight="1">
      <c r="A287" s="11"/>
      <c r="B287" s="1"/>
      <c r="C287" s="36"/>
      <c r="D287" s="167"/>
      <c r="E287" s="168"/>
      <c r="F287" s="40">
        <f>VLOOKUP(C287,'[2]Acha Air Sales Price List'!$B$1:$D$65536,3,FALSE)</f>
        <v>0</v>
      </c>
      <c r="G287" s="19">
        <f t="shared" si="12"/>
        <v>0</v>
      </c>
      <c r="H287" s="19"/>
      <c r="I287" s="20">
        <f t="shared" si="13"/>
        <v>0</v>
      </c>
      <c r="J287" s="12"/>
    </row>
    <row r="288" spans="1:10" ht="12.4" hidden="1" customHeight="1">
      <c r="A288" s="11"/>
      <c r="B288" s="1"/>
      <c r="C288" s="36"/>
      <c r="D288" s="167"/>
      <c r="E288" s="168"/>
      <c r="F288" s="40">
        <f>VLOOKUP(C288,'[2]Acha Air Sales Price List'!$B$1:$D$65536,3,FALSE)</f>
        <v>0</v>
      </c>
      <c r="G288" s="19">
        <f t="shared" si="12"/>
        <v>0</v>
      </c>
      <c r="H288" s="19"/>
      <c r="I288" s="20">
        <f t="shared" si="13"/>
        <v>0</v>
      </c>
      <c r="J288" s="12"/>
    </row>
    <row r="289" spans="1:10" ht="12.4" hidden="1" customHeight="1">
      <c r="A289" s="11"/>
      <c r="B289" s="1"/>
      <c r="C289" s="36"/>
      <c r="D289" s="167"/>
      <c r="E289" s="168"/>
      <c r="F289" s="40">
        <f>VLOOKUP(C289,'[2]Acha Air Sales Price List'!$B$1:$D$65536,3,FALSE)</f>
        <v>0</v>
      </c>
      <c r="G289" s="19">
        <f t="shared" si="12"/>
        <v>0</v>
      </c>
      <c r="H289" s="19"/>
      <c r="I289" s="20">
        <f t="shared" si="13"/>
        <v>0</v>
      </c>
      <c r="J289" s="12"/>
    </row>
    <row r="290" spans="1:10" ht="12.4" hidden="1" customHeight="1">
      <c r="A290" s="11"/>
      <c r="B290" s="1"/>
      <c r="C290" s="36"/>
      <c r="D290" s="167"/>
      <c r="E290" s="168"/>
      <c r="F290" s="40">
        <f>VLOOKUP(C290,'[2]Acha Air Sales Price List'!$B$1:$D$65536,3,FALSE)</f>
        <v>0</v>
      </c>
      <c r="G290" s="19">
        <f t="shared" si="12"/>
        <v>0</v>
      </c>
      <c r="H290" s="19"/>
      <c r="I290" s="20">
        <f t="shared" si="13"/>
        <v>0</v>
      </c>
      <c r="J290" s="12"/>
    </row>
    <row r="291" spans="1:10" ht="12.4" hidden="1" customHeight="1">
      <c r="A291" s="11"/>
      <c r="B291" s="1"/>
      <c r="C291" s="36"/>
      <c r="D291" s="167"/>
      <c r="E291" s="168"/>
      <c r="F291" s="40">
        <f>VLOOKUP(C291,'[2]Acha Air Sales Price List'!$B$1:$D$65536,3,FALSE)</f>
        <v>0</v>
      </c>
      <c r="G291" s="19">
        <f t="shared" si="12"/>
        <v>0</v>
      </c>
      <c r="H291" s="19"/>
      <c r="I291" s="20">
        <f t="shared" si="13"/>
        <v>0</v>
      </c>
      <c r="J291" s="12"/>
    </row>
    <row r="292" spans="1:10" ht="12.4" hidden="1" customHeight="1">
      <c r="A292" s="11"/>
      <c r="B292" s="1"/>
      <c r="C292" s="36"/>
      <c r="D292" s="167"/>
      <c r="E292" s="168"/>
      <c r="F292" s="40">
        <f>VLOOKUP(C292,'[2]Acha Air Sales Price List'!$B$1:$D$65536,3,FALSE)</f>
        <v>0</v>
      </c>
      <c r="G292" s="19">
        <f t="shared" si="12"/>
        <v>0</v>
      </c>
      <c r="H292" s="19"/>
      <c r="I292" s="20">
        <f t="shared" si="13"/>
        <v>0</v>
      </c>
      <c r="J292" s="12"/>
    </row>
    <row r="293" spans="1:10" ht="12.4" hidden="1" customHeight="1">
      <c r="A293" s="11"/>
      <c r="B293" s="1"/>
      <c r="C293" s="36"/>
      <c r="D293" s="167"/>
      <c r="E293" s="168"/>
      <c r="F293" s="40">
        <f>VLOOKUP(C293,'[2]Acha Air Sales Price List'!$B$1:$D$65536,3,FALSE)</f>
        <v>0</v>
      </c>
      <c r="G293" s="19">
        <f t="shared" si="12"/>
        <v>0</v>
      </c>
      <c r="H293" s="19"/>
      <c r="I293" s="20">
        <f t="shared" si="13"/>
        <v>0</v>
      </c>
      <c r="J293" s="12"/>
    </row>
    <row r="294" spans="1:10" ht="12.4" hidden="1" customHeight="1">
      <c r="A294" s="11"/>
      <c r="B294" s="1"/>
      <c r="C294" s="36"/>
      <c r="D294" s="167"/>
      <c r="E294" s="168"/>
      <c r="F294" s="40">
        <f>VLOOKUP(C294,'[2]Acha Air Sales Price List'!$B$1:$D$65536,3,FALSE)</f>
        <v>0</v>
      </c>
      <c r="G294" s="19">
        <f t="shared" si="12"/>
        <v>0</v>
      </c>
      <c r="H294" s="19"/>
      <c r="I294" s="20">
        <f t="shared" si="13"/>
        <v>0</v>
      </c>
      <c r="J294" s="12"/>
    </row>
    <row r="295" spans="1:10" ht="12.4" hidden="1" customHeight="1">
      <c r="A295" s="11"/>
      <c r="B295" s="1"/>
      <c r="C295" s="36"/>
      <c r="D295" s="167"/>
      <c r="E295" s="168"/>
      <c r="F295" s="40">
        <f>VLOOKUP(C295,'[2]Acha Air Sales Price List'!$B$1:$D$65536,3,FALSE)</f>
        <v>0</v>
      </c>
      <c r="G295" s="19">
        <f t="shared" si="12"/>
        <v>0</v>
      </c>
      <c r="H295" s="19"/>
      <c r="I295" s="20">
        <f t="shared" si="13"/>
        <v>0</v>
      </c>
      <c r="J295" s="12"/>
    </row>
    <row r="296" spans="1:10" ht="12.4" hidden="1" customHeight="1">
      <c r="A296" s="11"/>
      <c r="B296" s="1"/>
      <c r="C296" s="36"/>
      <c r="D296" s="167"/>
      <c r="E296" s="168"/>
      <c r="F296" s="40">
        <f>VLOOKUP(C296,'[2]Acha Air Sales Price List'!$B$1:$D$65536,3,FALSE)</f>
        <v>0</v>
      </c>
      <c r="G296" s="19">
        <f t="shared" si="12"/>
        <v>0</v>
      </c>
      <c r="H296" s="19"/>
      <c r="I296" s="20">
        <f t="shared" si="13"/>
        <v>0</v>
      </c>
      <c r="J296" s="12"/>
    </row>
    <row r="297" spans="1:10" ht="12.4" hidden="1" customHeight="1">
      <c r="A297" s="11"/>
      <c r="B297" s="1"/>
      <c r="C297" s="36"/>
      <c r="D297" s="167"/>
      <c r="E297" s="168"/>
      <c r="F297" s="40">
        <f>VLOOKUP(C297,'[2]Acha Air Sales Price List'!$B$1:$D$65536,3,FALSE)</f>
        <v>0</v>
      </c>
      <c r="G297" s="19">
        <f t="shared" si="12"/>
        <v>0</v>
      </c>
      <c r="H297" s="19"/>
      <c r="I297" s="20">
        <f t="shared" si="13"/>
        <v>0</v>
      </c>
      <c r="J297" s="12"/>
    </row>
    <row r="298" spans="1:10" ht="12.4" hidden="1" customHeight="1">
      <c r="A298" s="11"/>
      <c r="B298" s="1"/>
      <c r="C298" s="36"/>
      <c r="D298" s="167"/>
      <c r="E298" s="168"/>
      <c r="F298" s="40">
        <f>VLOOKUP(C298,'[2]Acha Air Sales Price List'!$B$1:$D$65536,3,FALSE)</f>
        <v>0</v>
      </c>
      <c r="G298" s="19">
        <f t="shared" si="12"/>
        <v>0</v>
      </c>
      <c r="H298" s="19"/>
      <c r="I298" s="20">
        <f t="shared" si="13"/>
        <v>0</v>
      </c>
      <c r="J298" s="12"/>
    </row>
    <row r="299" spans="1:10" ht="12.4" hidden="1" customHeight="1">
      <c r="A299" s="11"/>
      <c r="B299" s="1"/>
      <c r="C299" s="36"/>
      <c r="D299" s="167"/>
      <c r="E299" s="168"/>
      <c r="F299" s="40">
        <f>VLOOKUP(C299,'[2]Acha Air Sales Price List'!$B$1:$D$65536,3,FALSE)</f>
        <v>0</v>
      </c>
      <c r="G299" s="19">
        <f t="shared" si="12"/>
        <v>0</v>
      </c>
      <c r="H299" s="19"/>
      <c r="I299" s="20">
        <f t="shared" si="13"/>
        <v>0</v>
      </c>
      <c r="J299" s="12"/>
    </row>
    <row r="300" spans="1:10" ht="12.4" hidden="1" customHeight="1">
      <c r="A300" s="11"/>
      <c r="B300" s="1"/>
      <c r="C300" s="37"/>
      <c r="D300" s="167"/>
      <c r="E300" s="168"/>
      <c r="F300" s="40">
        <f>VLOOKUP(C300,'[2]Acha Air Sales Price List'!$B$1:$D$65536,3,FALSE)</f>
        <v>0</v>
      </c>
      <c r="G300" s="19">
        <f t="shared" si="12"/>
        <v>0</v>
      </c>
      <c r="H300" s="19"/>
      <c r="I300" s="20">
        <f t="shared" si="13"/>
        <v>0</v>
      </c>
      <c r="J300" s="12"/>
    </row>
    <row r="301" spans="1:10" ht="12.4" hidden="1" customHeight="1">
      <c r="A301" s="11"/>
      <c r="B301" s="1"/>
      <c r="C301" s="37"/>
      <c r="D301" s="167"/>
      <c r="E301" s="168"/>
      <c r="F301" s="40">
        <f>VLOOKUP(C301,'[2]Acha Air Sales Price List'!$B$1:$D$65536,3,FALSE)</f>
        <v>0</v>
      </c>
      <c r="G301" s="19">
        <f t="shared" si="12"/>
        <v>0</v>
      </c>
      <c r="H301" s="19"/>
      <c r="I301" s="20">
        <f t="shared" si="13"/>
        <v>0</v>
      </c>
      <c r="J301" s="12"/>
    </row>
    <row r="302" spans="1:10" ht="12.4" hidden="1" customHeight="1">
      <c r="A302" s="11"/>
      <c r="B302" s="1"/>
      <c r="C302" s="36"/>
      <c r="D302" s="167"/>
      <c r="E302" s="168"/>
      <c r="F302" s="40">
        <f>VLOOKUP(C302,'[2]Acha Air Sales Price List'!$B$1:$D$65536,3,FALSE)</f>
        <v>0</v>
      </c>
      <c r="G302" s="19">
        <f t="shared" si="12"/>
        <v>0</v>
      </c>
      <c r="H302" s="19"/>
      <c r="I302" s="20">
        <f>ROUND(IF(ISNUMBER(B302), G302*B302, 0),5)</f>
        <v>0</v>
      </c>
      <c r="J302" s="12"/>
    </row>
    <row r="303" spans="1:10" ht="12.4" hidden="1" customHeight="1">
      <c r="A303" s="11"/>
      <c r="B303" s="1"/>
      <c r="C303" s="36"/>
      <c r="D303" s="167"/>
      <c r="E303" s="168"/>
      <c r="F303" s="40">
        <f>VLOOKUP(C303,'[2]Acha Air Sales Price List'!$B$1:$D$65536,3,FALSE)</f>
        <v>0</v>
      </c>
      <c r="G303" s="19">
        <f t="shared" si="12"/>
        <v>0</v>
      </c>
      <c r="H303" s="19"/>
      <c r="I303" s="20">
        <f t="shared" ref="I303:I340" si="14">ROUND(IF(ISNUMBER(B303), G303*B303, 0),5)</f>
        <v>0</v>
      </c>
      <c r="J303" s="12"/>
    </row>
    <row r="304" spans="1:10" ht="12.4" hidden="1" customHeight="1">
      <c r="A304" s="11"/>
      <c r="B304" s="1"/>
      <c r="C304" s="36"/>
      <c r="D304" s="167"/>
      <c r="E304" s="168"/>
      <c r="F304" s="40">
        <f>VLOOKUP(C304,'[2]Acha Air Sales Price List'!$B$1:$D$65536,3,FALSE)</f>
        <v>0</v>
      </c>
      <c r="G304" s="19">
        <f t="shared" si="12"/>
        <v>0</v>
      </c>
      <c r="H304" s="19"/>
      <c r="I304" s="20">
        <f t="shared" si="14"/>
        <v>0</v>
      </c>
      <c r="J304" s="12"/>
    </row>
    <row r="305" spans="1:10" ht="12.4" hidden="1" customHeight="1">
      <c r="A305" s="11"/>
      <c r="B305" s="1"/>
      <c r="C305" s="36"/>
      <c r="D305" s="167"/>
      <c r="E305" s="168"/>
      <c r="F305" s="40">
        <f>VLOOKUP(C305,'[2]Acha Air Sales Price List'!$B$1:$D$65536,3,FALSE)</f>
        <v>0</v>
      </c>
      <c r="G305" s="19">
        <f t="shared" si="12"/>
        <v>0</v>
      </c>
      <c r="H305" s="19"/>
      <c r="I305" s="20">
        <f t="shared" si="14"/>
        <v>0</v>
      </c>
      <c r="J305" s="12"/>
    </row>
    <row r="306" spans="1:10" ht="12.4" hidden="1" customHeight="1">
      <c r="A306" s="11"/>
      <c r="B306" s="1"/>
      <c r="C306" s="36"/>
      <c r="D306" s="167"/>
      <c r="E306" s="168"/>
      <c r="F306" s="40">
        <f>VLOOKUP(C306,'[2]Acha Air Sales Price List'!$B$1:$D$65536,3,FALSE)</f>
        <v>0</v>
      </c>
      <c r="G306" s="19">
        <f t="shared" si="12"/>
        <v>0</v>
      </c>
      <c r="H306" s="19"/>
      <c r="I306" s="20">
        <f t="shared" si="14"/>
        <v>0</v>
      </c>
      <c r="J306" s="12"/>
    </row>
    <row r="307" spans="1:10" ht="12.4" hidden="1" customHeight="1">
      <c r="A307" s="11"/>
      <c r="B307" s="1"/>
      <c r="C307" s="36"/>
      <c r="D307" s="167"/>
      <c r="E307" s="168"/>
      <c r="F307" s="40">
        <f>VLOOKUP(C307,'[2]Acha Air Sales Price List'!$B$1:$D$65536,3,FALSE)</f>
        <v>0</v>
      </c>
      <c r="G307" s="19">
        <f t="shared" si="12"/>
        <v>0</v>
      </c>
      <c r="H307" s="19"/>
      <c r="I307" s="20">
        <f t="shared" si="14"/>
        <v>0</v>
      </c>
      <c r="J307" s="12"/>
    </row>
    <row r="308" spans="1:10" ht="12.4" hidden="1" customHeight="1">
      <c r="A308" s="11"/>
      <c r="B308" s="1"/>
      <c r="C308" s="36"/>
      <c r="D308" s="167"/>
      <c r="E308" s="168"/>
      <c r="F308" s="40">
        <f>VLOOKUP(C308,'[2]Acha Air Sales Price List'!$B$1:$D$65536,3,FALSE)</f>
        <v>0</v>
      </c>
      <c r="G308" s="19">
        <f t="shared" si="12"/>
        <v>0</v>
      </c>
      <c r="H308" s="19"/>
      <c r="I308" s="20">
        <f t="shared" si="14"/>
        <v>0</v>
      </c>
      <c r="J308" s="12"/>
    </row>
    <row r="309" spans="1:10" ht="12.4" hidden="1" customHeight="1">
      <c r="A309" s="11"/>
      <c r="B309" s="1"/>
      <c r="C309" s="36"/>
      <c r="D309" s="167"/>
      <c r="E309" s="168"/>
      <c r="F309" s="40">
        <f>VLOOKUP(C309,'[2]Acha Air Sales Price List'!$B$1:$D$65536,3,FALSE)</f>
        <v>0</v>
      </c>
      <c r="G309" s="19">
        <f t="shared" si="12"/>
        <v>0</v>
      </c>
      <c r="H309" s="19"/>
      <c r="I309" s="20">
        <f t="shared" si="14"/>
        <v>0</v>
      </c>
      <c r="J309" s="12"/>
    </row>
    <row r="310" spans="1:10" ht="12.4" hidden="1" customHeight="1">
      <c r="A310" s="11"/>
      <c r="B310" s="1"/>
      <c r="C310" s="36"/>
      <c r="D310" s="167"/>
      <c r="E310" s="168"/>
      <c r="F310" s="40">
        <f>VLOOKUP(C310,'[2]Acha Air Sales Price List'!$B$1:$D$65536,3,FALSE)</f>
        <v>0</v>
      </c>
      <c r="G310" s="19">
        <f t="shared" si="12"/>
        <v>0</v>
      </c>
      <c r="H310" s="19"/>
      <c r="I310" s="20">
        <f t="shared" si="14"/>
        <v>0</v>
      </c>
      <c r="J310" s="12"/>
    </row>
    <row r="311" spans="1:10" ht="12.4" hidden="1" customHeight="1">
      <c r="A311" s="11"/>
      <c r="B311" s="1"/>
      <c r="C311" s="36"/>
      <c r="D311" s="167"/>
      <c r="E311" s="168"/>
      <c r="F311" s="40">
        <f>VLOOKUP(C311,'[2]Acha Air Sales Price List'!$B$1:$D$65536,3,FALSE)</f>
        <v>0</v>
      </c>
      <c r="G311" s="19">
        <f t="shared" si="12"/>
        <v>0</v>
      </c>
      <c r="H311" s="19"/>
      <c r="I311" s="20">
        <f t="shared" si="14"/>
        <v>0</v>
      </c>
      <c r="J311" s="12"/>
    </row>
    <row r="312" spans="1:10" ht="12.4" hidden="1" customHeight="1">
      <c r="A312" s="11"/>
      <c r="B312" s="1"/>
      <c r="C312" s="36"/>
      <c r="D312" s="167"/>
      <c r="E312" s="168"/>
      <c r="F312" s="40">
        <f>VLOOKUP(C312,'[2]Acha Air Sales Price List'!$B$1:$D$65536,3,FALSE)</f>
        <v>0</v>
      </c>
      <c r="G312" s="19">
        <f t="shared" si="12"/>
        <v>0</v>
      </c>
      <c r="H312" s="19"/>
      <c r="I312" s="20">
        <f t="shared" si="14"/>
        <v>0</v>
      </c>
      <c r="J312" s="12"/>
    </row>
    <row r="313" spans="1:10" ht="12.4" hidden="1" customHeight="1">
      <c r="A313" s="11"/>
      <c r="B313" s="1"/>
      <c r="C313" s="37"/>
      <c r="D313" s="167"/>
      <c r="E313" s="168"/>
      <c r="F313" s="40">
        <f>VLOOKUP(C313,'[2]Acha Air Sales Price List'!$B$1:$D$65536,3,FALSE)</f>
        <v>0</v>
      </c>
      <c r="G313" s="19">
        <f t="shared" si="12"/>
        <v>0</v>
      </c>
      <c r="H313" s="19"/>
      <c r="I313" s="20">
        <f t="shared" si="14"/>
        <v>0</v>
      </c>
      <c r="J313" s="12"/>
    </row>
    <row r="314" spans="1:10" ht="12" hidden="1" customHeight="1">
      <c r="A314" s="11"/>
      <c r="B314" s="1"/>
      <c r="C314" s="36"/>
      <c r="D314" s="167"/>
      <c r="E314" s="168"/>
      <c r="F314" s="40">
        <f>VLOOKUP(C314,'[2]Acha Air Sales Price List'!$B$1:$D$65536,3,FALSE)</f>
        <v>0</v>
      </c>
      <c r="G314" s="19">
        <f t="shared" si="12"/>
        <v>0</v>
      </c>
      <c r="H314" s="19"/>
      <c r="I314" s="20">
        <f t="shared" si="14"/>
        <v>0</v>
      </c>
      <c r="J314" s="12"/>
    </row>
    <row r="315" spans="1:10" ht="12.4" hidden="1" customHeight="1">
      <c r="A315" s="11"/>
      <c r="B315" s="1"/>
      <c r="C315" s="36"/>
      <c r="D315" s="167"/>
      <c r="E315" s="168"/>
      <c r="F315" s="40">
        <f>VLOOKUP(C315,'[2]Acha Air Sales Price List'!$B$1:$D$65536,3,FALSE)</f>
        <v>0</v>
      </c>
      <c r="G315" s="19">
        <f t="shared" si="12"/>
        <v>0</v>
      </c>
      <c r="H315" s="19"/>
      <c r="I315" s="20">
        <f t="shared" si="14"/>
        <v>0</v>
      </c>
      <c r="J315" s="12"/>
    </row>
    <row r="316" spans="1:10" ht="12.4" hidden="1" customHeight="1">
      <c r="A316" s="11"/>
      <c r="B316" s="1"/>
      <c r="C316" s="36"/>
      <c r="D316" s="167"/>
      <c r="E316" s="168"/>
      <c r="F316" s="40">
        <f>VLOOKUP(C316,'[2]Acha Air Sales Price List'!$B$1:$D$65536,3,FALSE)</f>
        <v>0</v>
      </c>
      <c r="G316" s="19">
        <f t="shared" si="12"/>
        <v>0</v>
      </c>
      <c r="H316" s="19"/>
      <c r="I316" s="20">
        <f t="shared" si="14"/>
        <v>0</v>
      </c>
      <c r="J316" s="12"/>
    </row>
    <row r="317" spans="1:10" ht="12.4" hidden="1" customHeight="1">
      <c r="A317" s="11"/>
      <c r="B317" s="1"/>
      <c r="C317" s="36"/>
      <c r="D317" s="167"/>
      <c r="E317" s="168"/>
      <c r="F317" s="40">
        <f>VLOOKUP(C317,'[2]Acha Air Sales Price List'!$B$1:$D$65536,3,FALSE)</f>
        <v>0</v>
      </c>
      <c r="G317" s="19">
        <f t="shared" si="12"/>
        <v>0</v>
      </c>
      <c r="H317" s="19"/>
      <c r="I317" s="20">
        <f t="shared" si="14"/>
        <v>0</v>
      </c>
      <c r="J317" s="12"/>
    </row>
    <row r="318" spans="1:10" ht="12.4" hidden="1" customHeight="1">
      <c r="A318" s="11"/>
      <c r="B318" s="1"/>
      <c r="C318" s="36"/>
      <c r="D318" s="167"/>
      <c r="E318" s="168"/>
      <c r="F318" s="40">
        <f>VLOOKUP(C318,'[2]Acha Air Sales Price List'!$B$1:$D$65536,3,FALSE)</f>
        <v>0</v>
      </c>
      <c r="G318" s="19">
        <f t="shared" si="12"/>
        <v>0</v>
      </c>
      <c r="H318" s="19"/>
      <c r="I318" s="20">
        <f t="shared" si="14"/>
        <v>0</v>
      </c>
      <c r="J318" s="12"/>
    </row>
    <row r="319" spans="1:10" ht="12.4" hidden="1" customHeight="1">
      <c r="A319" s="11"/>
      <c r="B319" s="1"/>
      <c r="C319" s="36"/>
      <c r="D319" s="167"/>
      <c r="E319" s="168"/>
      <c r="F319" s="40">
        <f>VLOOKUP(C319,'[2]Acha Air Sales Price List'!$B$1:$D$65536,3,FALSE)</f>
        <v>0</v>
      </c>
      <c r="G319" s="19">
        <f t="shared" si="12"/>
        <v>0</v>
      </c>
      <c r="H319" s="19"/>
      <c r="I319" s="20">
        <f t="shared" si="14"/>
        <v>0</v>
      </c>
      <c r="J319" s="12"/>
    </row>
    <row r="320" spans="1:10" ht="12.4" hidden="1" customHeight="1">
      <c r="A320" s="11"/>
      <c r="B320" s="1"/>
      <c r="C320" s="36"/>
      <c r="D320" s="167"/>
      <c r="E320" s="168"/>
      <c r="F320" s="40">
        <f>VLOOKUP(C320,'[2]Acha Air Sales Price List'!$B$1:$D$65536,3,FALSE)</f>
        <v>0</v>
      </c>
      <c r="G320" s="19">
        <f t="shared" si="12"/>
        <v>0</v>
      </c>
      <c r="H320" s="19"/>
      <c r="I320" s="20">
        <f t="shared" si="14"/>
        <v>0</v>
      </c>
      <c r="J320" s="12"/>
    </row>
    <row r="321" spans="1:10" ht="12.4" hidden="1" customHeight="1">
      <c r="A321" s="11"/>
      <c r="B321" s="1"/>
      <c r="C321" s="36"/>
      <c r="D321" s="167"/>
      <c r="E321" s="168"/>
      <c r="F321" s="40">
        <f>VLOOKUP(C321,'[2]Acha Air Sales Price List'!$B$1:$D$65536,3,FALSE)</f>
        <v>0</v>
      </c>
      <c r="G321" s="19">
        <f t="shared" si="12"/>
        <v>0</v>
      </c>
      <c r="H321" s="19"/>
      <c r="I321" s="20">
        <f t="shared" si="14"/>
        <v>0</v>
      </c>
      <c r="J321" s="12"/>
    </row>
    <row r="322" spans="1:10" ht="12.4" hidden="1" customHeight="1">
      <c r="A322" s="11"/>
      <c r="B322" s="1"/>
      <c r="C322" s="36"/>
      <c r="D322" s="167"/>
      <c r="E322" s="168"/>
      <c r="F322" s="40">
        <f>VLOOKUP(C322,'[2]Acha Air Sales Price List'!$B$1:$D$65536,3,FALSE)</f>
        <v>0</v>
      </c>
      <c r="G322" s="19">
        <f t="shared" si="12"/>
        <v>0</v>
      </c>
      <c r="H322" s="19"/>
      <c r="I322" s="20">
        <f t="shared" si="14"/>
        <v>0</v>
      </c>
      <c r="J322" s="12"/>
    </row>
    <row r="323" spans="1:10" ht="12.4" hidden="1" customHeight="1">
      <c r="A323" s="11"/>
      <c r="B323" s="1"/>
      <c r="C323" s="36"/>
      <c r="D323" s="167"/>
      <c r="E323" s="168"/>
      <c r="F323" s="40">
        <f>VLOOKUP(C323,'[2]Acha Air Sales Price List'!$B$1:$D$65536,3,FALSE)</f>
        <v>0</v>
      </c>
      <c r="G323" s="19">
        <f t="shared" si="12"/>
        <v>0</v>
      </c>
      <c r="H323" s="19"/>
      <c r="I323" s="20">
        <f t="shared" si="14"/>
        <v>0</v>
      </c>
      <c r="J323" s="12"/>
    </row>
    <row r="324" spans="1:10" ht="12.4" hidden="1" customHeight="1">
      <c r="A324" s="11"/>
      <c r="B324" s="1"/>
      <c r="C324" s="36"/>
      <c r="D324" s="167"/>
      <c r="E324" s="168"/>
      <c r="F324" s="40">
        <f>VLOOKUP(C324,'[2]Acha Air Sales Price List'!$B$1:$D$65536,3,FALSE)</f>
        <v>0</v>
      </c>
      <c r="G324" s="19">
        <f t="shared" si="12"/>
        <v>0</v>
      </c>
      <c r="H324" s="19"/>
      <c r="I324" s="20">
        <f t="shared" si="14"/>
        <v>0</v>
      </c>
      <c r="J324" s="12"/>
    </row>
    <row r="325" spans="1:10" ht="12.4" hidden="1" customHeight="1">
      <c r="A325" s="11"/>
      <c r="B325" s="1"/>
      <c r="C325" s="36"/>
      <c r="D325" s="167"/>
      <c r="E325" s="168"/>
      <c r="F325" s="40">
        <f>VLOOKUP(C325,'[2]Acha Air Sales Price List'!$B$1:$D$65536,3,FALSE)</f>
        <v>0</v>
      </c>
      <c r="G325" s="19">
        <f t="shared" si="12"/>
        <v>0</v>
      </c>
      <c r="H325" s="19"/>
      <c r="I325" s="20">
        <f t="shared" si="14"/>
        <v>0</v>
      </c>
      <c r="J325" s="12"/>
    </row>
    <row r="326" spans="1:10" ht="12.4" hidden="1" customHeight="1">
      <c r="A326" s="11"/>
      <c r="B326" s="1"/>
      <c r="C326" s="36"/>
      <c r="D326" s="167"/>
      <c r="E326" s="168"/>
      <c r="F326" s="40">
        <f>VLOOKUP(C326,'[2]Acha Air Sales Price List'!$B$1:$D$65536,3,FALSE)</f>
        <v>0</v>
      </c>
      <c r="G326" s="19">
        <f t="shared" si="12"/>
        <v>0</v>
      </c>
      <c r="H326" s="19"/>
      <c r="I326" s="20">
        <f t="shared" si="14"/>
        <v>0</v>
      </c>
      <c r="J326" s="12"/>
    </row>
    <row r="327" spans="1:10" ht="12.4" hidden="1" customHeight="1">
      <c r="A327" s="11"/>
      <c r="B327" s="1"/>
      <c r="C327" s="36"/>
      <c r="D327" s="167"/>
      <c r="E327" s="168"/>
      <c r="F327" s="40">
        <f>VLOOKUP(C327,'[2]Acha Air Sales Price List'!$B$1:$D$65536,3,FALSE)</f>
        <v>0</v>
      </c>
      <c r="G327" s="19">
        <f t="shared" si="12"/>
        <v>0</v>
      </c>
      <c r="H327" s="19"/>
      <c r="I327" s="20">
        <f t="shared" si="14"/>
        <v>0</v>
      </c>
      <c r="J327" s="12"/>
    </row>
    <row r="328" spans="1:10" ht="12.4" hidden="1" customHeight="1">
      <c r="A328" s="11"/>
      <c r="B328" s="1"/>
      <c r="C328" s="36"/>
      <c r="D328" s="167"/>
      <c r="E328" s="168"/>
      <c r="F328" s="40">
        <f>VLOOKUP(C328,'[2]Acha Air Sales Price List'!$B$1:$D$65536,3,FALSE)</f>
        <v>0</v>
      </c>
      <c r="G328" s="19">
        <f t="shared" si="12"/>
        <v>0</v>
      </c>
      <c r="H328" s="19"/>
      <c r="I328" s="20">
        <f t="shared" si="14"/>
        <v>0</v>
      </c>
      <c r="J328" s="12"/>
    </row>
    <row r="329" spans="1:10" ht="12.4" hidden="1" customHeight="1">
      <c r="A329" s="11"/>
      <c r="B329" s="1"/>
      <c r="C329" s="36"/>
      <c r="D329" s="167"/>
      <c r="E329" s="168"/>
      <c r="F329" s="40">
        <f>VLOOKUP(C329,'[2]Acha Air Sales Price List'!$B$1:$D$65536,3,FALSE)</f>
        <v>0</v>
      </c>
      <c r="G329" s="19">
        <f t="shared" si="12"/>
        <v>0</v>
      </c>
      <c r="H329" s="19"/>
      <c r="I329" s="20">
        <f t="shared" si="14"/>
        <v>0</v>
      </c>
      <c r="J329" s="12"/>
    </row>
    <row r="330" spans="1:10" ht="12.4" hidden="1" customHeight="1">
      <c r="A330" s="11"/>
      <c r="B330" s="1"/>
      <c r="C330" s="36"/>
      <c r="D330" s="167"/>
      <c r="E330" s="168"/>
      <c r="F330" s="40">
        <f>VLOOKUP(C330,'[2]Acha Air Sales Price List'!$B$1:$D$65536,3,FALSE)</f>
        <v>0</v>
      </c>
      <c r="G330" s="19">
        <f t="shared" si="12"/>
        <v>0</v>
      </c>
      <c r="H330" s="19"/>
      <c r="I330" s="20">
        <f t="shared" si="14"/>
        <v>0</v>
      </c>
      <c r="J330" s="12"/>
    </row>
    <row r="331" spans="1:10" ht="12.4" hidden="1" customHeight="1">
      <c r="A331" s="11"/>
      <c r="B331" s="1"/>
      <c r="C331" s="36"/>
      <c r="D331" s="167"/>
      <c r="E331" s="168"/>
      <c r="F331" s="40">
        <f>VLOOKUP(C331,'[2]Acha Air Sales Price List'!$B$1:$D$65536,3,FALSE)</f>
        <v>0</v>
      </c>
      <c r="G331" s="19">
        <f t="shared" si="12"/>
        <v>0</v>
      </c>
      <c r="H331" s="19"/>
      <c r="I331" s="20">
        <f t="shared" si="14"/>
        <v>0</v>
      </c>
      <c r="J331" s="12"/>
    </row>
    <row r="332" spans="1:10" ht="12.4" hidden="1" customHeight="1">
      <c r="A332" s="11"/>
      <c r="B332" s="1"/>
      <c r="C332" s="36"/>
      <c r="D332" s="167"/>
      <c r="E332" s="168"/>
      <c r="F332" s="40">
        <f>VLOOKUP(C332,'[2]Acha Air Sales Price List'!$B$1:$D$65536,3,FALSE)</f>
        <v>0</v>
      </c>
      <c r="G332" s="19">
        <f t="shared" si="12"/>
        <v>0</v>
      </c>
      <c r="H332" s="19"/>
      <c r="I332" s="20">
        <f t="shared" si="14"/>
        <v>0</v>
      </c>
      <c r="J332" s="12"/>
    </row>
    <row r="333" spans="1:10" ht="12.4" hidden="1" customHeight="1">
      <c r="A333" s="11"/>
      <c r="B333" s="1"/>
      <c r="C333" s="36"/>
      <c r="D333" s="167"/>
      <c r="E333" s="168"/>
      <c r="F333" s="40">
        <f>VLOOKUP(C333,'[2]Acha Air Sales Price List'!$B$1:$D$65536,3,FALSE)</f>
        <v>0</v>
      </c>
      <c r="G333" s="19">
        <f t="shared" si="12"/>
        <v>0</v>
      </c>
      <c r="H333" s="19"/>
      <c r="I333" s="20">
        <f t="shared" si="14"/>
        <v>0</v>
      </c>
      <c r="J333" s="12"/>
    </row>
    <row r="334" spans="1:10" ht="12.4" hidden="1" customHeight="1">
      <c r="A334" s="11"/>
      <c r="B334" s="1"/>
      <c r="C334" s="36"/>
      <c r="D334" s="167"/>
      <c r="E334" s="168"/>
      <c r="F334" s="40">
        <f>VLOOKUP(C334,'[2]Acha Air Sales Price List'!$B$1:$D$65536,3,FALSE)</f>
        <v>0</v>
      </c>
      <c r="G334" s="19">
        <f t="shared" si="12"/>
        <v>0</v>
      </c>
      <c r="H334" s="19"/>
      <c r="I334" s="20">
        <f t="shared" si="14"/>
        <v>0</v>
      </c>
      <c r="J334" s="12"/>
    </row>
    <row r="335" spans="1:10" ht="12.4" hidden="1" customHeight="1">
      <c r="A335" s="11"/>
      <c r="B335" s="1"/>
      <c r="C335" s="36"/>
      <c r="D335" s="167"/>
      <c r="E335" s="168"/>
      <c r="F335" s="40">
        <f>VLOOKUP(C335,'[2]Acha Air Sales Price List'!$B$1:$D$65536,3,FALSE)</f>
        <v>0</v>
      </c>
      <c r="G335" s="19">
        <f t="shared" si="12"/>
        <v>0</v>
      </c>
      <c r="H335" s="19"/>
      <c r="I335" s="20">
        <f t="shared" si="14"/>
        <v>0</v>
      </c>
      <c r="J335" s="12"/>
    </row>
    <row r="336" spans="1:10" ht="12.4" hidden="1" customHeight="1">
      <c r="A336" s="11"/>
      <c r="B336" s="1"/>
      <c r="C336" s="36"/>
      <c r="D336" s="167"/>
      <c r="E336" s="168"/>
      <c r="F336" s="40">
        <f>VLOOKUP(C336,'[2]Acha Air Sales Price List'!$B$1:$D$65536,3,FALSE)</f>
        <v>0</v>
      </c>
      <c r="G336" s="19">
        <f t="shared" si="12"/>
        <v>0</v>
      </c>
      <c r="H336" s="19"/>
      <c r="I336" s="20">
        <f t="shared" si="14"/>
        <v>0</v>
      </c>
      <c r="J336" s="12"/>
    </row>
    <row r="337" spans="1:10" ht="12.4" hidden="1" customHeight="1">
      <c r="A337" s="11"/>
      <c r="B337" s="1"/>
      <c r="C337" s="36"/>
      <c r="D337" s="167"/>
      <c r="E337" s="168"/>
      <c r="F337" s="40">
        <f>VLOOKUP(C337,'[2]Acha Air Sales Price List'!$B$1:$D$65536,3,FALSE)</f>
        <v>0</v>
      </c>
      <c r="G337" s="19">
        <f t="shared" si="12"/>
        <v>0</v>
      </c>
      <c r="H337" s="19"/>
      <c r="I337" s="20">
        <f t="shared" si="14"/>
        <v>0</v>
      </c>
      <c r="J337" s="12"/>
    </row>
    <row r="338" spans="1:10" ht="12.4" hidden="1" customHeight="1">
      <c r="A338" s="11"/>
      <c r="B338" s="1"/>
      <c r="C338" s="36"/>
      <c r="D338" s="167"/>
      <c r="E338" s="168"/>
      <c r="F338" s="40">
        <f>VLOOKUP(C338,'[2]Acha Air Sales Price List'!$B$1:$D$65536,3,FALSE)</f>
        <v>0</v>
      </c>
      <c r="G338" s="19">
        <f t="shared" si="12"/>
        <v>0</v>
      </c>
      <c r="H338" s="19"/>
      <c r="I338" s="20">
        <f t="shared" si="14"/>
        <v>0</v>
      </c>
      <c r="J338" s="12"/>
    </row>
    <row r="339" spans="1:10" ht="12.4" hidden="1" customHeight="1">
      <c r="A339" s="11"/>
      <c r="B339" s="1"/>
      <c r="C339" s="36"/>
      <c r="D339" s="167"/>
      <c r="E339" s="168"/>
      <c r="F339" s="40">
        <f>VLOOKUP(C339,'[2]Acha Air Sales Price List'!$B$1:$D$65536,3,FALSE)</f>
        <v>0</v>
      </c>
      <c r="G339" s="19">
        <f t="shared" si="12"/>
        <v>0</v>
      </c>
      <c r="H339" s="19"/>
      <c r="I339" s="20">
        <f t="shared" si="14"/>
        <v>0</v>
      </c>
      <c r="J339" s="12"/>
    </row>
    <row r="340" spans="1:10" ht="12.4" hidden="1" customHeight="1">
      <c r="A340" s="11"/>
      <c r="B340" s="1"/>
      <c r="C340" s="36"/>
      <c r="D340" s="167"/>
      <c r="E340" s="168"/>
      <c r="F340" s="40">
        <f>VLOOKUP(C340,'[2]Acha Air Sales Price List'!$B$1:$D$65536,3,FALSE)</f>
        <v>0</v>
      </c>
      <c r="G340" s="19">
        <f t="shared" si="12"/>
        <v>0</v>
      </c>
      <c r="H340" s="19"/>
      <c r="I340" s="20">
        <f t="shared" si="14"/>
        <v>0</v>
      </c>
      <c r="J340" s="12"/>
    </row>
    <row r="341" spans="1:10" ht="12.4" hidden="1" customHeight="1">
      <c r="A341" s="11"/>
      <c r="B341" s="1"/>
      <c r="C341" s="37"/>
      <c r="D341" s="167"/>
      <c r="E341" s="168"/>
      <c r="F341" s="40">
        <f>VLOOKUP(C341,'[2]Acha Air Sales Price List'!$B$1:$D$65536,3,FALSE)</f>
        <v>0</v>
      </c>
      <c r="G341" s="19">
        <f t="shared" si="12"/>
        <v>0</v>
      </c>
      <c r="H341" s="19"/>
      <c r="I341" s="20">
        <f>ROUND(IF(ISNUMBER(B341), G341*B341, 0),5)</f>
        <v>0</v>
      </c>
      <c r="J341" s="12"/>
    </row>
    <row r="342" spans="1:10" ht="12" hidden="1" customHeight="1">
      <c r="A342" s="11"/>
      <c r="B342" s="1"/>
      <c r="C342" s="36"/>
      <c r="D342" s="167"/>
      <c r="E342" s="168"/>
      <c r="F342" s="40">
        <f>VLOOKUP(C342,'[2]Acha Air Sales Price List'!$B$1:$D$65536,3,FALSE)</f>
        <v>0</v>
      </c>
      <c r="G342" s="19">
        <f t="shared" ref="G342:G405" si="15">ROUND(H342/4,2)</f>
        <v>0</v>
      </c>
      <c r="H342" s="19"/>
      <c r="I342" s="20">
        <f t="shared" ref="I342:I392" si="16">ROUND(IF(ISNUMBER(B342), G342*B342, 0),5)</f>
        <v>0</v>
      </c>
      <c r="J342" s="12"/>
    </row>
    <row r="343" spans="1:10" ht="12.4" hidden="1" customHeight="1">
      <c r="A343" s="11"/>
      <c r="B343" s="1"/>
      <c r="C343" s="36"/>
      <c r="D343" s="167"/>
      <c r="E343" s="168"/>
      <c r="F343" s="40">
        <f>VLOOKUP(C343,'[2]Acha Air Sales Price List'!$B$1:$D$65536,3,FALSE)</f>
        <v>0</v>
      </c>
      <c r="G343" s="19">
        <f t="shared" si="15"/>
        <v>0</v>
      </c>
      <c r="H343" s="19"/>
      <c r="I343" s="20">
        <f t="shared" si="16"/>
        <v>0</v>
      </c>
      <c r="J343" s="12"/>
    </row>
    <row r="344" spans="1:10" ht="12.4" hidden="1" customHeight="1">
      <c r="A344" s="11"/>
      <c r="B344" s="1"/>
      <c r="C344" s="36"/>
      <c r="D344" s="167"/>
      <c r="E344" s="168"/>
      <c r="F344" s="40">
        <f>VLOOKUP(C344,'[2]Acha Air Sales Price List'!$B$1:$D$65536,3,FALSE)</f>
        <v>0</v>
      </c>
      <c r="G344" s="19">
        <f t="shared" si="15"/>
        <v>0</v>
      </c>
      <c r="H344" s="19"/>
      <c r="I344" s="20">
        <f t="shared" si="16"/>
        <v>0</v>
      </c>
      <c r="J344" s="12"/>
    </row>
    <row r="345" spans="1:10" ht="12.4" hidden="1" customHeight="1">
      <c r="A345" s="11"/>
      <c r="B345" s="1"/>
      <c r="C345" s="36"/>
      <c r="D345" s="167"/>
      <c r="E345" s="168"/>
      <c r="F345" s="40">
        <f>VLOOKUP(C345,'[2]Acha Air Sales Price List'!$B$1:$D$65536,3,FALSE)</f>
        <v>0</v>
      </c>
      <c r="G345" s="19">
        <f t="shared" si="15"/>
        <v>0</v>
      </c>
      <c r="H345" s="19"/>
      <c r="I345" s="20">
        <f t="shared" si="16"/>
        <v>0</v>
      </c>
      <c r="J345" s="12"/>
    </row>
    <row r="346" spans="1:10" ht="12.4" hidden="1" customHeight="1">
      <c r="A346" s="11"/>
      <c r="B346" s="1"/>
      <c r="C346" s="36"/>
      <c r="D346" s="167"/>
      <c r="E346" s="168"/>
      <c r="F346" s="40">
        <f>VLOOKUP(C346,'[2]Acha Air Sales Price List'!$B$1:$D$65536,3,FALSE)</f>
        <v>0</v>
      </c>
      <c r="G346" s="19">
        <f t="shared" si="15"/>
        <v>0</v>
      </c>
      <c r="H346" s="19"/>
      <c r="I346" s="20">
        <f t="shared" si="16"/>
        <v>0</v>
      </c>
      <c r="J346" s="12"/>
    </row>
    <row r="347" spans="1:10" ht="12.4" hidden="1" customHeight="1">
      <c r="A347" s="11"/>
      <c r="B347" s="1"/>
      <c r="C347" s="36"/>
      <c r="D347" s="167"/>
      <c r="E347" s="168"/>
      <c r="F347" s="40">
        <f>VLOOKUP(C347,'[2]Acha Air Sales Price List'!$B$1:$D$65536,3,FALSE)</f>
        <v>0</v>
      </c>
      <c r="G347" s="19">
        <f t="shared" si="15"/>
        <v>0</v>
      </c>
      <c r="H347" s="19"/>
      <c r="I347" s="20">
        <f t="shared" si="16"/>
        <v>0</v>
      </c>
      <c r="J347" s="12"/>
    </row>
    <row r="348" spans="1:10" ht="12.4" hidden="1" customHeight="1">
      <c r="A348" s="11"/>
      <c r="B348" s="1"/>
      <c r="C348" s="36"/>
      <c r="D348" s="167"/>
      <c r="E348" s="168"/>
      <c r="F348" s="40">
        <f>VLOOKUP(C348,'[2]Acha Air Sales Price List'!$B$1:$D$65536,3,FALSE)</f>
        <v>0</v>
      </c>
      <c r="G348" s="19">
        <f t="shared" si="15"/>
        <v>0</v>
      </c>
      <c r="H348" s="19"/>
      <c r="I348" s="20">
        <f t="shared" si="16"/>
        <v>0</v>
      </c>
      <c r="J348" s="12"/>
    </row>
    <row r="349" spans="1:10" ht="12.4" hidden="1" customHeight="1">
      <c r="A349" s="11"/>
      <c r="B349" s="1"/>
      <c r="C349" s="36"/>
      <c r="D349" s="167"/>
      <c r="E349" s="168"/>
      <c r="F349" s="40">
        <f>VLOOKUP(C349,'[2]Acha Air Sales Price List'!$B$1:$D$65536,3,FALSE)</f>
        <v>0</v>
      </c>
      <c r="G349" s="19">
        <f t="shared" si="15"/>
        <v>0</v>
      </c>
      <c r="H349" s="19"/>
      <c r="I349" s="20">
        <f t="shared" si="16"/>
        <v>0</v>
      </c>
      <c r="J349" s="12"/>
    </row>
    <row r="350" spans="1:10" ht="12.4" hidden="1" customHeight="1">
      <c r="A350" s="11"/>
      <c r="B350" s="1"/>
      <c r="C350" s="36"/>
      <c r="D350" s="167"/>
      <c r="E350" s="168"/>
      <c r="F350" s="40">
        <f>VLOOKUP(C350,'[2]Acha Air Sales Price List'!$B$1:$D$65536,3,FALSE)</f>
        <v>0</v>
      </c>
      <c r="G350" s="19">
        <f t="shared" si="15"/>
        <v>0</v>
      </c>
      <c r="H350" s="19"/>
      <c r="I350" s="20">
        <f t="shared" si="16"/>
        <v>0</v>
      </c>
      <c r="J350" s="12"/>
    </row>
    <row r="351" spans="1:10" ht="12.4" hidden="1" customHeight="1">
      <c r="A351" s="11"/>
      <c r="B351" s="1"/>
      <c r="C351" s="36"/>
      <c r="D351" s="167"/>
      <c r="E351" s="168"/>
      <c r="F351" s="40">
        <f>VLOOKUP(C351,'[2]Acha Air Sales Price List'!$B$1:$D$65536,3,FALSE)</f>
        <v>0</v>
      </c>
      <c r="G351" s="19">
        <f t="shared" si="15"/>
        <v>0</v>
      </c>
      <c r="H351" s="19"/>
      <c r="I351" s="20">
        <f t="shared" si="16"/>
        <v>0</v>
      </c>
      <c r="J351" s="12"/>
    </row>
    <row r="352" spans="1:10" ht="12.4" hidden="1" customHeight="1">
      <c r="A352" s="11"/>
      <c r="B352" s="1"/>
      <c r="C352" s="36"/>
      <c r="D352" s="167"/>
      <c r="E352" s="168"/>
      <c r="F352" s="40">
        <f>VLOOKUP(C352,'[2]Acha Air Sales Price List'!$B$1:$D$65536,3,FALSE)</f>
        <v>0</v>
      </c>
      <c r="G352" s="19">
        <f t="shared" si="15"/>
        <v>0</v>
      </c>
      <c r="H352" s="19"/>
      <c r="I352" s="20">
        <f t="shared" si="16"/>
        <v>0</v>
      </c>
      <c r="J352" s="12"/>
    </row>
    <row r="353" spans="1:10" ht="12.4" hidden="1" customHeight="1">
      <c r="A353" s="11"/>
      <c r="B353" s="1"/>
      <c r="C353" s="36"/>
      <c r="D353" s="167"/>
      <c r="E353" s="168"/>
      <c r="F353" s="40">
        <f>VLOOKUP(C353,'[2]Acha Air Sales Price List'!$B$1:$D$65536,3,FALSE)</f>
        <v>0</v>
      </c>
      <c r="G353" s="19">
        <f t="shared" si="15"/>
        <v>0</v>
      </c>
      <c r="H353" s="19"/>
      <c r="I353" s="20">
        <f t="shared" si="16"/>
        <v>0</v>
      </c>
      <c r="J353" s="12"/>
    </row>
    <row r="354" spans="1:10" ht="12.4" hidden="1" customHeight="1">
      <c r="A354" s="11"/>
      <c r="B354" s="1"/>
      <c r="C354" s="36"/>
      <c r="D354" s="167"/>
      <c r="E354" s="168"/>
      <c r="F354" s="40">
        <f>VLOOKUP(C354,'[2]Acha Air Sales Price List'!$B$1:$D$65536,3,FALSE)</f>
        <v>0</v>
      </c>
      <c r="G354" s="19">
        <f t="shared" si="15"/>
        <v>0</v>
      </c>
      <c r="H354" s="19"/>
      <c r="I354" s="20">
        <f t="shared" si="16"/>
        <v>0</v>
      </c>
      <c r="J354" s="12"/>
    </row>
    <row r="355" spans="1:10" ht="12.4" hidden="1" customHeight="1">
      <c r="A355" s="11"/>
      <c r="B355" s="1"/>
      <c r="C355" s="36"/>
      <c r="D355" s="167"/>
      <c r="E355" s="168"/>
      <c r="F355" s="40">
        <f>VLOOKUP(C355,'[2]Acha Air Sales Price List'!$B$1:$D$65536,3,FALSE)</f>
        <v>0</v>
      </c>
      <c r="G355" s="19">
        <f t="shared" si="15"/>
        <v>0</v>
      </c>
      <c r="H355" s="19"/>
      <c r="I355" s="20">
        <f t="shared" si="16"/>
        <v>0</v>
      </c>
      <c r="J355" s="12"/>
    </row>
    <row r="356" spans="1:10" ht="12.4" hidden="1" customHeight="1">
      <c r="A356" s="11"/>
      <c r="B356" s="1"/>
      <c r="C356" s="36"/>
      <c r="D356" s="167"/>
      <c r="E356" s="168"/>
      <c r="F356" s="40">
        <f>VLOOKUP(C356,'[2]Acha Air Sales Price List'!$B$1:$D$65536,3,FALSE)</f>
        <v>0</v>
      </c>
      <c r="G356" s="19">
        <f t="shared" si="15"/>
        <v>0</v>
      </c>
      <c r="H356" s="19"/>
      <c r="I356" s="20">
        <f t="shared" si="16"/>
        <v>0</v>
      </c>
      <c r="J356" s="12"/>
    </row>
    <row r="357" spans="1:10" ht="12.4" hidden="1" customHeight="1">
      <c r="A357" s="11"/>
      <c r="B357" s="1"/>
      <c r="C357" s="36"/>
      <c r="D357" s="167"/>
      <c r="E357" s="168"/>
      <c r="F357" s="40">
        <f>VLOOKUP(C357,'[2]Acha Air Sales Price List'!$B$1:$D$65536,3,FALSE)</f>
        <v>0</v>
      </c>
      <c r="G357" s="19">
        <f t="shared" si="15"/>
        <v>0</v>
      </c>
      <c r="H357" s="19"/>
      <c r="I357" s="20">
        <f t="shared" si="16"/>
        <v>0</v>
      </c>
      <c r="J357" s="12"/>
    </row>
    <row r="358" spans="1:10" ht="12.4" hidden="1" customHeight="1">
      <c r="A358" s="11"/>
      <c r="B358" s="1"/>
      <c r="C358" s="36"/>
      <c r="D358" s="167"/>
      <c r="E358" s="168"/>
      <c r="F358" s="40">
        <f>VLOOKUP(C358,'[2]Acha Air Sales Price List'!$B$1:$D$65536,3,FALSE)</f>
        <v>0</v>
      </c>
      <c r="G358" s="19">
        <f t="shared" si="15"/>
        <v>0</v>
      </c>
      <c r="H358" s="19"/>
      <c r="I358" s="20">
        <f t="shared" si="16"/>
        <v>0</v>
      </c>
      <c r="J358" s="12"/>
    </row>
    <row r="359" spans="1:10" ht="12.4" hidden="1" customHeight="1">
      <c r="A359" s="11"/>
      <c r="B359" s="1"/>
      <c r="C359" s="36"/>
      <c r="D359" s="167"/>
      <c r="E359" s="168"/>
      <c r="F359" s="40">
        <f>VLOOKUP(C359,'[2]Acha Air Sales Price List'!$B$1:$D$65536,3,FALSE)</f>
        <v>0</v>
      </c>
      <c r="G359" s="19">
        <f t="shared" si="15"/>
        <v>0</v>
      </c>
      <c r="H359" s="19"/>
      <c r="I359" s="20">
        <f t="shared" si="16"/>
        <v>0</v>
      </c>
      <c r="J359" s="12"/>
    </row>
    <row r="360" spans="1:10" ht="12.4" hidden="1" customHeight="1">
      <c r="A360" s="11"/>
      <c r="B360" s="1"/>
      <c r="C360" s="36"/>
      <c r="D360" s="167"/>
      <c r="E360" s="168"/>
      <c r="F360" s="40">
        <f>VLOOKUP(C360,'[2]Acha Air Sales Price List'!$B$1:$D$65536,3,FALSE)</f>
        <v>0</v>
      </c>
      <c r="G360" s="19">
        <f t="shared" si="15"/>
        <v>0</v>
      </c>
      <c r="H360" s="19"/>
      <c r="I360" s="20">
        <f t="shared" si="16"/>
        <v>0</v>
      </c>
      <c r="J360" s="12"/>
    </row>
    <row r="361" spans="1:10" ht="12.4" hidden="1" customHeight="1">
      <c r="A361" s="11"/>
      <c r="B361" s="1"/>
      <c r="C361" s="36"/>
      <c r="D361" s="167"/>
      <c r="E361" s="168"/>
      <c r="F361" s="40">
        <f>VLOOKUP(C361,'[2]Acha Air Sales Price List'!$B$1:$D$65536,3,FALSE)</f>
        <v>0</v>
      </c>
      <c r="G361" s="19">
        <f t="shared" si="15"/>
        <v>0</v>
      </c>
      <c r="H361" s="19"/>
      <c r="I361" s="20">
        <f t="shared" si="16"/>
        <v>0</v>
      </c>
      <c r="J361" s="12"/>
    </row>
    <row r="362" spans="1:10" ht="12.4" hidden="1" customHeight="1">
      <c r="A362" s="11"/>
      <c r="B362" s="1"/>
      <c r="C362" s="36"/>
      <c r="D362" s="167"/>
      <c r="E362" s="168"/>
      <c r="F362" s="40">
        <f>VLOOKUP(C362,'[2]Acha Air Sales Price List'!$B$1:$D$65536,3,FALSE)</f>
        <v>0</v>
      </c>
      <c r="G362" s="19">
        <f t="shared" si="15"/>
        <v>0</v>
      </c>
      <c r="H362" s="19"/>
      <c r="I362" s="20">
        <f t="shared" si="16"/>
        <v>0</v>
      </c>
      <c r="J362" s="12"/>
    </row>
    <row r="363" spans="1:10" ht="12.4" hidden="1" customHeight="1">
      <c r="A363" s="11"/>
      <c r="B363" s="1"/>
      <c r="C363" s="36"/>
      <c r="D363" s="167"/>
      <c r="E363" s="168"/>
      <c r="F363" s="40">
        <f>VLOOKUP(C363,'[2]Acha Air Sales Price List'!$B$1:$D$65536,3,FALSE)</f>
        <v>0</v>
      </c>
      <c r="G363" s="19">
        <f t="shared" si="15"/>
        <v>0</v>
      </c>
      <c r="H363" s="19"/>
      <c r="I363" s="20">
        <f t="shared" si="16"/>
        <v>0</v>
      </c>
      <c r="J363" s="12"/>
    </row>
    <row r="364" spans="1:10" ht="12.4" hidden="1" customHeight="1">
      <c r="A364" s="11"/>
      <c r="B364" s="1"/>
      <c r="C364" s="36"/>
      <c r="D364" s="167"/>
      <c r="E364" s="168"/>
      <c r="F364" s="40">
        <f>VLOOKUP(C364,'[2]Acha Air Sales Price List'!$B$1:$D$65536,3,FALSE)</f>
        <v>0</v>
      </c>
      <c r="G364" s="19">
        <f t="shared" si="15"/>
        <v>0</v>
      </c>
      <c r="H364" s="19"/>
      <c r="I364" s="20">
        <f t="shared" si="16"/>
        <v>0</v>
      </c>
      <c r="J364" s="12"/>
    </row>
    <row r="365" spans="1:10" ht="12.4" hidden="1" customHeight="1">
      <c r="A365" s="11"/>
      <c r="B365" s="1"/>
      <c r="C365" s="37"/>
      <c r="D365" s="167"/>
      <c r="E365" s="168"/>
      <c r="F365" s="40">
        <f>VLOOKUP(C365,'[2]Acha Air Sales Price List'!$B$1:$D$65536,3,FALSE)</f>
        <v>0</v>
      </c>
      <c r="G365" s="19">
        <f t="shared" si="15"/>
        <v>0</v>
      </c>
      <c r="H365" s="19"/>
      <c r="I365" s="20">
        <f t="shared" si="16"/>
        <v>0</v>
      </c>
      <c r="J365" s="12"/>
    </row>
    <row r="366" spans="1:10" ht="12" hidden="1" customHeight="1">
      <c r="A366" s="11"/>
      <c r="B366" s="1"/>
      <c r="C366" s="36"/>
      <c r="D366" s="167"/>
      <c r="E366" s="168"/>
      <c r="F366" s="40">
        <f>VLOOKUP(C366,'[2]Acha Air Sales Price List'!$B$1:$D$65536,3,FALSE)</f>
        <v>0</v>
      </c>
      <c r="G366" s="19">
        <f t="shared" si="15"/>
        <v>0</v>
      </c>
      <c r="H366" s="19"/>
      <c r="I366" s="20">
        <f t="shared" si="16"/>
        <v>0</v>
      </c>
      <c r="J366" s="12"/>
    </row>
    <row r="367" spans="1:10" ht="12.4" hidden="1" customHeight="1">
      <c r="A367" s="11"/>
      <c r="B367" s="1"/>
      <c r="C367" s="36"/>
      <c r="D367" s="167"/>
      <c r="E367" s="168"/>
      <c r="F367" s="40">
        <f>VLOOKUP(C367,'[2]Acha Air Sales Price List'!$B$1:$D$65536,3,FALSE)</f>
        <v>0</v>
      </c>
      <c r="G367" s="19">
        <f t="shared" si="15"/>
        <v>0</v>
      </c>
      <c r="H367" s="19"/>
      <c r="I367" s="20">
        <f t="shared" si="16"/>
        <v>0</v>
      </c>
      <c r="J367" s="12"/>
    </row>
    <row r="368" spans="1:10" ht="12.4" hidden="1" customHeight="1">
      <c r="A368" s="11"/>
      <c r="B368" s="1"/>
      <c r="C368" s="36"/>
      <c r="D368" s="167"/>
      <c r="E368" s="168"/>
      <c r="F368" s="40">
        <f>VLOOKUP(C368,'[2]Acha Air Sales Price List'!$B$1:$D$65536,3,FALSE)</f>
        <v>0</v>
      </c>
      <c r="G368" s="19">
        <f t="shared" si="15"/>
        <v>0</v>
      </c>
      <c r="H368" s="19"/>
      <c r="I368" s="20">
        <f t="shared" si="16"/>
        <v>0</v>
      </c>
      <c r="J368" s="12"/>
    </row>
    <row r="369" spans="1:10" ht="12.4" hidden="1" customHeight="1">
      <c r="A369" s="11"/>
      <c r="B369" s="1"/>
      <c r="C369" s="36"/>
      <c r="D369" s="167"/>
      <c r="E369" s="168"/>
      <c r="F369" s="40">
        <f>VLOOKUP(C369,'[2]Acha Air Sales Price List'!$B$1:$D$65536,3,FALSE)</f>
        <v>0</v>
      </c>
      <c r="G369" s="19">
        <f t="shared" si="15"/>
        <v>0</v>
      </c>
      <c r="H369" s="19"/>
      <c r="I369" s="20">
        <f t="shared" si="16"/>
        <v>0</v>
      </c>
      <c r="J369" s="12"/>
    </row>
    <row r="370" spans="1:10" ht="12.4" hidden="1" customHeight="1">
      <c r="A370" s="11"/>
      <c r="B370" s="1"/>
      <c r="C370" s="36"/>
      <c r="D370" s="167"/>
      <c r="E370" s="168"/>
      <c r="F370" s="40">
        <f>VLOOKUP(C370,'[2]Acha Air Sales Price List'!$B$1:$D$65536,3,FALSE)</f>
        <v>0</v>
      </c>
      <c r="G370" s="19">
        <f t="shared" si="15"/>
        <v>0</v>
      </c>
      <c r="H370" s="19"/>
      <c r="I370" s="20">
        <f t="shared" si="16"/>
        <v>0</v>
      </c>
      <c r="J370" s="12"/>
    </row>
    <row r="371" spans="1:10" ht="12.4" hidden="1" customHeight="1">
      <c r="A371" s="11"/>
      <c r="B371" s="1"/>
      <c r="C371" s="36"/>
      <c r="D371" s="167"/>
      <c r="E371" s="168"/>
      <c r="F371" s="40">
        <f>VLOOKUP(C371,'[2]Acha Air Sales Price List'!$B$1:$D$65536,3,FALSE)</f>
        <v>0</v>
      </c>
      <c r="G371" s="19">
        <f t="shared" si="15"/>
        <v>0</v>
      </c>
      <c r="H371" s="19"/>
      <c r="I371" s="20">
        <f t="shared" si="16"/>
        <v>0</v>
      </c>
      <c r="J371" s="12"/>
    </row>
    <row r="372" spans="1:10" ht="12.4" hidden="1" customHeight="1">
      <c r="A372" s="11"/>
      <c r="B372" s="1"/>
      <c r="C372" s="36"/>
      <c r="D372" s="167"/>
      <c r="E372" s="168"/>
      <c r="F372" s="40">
        <f>VLOOKUP(C372,'[2]Acha Air Sales Price List'!$B$1:$D$65536,3,FALSE)</f>
        <v>0</v>
      </c>
      <c r="G372" s="19">
        <f t="shared" si="15"/>
        <v>0</v>
      </c>
      <c r="H372" s="19"/>
      <c r="I372" s="20">
        <f t="shared" si="16"/>
        <v>0</v>
      </c>
      <c r="J372" s="12"/>
    </row>
    <row r="373" spans="1:10" ht="12.4" hidden="1" customHeight="1">
      <c r="A373" s="11"/>
      <c r="B373" s="1"/>
      <c r="C373" s="36"/>
      <c r="D373" s="167"/>
      <c r="E373" s="168"/>
      <c r="F373" s="40">
        <f>VLOOKUP(C373,'[2]Acha Air Sales Price List'!$B$1:$D$65536,3,FALSE)</f>
        <v>0</v>
      </c>
      <c r="G373" s="19">
        <f t="shared" si="15"/>
        <v>0</v>
      </c>
      <c r="H373" s="19"/>
      <c r="I373" s="20">
        <f t="shared" si="16"/>
        <v>0</v>
      </c>
      <c r="J373" s="12"/>
    </row>
    <row r="374" spans="1:10" ht="12.4" hidden="1" customHeight="1">
      <c r="A374" s="11"/>
      <c r="B374" s="1"/>
      <c r="C374" s="36"/>
      <c r="D374" s="167"/>
      <c r="E374" s="168"/>
      <c r="F374" s="40">
        <f>VLOOKUP(C374,'[2]Acha Air Sales Price List'!$B$1:$D$65536,3,FALSE)</f>
        <v>0</v>
      </c>
      <c r="G374" s="19">
        <f t="shared" si="15"/>
        <v>0</v>
      </c>
      <c r="H374" s="19"/>
      <c r="I374" s="20">
        <f t="shared" si="16"/>
        <v>0</v>
      </c>
      <c r="J374" s="12"/>
    </row>
    <row r="375" spans="1:10" ht="12.4" hidden="1" customHeight="1">
      <c r="A375" s="11"/>
      <c r="B375" s="1"/>
      <c r="C375" s="36"/>
      <c r="D375" s="167"/>
      <c r="E375" s="168"/>
      <c r="F375" s="40">
        <f>VLOOKUP(C375,'[2]Acha Air Sales Price List'!$B$1:$D$65536,3,FALSE)</f>
        <v>0</v>
      </c>
      <c r="G375" s="19">
        <f t="shared" si="15"/>
        <v>0</v>
      </c>
      <c r="H375" s="19"/>
      <c r="I375" s="20">
        <f t="shared" si="16"/>
        <v>0</v>
      </c>
      <c r="J375" s="12"/>
    </row>
    <row r="376" spans="1:10" ht="12.4" hidden="1" customHeight="1">
      <c r="A376" s="11"/>
      <c r="B376" s="1"/>
      <c r="C376" s="36"/>
      <c r="D376" s="167"/>
      <c r="E376" s="168"/>
      <c r="F376" s="40">
        <f>VLOOKUP(C376,'[2]Acha Air Sales Price List'!$B$1:$D$65536,3,FALSE)</f>
        <v>0</v>
      </c>
      <c r="G376" s="19">
        <f t="shared" si="15"/>
        <v>0</v>
      </c>
      <c r="H376" s="19"/>
      <c r="I376" s="20">
        <f t="shared" si="16"/>
        <v>0</v>
      </c>
      <c r="J376" s="12"/>
    </row>
    <row r="377" spans="1:10" ht="12.4" hidden="1" customHeight="1">
      <c r="A377" s="11"/>
      <c r="B377" s="1"/>
      <c r="C377" s="36"/>
      <c r="D377" s="167"/>
      <c r="E377" s="168"/>
      <c r="F377" s="40">
        <f>VLOOKUP(C377,'[2]Acha Air Sales Price List'!$B$1:$D$65536,3,FALSE)</f>
        <v>0</v>
      </c>
      <c r="G377" s="19">
        <f t="shared" si="15"/>
        <v>0</v>
      </c>
      <c r="H377" s="19"/>
      <c r="I377" s="20">
        <f t="shared" si="16"/>
        <v>0</v>
      </c>
      <c r="J377" s="12"/>
    </row>
    <row r="378" spans="1:10" ht="12.4" hidden="1" customHeight="1">
      <c r="A378" s="11"/>
      <c r="B378" s="1"/>
      <c r="C378" s="36"/>
      <c r="D378" s="167"/>
      <c r="E378" s="168"/>
      <c r="F378" s="40">
        <f>VLOOKUP(C378,'[2]Acha Air Sales Price List'!$B$1:$D$65536,3,FALSE)</f>
        <v>0</v>
      </c>
      <c r="G378" s="19">
        <f t="shared" si="15"/>
        <v>0</v>
      </c>
      <c r="H378" s="19"/>
      <c r="I378" s="20">
        <f t="shared" si="16"/>
        <v>0</v>
      </c>
      <c r="J378" s="12"/>
    </row>
    <row r="379" spans="1:10" ht="12.4" hidden="1" customHeight="1">
      <c r="A379" s="11"/>
      <c r="B379" s="1"/>
      <c r="C379" s="36"/>
      <c r="D379" s="167"/>
      <c r="E379" s="168"/>
      <c r="F379" s="40">
        <f>VLOOKUP(C379,'[2]Acha Air Sales Price List'!$B$1:$D$65536,3,FALSE)</f>
        <v>0</v>
      </c>
      <c r="G379" s="19">
        <f t="shared" si="15"/>
        <v>0</v>
      </c>
      <c r="H379" s="19"/>
      <c r="I379" s="20">
        <f t="shared" si="16"/>
        <v>0</v>
      </c>
      <c r="J379" s="12"/>
    </row>
    <row r="380" spans="1:10" ht="12.4" hidden="1" customHeight="1">
      <c r="A380" s="11"/>
      <c r="B380" s="1"/>
      <c r="C380" s="36"/>
      <c r="D380" s="167"/>
      <c r="E380" s="168"/>
      <c r="F380" s="40">
        <f>VLOOKUP(C380,'[2]Acha Air Sales Price List'!$B$1:$D$65536,3,FALSE)</f>
        <v>0</v>
      </c>
      <c r="G380" s="19">
        <f t="shared" si="15"/>
        <v>0</v>
      </c>
      <c r="H380" s="19"/>
      <c r="I380" s="20">
        <f t="shared" si="16"/>
        <v>0</v>
      </c>
      <c r="J380" s="12"/>
    </row>
    <row r="381" spans="1:10" ht="12.4" hidden="1" customHeight="1">
      <c r="A381" s="11"/>
      <c r="B381" s="1"/>
      <c r="C381" s="36"/>
      <c r="D381" s="167"/>
      <c r="E381" s="168"/>
      <c r="F381" s="40">
        <f>VLOOKUP(C381,'[2]Acha Air Sales Price List'!$B$1:$D$65536,3,FALSE)</f>
        <v>0</v>
      </c>
      <c r="G381" s="19">
        <f t="shared" si="15"/>
        <v>0</v>
      </c>
      <c r="H381" s="19"/>
      <c r="I381" s="20">
        <f t="shared" si="16"/>
        <v>0</v>
      </c>
      <c r="J381" s="12"/>
    </row>
    <row r="382" spans="1:10" ht="12.4" hidden="1" customHeight="1">
      <c r="A382" s="11"/>
      <c r="B382" s="1"/>
      <c r="C382" s="36"/>
      <c r="D382" s="167"/>
      <c r="E382" s="168"/>
      <c r="F382" s="40">
        <f>VLOOKUP(C382,'[2]Acha Air Sales Price List'!$B$1:$D$65536,3,FALSE)</f>
        <v>0</v>
      </c>
      <c r="G382" s="19">
        <f t="shared" si="15"/>
        <v>0</v>
      </c>
      <c r="H382" s="19"/>
      <c r="I382" s="20">
        <f t="shared" si="16"/>
        <v>0</v>
      </c>
      <c r="J382" s="12"/>
    </row>
    <row r="383" spans="1:10" ht="12.4" hidden="1" customHeight="1">
      <c r="A383" s="11"/>
      <c r="B383" s="1"/>
      <c r="C383" s="36"/>
      <c r="D383" s="167"/>
      <c r="E383" s="168"/>
      <c r="F383" s="40">
        <f>VLOOKUP(C383,'[2]Acha Air Sales Price List'!$B$1:$D$65536,3,FALSE)</f>
        <v>0</v>
      </c>
      <c r="G383" s="19">
        <f t="shared" si="15"/>
        <v>0</v>
      </c>
      <c r="H383" s="19"/>
      <c r="I383" s="20">
        <f t="shared" si="16"/>
        <v>0</v>
      </c>
      <c r="J383" s="12"/>
    </row>
    <row r="384" spans="1:10" ht="12.4" hidden="1" customHeight="1">
      <c r="A384" s="11"/>
      <c r="B384" s="1"/>
      <c r="C384" s="36"/>
      <c r="D384" s="167"/>
      <c r="E384" s="168"/>
      <c r="F384" s="40">
        <f>VLOOKUP(C384,'[2]Acha Air Sales Price List'!$B$1:$D$65536,3,FALSE)</f>
        <v>0</v>
      </c>
      <c r="G384" s="19">
        <f t="shared" si="15"/>
        <v>0</v>
      </c>
      <c r="H384" s="19"/>
      <c r="I384" s="20">
        <f t="shared" si="16"/>
        <v>0</v>
      </c>
      <c r="J384" s="12"/>
    </row>
    <row r="385" spans="1:10" ht="12.4" hidden="1" customHeight="1">
      <c r="A385" s="11"/>
      <c r="B385" s="1"/>
      <c r="C385" s="36"/>
      <c r="D385" s="167"/>
      <c r="E385" s="168"/>
      <c r="F385" s="40">
        <f>VLOOKUP(C385,'[2]Acha Air Sales Price List'!$B$1:$D$65536,3,FALSE)</f>
        <v>0</v>
      </c>
      <c r="G385" s="19">
        <f t="shared" si="15"/>
        <v>0</v>
      </c>
      <c r="H385" s="19"/>
      <c r="I385" s="20">
        <f t="shared" si="16"/>
        <v>0</v>
      </c>
      <c r="J385" s="12"/>
    </row>
    <row r="386" spans="1:10" ht="12.4" hidden="1" customHeight="1">
      <c r="A386" s="11"/>
      <c r="B386" s="1"/>
      <c r="C386" s="36"/>
      <c r="D386" s="167"/>
      <c r="E386" s="168"/>
      <c r="F386" s="40">
        <f>VLOOKUP(C386,'[2]Acha Air Sales Price List'!$B$1:$D$65536,3,FALSE)</f>
        <v>0</v>
      </c>
      <c r="G386" s="19">
        <f t="shared" si="15"/>
        <v>0</v>
      </c>
      <c r="H386" s="19"/>
      <c r="I386" s="20">
        <f t="shared" si="16"/>
        <v>0</v>
      </c>
      <c r="J386" s="12"/>
    </row>
    <row r="387" spans="1:10" ht="12.4" hidden="1" customHeight="1">
      <c r="A387" s="11"/>
      <c r="B387" s="1"/>
      <c r="C387" s="36"/>
      <c r="D387" s="167"/>
      <c r="E387" s="168"/>
      <c r="F387" s="40">
        <f>VLOOKUP(C387,'[2]Acha Air Sales Price List'!$B$1:$D$65536,3,FALSE)</f>
        <v>0</v>
      </c>
      <c r="G387" s="19">
        <f t="shared" si="15"/>
        <v>0</v>
      </c>
      <c r="H387" s="19"/>
      <c r="I387" s="20">
        <f t="shared" si="16"/>
        <v>0</v>
      </c>
      <c r="J387" s="12"/>
    </row>
    <row r="388" spans="1:10" ht="12.4" hidden="1" customHeight="1">
      <c r="A388" s="11"/>
      <c r="B388" s="1"/>
      <c r="C388" s="36"/>
      <c r="D388" s="167"/>
      <c r="E388" s="168"/>
      <c r="F388" s="40">
        <f>VLOOKUP(C388,'[2]Acha Air Sales Price List'!$B$1:$D$65536,3,FALSE)</f>
        <v>0</v>
      </c>
      <c r="G388" s="19">
        <f t="shared" si="15"/>
        <v>0</v>
      </c>
      <c r="H388" s="19"/>
      <c r="I388" s="20">
        <f t="shared" si="16"/>
        <v>0</v>
      </c>
      <c r="J388" s="12"/>
    </row>
    <row r="389" spans="1:10" ht="12.4" hidden="1" customHeight="1">
      <c r="A389" s="11"/>
      <c r="B389" s="1"/>
      <c r="C389" s="36"/>
      <c r="D389" s="167"/>
      <c r="E389" s="168"/>
      <c r="F389" s="40">
        <f>VLOOKUP(C389,'[2]Acha Air Sales Price List'!$B$1:$D$65536,3,FALSE)</f>
        <v>0</v>
      </c>
      <c r="G389" s="19">
        <f t="shared" si="15"/>
        <v>0</v>
      </c>
      <c r="H389" s="19"/>
      <c r="I389" s="20">
        <f t="shared" si="16"/>
        <v>0</v>
      </c>
      <c r="J389" s="12"/>
    </row>
    <row r="390" spans="1:10" ht="12.4" hidden="1" customHeight="1">
      <c r="A390" s="11"/>
      <c r="B390" s="1"/>
      <c r="C390" s="36"/>
      <c r="D390" s="167"/>
      <c r="E390" s="168"/>
      <c r="F390" s="40">
        <f>VLOOKUP(C390,'[2]Acha Air Sales Price List'!$B$1:$D$65536,3,FALSE)</f>
        <v>0</v>
      </c>
      <c r="G390" s="19">
        <f t="shared" si="15"/>
        <v>0</v>
      </c>
      <c r="H390" s="19"/>
      <c r="I390" s="20">
        <f t="shared" si="16"/>
        <v>0</v>
      </c>
      <c r="J390" s="12"/>
    </row>
    <row r="391" spans="1:10" ht="12.4" hidden="1" customHeight="1">
      <c r="A391" s="11"/>
      <c r="B391" s="1"/>
      <c r="C391" s="36"/>
      <c r="D391" s="167"/>
      <c r="E391" s="168"/>
      <c r="F391" s="40">
        <f>VLOOKUP(C391,'[2]Acha Air Sales Price List'!$B$1:$D$65536,3,FALSE)</f>
        <v>0</v>
      </c>
      <c r="G391" s="19">
        <f t="shared" si="15"/>
        <v>0</v>
      </c>
      <c r="H391" s="19"/>
      <c r="I391" s="20">
        <f t="shared" si="16"/>
        <v>0</v>
      </c>
      <c r="J391" s="12"/>
    </row>
    <row r="392" spans="1:10" ht="12.4" hidden="1" customHeight="1">
      <c r="A392" s="11"/>
      <c r="B392" s="1"/>
      <c r="C392" s="36"/>
      <c r="D392" s="167"/>
      <c r="E392" s="168"/>
      <c r="F392" s="40">
        <f>VLOOKUP(C392,'[2]Acha Air Sales Price List'!$B$1:$D$65536,3,FALSE)</f>
        <v>0</v>
      </c>
      <c r="G392" s="19">
        <f t="shared" si="15"/>
        <v>0</v>
      </c>
      <c r="H392" s="19"/>
      <c r="I392" s="20">
        <f t="shared" si="16"/>
        <v>0</v>
      </c>
      <c r="J392" s="12"/>
    </row>
    <row r="393" spans="1:10" ht="12.4" hidden="1" customHeight="1">
      <c r="A393" s="11"/>
      <c r="B393" s="1"/>
      <c r="C393" s="37"/>
      <c r="D393" s="167"/>
      <c r="E393" s="168"/>
      <c r="F393" s="40">
        <f>VLOOKUP(C393,'[2]Acha Air Sales Price List'!$B$1:$D$65536,3,FALSE)</f>
        <v>0</v>
      </c>
      <c r="G393" s="19">
        <f t="shared" si="15"/>
        <v>0</v>
      </c>
      <c r="H393" s="19"/>
      <c r="I393" s="20">
        <f>ROUND(IF(ISNUMBER(B393), G393*B393, 0),5)</f>
        <v>0</v>
      </c>
      <c r="J393" s="12"/>
    </row>
    <row r="394" spans="1:10" ht="12" hidden="1" customHeight="1">
      <c r="A394" s="11"/>
      <c r="B394" s="1"/>
      <c r="C394" s="36"/>
      <c r="D394" s="167"/>
      <c r="E394" s="168"/>
      <c r="F394" s="40">
        <f>VLOOKUP(C394,'[2]Acha Air Sales Price List'!$B$1:$D$65536,3,FALSE)</f>
        <v>0</v>
      </c>
      <c r="G394" s="19">
        <f t="shared" si="15"/>
        <v>0</v>
      </c>
      <c r="H394" s="19"/>
      <c r="I394" s="20">
        <f t="shared" ref="I394:I448" si="17">ROUND(IF(ISNUMBER(B394), G394*B394, 0),5)</f>
        <v>0</v>
      </c>
      <c r="J394" s="12"/>
    </row>
    <row r="395" spans="1:10" ht="12.4" hidden="1" customHeight="1">
      <c r="A395" s="11"/>
      <c r="B395" s="1"/>
      <c r="C395" s="36"/>
      <c r="D395" s="167"/>
      <c r="E395" s="168"/>
      <c r="F395" s="40">
        <f>VLOOKUP(C395,'[2]Acha Air Sales Price List'!$B$1:$D$65536,3,FALSE)</f>
        <v>0</v>
      </c>
      <c r="G395" s="19">
        <f t="shared" si="15"/>
        <v>0</v>
      </c>
      <c r="H395" s="19"/>
      <c r="I395" s="20">
        <f t="shared" si="17"/>
        <v>0</v>
      </c>
      <c r="J395" s="12"/>
    </row>
    <row r="396" spans="1:10" ht="12.4" hidden="1" customHeight="1">
      <c r="A396" s="11"/>
      <c r="B396" s="1"/>
      <c r="C396" s="36"/>
      <c r="D396" s="167"/>
      <c r="E396" s="168"/>
      <c r="F396" s="40">
        <f>VLOOKUP(C396,'[2]Acha Air Sales Price List'!$B$1:$D$65536,3,FALSE)</f>
        <v>0</v>
      </c>
      <c r="G396" s="19">
        <f t="shared" si="15"/>
        <v>0</v>
      </c>
      <c r="H396" s="19"/>
      <c r="I396" s="20">
        <f t="shared" si="17"/>
        <v>0</v>
      </c>
      <c r="J396" s="12"/>
    </row>
    <row r="397" spans="1:10" ht="12.4" hidden="1" customHeight="1">
      <c r="A397" s="11"/>
      <c r="B397" s="1"/>
      <c r="C397" s="36"/>
      <c r="D397" s="167"/>
      <c r="E397" s="168"/>
      <c r="F397" s="40">
        <f>VLOOKUP(C397,'[2]Acha Air Sales Price List'!$B$1:$D$65536,3,FALSE)</f>
        <v>0</v>
      </c>
      <c r="G397" s="19">
        <f t="shared" si="15"/>
        <v>0</v>
      </c>
      <c r="H397" s="19"/>
      <c r="I397" s="20">
        <f t="shared" si="17"/>
        <v>0</v>
      </c>
      <c r="J397" s="12"/>
    </row>
    <row r="398" spans="1:10" ht="12.4" hidden="1" customHeight="1">
      <c r="A398" s="11"/>
      <c r="B398" s="1"/>
      <c r="C398" s="36"/>
      <c r="D398" s="167"/>
      <c r="E398" s="168"/>
      <c r="F398" s="40">
        <f>VLOOKUP(C398,'[2]Acha Air Sales Price List'!$B$1:$D$65536,3,FALSE)</f>
        <v>0</v>
      </c>
      <c r="G398" s="19">
        <f t="shared" si="15"/>
        <v>0</v>
      </c>
      <c r="H398" s="19"/>
      <c r="I398" s="20">
        <f t="shared" si="17"/>
        <v>0</v>
      </c>
      <c r="J398" s="12"/>
    </row>
    <row r="399" spans="1:10" ht="12.4" hidden="1" customHeight="1">
      <c r="A399" s="11"/>
      <c r="B399" s="1"/>
      <c r="C399" s="36"/>
      <c r="D399" s="167"/>
      <c r="E399" s="168"/>
      <c r="F399" s="40">
        <f>VLOOKUP(C399,'[2]Acha Air Sales Price List'!$B$1:$D$65536,3,FALSE)</f>
        <v>0</v>
      </c>
      <c r="G399" s="19">
        <f t="shared" si="15"/>
        <v>0</v>
      </c>
      <c r="H399" s="19"/>
      <c r="I399" s="20">
        <f t="shared" si="17"/>
        <v>0</v>
      </c>
      <c r="J399" s="12"/>
    </row>
    <row r="400" spans="1:10" ht="12.4" hidden="1" customHeight="1">
      <c r="A400" s="11"/>
      <c r="B400" s="1"/>
      <c r="C400" s="36"/>
      <c r="D400" s="167"/>
      <c r="E400" s="168"/>
      <c r="F400" s="40">
        <f>VLOOKUP(C400,'[2]Acha Air Sales Price List'!$B$1:$D$65536,3,FALSE)</f>
        <v>0</v>
      </c>
      <c r="G400" s="19">
        <f t="shared" si="15"/>
        <v>0</v>
      </c>
      <c r="H400" s="19"/>
      <c r="I400" s="20">
        <f t="shared" si="17"/>
        <v>0</v>
      </c>
      <c r="J400" s="12"/>
    </row>
    <row r="401" spans="1:10" ht="12.4" hidden="1" customHeight="1">
      <c r="A401" s="11"/>
      <c r="B401" s="1"/>
      <c r="C401" s="36"/>
      <c r="D401" s="167"/>
      <c r="E401" s="168"/>
      <c r="F401" s="40">
        <f>VLOOKUP(C401,'[2]Acha Air Sales Price List'!$B$1:$D$65536,3,FALSE)</f>
        <v>0</v>
      </c>
      <c r="G401" s="19">
        <f t="shared" si="15"/>
        <v>0</v>
      </c>
      <c r="H401" s="19"/>
      <c r="I401" s="20">
        <f t="shared" si="17"/>
        <v>0</v>
      </c>
      <c r="J401" s="12"/>
    </row>
    <row r="402" spans="1:10" ht="12.4" hidden="1" customHeight="1">
      <c r="A402" s="11"/>
      <c r="B402" s="1"/>
      <c r="C402" s="36"/>
      <c r="D402" s="167"/>
      <c r="E402" s="168"/>
      <c r="F402" s="40">
        <f>VLOOKUP(C402,'[2]Acha Air Sales Price List'!$B$1:$D$65536,3,FALSE)</f>
        <v>0</v>
      </c>
      <c r="G402" s="19">
        <f t="shared" si="15"/>
        <v>0</v>
      </c>
      <c r="H402" s="19"/>
      <c r="I402" s="20">
        <f t="shared" si="17"/>
        <v>0</v>
      </c>
      <c r="J402" s="12"/>
    </row>
    <row r="403" spans="1:10" ht="12.4" hidden="1" customHeight="1">
      <c r="A403" s="11"/>
      <c r="B403" s="1"/>
      <c r="C403" s="36"/>
      <c r="D403" s="167"/>
      <c r="E403" s="168"/>
      <c r="F403" s="40">
        <f>VLOOKUP(C403,'[2]Acha Air Sales Price List'!$B$1:$D$65536,3,FALSE)</f>
        <v>0</v>
      </c>
      <c r="G403" s="19">
        <f t="shared" si="15"/>
        <v>0</v>
      </c>
      <c r="H403" s="19"/>
      <c r="I403" s="20">
        <f t="shared" si="17"/>
        <v>0</v>
      </c>
      <c r="J403" s="12"/>
    </row>
    <row r="404" spans="1:10" ht="12.4" hidden="1" customHeight="1">
      <c r="A404" s="11"/>
      <c r="B404" s="1"/>
      <c r="C404" s="36"/>
      <c r="D404" s="167"/>
      <c r="E404" s="168"/>
      <c r="F404" s="40">
        <f>VLOOKUP(C404,'[2]Acha Air Sales Price List'!$B$1:$D$65536,3,FALSE)</f>
        <v>0</v>
      </c>
      <c r="G404" s="19">
        <f t="shared" si="15"/>
        <v>0</v>
      </c>
      <c r="H404" s="19"/>
      <c r="I404" s="20">
        <f t="shared" si="17"/>
        <v>0</v>
      </c>
      <c r="J404" s="12"/>
    </row>
    <row r="405" spans="1:10" ht="12.4" hidden="1" customHeight="1">
      <c r="A405" s="11"/>
      <c r="B405" s="1"/>
      <c r="C405" s="36"/>
      <c r="D405" s="167"/>
      <c r="E405" s="168"/>
      <c r="F405" s="40">
        <f>VLOOKUP(C405,'[2]Acha Air Sales Price List'!$B$1:$D$65536,3,FALSE)</f>
        <v>0</v>
      </c>
      <c r="G405" s="19">
        <f t="shared" si="15"/>
        <v>0</v>
      </c>
      <c r="H405" s="19"/>
      <c r="I405" s="20">
        <f t="shared" si="17"/>
        <v>0</v>
      </c>
      <c r="J405" s="12"/>
    </row>
    <row r="406" spans="1:10" ht="12.4" hidden="1" customHeight="1">
      <c r="A406" s="11"/>
      <c r="B406" s="1"/>
      <c r="C406" s="36"/>
      <c r="D406" s="167"/>
      <c r="E406" s="168"/>
      <c r="F406" s="40">
        <f>VLOOKUP(C406,'[2]Acha Air Sales Price List'!$B$1:$D$65536,3,FALSE)</f>
        <v>0</v>
      </c>
      <c r="G406" s="19">
        <f t="shared" ref="G406:G469" si="18">ROUND(H406/4,2)</f>
        <v>0</v>
      </c>
      <c r="H406" s="19"/>
      <c r="I406" s="20">
        <f t="shared" si="17"/>
        <v>0</v>
      </c>
      <c r="J406" s="12"/>
    </row>
    <row r="407" spans="1:10" ht="12.4" hidden="1" customHeight="1">
      <c r="A407" s="11"/>
      <c r="B407" s="1"/>
      <c r="C407" s="36"/>
      <c r="D407" s="167"/>
      <c r="E407" s="168"/>
      <c r="F407" s="40">
        <f>VLOOKUP(C407,'[2]Acha Air Sales Price List'!$B$1:$D$65536,3,FALSE)</f>
        <v>0</v>
      </c>
      <c r="G407" s="19">
        <f t="shared" si="18"/>
        <v>0</v>
      </c>
      <c r="H407" s="19"/>
      <c r="I407" s="20">
        <f t="shared" si="17"/>
        <v>0</v>
      </c>
      <c r="J407" s="12"/>
    </row>
    <row r="408" spans="1:10" ht="12.4" hidden="1" customHeight="1">
      <c r="A408" s="11"/>
      <c r="B408" s="1"/>
      <c r="C408" s="36"/>
      <c r="D408" s="167"/>
      <c r="E408" s="168"/>
      <c r="F408" s="40">
        <f>VLOOKUP(C408,'[2]Acha Air Sales Price List'!$B$1:$D$65536,3,FALSE)</f>
        <v>0</v>
      </c>
      <c r="G408" s="19">
        <f t="shared" si="18"/>
        <v>0</v>
      </c>
      <c r="H408" s="19"/>
      <c r="I408" s="20">
        <f t="shared" si="17"/>
        <v>0</v>
      </c>
      <c r="J408" s="12"/>
    </row>
    <row r="409" spans="1:10" ht="12.4" hidden="1" customHeight="1">
      <c r="A409" s="11"/>
      <c r="B409" s="1"/>
      <c r="C409" s="37"/>
      <c r="D409" s="167"/>
      <c r="E409" s="168"/>
      <c r="F409" s="40">
        <f>VLOOKUP(C409,'[2]Acha Air Sales Price List'!$B$1:$D$65536,3,FALSE)</f>
        <v>0</v>
      </c>
      <c r="G409" s="19">
        <f t="shared" si="18"/>
        <v>0</v>
      </c>
      <c r="H409" s="19"/>
      <c r="I409" s="20">
        <f t="shared" si="17"/>
        <v>0</v>
      </c>
      <c r="J409" s="12"/>
    </row>
    <row r="410" spans="1:10" ht="12.4" hidden="1" customHeight="1">
      <c r="A410" s="11"/>
      <c r="B410" s="1"/>
      <c r="C410" s="37"/>
      <c r="D410" s="167"/>
      <c r="E410" s="168"/>
      <c r="F410" s="40">
        <f>VLOOKUP(C410,'[2]Acha Air Sales Price List'!$B$1:$D$65536,3,FALSE)</f>
        <v>0</v>
      </c>
      <c r="G410" s="19">
        <f t="shared" si="18"/>
        <v>0</v>
      </c>
      <c r="H410" s="19"/>
      <c r="I410" s="20">
        <f t="shared" si="17"/>
        <v>0</v>
      </c>
      <c r="J410" s="12"/>
    </row>
    <row r="411" spans="1:10" ht="12.4" hidden="1" customHeight="1">
      <c r="A411" s="11"/>
      <c r="B411" s="1"/>
      <c r="C411" s="36"/>
      <c r="D411" s="167"/>
      <c r="E411" s="168"/>
      <c r="F411" s="40">
        <f>VLOOKUP(C411,'[2]Acha Air Sales Price List'!$B$1:$D$65536,3,FALSE)</f>
        <v>0</v>
      </c>
      <c r="G411" s="19">
        <f t="shared" si="18"/>
        <v>0</v>
      </c>
      <c r="H411" s="19"/>
      <c r="I411" s="20">
        <f t="shared" si="17"/>
        <v>0</v>
      </c>
      <c r="J411" s="12"/>
    </row>
    <row r="412" spans="1:10" ht="12.4" hidden="1" customHeight="1">
      <c r="A412" s="11"/>
      <c r="B412" s="1"/>
      <c r="C412" s="36"/>
      <c r="D412" s="167"/>
      <c r="E412" s="168"/>
      <c r="F412" s="40">
        <f>VLOOKUP(C412,'[2]Acha Air Sales Price List'!$B$1:$D$65536,3,FALSE)</f>
        <v>0</v>
      </c>
      <c r="G412" s="19">
        <f t="shared" si="18"/>
        <v>0</v>
      </c>
      <c r="H412" s="19"/>
      <c r="I412" s="20">
        <f t="shared" si="17"/>
        <v>0</v>
      </c>
      <c r="J412" s="12"/>
    </row>
    <row r="413" spans="1:10" ht="12.4" hidden="1" customHeight="1">
      <c r="A413" s="11"/>
      <c r="B413" s="1"/>
      <c r="C413" s="36"/>
      <c r="D413" s="167"/>
      <c r="E413" s="168"/>
      <c r="F413" s="40">
        <f>VLOOKUP(C413,'[2]Acha Air Sales Price List'!$B$1:$D$65536,3,FALSE)</f>
        <v>0</v>
      </c>
      <c r="G413" s="19">
        <f t="shared" si="18"/>
        <v>0</v>
      </c>
      <c r="H413" s="19"/>
      <c r="I413" s="20">
        <f t="shared" si="17"/>
        <v>0</v>
      </c>
      <c r="J413" s="12"/>
    </row>
    <row r="414" spans="1:10" ht="12.4" hidden="1" customHeight="1">
      <c r="A414" s="11"/>
      <c r="B414" s="1"/>
      <c r="C414" s="36"/>
      <c r="D414" s="167"/>
      <c r="E414" s="168"/>
      <c r="F414" s="40">
        <f>VLOOKUP(C414,'[2]Acha Air Sales Price List'!$B$1:$D$65536,3,FALSE)</f>
        <v>0</v>
      </c>
      <c r="G414" s="19">
        <f t="shared" si="18"/>
        <v>0</v>
      </c>
      <c r="H414" s="19"/>
      <c r="I414" s="20">
        <f t="shared" si="17"/>
        <v>0</v>
      </c>
      <c r="J414" s="12"/>
    </row>
    <row r="415" spans="1:10" ht="12.4" hidden="1" customHeight="1">
      <c r="A415" s="11"/>
      <c r="B415" s="1"/>
      <c r="C415" s="36"/>
      <c r="D415" s="167"/>
      <c r="E415" s="168"/>
      <c r="F415" s="40">
        <f>VLOOKUP(C415,'[2]Acha Air Sales Price List'!$B$1:$D$65536,3,FALSE)</f>
        <v>0</v>
      </c>
      <c r="G415" s="19">
        <f t="shared" si="18"/>
        <v>0</v>
      </c>
      <c r="H415" s="19"/>
      <c r="I415" s="20">
        <f t="shared" si="17"/>
        <v>0</v>
      </c>
      <c r="J415" s="12"/>
    </row>
    <row r="416" spans="1:10" ht="12.4" hidden="1" customHeight="1">
      <c r="A416" s="11"/>
      <c r="B416" s="1"/>
      <c r="C416" s="36"/>
      <c r="D416" s="167"/>
      <c r="E416" s="168"/>
      <c r="F416" s="40">
        <f>VLOOKUP(C416,'[2]Acha Air Sales Price List'!$B$1:$D$65536,3,FALSE)</f>
        <v>0</v>
      </c>
      <c r="G416" s="19">
        <f t="shared" si="18"/>
        <v>0</v>
      </c>
      <c r="H416" s="19"/>
      <c r="I416" s="20">
        <f t="shared" si="17"/>
        <v>0</v>
      </c>
      <c r="J416" s="12"/>
    </row>
    <row r="417" spans="1:10" ht="12.4" hidden="1" customHeight="1">
      <c r="A417" s="11"/>
      <c r="B417" s="1"/>
      <c r="C417" s="36"/>
      <c r="D417" s="167"/>
      <c r="E417" s="168"/>
      <c r="F417" s="40">
        <f>VLOOKUP(C417,'[2]Acha Air Sales Price List'!$B$1:$D$65536,3,FALSE)</f>
        <v>0</v>
      </c>
      <c r="G417" s="19">
        <f t="shared" si="18"/>
        <v>0</v>
      </c>
      <c r="H417" s="19"/>
      <c r="I417" s="20">
        <f t="shared" si="17"/>
        <v>0</v>
      </c>
      <c r="J417" s="12"/>
    </row>
    <row r="418" spans="1:10" ht="12.4" hidden="1" customHeight="1">
      <c r="A418" s="11"/>
      <c r="B418" s="1"/>
      <c r="C418" s="36"/>
      <c r="D418" s="167"/>
      <c r="E418" s="168"/>
      <c r="F418" s="40">
        <f>VLOOKUP(C418,'[2]Acha Air Sales Price List'!$B$1:$D$65536,3,FALSE)</f>
        <v>0</v>
      </c>
      <c r="G418" s="19">
        <f t="shared" si="18"/>
        <v>0</v>
      </c>
      <c r="H418" s="19"/>
      <c r="I418" s="20">
        <f t="shared" si="17"/>
        <v>0</v>
      </c>
      <c r="J418" s="12"/>
    </row>
    <row r="419" spans="1:10" ht="12.4" hidden="1" customHeight="1">
      <c r="A419" s="11"/>
      <c r="B419" s="1"/>
      <c r="C419" s="36"/>
      <c r="D419" s="167"/>
      <c r="E419" s="168"/>
      <c r="F419" s="40">
        <f>VLOOKUP(C419,'[2]Acha Air Sales Price List'!$B$1:$D$65536,3,FALSE)</f>
        <v>0</v>
      </c>
      <c r="G419" s="19">
        <f t="shared" si="18"/>
        <v>0</v>
      </c>
      <c r="H419" s="19"/>
      <c r="I419" s="20">
        <f t="shared" si="17"/>
        <v>0</v>
      </c>
      <c r="J419" s="12"/>
    </row>
    <row r="420" spans="1:10" ht="12.4" hidden="1" customHeight="1">
      <c r="A420" s="11"/>
      <c r="B420" s="1"/>
      <c r="C420" s="36"/>
      <c r="D420" s="167"/>
      <c r="E420" s="168"/>
      <c r="F420" s="40">
        <f>VLOOKUP(C420,'[2]Acha Air Sales Price List'!$B$1:$D$65536,3,FALSE)</f>
        <v>0</v>
      </c>
      <c r="G420" s="19">
        <f t="shared" si="18"/>
        <v>0</v>
      </c>
      <c r="H420" s="19"/>
      <c r="I420" s="20">
        <f t="shared" si="17"/>
        <v>0</v>
      </c>
      <c r="J420" s="12"/>
    </row>
    <row r="421" spans="1:10" ht="12.4" hidden="1" customHeight="1">
      <c r="A421" s="11"/>
      <c r="B421" s="1"/>
      <c r="C421" s="37"/>
      <c r="D421" s="167"/>
      <c r="E421" s="168"/>
      <c r="F421" s="40">
        <f>VLOOKUP(C421,'[2]Acha Air Sales Price List'!$B$1:$D$65536,3,FALSE)</f>
        <v>0</v>
      </c>
      <c r="G421" s="19">
        <f t="shared" si="18"/>
        <v>0</v>
      </c>
      <c r="H421" s="19"/>
      <c r="I421" s="20">
        <f t="shared" si="17"/>
        <v>0</v>
      </c>
      <c r="J421" s="12"/>
    </row>
    <row r="422" spans="1:10" ht="12" hidden="1" customHeight="1">
      <c r="A422" s="11"/>
      <c r="B422" s="1"/>
      <c r="C422" s="36"/>
      <c r="D422" s="167"/>
      <c r="E422" s="168"/>
      <c r="F422" s="40">
        <f>VLOOKUP(C422,'[2]Acha Air Sales Price List'!$B$1:$D$65536,3,FALSE)</f>
        <v>0</v>
      </c>
      <c r="G422" s="19">
        <f t="shared" si="18"/>
        <v>0</v>
      </c>
      <c r="H422" s="19"/>
      <c r="I422" s="20">
        <f t="shared" si="17"/>
        <v>0</v>
      </c>
      <c r="J422" s="12"/>
    </row>
    <row r="423" spans="1:10" ht="12.4" hidden="1" customHeight="1">
      <c r="A423" s="11"/>
      <c r="B423" s="1"/>
      <c r="C423" s="36"/>
      <c r="D423" s="167"/>
      <c r="E423" s="168"/>
      <c r="F423" s="40">
        <f>VLOOKUP(C423,'[2]Acha Air Sales Price List'!$B$1:$D$65536,3,FALSE)</f>
        <v>0</v>
      </c>
      <c r="G423" s="19">
        <f t="shared" si="18"/>
        <v>0</v>
      </c>
      <c r="H423" s="19"/>
      <c r="I423" s="20">
        <f t="shared" si="17"/>
        <v>0</v>
      </c>
      <c r="J423" s="12"/>
    </row>
    <row r="424" spans="1:10" ht="12.4" hidden="1" customHeight="1">
      <c r="A424" s="11"/>
      <c r="B424" s="1"/>
      <c r="C424" s="36"/>
      <c r="D424" s="167"/>
      <c r="E424" s="168"/>
      <c r="F424" s="40">
        <f>VLOOKUP(C424,'[2]Acha Air Sales Price List'!$B$1:$D$65536,3,FALSE)</f>
        <v>0</v>
      </c>
      <c r="G424" s="19">
        <f t="shared" si="18"/>
        <v>0</v>
      </c>
      <c r="H424" s="19"/>
      <c r="I424" s="20">
        <f t="shared" si="17"/>
        <v>0</v>
      </c>
      <c r="J424" s="12"/>
    </row>
    <row r="425" spans="1:10" ht="12.4" hidden="1" customHeight="1">
      <c r="A425" s="11"/>
      <c r="B425" s="1"/>
      <c r="C425" s="36"/>
      <c r="D425" s="167"/>
      <c r="E425" s="168"/>
      <c r="F425" s="40">
        <f>VLOOKUP(C425,'[2]Acha Air Sales Price List'!$B$1:$D$65536,3,FALSE)</f>
        <v>0</v>
      </c>
      <c r="G425" s="19">
        <f t="shared" si="18"/>
        <v>0</v>
      </c>
      <c r="H425" s="19"/>
      <c r="I425" s="20">
        <f t="shared" si="17"/>
        <v>0</v>
      </c>
      <c r="J425" s="12"/>
    </row>
    <row r="426" spans="1:10" ht="12.4" hidden="1" customHeight="1">
      <c r="A426" s="11"/>
      <c r="B426" s="1"/>
      <c r="C426" s="36"/>
      <c r="D426" s="167"/>
      <c r="E426" s="168"/>
      <c r="F426" s="40">
        <f>VLOOKUP(C426,'[2]Acha Air Sales Price List'!$B$1:$D$65536,3,FALSE)</f>
        <v>0</v>
      </c>
      <c r="G426" s="19">
        <f t="shared" si="18"/>
        <v>0</v>
      </c>
      <c r="H426" s="19"/>
      <c r="I426" s="20">
        <f t="shared" si="17"/>
        <v>0</v>
      </c>
      <c r="J426" s="12"/>
    </row>
    <row r="427" spans="1:10" ht="12.4" hidden="1" customHeight="1">
      <c r="A427" s="11"/>
      <c r="B427" s="1"/>
      <c r="C427" s="36"/>
      <c r="D427" s="167"/>
      <c r="E427" s="168"/>
      <c r="F427" s="40">
        <f>VLOOKUP(C427,'[2]Acha Air Sales Price List'!$B$1:$D$65536,3,FALSE)</f>
        <v>0</v>
      </c>
      <c r="G427" s="19">
        <f t="shared" si="18"/>
        <v>0</v>
      </c>
      <c r="H427" s="19"/>
      <c r="I427" s="20">
        <f t="shared" si="17"/>
        <v>0</v>
      </c>
      <c r="J427" s="12"/>
    </row>
    <row r="428" spans="1:10" ht="12.4" hidden="1" customHeight="1">
      <c r="A428" s="11"/>
      <c r="B428" s="1"/>
      <c r="C428" s="36"/>
      <c r="D428" s="167"/>
      <c r="E428" s="168"/>
      <c r="F428" s="40">
        <f>VLOOKUP(C428,'[2]Acha Air Sales Price List'!$B$1:$D$65536,3,FALSE)</f>
        <v>0</v>
      </c>
      <c r="G428" s="19">
        <f t="shared" si="18"/>
        <v>0</v>
      </c>
      <c r="H428" s="19"/>
      <c r="I428" s="20">
        <f t="shared" si="17"/>
        <v>0</v>
      </c>
      <c r="J428" s="12"/>
    </row>
    <row r="429" spans="1:10" ht="12.4" hidden="1" customHeight="1">
      <c r="A429" s="11"/>
      <c r="B429" s="1"/>
      <c r="C429" s="36"/>
      <c r="D429" s="167"/>
      <c r="E429" s="168"/>
      <c r="F429" s="40">
        <f>VLOOKUP(C429,'[2]Acha Air Sales Price List'!$B$1:$D$65536,3,FALSE)</f>
        <v>0</v>
      </c>
      <c r="G429" s="19">
        <f t="shared" si="18"/>
        <v>0</v>
      </c>
      <c r="H429" s="19"/>
      <c r="I429" s="20">
        <f t="shared" si="17"/>
        <v>0</v>
      </c>
      <c r="J429" s="12"/>
    </row>
    <row r="430" spans="1:10" ht="12.4" hidden="1" customHeight="1">
      <c r="A430" s="11"/>
      <c r="B430" s="1"/>
      <c r="C430" s="36"/>
      <c r="D430" s="167"/>
      <c r="E430" s="168"/>
      <c r="F430" s="40">
        <f>VLOOKUP(C430,'[2]Acha Air Sales Price List'!$B$1:$D$65536,3,FALSE)</f>
        <v>0</v>
      </c>
      <c r="G430" s="19">
        <f t="shared" si="18"/>
        <v>0</v>
      </c>
      <c r="H430" s="19"/>
      <c r="I430" s="20">
        <f t="shared" si="17"/>
        <v>0</v>
      </c>
      <c r="J430" s="12"/>
    </row>
    <row r="431" spans="1:10" ht="12.4" hidden="1" customHeight="1">
      <c r="A431" s="11"/>
      <c r="B431" s="1"/>
      <c r="C431" s="36"/>
      <c r="D431" s="167"/>
      <c r="E431" s="168"/>
      <c r="F431" s="40">
        <f>VLOOKUP(C431,'[2]Acha Air Sales Price List'!$B$1:$D$65536,3,FALSE)</f>
        <v>0</v>
      </c>
      <c r="G431" s="19">
        <f t="shared" si="18"/>
        <v>0</v>
      </c>
      <c r="H431" s="19"/>
      <c r="I431" s="20">
        <f t="shared" si="17"/>
        <v>0</v>
      </c>
      <c r="J431" s="12"/>
    </row>
    <row r="432" spans="1:10" ht="12.4" hidden="1" customHeight="1">
      <c r="A432" s="11"/>
      <c r="B432" s="1"/>
      <c r="C432" s="36"/>
      <c r="D432" s="167"/>
      <c r="E432" s="168"/>
      <c r="F432" s="40">
        <f>VLOOKUP(C432,'[2]Acha Air Sales Price List'!$B$1:$D$65536,3,FALSE)</f>
        <v>0</v>
      </c>
      <c r="G432" s="19">
        <f t="shared" si="18"/>
        <v>0</v>
      </c>
      <c r="H432" s="19"/>
      <c r="I432" s="20">
        <f t="shared" si="17"/>
        <v>0</v>
      </c>
      <c r="J432" s="12"/>
    </row>
    <row r="433" spans="1:10" ht="12.4" hidden="1" customHeight="1">
      <c r="A433" s="11"/>
      <c r="B433" s="1"/>
      <c r="C433" s="36"/>
      <c r="D433" s="167"/>
      <c r="E433" s="168"/>
      <c r="F433" s="40">
        <f>VLOOKUP(C433,'[2]Acha Air Sales Price List'!$B$1:$D$65536,3,FALSE)</f>
        <v>0</v>
      </c>
      <c r="G433" s="19">
        <f t="shared" si="18"/>
        <v>0</v>
      </c>
      <c r="H433" s="19"/>
      <c r="I433" s="20">
        <f t="shared" si="17"/>
        <v>0</v>
      </c>
      <c r="J433" s="12"/>
    </row>
    <row r="434" spans="1:10" ht="12.4" hidden="1" customHeight="1">
      <c r="A434" s="11"/>
      <c r="B434" s="1"/>
      <c r="C434" s="36"/>
      <c r="D434" s="167"/>
      <c r="E434" s="168"/>
      <c r="F434" s="40">
        <f>VLOOKUP(C434,'[2]Acha Air Sales Price List'!$B$1:$D$65536,3,FALSE)</f>
        <v>0</v>
      </c>
      <c r="G434" s="19">
        <f t="shared" si="18"/>
        <v>0</v>
      </c>
      <c r="H434" s="19"/>
      <c r="I434" s="20">
        <f t="shared" si="17"/>
        <v>0</v>
      </c>
      <c r="J434" s="12"/>
    </row>
    <row r="435" spans="1:10" ht="12.4" hidden="1" customHeight="1">
      <c r="A435" s="11"/>
      <c r="B435" s="1"/>
      <c r="C435" s="36"/>
      <c r="D435" s="167"/>
      <c r="E435" s="168"/>
      <c r="F435" s="40">
        <f>VLOOKUP(C435,'[2]Acha Air Sales Price List'!$B$1:$D$65536,3,FALSE)</f>
        <v>0</v>
      </c>
      <c r="G435" s="19">
        <f t="shared" si="18"/>
        <v>0</v>
      </c>
      <c r="H435" s="19"/>
      <c r="I435" s="20">
        <f t="shared" si="17"/>
        <v>0</v>
      </c>
      <c r="J435" s="12"/>
    </row>
    <row r="436" spans="1:10" ht="12.4" hidden="1" customHeight="1">
      <c r="A436" s="11"/>
      <c r="B436" s="1"/>
      <c r="C436" s="36"/>
      <c r="D436" s="167"/>
      <c r="E436" s="168"/>
      <c r="F436" s="40">
        <f>VLOOKUP(C436,'[2]Acha Air Sales Price List'!$B$1:$D$65536,3,FALSE)</f>
        <v>0</v>
      </c>
      <c r="G436" s="19">
        <f t="shared" si="18"/>
        <v>0</v>
      </c>
      <c r="H436" s="19"/>
      <c r="I436" s="20">
        <f t="shared" si="17"/>
        <v>0</v>
      </c>
      <c r="J436" s="12"/>
    </row>
    <row r="437" spans="1:10" ht="12.4" hidden="1" customHeight="1">
      <c r="A437" s="11"/>
      <c r="B437" s="1"/>
      <c r="C437" s="36"/>
      <c r="D437" s="167"/>
      <c r="E437" s="168"/>
      <c r="F437" s="40">
        <f>VLOOKUP(C437,'[2]Acha Air Sales Price List'!$B$1:$D$65536,3,FALSE)</f>
        <v>0</v>
      </c>
      <c r="G437" s="19">
        <f t="shared" si="18"/>
        <v>0</v>
      </c>
      <c r="H437" s="19"/>
      <c r="I437" s="20">
        <f t="shared" si="17"/>
        <v>0</v>
      </c>
      <c r="J437" s="12"/>
    </row>
    <row r="438" spans="1:10" ht="12.4" hidden="1" customHeight="1">
      <c r="A438" s="11"/>
      <c r="B438" s="1"/>
      <c r="C438" s="36"/>
      <c r="D438" s="167"/>
      <c r="E438" s="168"/>
      <c r="F438" s="40">
        <f>VLOOKUP(C438,'[2]Acha Air Sales Price List'!$B$1:$D$65536,3,FALSE)</f>
        <v>0</v>
      </c>
      <c r="G438" s="19">
        <f t="shared" si="18"/>
        <v>0</v>
      </c>
      <c r="H438" s="19"/>
      <c r="I438" s="20">
        <f t="shared" si="17"/>
        <v>0</v>
      </c>
      <c r="J438" s="12"/>
    </row>
    <row r="439" spans="1:10" ht="12.4" hidden="1" customHeight="1">
      <c r="A439" s="11"/>
      <c r="B439" s="1"/>
      <c r="C439" s="36"/>
      <c r="D439" s="167"/>
      <c r="E439" s="168"/>
      <c r="F439" s="40">
        <f>VLOOKUP(C439,'[2]Acha Air Sales Price List'!$B$1:$D$65536,3,FALSE)</f>
        <v>0</v>
      </c>
      <c r="G439" s="19">
        <f t="shared" si="18"/>
        <v>0</v>
      </c>
      <c r="H439" s="19"/>
      <c r="I439" s="20">
        <f t="shared" si="17"/>
        <v>0</v>
      </c>
      <c r="J439" s="12"/>
    </row>
    <row r="440" spans="1:10" ht="12.4" hidden="1" customHeight="1">
      <c r="A440" s="11"/>
      <c r="B440" s="1"/>
      <c r="C440" s="36"/>
      <c r="D440" s="167"/>
      <c r="E440" s="168"/>
      <c r="F440" s="40">
        <f>VLOOKUP(C440,'[2]Acha Air Sales Price List'!$B$1:$D$65536,3,FALSE)</f>
        <v>0</v>
      </c>
      <c r="G440" s="19">
        <f t="shared" si="18"/>
        <v>0</v>
      </c>
      <c r="H440" s="19"/>
      <c r="I440" s="20">
        <f t="shared" si="17"/>
        <v>0</v>
      </c>
      <c r="J440" s="12"/>
    </row>
    <row r="441" spans="1:10" ht="12.4" hidden="1" customHeight="1">
      <c r="A441" s="11"/>
      <c r="B441" s="1"/>
      <c r="C441" s="36"/>
      <c r="D441" s="167"/>
      <c r="E441" s="168"/>
      <c r="F441" s="40">
        <f>VLOOKUP(C441,'[2]Acha Air Sales Price List'!$B$1:$D$65536,3,FALSE)</f>
        <v>0</v>
      </c>
      <c r="G441" s="19">
        <f t="shared" si="18"/>
        <v>0</v>
      </c>
      <c r="H441" s="19"/>
      <c r="I441" s="20">
        <f t="shared" si="17"/>
        <v>0</v>
      </c>
      <c r="J441" s="12"/>
    </row>
    <row r="442" spans="1:10" ht="12.4" hidden="1" customHeight="1">
      <c r="A442" s="11"/>
      <c r="B442" s="1"/>
      <c r="C442" s="36"/>
      <c r="D442" s="167"/>
      <c r="E442" s="168"/>
      <c r="F442" s="40">
        <f>VLOOKUP(C442,'[2]Acha Air Sales Price List'!$B$1:$D$65536,3,FALSE)</f>
        <v>0</v>
      </c>
      <c r="G442" s="19">
        <f t="shared" si="18"/>
        <v>0</v>
      </c>
      <c r="H442" s="19"/>
      <c r="I442" s="20">
        <f t="shared" si="17"/>
        <v>0</v>
      </c>
      <c r="J442" s="12"/>
    </row>
    <row r="443" spans="1:10" ht="12.4" hidden="1" customHeight="1">
      <c r="A443" s="11"/>
      <c r="B443" s="1"/>
      <c r="C443" s="36"/>
      <c r="D443" s="167"/>
      <c r="E443" s="168"/>
      <c r="F443" s="40">
        <f>VLOOKUP(C443,'[2]Acha Air Sales Price List'!$B$1:$D$65536,3,FALSE)</f>
        <v>0</v>
      </c>
      <c r="G443" s="19">
        <f t="shared" si="18"/>
        <v>0</v>
      </c>
      <c r="H443" s="19"/>
      <c r="I443" s="20">
        <f t="shared" si="17"/>
        <v>0</v>
      </c>
      <c r="J443" s="12"/>
    </row>
    <row r="444" spans="1:10" ht="12.4" hidden="1" customHeight="1">
      <c r="A444" s="11"/>
      <c r="B444" s="1"/>
      <c r="C444" s="36"/>
      <c r="D444" s="167"/>
      <c r="E444" s="168"/>
      <c r="F444" s="40">
        <f>VLOOKUP(C444,'[2]Acha Air Sales Price List'!$B$1:$D$65536,3,FALSE)</f>
        <v>0</v>
      </c>
      <c r="G444" s="19">
        <f t="shared" si="18"/>
        <v>0</v>
      </c>
      <c r="H444" s="19"/>
      <c r="I444" s="20">
        <f t="shared" si="17"/>
        <v>0</v>
      </c>
      <c r="J444" s="12"/>
    </row>
    <row r="445" spans="1:10" ht="12.4" hidden="1" customHeight="1">
      <c r="A445" s="11"/>
      <c r="B445" s="1"/>
      <c r="C445" s="36"/>
      <c r="D445" s="167"/>
      <c r="E445" s="168"/>
      <c r="F445" s="40">
        <f>VLOOKUP(C445,'[2]Acha Air Sales Price List'!$B$1:$D$65536,3,FALSE)</f>
        <v>0</v>
      </c>
      <c r="G445" s="19">
        <f t="shared" si="18"/>
        <v>0</v>
      </c>
      <c r="H445" s="19"/>
      <c r="I445" s="20">
        <f t="shared" si="17"/>
        <v>0</v>
      </c>
      <c r="J445" s="12"/>
    </row>
    <row r="446" spans="1:10" ht="12.4" hidden="1" customHeight="1">
      <c r="A446" s="11"/>
      <c r="B446" s="1"/>
      <c r="C446" s="36"/>
      <c r="D446" s="167"/>
      <c r="E446" s="168"/>
      <c r="F446" s="40">
        <f>VLOOKUP(C446,'[2]Acha Air Sales Price List'!$B$1:$D$65536,3,FALSE)</f>
        <v>0</v>
      </c>
      <c r="G446" s="19">
        <f t="shared" si="18"/>
        <v>0</v>
      </c>
      <c r="H446" s="19"/>
      <c r="I446" s="20">
        <f t="shared" si="17"/>
        <v>0</v>
      </c>
      <c r="J446" s="12"/>
    </row>
    <row r="447" spans="1:10" ht="12.4" hidden="1" customHeight="1">
      <c r="A447" s="11"/>
      <c r="B447" s="1"/>
      <c r="C447" s="36"/>
      <c r="D447" s="167"/>
      <c r="E447" s="168"/>
      <c r="F447" s="40">
        <f>VLOOKUP(C447,'[2]Acha Air Sales Price List'!$B$1:$D$65536,3,FALSE)</f>
        <v>0</v>
      </c>
      <c r="G447" s="19">
        <f t="shared" si="18"/>
        <v>0</v>
      </c>
      <c r="H447" s="19"/>
      <c r="I447" s="20">
        <f t="shared" si="17"/>
        <v>0</v>
      </c>
      <c r="J447" s="12"/>
    </row>
    <row r="448" spans="1:10" ht="12.4" hidden="1" customHeight="1">
      <c r="A448" s="11"/>
      <c r="B448" s="1"/>
      <c r="C448" s="36"/>
      <c r="D448" s="167"/>
      <c r="E448" s="168"/>
      <c r="F448" s="40">
        <f>VLOOKUP(C448,'[2]Acha Air Sales Price List'!$B$1:$D$65536,3,FALSE)</f>
        <v>0</v>
      </c>
      <c r="G448" s="19">
        <f t="shared" si="18"/>
        <v>0</v>
      </c>
      <c r="H448" s="19"/>
      <c r="I448" s="20">
        <f t="shared" si="17"/>
        <v>0</v>
      </c>
      <c r="J448" s="12"/>
    </row>
    <row r="449" spans="1:10" ht="12.4" hidden="1" customHeight="1">
      <c r="A449" s="11"/>
      <c r="B449" s="1"/>
      <c r="C449" s="37"/>
      <c r="D449" s="167"/>
      <c r="E449" s="168"/>
      <c r="F449" s="40">
        <f>VLOOKUP(C449,'[2]Acha Air Sales Price List'!$B$1:$D$65536,3,FALSE)</f>
        <v>0</v>
      </c>
      <c r="G449" s="19">
        <f t="shared" si="18"/>
        <v>0</v>
      </c>
      <c r="H449" s="19"/>
      <c r="I449" s="20">
        <f>ROUND(IF(ISNUMBER(B449), G449*B449, 0),5)</f>
        <v>0</v>
      </c>
      <c r="J449" s="12"/>
    </row>
    <row r="450" spans="1:10" ht="12" hidden="1" customHeight="1">
      <c r="A450" s="11"/>
      <c r="B450" s="1"/>
      <c r="C450" s="36"/>
      <c r="D450" s="167"/>
      <c r="E450" s="168"/>
      <c r="F450" s="40">
        <f>VLOOKUP(C450,'[2]Acha Air Sales Price List'!$B$1:$D$65536,3,FALSE)</f>
        <v>0</v>
      </c>
      <c r="G450" s="19">
        <f t="shared" si="18"/>
        <v>0</v>
      </c>
      <c r="H450" s="19"/>
      <c r="I450" s="20">
        <f t="shared" ref="I450:I500" si="19">ROUND(IF(ISNUMBER(B450), G450*B450, 0),5)</f>
        <v>0</v>
      </c>
      <c r="J450" s="12"/>
    </row>
    <row r="451" spans="1:10" ht="12.4" hidden="1" customHeight="1">
      <c r="A451" s="11"/>
      <c r="B451" s="1"/>
      <c r="C451" s="36"/>
      <c r="D451" s="167"/>
      <c r="E451" s="168"/>
      <c r="F451" s="40">
        <f>VLOOKUP(C451,'[2]Acha Air Sales Price List'!$B$1:$D$65536,3,FALSE)</f>
        <v>0</v>
      </c>
      <c r="G451" s="19">
        <f t="shared" si="18"/>
        <v>0</v>
      </c>
      <c r="H451" s="19"/>
      <c r="I451" s="20">
        <f t="shared" si="19"/>
        <v>0</v>
      </c>
      <c r="J451" s="12"/>
    </row>
    <row r="452" spans="1:10" ht="12.4" hidden="1" customHeight="1">
      <c r="A452" s="11"/>
      <c r="B452" s="1"/>
      <c r="C452" s="36"/>
      <c r="D452" s="167"/>
      <c r="E452" s="168"/>
      <c r="F452" s="40">
        <f>VLOOKUP(C452,'[2]Acha Air Sales Price List'!$B$1:$D$65536,3,FALSE)</f>
        <v>0</v>
      </c>
      <c r="G452" s="19">
        <f t="shared" si="18"/>
        <v>0</v>
      </c>
      <c r="H452" s="19"/>
      <c r="I452" s="20">
        <f t="shared" si="19"/>
        <v>0</v>
      </c>
      <c r="J452" s="12"/>
    </row>
    <row r="453" spans="1:10" ht="12.4" hidden="1" customHeight="1">
      <c r="A453" s="11"/>
      <c r="B453" s="1"/>
      <c r="C453" s="36"/>
      <c r="D453" s="167"/>
      <c r="E453" s="168"/>
      <c r="F453" s="40">
        <f>VLOOKUP(C453,'[2]Acha Air Sales Price List'!$B$1:$D$65536,3,FALSE)</f>
        <v>0</v>
      </c>
      <c r="G453" s="19">
        <f t="shared" si="18"/>
        <v>0</v>
      </c>
      <c r="H453" s="19"/>
      <c r="I453" s="20">
        <f t="shared" si="19"/>
        <v>0</v>
      </c>
      <c r="J453" s="12"/>
    </row>
    <row r="454" spans="1:10" ht="12.4" hidden="1" customHeight="1">
      <c r="A454" s="11"/>
      <c r="B454" s="1"/>
      <c r="C454" s="36"/>
      <c r="D454" s="167"/>
      <c r="E454" s="168"/>
      <c r="F454" s="40">
        <f>VLOOKUP(C454,'[2]Acha Air Sales Price List'!$B$1:$D$65536,3,FALSE)</f>
        <v>0</v>
      </c>
      <c r="G454" s="19">
        <f t="shared" si="18"/>
        <v>0</v>
      </c>
      <c r="H454" s="19"/>
      <c r="I454" s="20">
        <f t="shared" si="19"/>
        <v>0</v>
      </c>
      <c r="J454" s="12"/>
    </row>
    <row r="455" spans="1:10" ht="12.4" hidden="1" customHeight="1">
      <c r="A455" s="11"/>
      <c r="B455" s="1"/>
      <c r="C455" s="36"/>
      <c r="D455" s="167"/>
      <c r="E455" s="168"/>
      <c r="F455" s="40">
        <f>VLOOKUP(C455,'[2]Acha Air Sales Price List'!$B$1:$D$65536,3,FALSE)</f>
        <v>0</v>
      </c>
      <c r="G455" s="19">
        <f t="shared" si="18"/>
        <v>0</v>
      </c>
      <c r="H455" s="19"/>
      <c r="I455" s="20">
        <f t="shared" si="19"/>
        <v>0</v>
      </c>
      <c r="J455" s="12"/>
    </row>
    <row r="456" spans="1:10" ht="12.4" hidden="1" customHeight="1">
      <c r="A456" s="11"/>
      <c r="B456" s="1"/>
      <c r="C456" s="36"/>
      <c r="D456" s="167"/>
      <c r="E456" s="168"/>
      <c r="F456" s="40">
        <f>VLOOKUP(C456,'[2]Acha Air Sales Price List'!$B$1:$D$65536,3,FALSE)</f>
        <v>0</v>
      </c>
      <c r="G456" s="19">
        <f t="shared" si="18"/>
        <v>0</v>
      </c>
      <c r="H456" s="19"/>
      <c r="I456" s="20">
        <f t="shared" si="19"/>
        <v>0</v>
      </c>
      <c r="J456" s="12"/>
    </row>
    <row r="457" spans="1:10" ht="12.4" hidden="1" customHeight="1">
      <c r="A457" s="11"/>
      <c r="B457" s="1"/>
      <c r="C457" s="36"/>
      <c r="D457" s="167"/>
      <c r="E457" s="168"/>
      <c r="F457" s="40">
        <f>VLOOKUP(C457,'[2]Acha Air Sales Price List'!$B$1:$D$65536,3,FALSE)</f>
        <v>0</v>
      </c>
      <c r="G457" s="19">
        <f t="shared" si="18"/>
        <v>0</v>
      </c>
      <c r="H457" s="19"/>
      <c r="I457" s="20">
        <f t="shared" si="19"/>
        <v>0</v>
      </c>
      <c r="J457" s="12"/>
    </row>
    <row r="458" spans="1:10" ht="12.4" hidden="1" customHeight="1">
      <c r="A458" s="11"/>
      <c r="B458" s="1"/>
      <c r="C458" s="36"/>
      <c r="D458" s="167"/>
      <c r="E458" s="168"/>
      <c r="F458" s="40">
        <f>VLOOKUP(C458,'[2]Acha Air Sales Price List'!$B$1:$D$65536,3,FALSE)</f>
        <v>0</v>
      </c>
      <c r="G458" s="19">
        <f t="shared" si="18"/>
        <v>0</v>
      </c>
      <c r="H458" s="19"/>
      <c r="I458" s="20">
        <f t="shared" si="19"/>
        <v>0</v>
      </c>
      <c r="J458" s="12"/>
    </row>
    <row r="459" spans="1:10" ht="12.4" hidden="1" customHeight="1">
      <c r="A459" s="11"/>
      <c r="B459" s="1"/>
      <c r="C459" s="36"/>
      <c r="D459" s="167"/>
      <c r="E459" s="168"/>
      <c r="F459" s="40">
        <f>VLOOKUP(C459,'[2]Acha Air Sales Price List'!$B$1:$D$65536,3,FALSE)</f>
        <v>0</v>
      </c>
      <c r="G459" s="19">
        <f t="shared" si="18"/>
        <v>0</v>
      </c>
      <c r="H459" s="19"/>
      <c r="I459" s="20">
        <f t="shared" si="19"/>
        <v>0</v>
      </c>
      <c r="J459" s="12"/>
    </row>
    <row r="460" spans="1:10" ht="12.4" hidden="1" customHeight="1">
      <c r="A460" s="11"/>
      <c r="B460" s="1"/>
      <c r="C460" s="36"/>
      <c r="D460" s="167"/>
      <c r="E460" s="168"/>
      <c r="F460" s="40">
        <f>VLOOKUP(C460,'[2]Acha Air Sales Price List'!$B$1:$D$65536,3,FALSE)</f>
        <v>0</v>
      </c>
      <c r="G460" s="19">
        <f t="shared" si="18"/>
        <v>0</v>
      </c>
      <c r="H460" s="19"/>
      <c r="I460" s="20">
        <f t="shared" si="19"/>
        <v>0</v>
      </c>
      <c r="J460" s="12"/>
    </row>
    <row r="461" spans="1:10" ht="12.4" hidden="1" customHeight="1">
      <c r="A461" s="11"/>
      <c r="B461" s="1"/>
      <c r="C461" s="36"/>
      <c r="D461" s="167"/>
      <c r="E461" s="168"/>
      <c r="F461" s="40">
        <f>VLOOKUP(C461,'[2]Acha Air Sales Price List'!$B$1:$D$65536,3,FALSE)</f>
        <v>0</v>
      </c>
      <c r="G461" s="19">
        <f t="shared" si="18"/>
        <v>0</v>
      </c>
      <c r="H461" s="19"/>
      <c r="I461" s="20">
        <f t="shared" si="19"/>
        <v>0</v>
      </c>
      <c r="J461" s="12"/>
    </row>
    <row r="462" spans="1:10" ht="12.4" hidden="1" customHeight="1">
      <c r="A462" s="11"/>
      <c r="B462" s="1"/>
      <c r="C462" s="36"/>
      <c r="D462" s="167"/>
      <c r="E462" s="168"/>
      <c r="F462" s="40">
        <f>VLOOKUP(C462,'[2]Acha Air Sales Price List'!$B$1:$D$65536,3,FALSE)</f>
        <v>0</v>
      </c>
      <c r="G462" s="19">
        <f t="shared" si="18"/>
        <v>0</v>
      </c>
      <c r="H462" s="19"/>
      <c r="I462" s="20">
        <f t="shared" si="19"/>
        <v>0</v>
      </c>
      <c r="J462" s="12"/>
    </row>
    <row r="463" spans="1:10" ht="12.4" hidden="1" customHeight="1">
      <c r="A463" s="11"/>
      <c r="B463" s="1"/>
      <c r="C463" s="36"/>
      <c r="D463" s="167"/>
      <c r="E463" s="168"/>
      <c r="F463" s="40">
        <f>VLOOKUP(C463,'[2]Acha Air Sales Price List'!$B$1:$D$65536,3,FALSE)</f>
        <v>0</v>
      </c>
      <c r="G463" s="19">
        <f t="shared" si="18"/>
        <v>0</v>
      </c>
      <c r="H463" s="19"/>
      <c r="I463" s="20">
        <f t="shared" si="19"/>
        <v>0</v>
      </c>
      <c r="J463" s="12"/>
    </row>
    <row r="464" spans="1:10" ht="12.4" hidden="1" customHeight="1">
      <c r="A464" s="11"/>
      <c r="B464" s="1"/>
      <c r="C464" s="36"/>
      <c r="D464" s="167"/>
      <c r="E464" s="168"/>
      <c r="F464" s="40">
        <f>VLOOKUP(C464,'[2]Acha Air Sales Price List'!$B$1:$D$65536,3,FALSE)</f>
        <v>0</v>
      </c>
      <c r="G464" s="19">
        <f t="shared" si="18"/>
        <v>0</v>
      </c>
      <c r="H464" s="19"/>
      <c r="I464" s="20">
        <f t="shared" si="19"/>
        <v>0</v>
      </c>
      <c r="J464" s="12"/>
    </row>
    <row r="465" spans="1:10" ht="12.4" hidden="1" customHeight="1">
      <c r="A465" s="11"/>
      <c r="B465" s="1"/>
      <c r="C465" s="36"/>
      <c r="D465" s="167"/>
      <c r="E465" s="168"/>
      <c r="F465" s="40">
        <f>VLOOKUP(C465,'[2]Acha Air Sales Price List'!$B$1:$D$65536,3,FALSE)</f>
        <v>0</v>
      </c>
      <c r="G465" s="19">
        <f t="shared" si="18"/>
        <v>0</v>
      </c>
      <c r="H465" s="19"/>
      <c r="I465" s="20">
        <f t="shared" si="19"/>
        <v>0</v>
      </c>
      <c r="J465" s="12"/>
    </row>
    <row r="466" spans="1:10" ht="12.4" hidden="1" customHeight="1">
      <c r="A466" s="11"/>
      <c r="B466" s="1"/>
      <c r="C466" s="36"/>
      <c r="D466" s="167"/>
      <c r="E466" s="168"/>
      <c r="F466" s="40">
        <f>VLOOKUP(C466,'[2]Acha Air Sales Price List'!$B$1:$D$65536,3,FALSE)</f>
        <v>0</v>
      </c>
      <c r="G466" s="19">
        <f t="shared" si="18"/>
        <v>0</v>
      </c>
      <c r="H466" s="19"/>
      <c r="I466" s="20">
        <f t="shared" si="19"/>
        <v>0</v>
      </c>
      <c r="J466" s="12"/>
    </row>
    <row r="467" spans="1:10" ht="12.4" hidden="1" customHeight="1">
      <c r="A467" s="11"/>
      <c r="B467" s="1"/>
      <c r="C467" s="36"/>
      <c r="D467" s="167"/>
      <c r="E467" s="168"/>
      <c r="F467" s="40">
        <f>VLOOKUP(C467,'[2]Acha Air Sales Price List'!$B$1:$D$65536,3,FALSE)</f>
        <v>0</v>
      </c>
      <c r="G467" s="19">
        <f t="shared" si="18"/>
        <v>0</v>
      </c>
      <c r="H467" s="19"/>
      <c r="I467" s="20">
        <f t="shared" si="19"/>
        <v>0</v>
      </c>
      <c r="J467" s="12"/>
    </row>
    <row r="468" spans="1:10" ht="12.4" hidden="1" customHeight="1">
      <c r="A468" s="11"/>
      <c r="B468" s="1"/>
      <c r="C468" s="36"/>
      <c r="D468" s="167"/>
      <c r="E468" s="168"/>
      <c r="F468" s="40">
        <f>VLOOKUP(C468,'[2]Acha Air Sales Price List'!$B$1:$D$65536,3,FALSE)</f>
        <v>0</v>
      </c>
      <c r="G468" s="19">
        <f t="shared" si="18"/>
        <v>0</v>
      </c>
      <c r="H468" s="19"/>
      <c r="I468" s="20">
        <f t="shared" si="19"/>
        <v>0</v>
      </c>
      <c r="J468" s="12"/>
    </row>
    <row r="469" spans="1:10" ht="12.4" hidden="1" customHeight="1">
      <c r="A469" s="11"/>
      <c r="B469" s="1"/>
      <c r="C469" s="36"/>
      <c r="D469" s="167"/>
      <c r="E469" s="168"/>
      <c r="F469" s="40">
        <f>VLOOKUP(C469,'[2]Acha Air Sales Price List'!$B$1:$D$65536,3,FALSE)</f>
        <v>0</v>
      </c>
      <c r="G469" s="19">
        <f t="shared" si="18"/>
        <v>0</v>
      </c>
      <c r="H469" s="19"/>
      <c r="I469" s="20">
        <f t="shared" si="19"/>
        <v>0</v>
      </c>
      <c r="J469" s="12"/>
    </row>
    <row r="470" spans="1:10" ht="12.4" hidden="1" customHeight="1">
      <c r="A470" s="11"/>
      <c r="B470" s="1"/>
      <c r="C470" s="36"/>
      <c r="D470" s="167"/>
      <c r="E470" s="168"/>
      <c r="F470" s="40">
        <f>VLOOKUP(C470,'[2]Acha Air Sales Price List'!$B$1:$D$65536,3,FALSE)</f>
        <v>0</v>
      </c>
      <c r="G470" s="19">
        <f t="shared" ref="G470:G533" si="20">ROUND(H470/4,2)</f>
        <v>0</v>
      </c>
      <c r="H470" s="19"/>
      <c r="I470" s="20">
        <f t="shared" si="19"/>
        <v>0</v>
      </c>
      <c r="J470" s="12"/>
    </row>
    <row r="471" spans="1:10" ht="12.4" hidden="1" customHeight="1">
      <c r="A471" s="11"/>
      <c r="B471" s="1"/>
      <c r="C471" s="36"/>
      <c r="D471" s="167"/>
      <c r="E471" s="168"/>
      <c r="F471" s="40">
        <f>VLOOKUP(C471,'[2]Acha Air Sales Price List'!$B$1:$D$65536,3,FALSE)</f>
        <v>0</v>
      </c>
      <c r="G471" s="19">
        <f t="shared" si="20"/>
        <v>0</v>
      </c>
      <c r="H471" s="19"/>
      <c r="I471" s="20">
        <f t="shared" si="19"/>
        <v>0</v>
      </c>
      <c r="J471" s="12"/>
    </row>
    <row r="472" spans="1:10" ht="12.4" hidden="1" customHeight="1">
      <c r="A472" s="11"/>
      <c r="B472" s="1"/>
      <c r="C472" s="36"/>
      <c r="D472" s="167"/>
      <c r="E472" s="168"/>
      <c r="F472" s="40">
        <f>VLOOKUP(C472,'[2]Acha Air Sales Price List'!$B$1:$D$65536,3,FALSE)</f>
        <v>0</v>
      </c>
      <c r="G472" s="19">
        <f t="shared" si="20"/>
        <v>0</v>
      </c>
      <c r="H472" s="19"/>
      <c r="I472" s="20">
        <f t="shared" si="19"/>
        <v>0</v>
      </c>
      <c r="J472" s="12"/>
    </row>
    <row r="473" spans="1:10" ht="12.4" hidden="1" customHeight="1">
      <c r="A473" s="11"/>
      <c r="B473" s="1"/>
      <c r="C473" s="37"/>
      <c r="D473" s="167"/>
      <c r="E473" s="168"/>
      <c r="F473" s="40">
        <f>VLOOKUP(C473,'[2]Acha Air Sales Price List'!$B$1:$D$65536,3,FALSE)</f>
        <v>0</v>
      </c>
      <c r="G473" s="19">
        <f t="shared" si="20"/>
        <v>0</v>
      </c>
      <c r="H473" s="19"/>
      <c r="I473" s="20">
        <f t="shared" si="19"/>
        <v>0</v>
      </c>
      <c r="J473" s="12"/>
    </row>
    <row r="474" spans="1:10" ht="12" hidden="1" customHeight="1">
      <c r="A474" s="11"/>
      <c r="B474" s="1"/>
      <c r="C474" s="36"/>
      <c r="D474" s="167"/>
      <c r="E474" s="168"/>
      <c r="F474" s="40">
        <f>VLOOKUP(C474,'[2]Acha Air Sales Price List'!$B$1:$D$65536,3,FALSE)</f>
        <v>0</v>
      </c>
      <c r="G474" s="19">
        <f t="shared" si="20"/>
        <v>0</v>
      </c>
      <c r="H474" s="19"/>
      <c r="I474" s="20">
        <f t="shared" si="19"/>
        <v>0</v>
      </c>
      <c r="J474" s="12"/>
    </row>
    <row r="475" spans="1:10" ht="12.4" hidden="1" customHeight="1">
      <c r="A475" s="11"/>
      <c r="B475" s="1"/>
      <c r="C475" s="36"/>
      <c r="D475" s="167"/>
      <c r="E475" s="168"/>
      <c r="F475" s="40">
        <f>VLOOKUP(C475,'[2]Acha Air Sales Price List'!$B$1:$D$65536,3,FALSE)</f>
        <v>0</v>
      </c>
      <c r="G475" s="19">
        <f t="shared" si="20"/>
        <v>0</v>
      </c>
      <c r="H475" s="19"/>
      <c r="I475" s="20">
        <f t="shared" si="19"/>
        <v>0</v>
      </c>
      <c r="J475" s="12"/>
    </row>
    <row r="476" spans="1:10" ht="12.4" hidden="1" customHeight="1">
      <c r="A476" s="11"/>
      <c r="B476" s="1"/>
      <c r="C476" s="36"/>
      <c r="D476" s="167"/>
      <c r="E476" s="168"/>
      <c r="F476" s="40">
        <f>VLOOKUP(C476,'[2]Acha Air Sales Price List'!$B$1:$D$65536,3,FALSE)</f>
        <v>0</v>
      </c>
      <c r="G476" s="19">
        <f t="shared" si="20"/>
        <v>0</v>
      </c>
      <c r="H476" s="19"/>
      <c r="I476" s="20">
        <f t="shared" si="19"/>
        <v>0</v>
      </c>
      <c r="J476" s="12"/>
    </row>
    <row r="477" spans="1:10" ht="12.4" hidden="1" customHeight="1">
      <c r="A477" s="11"/>
      <c r="B477" s="1"/>
      <c r="C477" s="36"/>
      <c r="D477" s="167"/>
      <c r="E477" s="168"/>
      <c r="F477" s="40">
        <f>VLOOKUP(C477,'[2]Acha Air Sales Price List'!$B$1:$D$65536,3,FALSE)</f>
        <v>0</v>
      </c>
      <c r="G477" s="19">
        <f t="shared" si="20"/>
        <v>0</v>
      </c>
      <c r="H477" s="19"/>
      <c r="I477" s="20">
        <f t="shared" si="19"/>
        <v>0</v>
      </c>
      <c r="J477" s="12"/>
    </row>
    <row r="478" spans="1:10" ht="12.4" hidden="1" customHeight="1">
      <c r="A478" s="11"/>
      <c r="B478" s="1"/>
      <c r="C478" s="36"/>
      <c r="D478" s="167"/>
      <c r="E478" s="168"/>
      <c r="F478" s="40">
        <f>VLOOKUP(C478,'[2]Acha Air Sales Price List'!$B$1:$D$65536,3,FALSE)</f>
        <v>0</v>
      </c>
      <c r="G478" s="19">
        <f t="shared" si="20"/>
        <v>0</v>
      </c>
      <c r="H478" s="19"/>
      <c r="I478" s="20">
        <f t="shared" si="19"/>
        <v>0</v>
      </c>
      <c r="J478" s="12"/>
    </row>
    <row r="479" spans="1:10" ht="12.4" hidden="1" customHeight="1">
      <c r="A479" s="11"/>
      <c r="B479" s="1"/>
      <c r="C479" s="36"/>
      <c r="D479" s="167"/>
      <c r="E479" s="168"/>
      <c r="F479" s="40">
        <f>VLOOKUP(C479,'[2]Acha Air Sales Price List'!$B$1:$D$65536,3,FALSE)</f>
        <v>0</v>
      </c>
      <c r="G479" s="19">
        <f t="shared" si="20"/>
        <v>0</v>
      </c>
      <c r="H479" s="19"/>
      <c r="I479" s="20">
        <f t="shared" si="19"/>
        <v>0</v>
      </c>
      <c r="J479" s="12"/>
    </row>
    <row r="480" spans="1:10" ht="12.4" hidden="1" customHeight="1">
      <c r="A480" s="11"/>
      <c r="B480" s="1"/>
      <c r="C480" s="36"/>
      <c r="D480" s="167"/>
      <c r="E480" s="168"/>
      <c r="F480" s="40">
        <f>VLOOKUP(C480,'[2]Acha Air Sales Price List'!$B$1:$D$65536,3,FALSE)</f>
        <v>0</v>
      </c>
      <c r="G480" s="19">
        <f t="shared" si="20"/>
        <v>0</v>
      </c>
      <c r="H480" s="19"/>
      <c r="I480" s="20">
        <f t="shared" si="19"/>
        <v>0</v>
      </c>
      <c r="J480" s="12"/>
    </row>
    <row r="481" spans="1:10" ht="12.4" hidden="1" customHeight="1">
      <c r="A481" s="11"/>
      <c r="B481" s="1"/>
      <c r="C481" s="36"/>
      <c r="D481" s="167"/>
      <c r="E481" s="168"/>
      <c r="F481" s="40">
        <f>VLOOKUP(C481,'[2]Acha Air Sales Price List'!$B$1:$D$65536,3,FALSE)</f>
        <v>0</v>
      </c>
      <c r="G481" s="19">
        <f t="shared" si="20"/>
        <v>0</v>
      </c>
      <c r="H481" s="19"/>
      <c r="I481" s="20">
        <f t="shared" si="19"/>
        <v>0</v>
      </c>
      <c r="J481" s="12"/>
    </row>
    <row r="482" spans="1:10" ht="12.4" hidden="1" customHeight="1">
      <c r="A482" s="11"/>
      <c r="B482" s="1"/>
      <c r="C482" s="36"/>
      <c r="D482" s="167"/>
      <c r="E482" s="168"/>
      <c r="F482" s="40">
        <f>VLOOKUP(C482,'[2]Acha Air Sales Price List'!$B$1:$D$65536,3,FALSE)</f>
        <v>0</v>
      </c>
      <c r="G482" s="19">
        <f t="shared" si="20"/>
        <v>0</v>
      </c>
      <c r="H482" s="19"/>
      <c r="I482" s="20">
        <f t="shared" si="19"/>
        <v>0</v>
      </c>
      <c r="J482" s="12"/>
    </row>
    <row r="483" spans="1:10" ht="12.4" hidden="1" customHeight="1">
      <c r="A483" s="11"/>
      <c r="B483" s="1"/>
      <c r="C483" s="36"/>
      <c r="D483" s="167"/>
      <c r="E483" s="168"/>
      <c r="F483" s="40">
        <f>VLOOKUP(C483,'[2]Acha Air Sales Price List'!$B$1:$D$65536,3,FALSE)</f>
        <v>0</v>
      </c>
      <c r="G483" s="19">
        <f t="shared" si="20"/>
        <v>0</v>
      </c>
      <c r="H483" s="19"/>
      <c r="I483" s="20">
        <f t="shared" si="19"/>
        <v>0</v>
      </c>
      <c r="J483" s="12"/>
    </row>
    <row r="484" spans="1:10" ht="12.4" hidden="1" customHeight="1">
      <c r="A484" s="11"/>
      <c r="B484" s="1"/>
      <c r="C484" s="36"/>
      <c r="D484" s="167"/>
      <c r="E484" s="168"/>
      <c r="F484" s="40">
        <f>VLOOKUP(C484,'[2]Acha Air Sales Price List'!$B$1:$D$65536,3,FALSE)</f>
        <v>0</v>
      </c>
      <c r="G484" s="19">
        <f t="shared" si="20"/>
        <v>0</v>
      </c>
      <c r="H484" s="19"/>
      <c r="I484" s="20">
        <f t="shared" si="19"/>
        <v>0</v>
      </c>
      <c r="J484" s="12"/>
    </row>
    <row r="485" spans="1:10" ht="12.4" hidden="1" customHeight="1">
      <c r="A485" s="11"/>
      <c r="B485" s="1"/>
      <c r="C485" s="36"/>
      <c r="D485" s="167"/>
      <c r="E485" s="168"/>
      <c r="F485" s="40">
        <f>VLOOKUP(C485,'[2]Acha Air Sales Price List'!$B$1:$D$65536,3,FALSE)</f>
        <v>0</v>
      </c>
      <c r="G485" s="19">
        <f t="shared" si="20"/>
        <v>0</v>
      </c>
      <c r="H485" s="19"/>
      <c r="I485" s="20">
        <f t="shared" si="19"/>
        <v>0</v>
      </c>
      <c r="J485" s="12"/>
    </row>
    <row r="486" spans="1:10" ht="12.4" hidden="1" customHeight="1">
      <c r="A486" s="11"/>
      <c r="B486" s="1"/>
      <c r="C486" s="36"/>
      <c r="D486" s="167"/>
      <c r="E486" s="168"/>
      <c r="F486" s="40">
        <f>VLOOKUP(C486,'[2]Acha Air Sales Price List'!$B$1:$D$65536,3,FALSE)</f>
        <v>0</v>
      </c>
      <c r="G486" s="19">
        <f t="shared" si="20"/>
        <v>0</v>
      </c>
      <c r="H486" s="19"/>
      <c r="I486" s="20">
        <f t="shared" si="19"/>
        <v>0</v>
      </c>
      <c r="J486" s="12"/>
    </row>
    <row r="487" spans="1:10" ht="12.4" hidden="1" customHeight="1">
      <c r="A487" s="11"/>
      <c r="B487" s="1"/>
      <c r="C487" s="36"/>
      <c r="D487" s="167"/>
      <c r="E487" s="168"/>
      <c r="F487" s="40">
        <f>VLOOKUP(C487,'[2]Acha Air Sales Price List'!$B$1:$D$65536,3,FALSE)</f>
        <v>0</v>
      </c>
      <c r="G487" s="19">
        <f t="shared" si="20"/>
        <v>0</v>
      </c>
      <c r="H487" s="19"/>
      <c r="I487" s="20">
        <f t="shared" si="19"/>
        <v>0</v>
      </c>
      <c r="J487" s="12"/>
    </row>
    <row r="488" spans="1:10" ht="12.4" hidden="1" customHeight="1">
      <c r="A488" s="11"/>
      <c r="B488" s="1"/>
      <c r="C488" s="36"/>
      <c r="D488" s="167"/>
      <c r="E488" s="168"/>
      <c r="F488" s="40">
        <f>VLOOKUP(C488,'[2]Acha Air Sales Price List'!$B$1:$D$65536,3,FALSE)</f>
        <v>0</v>
      </c>
      <c r="G488" s="19">
        <f t="shared" si="20"/>
        <v>0</v>
      </c>
      <c r="H488" s="19"/>
      <c r="I488" s="20">
        <f t="shared" si="19"/>
        <v>0</v>
      </c>
      <c r="J488" s="12"/>
    </row>
    <row r="489" spans="1:10" ht="12.4" hidden="1" customHeight="1">
      <c r="A489" s="11"/>
      <c r="B489" s="1"/>
      <c r="C489" s="36"/>
      <c r="D489" s="167"/>
      <c r="E489" s="168"/>
      <c r="F489" s="40">
        <f>VLOOKUP(C489,'[2]Acha Air Sales Price List'!$B$1:$D$65536,3,FALSE)</f>
        <v>0</v>
      </c>
      <c r="G489" s="19">
        <f t="shared" si="20"/>
        <v>0</v>
      </c>
      <c r="H489" s="19"/>
      <c r="I489" s="20">
        <f t="shared" si="19"/>
        <v>0</v>
      </c>
      <c r="J489" s="12"/>
    </row>
    <row r="490" spans="1:10" ht="12.4" hidden="1" customHeight="1">
      <c r="A490" s="11"/>
      <c r="B490" s="1"/>
      <c r="C490" s="36"/>
      <c r="D490" s="167"/>
      <c r="E490" s="168"/>
      <c r="F490" s="40">
        <f>VLOOKUP(C490,'[2]Acha Air Sales Price List'!$B$1:$D$65536,3,FALSE)</f>
        <v>0</v>
      </c>
      <c r="G490" s="19">
        <f t="shared" si="20"/>
        <v>0</v>
      </c>
      <c r="H490" s="19"/>
      <c r="I490" s="20">
        <f t="shared" si="19"/>
        <v>0</v>
      </c>
      <c r="J490" s="12"/>
    </row>
    <row r="491" spans="1:10" ht="12.4" hidden="1" customHeight="1">
      <c r="A491" s="11"/>
      <c r="B491" s="1"/>
      <c r="C491" s="36"/>
      <c r="D491" s="167"/>
      <c r="E491" s="168"/>
      <c r="F491" s="40">
        <f>VLOOKUP(C491,'[2]Acha Air Sales Price List'!$B$1:$D$65536,3,FALSE)</f>
        <v>0</v>
      </c>
      <c r="G491" s="19">
        <f t="shared" si="20"/>
        <v>0</v>
      </c>
      <c r="H491" s="19"/>
      <c r="I491" s="20">
        <f t="shared" si="19"/>
        <v>0</v>
      </c>
      <c r="J491" s="12"/>
    </row>
    <row r="492" spans="1:10" ht="12.4" hidden="1" customHeight="1">
      <c r="A492" s="11"/>
      <c r="B492" s="1"/>
      <c r="C492" s="36"/>
      <c r="D492" s="167"/>
      <c r="E492" s="168"/>
      <c r="F492" s="40">
        <f>VLOOKUP(C492,'[2]Acha Air Sales Price List'!$B$1:$D$65536,3,FALSE)</f>
        <v>0</v>
      </c>
      <c r="G492" s="19">
        <f t="shared" si="20"/>
        <v>0</v>
      </c>
      <c r="H492" s="19"/>
      <c r="I492" s="20">
        <f t="shared" si="19"/>
        <v>0</v>
      </c>
      <c r="J492" s="12"/>
    </row>
    <row r="493" spans="1:10" ht="12.4" hidden="1" customHeight="1">
      <c r="A493" s="11"/>
      <c r="B493" s="1"/>
      <c r="C493" s="36"/>
      <c r="D493" s="167"/>
      <c r="E493" s="168"/>
      <c r="F493" s="40">
        <f>VLOOKUP(C493,'[2]Acha Air Sales Price List'!$B$1:$D$65536,3,FALSE)</f>
        <v>0</v>
      </c>
      <c r="G493" s="19">
        <f t="shared" si="20"/>
        <v>0</v>
      </c>
      <c r="H493" s="19"/>
      <c r="I493" s="20">
        <f t="shared" si="19"/>
        <v>0</v>
      </c>
      <c r="J493" s="12"/>
    </row>
    <row r="494" spans="1:10" ht="12.4" hidden="1" customHeight="1">
      <c r="A494" s="11"/>
      <c r="B494" s="1"/>
      <c r="C494" s="36"/>
      <c r="D494" s="167"/>
      <c r="E494" s="168"/>
      <c r="F494" s="40">
        <f>VLOOKUP(C494,'[2]Acha Air Sales Price List'!$B$1:$D$65536,3,FALSE)</f>
        <v>0</v>
      </c>
      <c r="G494" s="19">
        <f t="shared" si="20"/>
        <v>0</v>
      </c>
      <c r="H494" s="19"/>
      <c r="I494" s="20">
        <f t="shared" si="19"/>
        <v>0</v>
      </c>
      <c r="J494" s="12"/>
    </row>
    <row r="495" spans="1:10" ht="12.4" hidden="1" customHeight="1">
      <c r="A495" s="11"/>
      <c r="B495" s="1"/>
      <c r="C495" s="36"/>
      <c r="D495" s="167"/>
      <c r="E495" s="168"/>
      <c r="F495" s="40">
        <f>VLOOKUP(C495,'[2]Acha Air Sales Price List'!$B$1:$D$65536,3,FALSE)</f>
        <v>0</v>
      </c>
      <c r="G495" s="19">
        <f t="shared" si="20"/>
        <v>0</v>
      </c>
      <c r="H495" s="19"/>
      <c r="I495" s="20">
        <f t="shared" si="19"/>
        <v>0</v>
      </c>
      <c r="J495" s="12"/>
    </row>
    <row r="496" spans="1:10" ht="12.4" hidden="1" customHeight="1">
      <c r="A496" s="11"/>
      <c r="B496" s="1"/>
      <c r="C496" s="36"/>
      <c r="D496" s="167"/>
      <c r="E496" s="168"/>
      <c r="F496" s="40">
        <f>VLOOKUP(C496,'[2]Acha Air Sales Price List'!$B$1:$D$65536,3,FALSE)</f>
        <v>0</v>
      </c>
      <c r="G496" s="19">
        <f t="shared" si="20"/>
        <v>0</v>
      </c>
      <c r="H496" s="19"/>
      <c r="I496" s="20">
        <f t="shared" si="19"/>
        <v>0</v>
      </c>
      <c r="J496" s="12"/>
    </row>
    <row r="497" spans="1:10" ht="12.4" hidden="1" customHeight="1">
      <c r="A497" s="11"/>
      <c r="B497" s="1"/>
      <c r="C497" s="36"/>
      <c r="D497" s="167"/>
      <c r="E497" s="168"/>
      <c r="F497" s="40">
        <f>VLOOKUP(C497,'[2]Acha Air Sales Price List'!$B$1:$D$65536,3,FALSE)</f>
        <v>0</v>
      </c>
      <c r="G497" s="19">
        <f t="shared" si="20"/>
        <v>0</v>
      </c>
      <c r="H497" s="19"/>
      <c r="I497" s="20">
        <f t="shared" si="19"/>
        <v>0</v>
      </c>
      <c r="J497" s="12"/>
    </row>
    <row r="498" spans="1:10" ht="12.4" hidden="1" customHeight="1">
      <c r="A498" s="11"/>
      <c r="B498" s="1"/>
      <c r="C498" s="36"/>
      <c r="D498" s="167"/>
      <c r="E498" s="168"/>
      <c r="F498" s="40">
        <f>VLOOKUP(C498,'[2]Acha Air Sales Price List'!$B$1:$D$65536,3,FALSE)</f>
        <v>0</v>
      </c>
      <c r="G498" s="19">
        <f t="shared" si="20"/>
        <v>0</v>
      </c>
      <c r="H498" s="19"/>
      <c r="I498" s="20">
        <f t="shared" si="19"/>
        <v>0</v>
      </c>
      <c r="J498" s="12"/>
    </row>
    <row r="499" spans="1:10" ht="12.4" hidden="1" customHeight="1">
      <c r="A499" s="11"/>
      <c r="B499" s="1"/>
      <c r="C499" s="36"/>
      <c r="D499" s="167"/>
      <c r="E499" s="168"/>
      <c r="F499" s="40">
        <f>VLOOKUP(C499,'[2]Acha Air Sales Price List'!$B$1:$D$65536,3,FALSE)</f>
        <v>0</v>
      </c>
      <c r="G499" s="19">
        <f t="shared" si="20"/>
        <v>0</v>
      </c>
      <c r="H499" s="19"/>
      <c r="I499" s="20">
        <f t="shared" si="19"/>
        <v>0</v>
      </c>
      <c r="J499" s="12"/>
    </row>
    <row r="500" spans="1:10" ht="12.4" hidden="1" customHeight="1">
      <c r="A500" s="11"/>
      <c r="B500" s="1"/>
      <c r="C500" s="36"/>
      <c r="D500" s="167"/>
      <c r="E500" s="168"/>
      <c r="F500" s="40">
        <f>VLOOKUP(C500,'[2]Acha Air Sales Price List'!$B$1:$D$65536,3,FALSE)</f>
        <v>0</v>
      </c>
      <c r="G500" s="19">
        <f t="shared" si="20"/>
        <v>0</v>
      </c>
      <c r="H500" s="19"/>
      <c r="I500" s="20">
        <f t="shared" si="19"/>
        <v>0</v>
      </c>
      <c r="J500" s="12"/>
    </row>
    <row r="501" spans="1:10" ht="12.4" hidden="1" customHeight="1">
      <c r="A501" s="11"/>
      <c r="B501" s="1"/>
      <c r="C501" s="37"/>
      <c r="D501" s="167"/>
      <c r="E501" s="168"/>
      <c r="F501" s="40">
        <f>VLOOKUP(C501,'[2]Acha Air Sales Price List'!$B$1:$D$65536,3,FALSE)</f>
        <v>0</v>
      </c>
      <c r="G501" s="19">
        <f t="shared" si="20"/>
        <v>0</v>
      </c>
      <c r="H501" s="19"/>
      <c r="I501" s="20">
        <f>ROUND(IF(ISNUMBER(B501), G501*B501, 0),5)</f>
        <v>0</v>
      </c>
      <c r="J501" s="12"/>
    </row>
    <row r="502" spans="1:10" ht="12" hidden="1" customHeight="1">
      <c r="A502" s="11"/>
      <c r="B502" s="1"/>
      <c r="C502" s="36"/>
      <c r="D502" s="167"/>
      <c r="E502" s="168"/>
      <c r="F502" s="40">
        <f>VLOOKUP(C502,'[2]Acha Air Sales Price List'!$B$1:$D$65536,3,FALSE)</f>
        <v>0</v>
      </c>
      <c r="G502" s="19">
        <f t="shared" si="20"/>
        <v>0</v>
      </c>
      <c r="H502" s="19"/>
      <c r="I502" s="20">
        <f t="shared" ref="I502:I518" si="21">ROUND(IF(ISNUMBER(B502), G502*B502, 0),5)</f>
        <v>0</v>
      </c>
      <c r="J502" s="12"/>
    </row>
    <row r="503" spans="1:10" ht="12.4" hidden="1" customHeight="1">
      <c r="A503" s="11"/>
      <c r="B503" s="1"/>
      <c r="C503" s="36"/>
      <c r="D503" s="167"/>
      <c r="E503" s="168"/>
      <c r="F503" s="40">
        <f>VLOOKUP(C503,'[2]Acha Air Sales Price List'!$B$1:$D$65536,3,FALSE)</f>
        <v>0</v>
      </c>
      <c r="G503" s="19">
        <f t="shared" si="20"/>
        <v>0</v>
      </c>
      <c r="H503" s="19"/>
      <c r="I503" s="20">
        <f t="shared" si="21"/>
        <v>0</v>
      </c>
      <c r="J503" s="12"/>
    </row>
    <row r="504" spans="1:10" ht="12.4" hidden="1" customHeight="1">
      <c r="A504" s="11"/>
      <c r="B504" s="1"/>
      <c r="C504" s="36"/>
      <c r="D504" s="167"/>
      <c r="E504" s="168"/>
      <c r="F504" s="40">
        <f>VLOOKUP(C504,'[2]Acha Air Sales Price List'!$B$1:$D$65536,3,FALSE)</f>
        <v>0</v>
      </c>
      <c r="G504" s="19">
        <f t="shared" si="20"/>
        <v>0</v>
      </c>
      <c r="H504" s="19"/>
      <c r="I504" s="20">
        <f t="shared" si="21"/>
        <v>0</v>
      </c>
      <c r="J504" s="12"/>
    </row>
    <row r="505" spans="1:10" ht="12.4" hidden="1" customHeight="1">
      <c r="A505" s="11"/>
      <c r="B505" s="1"/>
      <c r="C505" s="36"/>
      <c r="D505" s="167"/>
      <c r="E505" s="168"/>
      <c r="F505" s="40">
        <f>VLOOKUP(C505,'[2]Acha Air Sales Price List'!$B$1:$D$65536,3,FALSE)</f>
        <v>0</v>
      </c>
      <c r="G505" s="19">
        <f t="shared" si="20"/>
        <v>0</v>
      </c>
      <c r="H505" s="19"/>
      <c r="I505" s="20">
        <f t="shared" si="21"/>
        <v>0</v>
      </c>
      <c r="J505" s="12"/>
    </row>
    <row r="506" spans="1:10" ht="12.4" hidden="1" customHeight="1">
      <c r="A506" s="11"/>
      <c r="B506" s="1"/>
      <c r="C506" s="36"/>
      <c r="D506" s="167"/>
      <c r="E506" s="168"/>
      <c r="F506" s="40">
        <f>VLOOKUP(C506,'[2]Acha Air Sales Price List'!$B$1:$D$65536,3,FALSE)</f>
        <v>0</v>
      </c>
      <c r="G506" s="19">
        <f t="shared" si="20"/>
        <v>0</v>
      </c>
      <c r="H506" s="19"/>
      <c r="I506" s="20">
        <f t="shared" si="21"/>
        <v>0</v>
      </c>
      <c r="J506" s="12"/>
    </row>
    <row r="507" spans="1:10" ht="12.4" hidden="1" customHeight="1">
      <c r="A507" s="11"/>
      <c r="B507" s="1"/>
      <c r="C507" s="36"/>
      <c r="D507" s="167"/>
      <c r="E507" s="168"/>
      <c r="F507" s="40">
        <f>VLOOKUP(C507,'[2]Acha Air Sales Price List'!$B$1:$D$65536,3,FALSE)</f>
        <v>0</v>
      </c>
      <c r="G507" s="19">
        <f t="shared" si="20"/>
        <v>0</v>
      </c>
      <c r="H507" s="19"/>
      <c r="I507" s="20">
        <f t="shared" si="21"/>
        <v>0</v>
      </c>
      <c r="J507" s="12"/>
    </row>
    <row r="508" spans="1:10" ht="12.4" hidden="1" customHeight="1">
      <c r="A508" s="11"/>
      <c r="B508" s="1"/>
      <c r="C508" s="36"/>
      <c r="D508" s="167"/>
      <c r="E508" s="168"/>
      <c r="F508" s="40">
        <f>VLOOKUP(C508,'[2]Acha Air Sales Price List'!$B$1:$D$65536,3,FALSE)</f>
        <v>0</v>
      </c>
      <c r="G508" s="19">
        <f t="shared" si="20"/>
        <v>0</v>
      </c>
      <c r="H508" s="19"/>
      <c r="I508" s="20">
        <f t="shared" si="21"/>
        <v>0</v>
      </c>
      <c r="J508" s="12"/>
    </row>
    <row r="509" spans="1:10" ht="12.4" hidden="1" customHeight="1">
      <c r="A509" s="11"/>
      <c r="B509" s="1"/>
      <c r="C509" s="36"/>
      <c r="D509" s="167"/>
      <c r="E509" s="168"/>
      <c r="F509" s="40">
        <f>VLOOKUP(C509,'[2]Acha Air Sales Price List'!$B$1:$D$65536,3,FALSE)</f>
        <v>0</v>
      </c>
      <c r="G509" s="19">
        <f t="shared" si="20"/>
        <v>0</v>
      </c>
      <c r="H509" s="19"/>
      <c r="I509" s="20">
        <f t="shared" si="21"/>
        <v>0</v>
      </c>
      <c r="J509" s="12"/>
    </row>
    <row r="510" spans="1:10" ht="12.4" hidden="1" customHeight="1">
      <c r="A510" s="11"/>
      <c r="B510" s="1"/>
      <c r="C510" s="36"/>
      <c r="D510" s="167"/>
      <c r="E510" s="168"/>
      <c r="F510" s="40">
        <f>VLOOKUP(C510,'[2]Acha Air Sales Price List'!$B$1:$D$65536,3,FALSE)</f>
        <v>0</v>
      </c>
      <c r="G510" s="19">
        <f t="shared" si="20"/>
        <v>0</v>
      </c>
      <c r="H510" s="19"/>
      <c r="I510" s="20">
        <f t="shared" si="21"/>
        <v>0</v>
      </c>
      <c r="J510" s="12"/>
    </row>
    <row r="511" spans="1:10" ht="12.4" hidden="1" customHeight="1">
      <c r="A511" s="11"/>
      <c r="B511" s="1"/>
      <c r="C511" s="36"/>
      <c r="D511" s="167"/>
      <c r="E511" s="168"/>
      <c r="F511" s="40">
        <f>VLOOKUP(C511,'[2]Acha Air Sales Price List'!$B$1:$D$65536,3,FALSE)</f>
        <v>0</v>
      </c>
      <c r="G511" s="19">
        <f t="shared" si="20"/>
        <v>0</v>
      </c>
      <c r="H511" s="19"/>
      <c r="I511" s="20">
        <f t="shared" si="21"/>
        <v>0</v>
      </c>
      <c r="J511" s="12"/>
    </row>
    <row r="512" spans="1:10" ht="12.4" hidden="1" customHeight="1">
      <c r="A512" s="11"/>
      <c r="B512" s="1"/>
      <c r="C512" s="36"/>
      <c r="D512" s="167"/>
      <c r="E512" s="168"/>
      <c r="F512" s="40">
        <f>VLOOKUP(C512,'[2]Acha Air Sales Price List'!$B$1:$D$65536,3,FALSE)</f>
        <v>0</v>
      </c>
      <c r="G512" s="19">
        <f t="shared" si="20"/>
        <v>0</v>
      </c>
      <c r="H512" s="19"/>
      <c r="I512" s="20">
        <f t="shared" si="21"/>
        <v>0</v>
      </c>
      <c r="J512" s="12"/>
    </row>
    <row r="513" spans="1:10" ht="12.4" hidden="1" customHeight="1">
      <c r="A513" s="11"/>
      <c r="B513" s="1"/>
      <c r="C513" s="36"/>
      <c r="D513" s="167"/>
      <c r="E513" s="168"/>
      <c r="F513" s="40">
        <f>VLOOKUP(C513,'[2]Acha Air Sales Price List'!$B$1:$D$65536,3,FALSE)</f>
        <v>0</v>
      </c>
      <c r="G513" s="19">
        <f t="shared" si="20"/>
        <v>0</v>
      </c>
      <c r="H513" s="19"/>
      <c r="I513" s="20">
        <f t="shared" si="21"/>
        <v>0</v>
      </c>
      <c r="J513" s="12"/>
    </row>
    <row r="514" spans="1:10" ht="12.4" hidden="1" customHeight="1">
      <c r="A514" s="11"/>
      <c r="B514" s="1"/>
      <c r="C514" s="36"/>
      <c r="D514" s="167"/>
      <c r="E514" s="168"/>
      <c r="F514" s="40">
        <f>VLOOKUP(C514,'[2]Acha Air Sales Price List'!$B$1:$D$65536,3,FALSE)</f>
        <v>0</v>
      </c>
      <c r="G514" s="19">
        <f t="shared" si="20"/>
        <v>0</v>
      </c>
      <c r="H514" s="19"/>
      <c r="I514" s="20">
        <f t="shared" si="21"/>
        <v>0</v>
      </c>
      <c r="J514" s="12"/>
    </row>
    <row r="515" spans="1:10" ht="12.4" hidden="1" customHeight="1">
      <c r="A515" s="11"/>
      <c r="B515" s="1"/>
      <c r="C515" s="36"/>
      <c r="D515" s="167"/>
      <c r="E515" s="168"/>
      <c r="F515" s="40">
        <f>VLOOKUP(C515,'[2]Acha Air Sales Price List'!$B$1:$D$65536,3,FALSE)</f>
        <v>0</v>
      </c>
      <c r="G515" s="19">
        <f t="shared" si="20"/>
        <v>0</v>
      </c>
      <c r="H515" s="19"/>
      <c r="I515" s="20">
        <f t="shared" si="21"/>
        <v>0</v>
      </c>
      <c r="J515" s="12"/>
    </row>
    <row r="516" spans="1:10" ht="12.4" hidden="1" customHeight="1">
      <c r="A516" s="11"/>
      <c r="B516" s="1"/>
      <c r="C516" s="36"/>
      <c r="D516" s="167"/>
      <c r="E516" s="168"/>
      <c r="F516" s="40">
        <f>VLOOKUP(C516,'[2]Acha Air Sales Price List'!$B$1:$D$65536,3,FALSE)</f>
        <v>0</v>
      </c>
      <c r="G516" s="19">
        <f t="shared" si="20"/>
        <v>0</v>
      </c>
      <c r="H516" s="19"/>
      <c r="I516" s="20">
        <f t="shared" si="21"/>
        <v>0</v>
      </c>
      <c r="J516" s="12"/>
    </row>
    <row r="517" spans="1:10" ht="12.4" hidden="1" customHeight="1">
      <c r="A517" s="11"/>
      <c r="B517" s="1"/>
      <c r="C517" s="37"/>
      <c r="D517" s="167"/>
      <c r="E517" s="168"/>
      <c r="F517" s="40">
        <f>VLOOKUP(C517,'[2]Acha Air Sales Price List'!$B$1:$D$65536,3,FALSE)</f>
        <v>0</v>
      </c>
      <c r="G517" s="19">
        <f t="shared" si="20"/>
        <v>0</v>
      </c>
      <c r="H517" s="19"/>
      <c r="I517" s="20">
        <f t="shared" si="21"/>
        <v>0</v>
      </c>
      <c r="J517" s="12"/>
    </row>
    <row r="518" spans="1:10" ht="12.4" hidden="1" customHeight="1">
      <c r="A518" s="11"/>
      <c r="B518" s="1"/>
      <c r="C518" s="37"/>
      <c r="D518" s="167"/>
      <c r="E518" s="168"/>
      <c r="F518" s="40">
        <f>VLOOKUP(C518,'[2]Acha Air Sales Price List'!$B$1:$D$65536,3,FALSE)</f>
        <v>0</v>
      </c>
      <c r="G518" s="19">
        <f t="shared" si="20"/>
        <v>0</v>
      </c>
      <c r="H518" s="19"/>
      <c r="I518" s="20">
        <f t="shared" si="21"/>
        <v>0</v>
      </c>
      <c r="J518" s="12"/>
    </row>
    <row r="519" spans="1:10" ht="12.4" hidden="1" customHeight="1">
      <c r="A519" s="11"/>
      <c r="B519" s="1"/>
      <c r="C519" s="36"/>
      <c r="D519" s="167"/>
      <c r="E519" s="168"/>
      <c r="F519" s="40">
        <f>VLOOKUP(C519,'[2]Acha Air Sales Price List'!$B$1:$D$65536,3,FALSE)</f>
        <v>0</v>
      </c>
      <c r="G519" s="19">
        <f t="shared" si="20"/>
        <v>0</v>
      </c>
      <c r="H519" s="19"/>
      <c r="I519" s="20">
        <f>ROUND(IF(ISNUMBER(B519), G519*B519, 0),5)</f>
        <v>0</v>
      </c>
      <c r="J519" s="12"/>
    </row>
    <row r="520" spans="1:10" ht="12.4" hidden="1" customHeight="1">
      <c r="A520" s="11"/>
      <c r="B520" s="1"/>
      <c r="C520" s="36"/>
      <c r="D520" s="167"/>
      <c r="E520" s="168"/>
      <c r="F520" s="40">
        <f>VLOOKUP(C520,'[2]Acha Air Sales Price List'!$B$1:$D$65536,3,FALSE)</f>
        <v>0</v>
      </c>
      <c r="G520" s="19">
        <f t="shared" si="20"/>
        <v>0</v>
      </c>
      <c r="H520" s="19"/>
      <c r="I520" s="20">
        <f t="shared" ref="I520:I557" si="22">ROUND(IF(ISNUMBER(B520), G520*B520, 0),5)</f>
        <v>0</v>
      </c>
      <c r="J520" s="12"/>
    </row>
    <row r="521" spans="1:10" ht="12.4" hidden="1" customHeight="1">
      <c r="A521" s="11"/>
      <c r="B521" s="1"/>
      <c r="C521" s="36"/>
      <c r="D521" s="167"/>
      <c r="E521" s="168"/>
      <c r="F521" s="40">
        <f>VLOOKUP(C521,'[2]Acha Air Sales Price List'!$B$1:$D$65536,3,FALSE)</f>
        <v>0</v>
      </c>
      <c r="G521" s="19">
        <f t="shared" si="20"/>
        <v>0</v>
      </c>
      <c r="H521" s="19"/>
      <c r="I521" s="20">
        <f t="shared" si="22"/>
        <v>0</v>
      </c>
      <c r="J521" s="12"/>
    </row>
    <row r="522" spans="1:10" ht="12.4" hidden="1" customHeight="1">
      <c r="A522" s="11"/>
      <c r="B522" s="1"/>
      <c r="C522" s="36"/>
      <c r="D522" s="167"/>
      <c r="E522" s="168"/>
      <c r="F522" s="40">
        <f>VLOOKUP(C522,'[2]Acha Air Sales Price List'!$B$1:$D$65536,3,FALSE)</f>
        <v>0</v>
      </c>
      <c r="G522" s="19">
        <f t="shared" si="20"/>
        <v>0</v>
      </c>
      <c r="H522" s="19"/>
      <c r="I522" s="20">
        <f t="shared" si="22"/>
        <v>0</v>
      </c>
      <c r="J522" s="12"/>
    </row>
    <row r="523" spans="1:10" ht="12.4" hidden="1" customHeight="1">
      <c r="A523" s="11"/>
      <c r="B523" s="1"/>
      <c r="C523" s="36"/>
      <c r="D523" s="167"/>
      <c r="E523" s="168"/>
      <c r="F523" s="40">
        <f>VLOOKUP(C523,'[2]Acha Air Sales Price List'!$B$1:$D$65536,3,FALSE)</f>
        <v>0</v>
      </c>
      <c r="G523" s="19">
        <f t="shared" si="20"/>
        <v>0</v>
      </c>
      <c r="H523" s="19"/>
      <c r="I523" s="20">
        <f t="shared" si="22"/>
        <v>0</v>
      </c>
      <c r="J523" s="12"/>
    </row>
    <row r="524" spans="1:10" ht="12.4" hidden="1" customHeight="1">
      <c r="A524" s="11"/>
      <c r="B524" s="1"/>
      <c r="C524" s="36"/>
      <c r="D524" s="167"/>
      <c r="E524" s="168"/>
      <c r="F524" s="40">
        <f>VLOOKUP(C524,'[2]Acha Air Sales Price List'!$B$1:$D$65536,3,FALSE)</f>
        <v>0</v>
      </c>
      <c r="G524" s="19">
        <f t="shared" si="20"/>
        <v>0</v>
      </c>
      <c r="H524" s="19"/>
      <c r="I524" s="20">
        <f t="shared" si="22"/>
        <v>0</v>
      </c>
      <c r="J524" s="12"/>
    </row>
    <row r="525" spans="1:10" ht="12.4" hidden="1" customHeight="1">
      <c r="A525" s="11"/>
      <c r="B525" s="1"/>
      <c r="C525" s="36"/>
      <c r="D525" s="167"/>
      <c r="E525" s="168"/>
      <c r="F525" s="40">
        <f>VLOOKUP(C525,'[2]Acha Air Sales Price List'!$B$1:$D$65536,3,FALSE)</f>
        <v>0</v>
      </c>
      <c r="G525" s="19">
        <f t="shared" si="20"/>
        <v>0</v>
      </c>
      <c r="H525" s="19"/>
      <c r="I525" s="20">
        <f t="shared" si="22"/>
        <v>0</v>
      </c>
      <c r="J525" s="12"/>
    </row>
    <row r="526" spans="1:10" ht="12.4" hidden="1" customHeight="1">
      <c r="A526" s="11"/>
      <c r="B526" s="1"/>
      <c r="C526" s="36"/>
      <c r="D526" s="167"/>
      <c r="E526" s="168"/>
      <c r="F526" s="40">
        <f>VLOOKUP(C526,'[2]Acha Air Sales Price List'!$B$1:$D$65536,3,FALSE)</f>
        <v>0</v>
      </c>
      <c r="G526" s="19">
        <f t="shared" si="20"/>
        <v>0</v>
      </c>
      <c r="H526" s="19"/>
      <c r="I526" s="20">
        <f t="shared" si="22"/>
        <v>0</v>
      </c>
      <c r="J526" s="12"/>
    </row>
    <row r="527" spans="1:10" ht="12.4" hidden="1" customHeight="1">
      <c r="A527" s="11"/>
      <c r="B527" s="1"/>
      <c r="C527" s="36"/>
      <c r="D527" s="167"/>
      <c r="E527" s="168"/>
      <c r="F527" s="40">
        <f>VLOOKUP(C527,'[2]Acha Air Sales Price List'!$B$1:$D$65536,3,FALSE)</f>
        <v>0</v>
      </c>
      <c r="G527" s="19">
        <f t="shared" si="20"/>
        <v>0</v>
      </c>
      <c r="H527" s="19"/>
      <c r="I527" s="20">
        <f t="shared" si="22"/>
        <v>0</v>
      </c>
      <c r="J527" s="12"/>
    </row>
    <row r="528" spans="1:10" ht="12.4" hidden="1" customHeight="1">
      <c r="A528" s="11"/>
      <c r="B528" s="1"/>
      <c r="C528" s="36"/>
      <c r="D528" s="167"/>
      <c r="E528" s="168"/>
      <c r="F528" s="40">
        <f>VLOOKUP(C528,'[2]Acha Air Sales Price List'!$B$1:$D$65536,3,FALSE)</f>
        <v>0</v>
      </c>
      <c r="G528" s="19">
        <f t="shared" si="20"/>
        <v>0</v>
      </c>
      <c r="H528" s="19"/>
      <c r="I528" s="20">
        <f t="shared" si="22"/>
        <v>0</v>
      </c>
      <c r="J528" s="12"/>
    </row>
    <row r="529" spans="1:10" ht="12.4" hidden="1" customHeight="1">
      <c r="A529" s="11"/>
      <c r="B529" s="1"/>
      <c r="C529" s="36"/>
      <c r="D529" s="167"/>
      <c r="E529" s="168"/>
      <c r="F529" s="40">
        <f>VLOOKUP(C529,'[2]Acha Air Sales Price List'!$B$1:$D$65536,3,FALSE)</f>
        <v>0</v>
      </c>
      <c r="G529" s="19">
        <f t="shared" si="20"/>
        <v>0</v>
      </c>
      <c r="H529" s="19"/>
      <c r="I529" s="20">
        <f t="shared" si="22"/>
        <v>0</v>
      </c>
      <c r="J529" s="12"/>
    </row>
    <row r="530" spans="1:10" ht="12.4" hidden="1" customHeight="1">
      <c r="A530" s="11"/>
      <c r="B530" s="1"/>
      <c r="C530" s="37"/>
      <c r="D530" s="167"/>
      <c r="E530" s="168"/>
      <c r="F530" s="40">
        <f>VLOOKUP(C530,'[2]Acha Air Sales Price List'!$B$1:$D$65536,3,FALSE)</f>
        <v>0</v>
      </c>
      <c r="G530" s="19">
        <f t="shared" si="20"/>
        <v>0</v>
      </c>
      <c r="H530" s="19"/>
      <c r="I530" s="20">
        <f t="shared" si="22"/>
        <v>0</v>
      </c>
      <c r="J530" s="12"/>
    </row>
    <row r="531" spans="1:10" ht="12" hidden="1" customHeight="1">
      <c r="A531" s="11"/>
      <c r="B531" s="1"/>
      <c r="C531" s="36"/>
      <c r="D531" s="167"/>
      <c r="E531" s="168"/>
      <c r="F531" s="40">
        <f>VLOOKUP(C531,'[2]Acha Air Sales Price List'!$B$1:$D$65536,3,FALSE)</f>
        <v>0</v>
      </c>
      <c r="G531" s="19">
        <f t="shared" si="20"/>
        <v>0</v>
      </c>
      <c r="H531" s="19"/>
      <c r="I531" s="20">
        <f t="shared" si="22"/>
        <v>0</v>
      </c>
      <c r="J531" s="12"/>
    </row>
    <row r="532" spans="1:10" ht="12.4" hidden="1" customHeight="1">
      <c r="A532" s="11"/>
      <c r="B532" s="1"/>
      <c r="C532" s="36"/>
      <c r="D532" s="167"/>
      <c r="E532" s="168"/>
      <c r="F532" s="40">
        <f>VLOOKUP(C532,'[2]Acha Air Sales Price List'!$B$1:$D$65536,3,FALSE)</f>
        <v>0</v>
      </c>
      <c r="G532" s="19">
        <f t="shared" si="20"/>
        <v>0</v>
      </c>
      <c r="H532" s="19"/>
      <c r="I532" s="20">
        <f t="shared" si="22"/>
        <v>0</v>
      </c>
      <c r="J532" s="12"/>
    </row>
    <row r="533" spans="1:10" ht="12.4" hidden="1" customHeight="1">
      <c r="A533" s="11"/>
      <c r="B533" s="1"/>
      <c r="C533" s="36"/>
      <c r="D533" s="167"/>
      <c r="E533" s="168"/>
      <c r="F533" s="40">
        <f>VLOOKUP(C533,'[2]Acha Air Sales Price List'!$B$1:$D$65536,3,FALSE)</f>
        <v>0</v>
      </c>
      <c r="G533" s="19">
        <f t="shared" si="20"/>
        <v>0</v>
      </c>
      <c r="H533" s="19"/>
      <c r="I533" s="20">
        <f t="shared" si="22"/>
        <v>0</v>
      </c>
      <c r="J533" s="12"/>
    </row>
    <row r="534" spans="1:10" ht="12.4" hidden="1" customHeight="1">
      <c r="A534" s="11"/>
      <c r="B534" s="1"/>
      <c r="C534" s="36"/>
      <c r="D534" s="167"/>
      <c r="E534" s="168"/>
      <c r="F534" s="40">
        <f>VLOOKUP(C534,'[2]Acha Air Sales Price List'!$B$1:$D$65536,3,FALSE)</f>
        <v>0</v>
      </c>
      <c r="G534" s="19">
        <f t="shared" ref="G534:G597" si="23">ROUND(H534/4,2)</f>
        <v>0</v>
      </c>
      <c r="H534" s="19"/>
      <c r="I534" s="20">
        <f t="shared" si="22"/>
        <v>0</v>
      </c>
      <c r="J534" s="12"/>
    </row>
    <row r="535" spans="1:10" ht="12.4" hidden="1" customHeight="1">
      <c r="A535" s="11"/>
      <c r="B535" s="1"/>
      <c r="C535" s="36"/>
      <c r="D535" s="167"/>
      <c r="E535" s="168"/>
      <c r="F535" s="40">
        <f>VLOOKUP(C535,'[2]Acha Air Sales Price List'!$B$1:$D$65536,3,FALSE)</f>
        <v>0</v>
      </c>
      <c r="G535" s="19">
        <f t="shared" si="23"/>
        <v>0</v>
      </c>
      <c r="H535" s="19"/>
      <c r="I535" s="20">
        <f t="shared" si="22"/>
        <v>0</v>
      </c>
      <c r="J535" s="12"/>
    </row>
    <row r="536" spans="1:10" ht="12.4" hidden="1" customHeight="1">
      <c r="A536" s="11"/>
      <c r="B536" s="1"/>
      <c r="C536" s="36"/>
      <c r="D536" s="167"/>
      <c r="E536" s="168"/>
      <c r="F536" s="40">
        <f>VLOOKUP(C536,'[2]Acha Air Sales Price List'!$B$1:$D$65536,3,FALSE)</f>
        <v>0</v>
      </c>
      <c r="G536" s="19">
        <f t="shared" si="23"/>
        <v>0</v>
      </c>
      <c r="H536" s="19"/>
      <c r="I536" s="20">
        <f t="shared" si="22"/>
        <v>0</v>
      </c>
      <c r="J536" s="12"/>
    </row>
    <row r="537" spans="1:10" ht="12.4" hidden="1" customHeight="1">
      <c r="A537" s="11"/>
      <c r="B537" s="1"/>
      <c r="C537" s="36"/>
      <c r="D537" s="167"/>
      <c r="E537" s="168"/>
      <c r="F537" s="40">
        <f>VLOOKUP(C537,'[2]Acha Air Sales Price List'!$B$1:$D$65536,3,FALSE)</f>
        <v>0</v>
      </c>
      <c r="G537" s="19">
        <f t="shared" si="23"/>
        <v>0</v>
      </c>
      <c r="H537" s="19"/>
      <c r="I537" s="20">
        <f t="shared" si="22"/>
        <v>0</v>
      </c>
      <c r="J537" s="12"/>
    </row>
    <row r="538" spans="1:10" ht="12.4" hidden="1" customHeight="1">
      <c r="A538" s="11"/>
      <c r="B538" s="1"/>
      <c r="C538" s="36"/>
      <c r="D538" s="167"/>
      <c r="E538" s="168"/>
      <c r="F538" s="40">
        <f>VLOOKUP(C538,'[2]Acha Air Sales Price List'!$B$1:$D$65536,3,FALSE)</f>
        <v>0</v>
      </c>
      <c r="G538" s="19">
        <f t="shared" si="23"/>
        <v>0</v>
      </c>
      <c r="H538" s="19"/>
      <c r="I538" s="20">
        <f t="shared" si="22"/>
        <v>0</v>
      </c>
      <c r="J538" s="12"/>
    </row>
    <row r="539" spans="1:10" ht="12.4" hidden="1" customHeight="1">
      <c r="A539" s="11"/>
      <c r="B539" s="1"/>
      <c r="C539" s="36"/>
      <c r="D539" s="167"/>
      <c r="E539" s="168"/>
      <c r="F539" s="40">
        <f>VLOOKUP(C539,'[2]Acha Air Sales Price List'!$B$1:$D$65536,3,FALSE)</f>
        <v>0</v>
      </c>
      <c r="G539" s="19">
        <f t="shared" si="23"/>
        <v>0</v>
      </c>
      <c r="H539" s="19"/>
      <c r="I539" s="20">
        <f t="shared" si="22"/>
        <v>0</v>
      </c>
      <c r="J539" s="12"/>
    </row>
    <row r="540" spans="1:10" ht="12.4" hidden="1" customHeight="1">
      <c r="A540" s="11"/>
      <c r="B540" s="1"/>
      <c r="C540" s="36"/>
      <c r="D540" s="167"/>
      <c r="E540" s="168"/>
      <c r="F540" s="40">
        <f>VLOOKUP(C540,'[2]Acha Air Sales Price List'!$B$1:$D$65536,3,FALSE)</f>
        <v>0</v>
      </c>
      <c r="G540" s="19">
        <f t="shared" si="23"/>
        <v>0</v>
      </c>
      <c r="H540" s="19"/>
      <c r="I540" s="20">
        <f t="shared" si="22"/>
        <v>0</v>
      </c>
      <c r="J540" s="12"/>
    </row>
    <row r="541" spans="1:10" ht="12.4" hidden="1" customHeight="1">
      <c r="A541" s="11"/>
      <c r="B541" s="1"/>
      <c r="C541" s="36"/>
      <c r="D541" s="167"/>
      <c r="E541" s="168"/>
      <c r="F541" s="40">
        <f>VLOOKUP(C541,'[2]Acha Air Sales Price List'!$B$1:$D$65536,3,FALSE)</f>
        <v>0</v>
      </c>
      <c r="G541" s="19">
        <f t="shared" si="23"/>
        <v>0</v>
      </c>
      <c r="H541" s="19"/>
      <c r="I541" s="20">
        <f t="shared" si="22"/>
        <v>0</v>
      </c>
      <c r="J541" s="12"/>
    </row>
    <row r="542" spans="1:10" ht="12.4" hidden="1" customHeight="1">
      <c r="A542" s="11"/>
      <c r="B542" s="1"/>
      <c r="C542" s="36"/>
      <c r="D542" s="167"/>
      <c r="E542" s="168"/>
      <c r="F542" s="40">
        <f>VLOOKUP(C542,'[2]Acha Air Sales Price List'!$B$1:$D$65536,3,FALSE)</f>
        <v>0</v>
      </c>
      <c r="G542" s="19">
        <f t="shared" si="23"/>
        <v>0</v>
      </c>
      <c r="H542" s="19"/>
      <c r="I542" s="20">
        <f t="shared" si="22"/>
        <v>0</v>
      </c>
      <c r="J542" s="12"/>
    </row>
    <row r="543" spans="1:10" ht="12.4" hidden="1" customHeight="1">
      <c r="A543" s="11"/>
      <c r="B543" s="1"/>
      <c r="C543" s="36"/>
      <c r="D543" s="167"/>
      <c r="E543" s="168"/>
      <c r="F543" s="40">
        <f>VLOOKUP(C543,'[2]Acha Air Sales Price List'!$B$1:$D$65536,3,FALSE)</f>
        <v>0</v>
      </c>
      <c r="G543" s="19">
        <f t="shared" si="23"/>
        <v>0</v>
      </c>
      <c r="H543" s="19"/>
      <c r="I543" s="20">
        <f t="shared" si="22"/>
        <v>0</v>
      </c>
      <c r="J543" s="12"/>
    </row>
    <row r="544" spans="1:10" ht="12.4" hidden="1" customHeight="1">
      <c r="A544" s="11"/>
      <c r="B544" s="1"/>
      <c r="C544" s="36"/>
      <c r="D544" s="167"/>
      <c r="E544" s="168"/>
      <c r="F544" s="40">
        <f>VLOOKUP(C544,'[2]Acha Air Sales Price List'!$B$1:$D$65536,3,FALSE)</f>
        <v>0</v>
      </c>
      <c r="G544" s="19">
        <f t="shared" si="23"/>
        <v>0</v>
      </c>
      <c r="H544" s="19"/>
      <c r="I544" s="20">
        <f t="shared" si="22"/>
        <v>0</v>
      </c>
      <c r="J544" s="12"/>
    </row>
    <row r="545" spans="1:10" ht="12.4" hidden="1" customHeight="1">
      <c r="A545" s="11"/>
      <c r="B545" s="1"/>
      <c r="C545" s="36"/>
      <c r="D545" s="167"/>
      <c r="E545" s="168"/>
      <c r="F545" s="40">
        <f>VLOOKUP(C545,'[2]Acha Air Sales Price List'!$B$1:$D$65536,3,FALSE)</f>
        <v>0</v>
      </c>
      <c r="G545" s="19">
        <f t="shared" si="23"/>
        <v>0</v>
      </c>
      <c r="H545" s="19"/>
      <c r="I545" s="20">
        <f t="shared" si="22"/>
        <v>0</v>
      </c>
      <c r="J545" s="12"/>
    </row>
    <row r="546" spans="1:10" ht="12.4" hidden="1" customHeight="1">
      <c r="A546" s="11"/>
      <c r="B546" s="1"/>
      <c r="C546" s="36"/>
      <c r="D546" s="167"/>
      <c r="E546" s="168"/>
      <c r="F546" s="40">
        <f>VLOOKUP(C546,'[2]Acha Air Sales Price List'!$B$1:$D$65536,3,FALSE)</f>
        <v>0</v>
      </c>
      <c r="G546" s="19">
        <f t="shared" si="23"/>
        <v>0</v>
      </c>
      <c r="H546" s="19"/>
      <c r="I546" s="20">
        <f t="shared" si="22"/>
        <v>0</v>
      </c>
      <c r="J546" s="12"/>
    </row>
    <row r="547" spans="1:10" ht="12.4" hidden="1" customHeight="1">
      <c r="A547" s="11"/>
      <c r="B547" s="1"/>
      <c r="C547" s="36"/>
      <c r="D547" s="167"/>
      <c r="E547" s="168"/>
      <c r="F547" s="40">
        <f>VLOOKUP(C547,'[2]Acha Air Sales Price List'!$B$1:$D$65536,3,FALSE)</f>
        <v>0</v>
      </c>
      <c r="G547" s="19">
        <f t="shared" si="23"/>
        <v>0</v>
      </c>
      <c r="H547" s="19"/>
      <c r="I547" s="20">
        <f t="shared" si="22"/>
        <v>0</v>
      </c>
      <c r="J547" s="12"/>
    </row>
    <row r="548" spans="1:10" ht="12.4" hidden="1" customHeight="1">
      <c r="A548" s="11"/>
      <c r="B548" s="1"/>
      <c r="C548" s="36"/>
      <c r="D548" s="167"/>
      <c r="E548" s="168"/>
      <c r="F548" s="40">
        <f>VLOOKUP(C548,'[2]Acha Air Sales Price List'!$B$1:$D$65536,3,FALSE)</f>
        <v>0</v>
      </c>
      <c r="G548" s="19">
        <f t="shared" si="23"/>
        <v>0</v>
      </c>
      <c r="H548" s="19"/>
      <c r="I548" s="20">
        <f t="shared" si="22"/>
        <v>0</v>
      </c>
      <c r="J548" s="12"/>
    </row>
    <row r="549" spans="1:10" ht="12.4" hidden="1" customHeight="1">
      <c r="A549" s="11"/>
      <c r="B549" s="1"/>
      <c r="C549" s="36"/>
      <c r="D549" s="167"/>
      <c r="E549" s="168"/>
      <c r="F549" s="40">
        <f>VLOOKUP(C549,'[2]Acha Air Sales Price List'!$B$1:$D$65536,3,FALSE)</f>
        <v>0</v>
      </c>
      <c r="G549" s="19">
        <f t="shared" si="23"/>
        <v>0</v>
      </c>
      <c r="H549" s="19"/>
      <c r="I549" s="20">
        <f t="shared" si="22"/>
        <v>0</v>
      </c>
      <c r="J549" s="12"/>
    </row>
    <row r="550" spans="1:10" ht="12.4" hidden="1" customHeight="1">
      <c r="A550" s="11"/>
      <c r="B550" s="1"/>
      <c r="C550" s="36"/>
      <c r="D550" s="167"/>
      <c r="E550" s="168"/>
      <c r="F550" s="40">
        <f>VLOOKUP(C550,'[2]Acha Air Sales Price List'!$B$1:$D$65536,3,FALSE)</f>
        <v>0</v>
      </c>
      <c r="G550" s="19">
        <f t="shared" si="23"/>
        <v>0</v>
      </c>
      <c r="H550" s="19"/>
      <c r="I550" s="20">
        <f t="shared" si="22"/>
        <v>0</v>
      </c>
      <c r="J550" s="12"/>
    </row>
    <row r="551" spans="1:10" ht="12.4" hidden="1" customHeight="1">
      <c r="A551" s="11"/>
      <c r="B551" s="1"/>
      <c r="C551" s="36"/>
      <c r="D551" s="167"/>
      <c r="E551" s="168"/>
      <c r="F551" s="40">
        <f>VLOOKUP(C551,'[2]Acha Air Sales Price List'!$B$1:$D$65536,3,FALSE)</f>
        <v>0</v>
      </c>
      <c r="G551" s="19">
        <f t="shared" si="23"/>
        <v>0</v>
      </c>
      <c r="H551" s="19"/>
      <c r="I551" s="20">
        <f t="shared" si="22"/>
        <v>0</v>
      </c>
      <c r="J551" s="12"/>
    </row>
    <row r="552" spans="1:10" ht="12.4" hidden="1" customHeight="1">
      <c r="A552" s="11"/>
      <c r="B552" s="1"/>
      <c r="C552" s="36"/>
      <c r="D552" s="167"/>
      <c r="E552" s="168"/>
      <c r="F552" s="40">
        <f>VLOOKUP(C552,'[2]Acha Air Sales Price List'!$B$1:$D$65536,3,FALSE)</f>
        <v>0</v>
      </c>
      <c r="G552" s="19">
        <f t="shared" si="23"/>
        <v>0</v>
      </c>
      <c r="H552" s="19"/>
      <c r="I552" s="20">
        <f t="shared" si="22"/>
        <v>0</v>
      </c>
      <c r="J552" s="12"/>
    </row>
    <row r="553" spans="1:10" ht="12.4" hidden="1" customHeight="1">
      <c r="A553" s="11"/>
      <c r="B553" s="1"/>
      <c r="C553" s="36"/>
      <c r="D553" s="167"/>
      <c r="E553" s="168"/>
      <c r="F553" s="40">
        <f>VLOOKUP(C553,'[2]Acha Air Sales Price List'!$B$1:$D$65536,3,FALSE)</f>
        <v>0</v>
      </c>
      <c r="G553" s="19">
        <f t="shared" si="23"/>
        <v>0</v>
      </c>
      <c r="H553" s="19"/>
      <c r="I553" s="20">
        <f t="shared" si="22"/>
        <v>0</v>
      </c>
      <c r="J553" s="12"/>
    </row>
    <row r="554" spans="1:10" ht="12.4" hidden="1" customHeight="1">
      <c r="A554" s="11"/>
      <c r="B554" s="1"/>
      <c r="C554" s="36"/>
      <c r="D554" s="167"/>
      <c r="E554" s="168"/>
      <c r="F554" s="40">
        <f>VLOOKUP(C554,'[2]Acha Air Sales Price List'!$B$1:$D$65536,3,FALSE)</f>
        <v>0</v>
      </c>
      <c r="G554" s="19">
        <f t="shared" si="23"/>
        <v>0</v>
      </c>
      <c r="H554" s="19"/>
      <c r="I554" s="20">
        <f t="shared" si="22"/>
        <v>0</v>
      </c>
      <c r="J554" s="12"/>
    </row>
    <row r="555" spans="1:10" ht="12.4" hidden="1" customHeight="1">
      <c r="A555" s="11"/>
      <c r="B555" s="1"/>
      <c r="C555" s="36"/>
      <c r="D555" s="167"/>
      <c r="E555" s="168"/>
      <c r="F555" s="40">
        <f>VLOOKUP(C555,'[2]Acha Air Sales Price List'!$B$1:$D$65536,3,FALSE)</f>
        <v>0</v>
      </c>
      <c r="G555" s="19">
        <f t="shared" si="23"/>
        <v>0</v>
      </c>
      <c r="H555" s="19"/>
      <c r="I555" s="20">
        <f t="shared" si="22"/>
        <v>0</v>
      </c>
      <c r="J555" s="12"/>
    </row>
    <row r="556" spans="1:10" ht="12.4" hidden="1" customHeight="1">
      <c r="A556" s="11"/>
      <c r="B556" s="1"/>
      <c r="C556" s="36"/>
      <c r="D556" s="167"/>
      <c r="E556" s="168"/>
      <c r="F556" s="40">
        <f>VLOOKUP(C556,'[2]Acha Air Sales Price List'!$B$1:$D$65536,3,FALSE)</f>
        <v>0</v>
      </c>
      <c r="G556" s="19">
        <f t="shared" si="23"/>
        <v>0</v>
      </c>
      <c r="H556" s="19"/>
      <c r="I556" s="20">
        <f t="shared" si="22"/>
        <v>0</v>
      </c>
      <c r="J556" s="12"/>
    </row>
    <row r="557" spans="1:10" ht="12.4" hidden="1" customHeight="1">
      <c r="A557" s="11"/>
      <c r="B557" s="1"/>
      <c r="C557" s="36"/>
      <c r="D557" s="167"/>
      <c r="E557" s="168"/>
      <c r="F557" s="40">
        <f>VLOOKUP(C557,'[2]Acha Air Sales Price List'!$B$1:$D$65536,3,FALSE)</f>
        <v>0</v>
      </c>
      <c r="G557" s="19">
        <f t="shared" si="23"/>
        <v>0</v>
      </c>
      <c r="H557" s="19"/>
      <c r="I557" s="20">
        <f t="shared" si="22"/>
        <v>0</v>
      </c>
      <c r="J557" s="12"/>
    </row>
    <row r="558" spans="1:10" ht="12.4" hidden="1" customHeight="1">
      <c r="A558" s="11"/>
      <c r="B558" s="1"/>
      <c r="C558" s="37"/>
      <c r="D558" s="167"/>
      <c r="E558" s="168"/>
      <c r="F558" s="40">
        <f>VLOOKUP(C558,'[2]Acha Air Sales Price List'!$B$1:$D$65536,3,FALSE)</f>
        <v>0</v>
      </c>
      <c r="G558" s="19">
        <f t="shared" si="23"/>
        <v>0</v>
      </c>
      <c r="H558" s="19"/>
      <c r="I558" s="20">
        <f>ROUND(IF(ISNUMBER(B558), G558*B558, 0),5)</f>
        <v>0</v>
      </c>
      <c r="J558" s="12"/>
    </row>
    <row r="559" spans="1:10" ht="12" hidden="1" customHeight="1">
      <c r="A559" s="11"/>
      <c r="B559" s="1"/>
      <c r="C559" s="36"/>
      <c r="D559" s="167"/>
      <c r="E559" s="168"/>
      <c r="F559" s="40">
        <f>VLOOKUP(C559,'[2]Acha Air Sales Price List'!$B$1:$D$65536,3,FALSE)</f>
        <v>0</v>
      </c>
      <c r="G559" s="19">
        <f t="shared" si="23"/>
        <v>0</v>
      </c>
      <c r="H559" s="19"/>
      <c r="I559" s="20">
        <f t="shared" ref="I559:I622" si="24">ROUND(IF(ISNUMBER(B559), G559*B559, 0),5)</f>
        <v>0</v>
      </c>
      <c r="J559" s="12"/>
    </row>
    <row r="560" spans="1:10" ht="12.4" hidden="1" customHeight="1">
      <c r="A560" s="11"/>
      <c r="B560" s="1"/>
      <c r="C560" s="36"/>
      <c r="D560" s="167"/>
      <c r="E560" s="168"/>
      <c r="F560" s="40">
        <f>VLOOKUP(C560,'[2]Acha Air Sales Price List'!$B$1:$D$65536,3,FALSE)</f>
        <v>0</v>
      </c>
      <c r="G560" s="19">
        <f t="shared" si="23"/>
        <v>0</v>
      </c>
      <c r="H560" s="19"/>
      <c r="I560" s="20">
        <f t="shared" si="24"/>
        <v>0</v>
      </c>
      <c r="J560" s="12"/>
    </row>
    <row r="561" spans="1:10" ht="12.4" hidden="1" customHeight="1">
      <c r="A561" s="11"/>
      <c r="B561" s="1"/>
      <c r="C561" s="36"/>
      <c r="D561" s="167"/>
      <c r="E561" s="168"/>
      <c r="F561" s="40">
        <f>VLOOKUP(C561,'[2]Acha Air Sales Price List'!$B$1:$D$65536,3,FALSE)</f>
        <v>0</v>
      </c>
      <c r="G561" s="19">
        <f t="shared" si="23"/>
        <v>0</v>
      </c>
      <c r="H561" s="19"/>
      <c r="I561" s="20">
        <f t="shared" si="24"/>
        <v>0</v>
      </c>
      <c r="J561" s="12"/>
    </row>
    <row r="562" spans="1:10" ht="12.4" hidden="1" customHeight="1">
      <c r="A562" s="11"/>
      <c r="B562" s="1"/>
      <c r="C562" s="36"/>
      <c r="D562" s="167"/>
      <c r="E562" s="168"/>
      <c r="F562" s="40">
        <f>VLOOKUP(C562,'[2]Acha Air Sales Price List'!$B$1:$D$65536,3,FALSE)</f>
        <v>0</v>
      </c>
      <c r="G562" s="19">
        <f t="shared" si="23"/>
        <v>0</v>
      </c>
      <c r="H562" s="19"/>
      <c r="I562" s="20">
        <f t="shared" si="24"/>
        <v>0</v>
      </c>
      <c r="J562" s="12"/>
    </row>
    <row r="563" spans="1:10" ht="12.4" hidden="1" customHeight="1">
      <c r="A563" s="11"/>
      <c r="B563" s="1"/>
      <c r="C563" s="36"/>
      <c r="D563" s="167"/>
      <c r="E563" s="168"/>
      <c r="F563" s="40">
        <f>VLOOKUP(C563,'[2]Acha Air Sales Price List'!$B$1:$D$65536,3,FALSE)</f>
        <v>0</v>
      </c>
      <c r="G563" s="19">
        <f t="shared" si="23"/>
        <v>0</v>
      </c>
      <c r="H563" s="19"/>
      <c r="I563" s="20">
        <f t="shared" si="24"/>
        <v>0</v>
      </c>
      <c r="J563" s="12"/>
    </row>
    <row r="564" spans="1:10" ht="12.4" hidden="1" customHeight="1">
      <c r="A564" s="11"/>
      <c r="B564" s="1"/>
      <c r="C564" s="36"/>
      <c r="D564" s="167"/>
      <c r="E564" s="168"/>
      <c r="F564" s="40">
        <f>VLOOKUP(C564,'[2]Acha Air Sales Price List'!$B$1:$D$65536,3,FALSE)</f>
        <v>0</v>
      </c>
      <c r="G564" s="19">
        <f t="shared" si="23"/>
        <v>0</v>
      </c>
      <c r="H564" s="19"/>
      <c r="I564" s="20">
        <f t="shared" si="24"/>
        <v>0</v>
      </c>
      <c r="J564" s="12"/>
    </row>
    <row r="565" spans="1:10" ht="12.4" hidden="1" customHeight="1">
      <c r="A565" s="11"/>
      <c r="B565" s="1"/>
      <c r="C565" s="36"/>
      <c r="D565" s="167"/>
      <c r="E565" s="168"/>
      <c r="F565" s="40">
        <f>VLOOKUP(C565,'[2]Acha Air Sales Price List'!$B$1:$D$65536,3,FALSE)</f>
        <v>0</v>
      </c>
      <c r="G565" s="19">
        <f t="shared" si="23"/>
        <v>0</v>
      </c>
      <c r="H565" s="19"/>
      <c r="I565" s="20">
        <f t="shared" si="24"/>
        <v>0</v>
      </c>
      <c r="J565" s="12"/>
    </row>
    <row r="566" spans="1:10" ht="12.4" hidden="1" customHeight="1">
      <c r="A566" s="11"/>
      <c r="B566" s="1"/>
      <c r="C566" s="36"/>
      <c r="D566" s="167"/>
      <c r="E566" s="168"/>
      <c r="F566" s="40">
        <f>VLOOKUP(C566,'[2]Acha Air Sales Price List'!$B$1:$D$65536,3,FALSE)</f>
        <v>0</v>
      </c>
      <c r="G566" s="19">
        <f t="shared" si="23"/>
        <v>0</v>
      </c>
      <c r="H566" s="19"/>
      <c r="I566" s="20">
        <f t="shared" si="24"/>
        <v>0</v>
      </c>
      <c r="J566" s="12"/>
    </row>
    <row r="567" spans="1:10" ht="12.4" hidden="1" customHeight="1">
      <c r="A567" s="11"/>
      <c r="B567" s="1"/>
      <c r="C567" s="36"/>
      <c r="D567" s="167"/>
      <c r="E567" s="168"/>
      <c r="F567" s="40">
        <f>VLOOKUP(C567,'[2]Acha Air Sales Price List'!$B$1:$D$65536,3,FALSE)</f>
        <v>0</v>
      </c>
      <c r="G567" s="19">
        <f t="shared" si="23"/>
        <v>0</v>
      </c>
      <c r="H567" s="19"/>
      <c r="I567" s="20">
        <f t="shared" si="24"/>
        <v>0</v>
      </c>
      <c r="J567" s="12"/>
    </row>
    <row r="568" spans="1:10" ht="12.4" hidden="1" customHeight="1">
      <c r="A568" s="11"/>
      <c r="B568" s="1"/>
      <c r="C568" s="36"/>
      <c r="D568" s="167"/>
      <c r="E568" s="168"/>
      <c r="F568" s="40">
        <f>VLOOKUP(C568,'[2]Acha Air Sales Price List'!$B$1:$D$65536,3,FALSE)</f>
        <v>0</v>
      </c>
      <c r="G568" s="19">
        <f t="shared" si="23"/>
        <v>0</v>
      </c>
      <c r="H568" s="19"/>
      <c r="I568" s="20">
        <f t="shared" si="24"/>
        <v>0</v>
      </c>
      <c r="J568" s="12"/>
    </row>
    <row r="569" spans="1:10" ht="12.4" hidden="1" customHeight="1">
      <c r="A569" s="11"/>
      <c r="B569" s="1"/>
      <c r="C569" s="36"/>
      <c r="D569" s="167"/>
      <c r="E569" s="168"/>
      <c r="F569" s="40">
        <f>VLOOKUP(C569,'[2]Acha Air Sales Price List'!$B$1:$D$65536,3,FALSE)</f>
        <v>0</v>
      </c>
      <c r="G569" s="19">
        <f t="shared" si="23"/>
        <v>0</v>
      </c>
      <c r="H569" s="19"/>
      <c r="I569" s="20">
        <f t="shared" si="24"/>
        <v>0</v>
      </c>
      <c r="J569" s="12"/>
    </row>
    <row r="570" spans="1:10" ht="12.4" hidden="1" customHeight="1">
      <c r="A570" s="11"/>
      <c r="B570" s="1"/>
      <c r="C570" s="36"/>
      <c r="D570" s="167"/>
      <c r="E570" s="168"/>
      <c r="F570" s="40">
        <f>VLOOKUP(C570,'[2]Acha Air Sales Price List'!$B$1:$D$65536,3,FALSE)</f>
        <v>0</v>
      </c>
      <c r="G570" s="19">
        <f t="shared" si="23"/>
        <v>0</v>
      </c>
      <c r="H570" s="19"/>
      <c r="I570" s="20">
        <f t="shared" si="24"/>
        <v>0</v>
      </c>
      <c r="J570" s="12"/>
    </row>
    <row r="571" spans="1:10" ht="12.4" hidden="1" customHeight="1">
      <c r="A571" s="11"/>
      <c r="B571" s="1"/>
      <c r="C571" s="36"/>
      <c r="D571" s="167"/>
      <c r="E571" s="168"/>
      <c r="F571" s="40">
        <f>VLOOKUP(C571,'[2]Acha Air Sales Price List'!$B$1:$D$65536,3,FALSE)</f>
        <v>0</v>
      </c>
      <c r="G571" s="19">
        <f t="shared" si="23"/>
        <v>0</v>
      </c>
      <c r="H571" s="19"/>
      <c r="I571" s="20">
        <f t="shared" si="24"/>
        <v>0</v>
      </c>
      <c r="J571" s="12"/>
    </row>
    <row r="572" spans="1:10" ht="12.4" hidden="1" customHeight="1">
      <c r="A572" s="11"/>
      <c r="B572" s="1"/>
      <c r="C572" s="36"/>
      <c r="D572" s="167"/>
      <c r="E572" s="168"/>
      <c r="F572" s="40">
        <f>VLOOKUP(C572,'[2]Acha Air Sales Price List'!$B$1:$D$65536,3,FALSE)</f>
        <v>0</v>
      </c>
      <c r="G572" s="19">
        <f t="shared" si="23"/>
        <v>0</v>
      </c>
      <c r="H572" s="19"/>
      <c r="I572" s="20">
        <f t="shared" si="24"/>
        <v>0</v>
      </c>
      <c r="J572" s="12"/>
    </row>
    <row r="573" spans="1:10" ht="12.4" hidden="1" customHeight="1">
      <c r="A573" s="11"/>
      <c r="B573" s="1"/>
      <c r="C573" s="36"/>
      <c r="D573" s="167"/>
      <c r="E573" s="168"/>
      <c r="F573" s="40">
        <f>VLOOKUP(C573,'[2]Acha Air Sales Price List'!$B$1:$D$65536,3,FALSE)</f>
        <v>0</v>
      </c>
      <c r="G573" s="19">
        <f t="shared" si="23"/>
        <v>0</v>
      </c>
      <c r="H573" s="19"/>
      <c r="I573" s="20">
        <f t="shared" si="24"/>
        <v>0</v>
      </c>
      <c r="J573" s="12"/>
    </row>
    <row r="574" spans="1:10" ht="12.4" hidden="1" customHeight="1">
      <c r="A574" s="11"/>
      <c r="B574" s="1"/>
      <c r="C574" s="36"/>
      <c r="D574" s="167"/>
      <c r="E574" s="168"/>
      <c r="F574" s="40">
        <f>VLOOKUP(C574,'[2]Acha Air Sales Price List'!$B$1:$D$65536,3,FALSE)</f>
        <v>0</v>
      </c>
      <c r="G574" s="19">
        <f t="shared" si="23"/>
        <v>0</v>
      </c>
      <c r="H574" s="19"/>
      <c r="I574" s="20">
        <f t="shared" si="24"/>
        <v>0</v>
      </c>
      <c r="J574" s="12"/>
    </row>
    <row r="575" spans="1:10" ht="12.4" hidden="1" customHeight="1">
      <c r="A575" s="11"/>
      <c r="B575" s="1"/>
      <c r="C575" s="36"/>
      <c r="D575" s="167"/>
      <c r="E575" s="168"/>
      <c r="F575" s="40">
        <f>VLOOKUP(C575,'[2]Acha Air Sales Price List'!$B$1:$D$65536,3,FALSE)</f>
        <v>0</v>
      </c>
      <c r="G575" s="19">
        <f t="shared" si="23"/>
        <v>0</v>
      </c>
      <c r="H575" s="19"/>
      <c r="I575" s="20">
        <f t="shared" si="24"/>
        <v>0</v>
      </c>
      <c r="J575" s="12"/>
    </row>
    <row r="576" spans="1:10" ht="12.4" hidden="1" customHeight="1">
      <c r="A576" s="11"/>
      <c r="B576" s="1"/>
      <c r="C576" s="36"/>
      <c r="D576" s="167"/>
      <c r="E576" s="168"/>
      <c r="F576" s="40">
        <f>VLOOKUP(C576,'[2]Acha Air Sales Price List'!$B$1:$D$65536,3,FALSE)</f>
        <v>0</v>
      </c>
      <c r="G576" s="19">
        <f t="shared" si="23"/>
        <v>0</v>
      </c>
      <c r="H576" s="19"/>
      <c r="I576" s="20">
        <f t="shared" si="24"/>
        <v>0</v>
      </c>
      <c r="J576" s="12"/>
    </row>
    <row r="577" spans="1:10" ht="12.4" hidden="1" customHeight="1">
      <c r="A577" s="11"/>
      <c r="B577" s="1"/>
      <c r="C577" s="36"/>
      <c r="D577" s="167"/>
      <c r="E577" s="168"/>
      <c r="F577" s="40">
        <f>VLOOKUP(C577,'[2]Acha Air Sales Price List'!$B$1:$D$65536,3,FALSE)</f>
        <v>0</v>
      </c>
      <c r="G577" s="19">
        <f t="shared" si="23"/>
        <v>0</v>
      </c>
      <c r="H577" s="19"/>
      <c r="I577" s="20">
        <f t="shared" si="24"/>
        <v>0</v>
      </c>
      <c r="J577" s="12"/>
    </row>
    <row r="578" spans="1:10" ht="12.4" hidden="1" customHeight="1">
      <c r="A578" s="11"/>
      <c r="B578" s="1"/>
      <c r="C578" s="36"/>
      <c r="D578" s="167"/>
      <c r="E578" s="168"/>
      <c r="F578" s="40">
        <f>VLOOKUP(C578,'[2]Acha Air Sales Price List'!$B$1:$D$65536,3,FALSE)</f>
        <v>0</v>
      </c>
      <c r="G578" s="19">
        <f t="shared" si="23"/>
        <v>0</v>
      </c>
      <c r="H578" s="19"/>
      <c r="I578" s="20">
        <f t="shared" si="24"/>
        <v>0</v>
      </c>
      <c r="J578" s="12"/>
    </row>
    <row r="579" spans="1:10" ht="12.4" hidden="1" customHeight="1">
      <c r="A579" s="11"/>
      <c r="B579" s="1"/>
      <c r="C579" s="36"/>
      <c r="D579" s="167"/>
      <c r="E579" s="168"/>
      <c r="F579" s="40">
        <f>VLOOKUP(C579,'[2]Acha Air Sales Price List'!$B$1:$D$65536,3,FALSE)</f>
        <v>0</v>
      </c>
      <c r="G579" s="19">
        <f t="shared" si="23"/>
        <v>0</v>
      </c>
      <c r="H579" s="19"/>
      <c r="I579" s="20">
        <f t="shared" si="24"/>
        <v>0</v>
      </c>
      <c r="J579" s="12"/>
    </row>
    <row r="580" spans="1:10" ht="12.4" hidden="1" customHeight="1">
      <c r="A580" s="11"/>
      <c r="B580" s="1"/>
      <c r="C580" s="36"/>
      <c r="D580" s="167"/>
      <c r="E580" s="168"/>
      <c r="F580" s="40">
        <f>VLOOKUP(C580,'[2]Acha Air Sales Price List'!$B$1:$D$65536,3,FALSE)</f>
        <v>0</v>
      </c>
      <c r="G580" s="19">
        <f t="shared" si="23"/>
        <v>0</v>
      </c>
      <c r="H580" s="19"/>
      <c r="I580" s="20">
        <f t="shared" si="24"/>
        <v>0</v>
      </c>
      <c r="J580" s="12"/>
    </row>
    <row r="581" spans="1:10" ht="12.4" hidden="1" customHeight="1">
      <c r="A581" s="11"/>
      <c r="B581" s="1"/>
      <c r="C581" s="36"/>
      <c r="D581" s="167"/>
      <c r="E581" s="168"/>
      <c r="F581" s="40">
        <f>VLOOKUP(C581,'[2]Acha Air Sales Price List'!$B$1:$D$65536,3,FALSE)</f>
        <v>0</v>
      </c>
      <c r="G581" s="19">
        <f t="shared" si="23"/>
        <v>0</v>
      </c>
      <c r="H581" s="19"/>
      <c r="I581" s="20">
        <f t="shared" si="24"/>
        <v>0</v>
      </c>
      <c r="J581" s="12"/>
    </row>
    <row r="582" spans="1:10" ht="12.4" hidden="1" customHeight="1">
      <c r="A582" s="11"/>
      <c r="B582" s="1"/>
      <c r="C582" s="37"/>
      <c r="D582" s="167"/>
      <c r="E582" s="168"/>
      <c r="F582" s="40">
        <f>VLOOKUP(C582,'[2]Acha Air Sales Price List'!$B$1:$D$65536,3,FALSE)</f>
        <v>0</v>
      </c>
      <c r="G582" s="19">
        <f t="shared" si="23"/>
        <v>0</v>
      </c>
      <c r="H582" s="19"/>
      <c r="I582" s="20">
        <f t="shared" si="24"/>
        <v>0</v>
      </c>
      <c r="J582" s="12"/>
    </row>
    <row r="583" spans="1:10" ht="12" hidden="1" customHeight="1">
      <c r="A583" s="11"/>
      <c r="B583" s="1"/>
      <c r="C583" s="36"/>
      <c r="D583" s="167"/>
      <c r="E583" s="168"/>
      <c r="F583" s="40">
        <f>VLOOKUP(C583,'[2]Acha Air Sales Price List'!$B$1:$D$65536,3,FALSE)</f>
        <v>0</v>
      </c>
      <c r="G583" s="19">
        <f t="shared" si="23"/>
        <v>0</v>
      </c>
      <c r="H583" s="19"/>
      <c r="I583" s="20">
        <f t="shared" si="24"/>
        <v>0</v>
      </c>
      <c r="J583" s="12"/>
    </row>
    <row r="584" spans="1:10" ht="12.4" hidden="1" customHeight="1">
      <c r="A584" s="11"/>
      <c r="B584" s="1"/>
      <c r="C584" s="36"/>
      <c r="D584" s="167"/>
      <c r="E584" s="168"/>
      <c r="F584" s="40">
        <f>VLOOKUP(C584,'[2]Acha Air Sales Price List'!$B$1:$D$65536,3,FALSE)</f>
        <v>0</v>
      </c>
      <c r="G584" s="19">
        <f t="shared" si="23"/>
        <v>0</v>
      </c>
      <c r="H584" s="19"/>
      <c r="I584" s="20">
        <f t="shared" si="24"/>
        <v>0</v>
      </c>
      <c r="J584" s="12"/>
    </row>
    <row r="585" spans="1:10" ht="12.4" hidden="1" customHeight="1">
      <c r="A585" s="11"/>
      <c r="B585" s="1"/>
      <c r="C585" s="36"/>
      <c r="D585" s="167"/>
      <c r="E585" s="168"/>
      <c r="F585" s="40">
        <f>VLOOKUP(C585,'[2]Acha Air Sales Price List'!$B$1:$D$65536,3,FALSE)</f>
        <v>0</v>
      </c>
      <c r="G585" s="19">
        <f t="shared" si="23"/>
        <v>0</v>
      </c>
      <c r="H585" s="19"/>
      <c r="I585" s="20">
        <f t="shared" si="24"/>
        <v>0</v>
      </c>
      <c r="J585" s="12"/>
    </row>
    <row r="586" spans="1:10" ht="12.4" hidden="1" customHeight="1">
      <c r="A586" s="11"/>
      <c r="B586" s="1"/>
      <c r="C586" s="36"/>
      <c r="D586" s="167"/>
      <c r="E586" s="168"/>
      <c r="F586" s="40">
        <f>VLOOKUP(C586,'[2]Acha Air Sales Price List'!$B$1:$D$65536,3,FALSE)</f>
        <v>0</v>
      </c>
      <c r="G586" s="19">
        <f t="shared" si="23"/>
        <v>0</v>
      </c>
      <c r="H586" s="19"/>
      <c r="I586" s="20">
        <f t="shared" si="24"/>
        <v>0</v>
      </c>
      <c r="J586" s="12"/>
    </row>
    <row r="587" spans="1:10" ht="12.4" hidden="1" customHeight="1">
      <c r="A587" s="11"/>
      <c r="B587" s="1"/>
      <c r="C587" s="36"/>
      <c r="D587" s="167"/>
      <c r="E587" s="168"/>
      <c r="F587" s="40">
        <f>VLOOKUP(C587,'[2]Acha Air Sales Price List'!$B$1:$D$65536,3,FALSE)</f>
        <v>0</v>
      </c>
      <c r="G587" s="19">
        <f t="shared" si="23"/>
        <v>0</v>
      </c>
      <c r="H587" s="19"/>
      <c r="I587" s="20">
        <f t="shared" si="24"/>
        <v>0</v>
      </c>
      <c r="J587" s="12"/>
    </row>
    <row r="588" spans="1:10" ht="12.4" hidden="1" customHeight="1">
      <c r="A588" s="11"/>
      <c r="B588" s="1"/>
      <c r="C588" s="36"/>
      <c r="D588" s="167"/>
      <c r="E588" s="168"/>
      <c r="F588" s="40">
        <f>VLOOKUP(C588,'[2]Acha Air Sales Price List'!$B$1:$D$65536,3,FALSE)</f>
        <v>0</v>
      </c>
      <c r="G588" s="19">
        <f t="shared" si="23"/>
        <v>0</v>
      </c>
      <c r="H588" s="19"/>
      <c r="I588" s="20">
        <f t="shared" si="24"/>
        <v>0</v>
      </c>
      <c r="J588" s="12"/>
    </row>
    <row r="589" spans="1:10" ht="12.4" hidden="1" customHeight="1">
      <c r="A589" s="11"/>
      <c r="B589" s="1"/>
      <c r="C589" s="36"/>
      <c r="D589" s="167"/>
      <c r="E589" s="168"/>
      <c r="F589" s="40">
        <f>VLOOKUP(C589,'[2]Acha Air Sales Price List'!$B$1:$D$65536,3,FALSE)</f>
        <v>0</v>
      </c>
      <c r="G589" s="19">
        <f t="shared" si="23"/>
        <v>0</v>
      </c>
      <c r="H589" s="19"/>
      <c r="I589" s="20">
        <f t="shared" si="24"/>
        <v>0</v>
      </c>
      <c r="J589" s="12"/>
    </row>
    <row r="590" spans="1:10" ht="12.4" hidden="1" customHeight="1">
      <c r="A590" s="11"/>
      <c r="B590" s="1"/>
      <c r="C590" s="36"/>
      <c r="D590" s="167"/>
      <c r="E590" s="168"/>
      <c r="F590" s="40">
        <f>VLOOKUP(C590,'[2]Acha Air Sales Price List'!$B$1:$D$65536,3,FALSE)</f>
        <v>0</v>
      </c>
      <c r="G590" s="19">
        <f t="shared" si="23"/>
        <v>0</v>
      </c>
      <c r="H590" s="19"/>
      <c r="I590" s="20">
        <f t="shared" si="24"/>
        <v>0</v>
      </c>
      <c r="J590" s="12"/>
    </row>
    <row r="591" spans="1:10" ht="12.4" hidden="1" customHeight="1">
      <c r="A591" s="11"/>
      <c r="B591" s="1"/>
      <c r="C591" s="36"/>
      <c r="D591" s="167"/>
      <c r="E591" s="168"/>
      <c r="F591" s="40">
        <f>VLOOKUP(C591,'[2]Acha Air Sales Price List'!$B$1:$D$65536,3,FALSE)</f>
        <v>0</v>
      </c>
      <c r="G591" s="19">
        <f t="shared" si="23"/>
        <v>0</v>
      </c>
      <c r="H591" s="19"/>
      <c r="I591" s="20">
        <f t="shared" si="24"/>
        <v>0</v>
      </c>
      <c r="J591" s="12"/>
    </row>
    <row r="592" spans="1:10" ht="12.4" hidden="1" customHeight="1">
      <c r="A592" s="11"/>
      <c r="B592" s="1"/>
      <c r="C592" s="36"/>
      <c r="D592" s="167"/>
      <c r="E592" s="168"/>
      <c r="F592" s="40">
        <f>VLOOKUP(C592,'[2]Acha Air Sales Price List'!$B$1:$D$65536,3,FALSE)</f>
        <v>0</v>
      </c>
      <c r="G592" s="19">
        <f t="shared" si="23"/>
        <v>0</v>
      </c>
      <c r="H592" s="19"/>
      <c r="I592" s="20">
        <f t="shared" si="24"/>
        <v>0</v>
      </c>
      <c r="J592" s="12"/>
    </row>
    <row r="593" spans="1:10" ht="12.4" hidden="1" customHeight="1">
      <c r="A593" s="11"/>
      <c r="B593" s="1"/>
      <c r="C593" s="36"/>
      <c r="D593" s="167"/>
      <c r="E593" s="168"/>
      <c r="F593" s="40">
        <f>VLOOKUP(C593,'[2]Acha Air Sales Price List'!$B$1:$D$65536,3,FALSE)</f>
        <v>0</v>
      </c>
      <c r="G593" s="19">
        <f t="shared" si="23"/>
        <v>0</v>
      </c>
      <c r="H593" s="19"/>
      <c r="I593" s="20">
        <f t="shared" si="24"/>
        <v>0</v>
      </c>
      <c r="J593" s="12"/>
    </row>
    <row r="594" spans="1:10" ht="12.4" hidden="1" customHeight="1">
      <c r="A594" s="11"/>
      <c r="B594" s="1"/>
      <c r="C594" s="36"/>
      <c r="D594" s="167"/>
      <c r="E594" s="168"/>
      <c r="F594" s="40">
        <f>VLOOKUP(C594,'[2]Acha Air Sales Price List'!$B$1:$D$65536,3,FALSE)</f>
        <v>0</v>
      </c>
      <c r="G594" s="19">
        <f t="shared" si="23"/>
        <v>0</v>
      </c>
      <c r="H594" s="19"/>
      <c r="I594" s="20">
        <f t="shared" si="24"/>
        <v>0</v>
      </c>
      <c r="J594" s="12"/>
    </row>
    <row r="595" spans="1:10" ht="12.4" hidden="1" customHeight="1">
      <c r="A595" s="11"/>
      <c r="B595" s="1"/>
      <c r="C595" s="36"/>
      <c r="D595" s="167"/>
      <c r="E595" s="168"/>
      <c r="F595" s="40">
        <f>VLOOKUP(C595,'[2]Acha Air Sales Price List'!$B$1:$D$65536,3,FALSE)</f>
        <v>0</v>
      </c>
      <c r="G595" s="19">
        <f t="shared" si="23"/>
        <v>0</v>
      </c>
      <c r="H595" s="19"/>
      <c r="I595" s="20">
        <f t="shared" si="24"/>
        <v>0</v>
      </c>
      <c r="J595" s="12"/>
    </row>
    <row r="596" spans="1:10" ht="12.4" hidden="1" customHeight="1">
      <c r="A596" s="11"/>
      <c r="B596" s="1"/>
      <c r="C596" s="36"/>
      <c r="D596" s="167"/>
      <c r="E596" s="168"/>
      <c r="F596" s="40">
        <f>VLOOKUP(C596,'[2]Acha Air Sales Price List'!$B$1:$D$65536,3,FALSE)</f>
        <v>0</v>
      </c>
      <c r="G596" s="19">
        <f t="shared" si="23"/>
        <v>0</v>
      </c>
      <c r="H596" s="19"/>
      <c r="I596" s="20">
        <f t="shared" si="24"/>
        <v>0</v>
      </c>
      <c r="J596" s="12"/>
    </row>
    <row r="597" spans="1:10" ht="12.4" hidden="1" customHeight="1">
      <c r="A597" s="11"/>
      <c r="B597" s="1"/>
      <c r="C597" s="36"/>
      <c r="D597" s="167"/>
      <c r="E597" s="168"/>
      <c r="F597" s="40">
        <f>VLOOKUP(C597,'[2]Acha Air Sales Price List'!$B$1:$D$65536,3,FALSE)</f>
        <v>0</v>
      </c>
      <c r="G597" s="19">
        <f t="shared" si="23"/>
        <v>0</v>
      </c>
      <c r="H597" s="19"/>
      <c r="I597" s="20">
        <f t="shared" si="24"/>
        <v>0</v>
      </c>
      <c r="J597" s="12"/>
    </row>
    <row r="598" spans="1:10" ht="12.4" hidden="1" customHeight="1">
      <c r="A598" s="11"/>
      <c r="B598" s="1"/>
      <c r="C598" s="36"/>
      <c r="D598" s="167"/>
      <c r="E598" s="168"/>
      <c r="F598" s="40">
        <f>VLOOKUP(C598,'[2]Acha Air Sales Price List'!$B$1:$D$65536,3,FALSE)</f>
        <v>0</v>
      </c>
      <c r="G598" s="19">
        <f t="shared" ref="G598:G661" si="25">ROUND(H598/4,2)</f>
        <v>0</v>
      </c>
      <c r="H598" s="19"/>
      <c r="I598" s="20">
        <f t="shared" si="24"/>
        <v>0</v>
      </c>
      <c r="J598" s="12"/>
    </row>
    <row r="599" spans="1:10" ht="12.4" hidden="1" customHeight="1">
      <c r="A599" s="11"/>
      <c r="B599" s="1"/>
      <c r="C599" s="36"/>
      <c r="D599" s="167"/>
      <c r="E599" s="168"/>
      <c r="F599" s="40">
        <f>VLOOKUP(C599,'[2]Acha Air Sales Price List'!$B$1:$D$65536,3,FALSE)</f>
        <v>0</v>
      </c>
      <c r="G599" s="19">
        <f t="shared" si="25"/>
        <v>0</v>
      </c>
      <c r="H599" s="19"/>
      <c r="I599" s="20">
        <f t="shared" si="24"/>
        <v>0</v>
      </c>
      <c r="J599" s="12"/>
    </row>
    <row r="600" spans="1:10" ht="12.4" hidden="1" customHeight="1">
      <c r="A600" s="11"/>
      <c r="B600" s="1"/>
      <c r="C600" s="36"/>
      <c r="D600" s="167"/>
      <c r="E600" s="168"/>
      <c r="F600" s="40">
        <f>VLOOKUP(C600,'[2]Acha Air Sales Price List'!$B$1:$D$65536,3,FALSE)</f>
        <v>0</v>
      </c>
      <c r="G600" s="19">
        <f t="shared" si="25"/>
        <v>0</v>
      </c>
      <c r="H600" s="19"/>
      <c r="I600" s="20">
        <f t="shared" si="24"/>
        <v>0</v>
      </c>
      <c r="J600" s="12"/>
    </row>
    <row r="601" spans="1:10" ht="12.4" hidden="1" customHeight="1">
      <c r="A601" s="11"/>
      <c r="B601" s="1"/>
      <c r="C601" s="36"/>
      <c r="D601" s="167"/>
      <c r="E601" s="168"/>
      <c r="F601" s="40">
        <f>VLOOKUP(C601,'[2]Acha Air Sales Price List'!$B$1:$D$65536,3,FALSE)</f>
        <v>0</v>
      </c>
      <c r="G601" s="19">
        <f t="shared" si="25"/>
        <v>0</v>
      </c>
      <c r="H601" s="19"/>
      <c r="I601" s="20">
        <f t="shared" si="24"/>
        <v>0</v>
      </c>
      <c r="J601" s="12"/>
    </row>
    <row r="602" spans="1:10" ht="12.4" hidden="1" customHeight="1">
      <c r="A602" s="11"/>
      <c r="B602" s="1"/>
      <c r="C602" s="36"/>
      <c r="D602" s="167"/>
      <c r="E602" s="168"/>
      <c r="F602" s="40">
        <f>VLOOKUP(C602,'[2]Acha Air Sales Price List'!$B$1:$D$65536,3,FALSE)</f>
        <v>0</v>
      </c>
      <c r="G602" s="19">
        <f t="shared" si="25"/>
        <v>0</v>
      </c>
      <c r="H602" s="19"/>
      <c r="I602" s="20">
        <f t="shared" si="24"/>
        <v>0</v>
      </c>
      <c r="J602" s="12"/>
    </row>
    <row r="603" spans="1:10" ht="12.4" hidden="1" customHeight="1">
      <c r="A603" s="11"/>
      <c r="B603" s="1"/>
      <c r="C603" s="36"/>
      <c r="D603" s="167"/>
      <c r="E603" s="168"/>
      <c r="F603" s="40">
        <f>VLOOKUP(C603,'[2]Acha Air Sales Price List'!$B$1:$D$65536,3,FALSE)</f>
        <v>0</v>
      </c>
      <c r="G603" s="19">
        <f t="shared" si="25"/>
        <v>0</v>
      </c>
      <c r="H603" s="19"/>
      <c r="I603" s="20">
        <f t="shared" si="24"/>
        <v>0</v>
      </c>
      <c r="J603" s="12"/>
    </row>
    <row r="604" spans="1:10" ht="12.4" hidden="1" customHeight="1">
      <c r="A604" s="11"/>
      <c r="B604" s="1"/>
      <c r="C604" s="36"/>
      <c r="D604" s="167"/>
      <c r="E604" s="168"/>
      <c r="F604" s="40">
        <f>VLOOKUP(C604,'[2]Acha Air Sales Price List'!$B$1:$D$65536,3,FALSE)</f>
        <v>0</v>
      </c>
      <c r="G604" s="19">
        <f t="shared" si="25"/>
        <v>0</v>
      </c>
      <c r="H604" s="19"/>
      <c r="I604" s="20">
        <f t="shared" si="24"/>
        <v>0</v>
      </c>
      <c r="J604" s="12"/>
    </row>
    <row r="605" spans="1:10" ht="12.4" hidden="1" customHeight="1">
      <c r="A605" s="11"/>
      <c r="B605" s="1"/>
      <c r="C605" s="36"/>
      <c r="D605" s="167"/>
      <c r="E605" s="168"/>
      <c r="F605" s="40">
        <f>VLOOKUP(C605,'[2]Acha Air Sales Price List'!$B$1:$D$65536,3,FALSE)</f>
        <v>0</v>
      </c>
      <c r="G605" s="19">
        <f t="shared" si="25"/>
        <v>0</v>
      </c>
      <c r="H605" s="19"/>
      <c r="I605" s="20">
        <f t="shared" si="24"/>
        <v>0</v>
      </c>
      <c r="J605" s="12"/>
    </row>
    <row r="606" spans="1:10" ht="12.4" hidden="1" customHeight="1">
      <c r="A606" s="11"/>
      <c r="B606" s="1"/>
      <c r="C606" s="36"/>
      <c r="D606" s="167"/>
      <c r="E606" s="168"/>
      <c r="F606" s="40">
        <f>VLOOKUP(C606,'[2]Acha Air Sales Price List'!$B$1:$D$65536,3,FALSE)</f>
        <v>0</v>
      </c>
      <c r="G606" s="19">
        <f t="shared" si="25"/>
        <v>0</v>
      </c>
      <c r="H606" s="19"/>
      <c r="I606" s="20">
        <f t="shared" si="24"/>
        <v>0</v>
      </c>
      <c r="J606" s="12"/>
    </row>
    <row r="607" spans="1:10" ht="12.4" hidden="1" customHeight="1">
      <c r="A607" s="11"/>
      <c r="B607" s="1"/>
      <c r="C607" s="36"/>
      <c r="D607" s="167"/>
      <c r="E607" s="168"/>
      <c r="F607" s="40">
        <f>VLOOKUP(C607,'[2]Acha Air Sales Price List'!$B$1:$D$65536,3,FALSE)</f>
        <v>0</v>
      </c>
      <c r="G607" s="19">
        <f t="shared" si="25"/>
        <v>0</v>
      </c>
      <c r="H607" s="19"/>
      <c r="I607" s="20">
        <f t="shared" si="24"/>
        <v>0</v>
      </c>
      <c r="J607" s="12"/>
    </row>
    <row r="608" spans="1:10" ht="12.4" hidden="1" customHeight="1">
      <c r="A608" s="11"/>
      <c r="B608" s="1"/>
      <c r="C608" s="36"/>
      <c r="D608" s="167"/>
      <c r="E608" s="168"/>
      <c r="F608" s="40">
        <f>VLOOKUP(C608,'[2]Acha Air Sales Price List'!$B$1:$D$65536,3,FALSE)</f>
        <v>0</v>
      </c>
      <c r="G608" s="19">
        <f t="shared" si="25"/>
        <v>0</v>
      </c>
      <c r="H608" s="19"/>
      <c r="I608" s="20">
        <f t="shared" si="24"/>
        <v>0</v>
      </c>
      <c r="J608" s="12"/>
    </row>
    <row r="609" spans="1:10" ht="12.4" hidden="1" customHeight="1">
      <c r="A609" s="11"/>
      <c r="B609" s="1"/>
      <c r="C609" s="36"/>
      <c r="D609" s="167"/>
      <c r="E609" s="168"/>
      <c r="F609" s="40">
        <f>VLOOKUP(C609,'[2]Acha Air Sales Price List'!$B$1:$D$65536,3,FALSE)</f>
        <v>0</v>
      </c>
      <c r="G609" s="19">
        <f t="shared" si="25"/>
        <v>0</v>
      </c>
      <c r="H609" s="19"/>
      <c r="I609" s="20">
        <f t="shared" si="24"/>
        <v>0</v>
      </c>
      <c r="J609" s="12"/>
    </row>
    <row r="610" spans="1:10" ht="12.4" hidden="1" customHeight="1">
      <c r="A610" s="11"/>
      <c r="B610" s="1"/>
      <c r="C610" s="37"/>
      <c r="D610" s="167"/>
      <c r="E610" s="168"/>
      <c r="F610" s="40">
        <f>VLOOKUP(C610,'[2]Acha Air Sales Price List'!$B$1:$D$65536,3,FALSE)</f>
        <v>0</v>
      </c>
      <c r="G610" s="19">
        <f t="shared" si="25"/>
        <v>0</v>
      </c>
      <c r="H610" s="19"/>
      <c r="I610" s="20">
        <f t="shared" si="24"/>
        <v>0</v>
      </c>
      <c r="J610" s="12"/>
    </row>
    <row r="611" spans="1:10" ht="12" hidden="1" customHeight="1">
      <c r="A611" s="11"/>
      <c r="B611" s="1"/>
      <c r="C611" s="36"/>
      <c r="D611" s="167"/>
      <c r="E611" s="168"/>
      <c r="F611" s="40">
        <f>VLOOKUP(C611,'[2]Acha Air Sales Price List'!$B$1:$D$65536,3,FALSE)</f>
        <v>0</v>
      </c>
      <c r="G611" s="19">
        <f t="shared" si="25"/>
        <v>0</v>
      </c>
      <c r="H611" s="19"/>
      <c r="I611" s="20">
        <f t="shared" si="24"/>
        <v>0</v>
      </c>
      <c r="J611" s="12"/>
    </row>
    <row r="612" spans="1:10" ht="12.4" hidden="1" customHeight="1">
      <c r="A612" s="11"/>
      <c r="B612" s="1"/>
      <c r="C612" s="36"/>
      <c r="D612" s="167"/>
      <c r="E612" s="168"/>
      <c r="F612" s="40">
        <f>VLOOKUP(C612,'[2]Acha Air Sales Price List'!$B$1:$D$65536,3,FALSE)</f>
        <v>0</v>
      </c>
      <c r="G612" s="19">
        <f t="shared" si="25"/>
        <v>0</v>
      </c>
      <c r="H612" s="19"/>
      <c r="I612" s="20">
        <f t="shared" si="24"/>
        <v>0</v>
      </c>
      <c r="J612" s="12"/>
    </row>
    <row r="613" spans="1:10" ht="12.4" hidden="1" customHeight="1">
      <c r="A613" s="11"/>
      <c r="B613" s="1"/>
      <c r="C613" s="36"/>
      <c r="D613" s="167"/>
      <c r="E613" s="168"/>
      <c r="F613" s="40">
        <f>VLOOKUP(C613,'[2]Acha Air Sales Price List'!$B$1:$D$65536,3,FALSE)</f>
        <v>0</v>
      </c>
      <c r="G613" s="19">
        <f t="shared" si="25"/>
        <v>0</v>
      </c>
      <c r="H613" s="19"/>
      <c r="I613" s="20">
        <f t="shared" si="24"/>
        <v>0</v>
      </c>
      <c r="J613" s="12"/>
    </row>
    <row r="614" spans="1:10" ht="12.4" hidden="1" customHeight="1">
      <c r="A614" s="11"/>
      <c r="B614" s="1"/>
      <c r="C614" s="36"/>
      <c r="D614" s="167"/>
      <c r="E614" s="168"/>
      <c r="F614" s="40">
        <f>VLOOKUP(C614,'[2]Acha Air Sales Price List'!$B$1:$D$65536,3,FALSE)</f>
        <v>0</v>
      </c>
      <c r="G614" s="19">
        <f t="shared" si="25"/>
        <v>0</v>
      </c>
      <c r="H614" s="19"/>
      <c r="I614" s="20">
        <f t="shared" si="24"/>
        <v>0</v>
      </c>
      <c r="J614" s="12"/>
    </row>
    <row r="615" spans="1:10" ht="12.4" hidden="1" customHeight="1">
      <c r="A615" s="11"/>
      <c r="B615" s="1"/>
      <c r="C615" s="36"/>
      <c r="D615" s="167"/>
      <c r="E615" s="168"/>
      <c r="F615" s="40">
        <f>VLOOKUP(C615,'[2]Acha Air Sales Price List'!$B$1:$D$65536,3,FALSE)</f>
        <v>0</v>
      </c>
      <c r="G615" s="19">
        <f t="shared" si="25"/>
        <v>0</v>
      </c>
      <c r="H615" s="19"/>
      <c r="I615" s="20">
        <f t="shared" si="24"/>
        <v>0</v>
      </c>
      <c r="J615" s="12"/>
    </row>
    <row r="616" spans="1:10" ht="12.4" hidden="1" customHeight="1">
      <c r="A616" s="11"/>
      <c r="B616" s="1"/>
      <c r="C616" s="36"/>
      <c r="D616" s="167"/>
      <c r="E616" s="168"/>
      <c r="F616" s="40">
        <f>VLOOKUP(C616,'[2]Acha Air Sales Price List'!$B$1:$D$65536,3,FALSE)</f>
        <v>0</v>
      </c>
      <c r="G616" s="19">
        <f t="shared" si="25"/>
        <v>0</v>
      </c>
      <c r="H616" s="19"/>
      <c r="I616" s="20">
        <f t="shared" si="24"/>
        <v>0</v>
      </c>
      <c r="J616" s="12"/>
    </row>
    <row r="617" spans="1:10" ht="12.4" hidden="1" customHeight="1">
      <c r="A617" s="11"/>
      <c r="B617" s="1"/>
      <c r="C617" s="36"/>
      <c r="D617" s="167"/>
      <c r="E617" s="168"/>
      <c r="F617" s="40">
        <f>VLOOKUP(C617,'[2]Acha Air Sales Price List'!$B$1:$D$65536,3,FALSE)</f>
        <v>0</v>
      </c>
      <c r="G617" s="19">
        <f t="shared" si="25"/>
        <v>0</v>
      </c>
      <c r="H617" s="19"/>
      <c r="I617" s="20">
        <f t="shared" si="24"/>
        <v>0</v>
      </c>
      <c r="J617" s="12"/>
    </row>
    <row r="618" spans="1:10" ht="12.4" hidden="1" customHeight="1">
      <c r="A618" s="11"/>
      <c r="B618" s="1"/>
      <c r="C618" s="36"/>
      <c r="D618" s="167"/>
      <c r="E618" s="168"/>
      <c r="F618" s="40">
        <f>VLOOKUP(C618,'[2]Acha Air Sales Price List'!$B$1:$D$65536,3,FALSE)</f>
        <v>0</v>
      </c>
      <c r="G618" s="19">
        <f t="shared" si="25"/>
        <v>0</v>
      </c>
      <c r="H618" s="19"/>
      <c r="I618" s="20">
        <f t="shared" si="24"/>
        <v>0</v>
      </c>
      <c r="J618" s="12"/>
    </row>
    <row r="619" spans="1:10" ht="12.4" hidden="1" customHeight="1">
      <c r="A619" s="11"/>
      <c r="B619" s="1"/>
      <c r="C619" s="36"/>
      <c r="D619" s="167"/>
      <c r="E619" s="168"/>
      <c r="F619" s="40">
        <f>VLOOKUP(C619,'[2]Acha Air Sales Price List'!$B$1:$D$65536,3,FALSE)</f>
        <v>0</v>
      </c>
      <c r="G619" s="19">
        <f t="shared" si="25"/>
        <v>0</v>
      </c>
      <c r="H619" s="19"/>
      <c r="I619" s="20">
        <f t="shared" si="24"/>
        <v>0</v>
      </c>
      <c r="J619" s="12"/>
    </row>
    <row r="620" spans="1:10" ht="12.4" hidden="1" customHeight="1">
      <c r="A620" s="11"/>
      <c r="B620" s="1"/>
      <c r="C620" s="36"/>
      <c r="D620" s="167"/>
      <c r="E620" s="168"/>
      <c r="F620" s="40">
        <f>VLOOKUP(C620,'[2]Acha Air Sales Price List'!$B$1:$D$65536,3,FALSE)</f>
        <v>0</v>
      </c>
      <c r="G620" s="19">
        <f t="shared" si="25"/>
        <v>0</v>
      </c>
      <c r="H620" s="19"/>
      <c r="I620" s="20">
        <f t="shared" si="24"/>
        <v>0</v>
      </c>
      <c r="J620" s="12"/>
    </row>
    <row r="621" spans="1:10" ht="12.4" hidden="1" customHeight="1">
      <c r="A621" s="11"/>
      <c r="B621" s="1"/>
      <c r="C621" s="36"/>
      <c r="D621" s="167"/>
      <c r="E621" s="168"/>
      <c r="F621" s="40">
        <f>VLOOKUP(C621,'[2]Acha Air Sales Price List'!$B$1:$D$65536,3,FALSE)</f>
        <v>0</v>
      </c>
      <c r="G621" s="19">
        <f t="shared" si="25"/>
        <v>0</v>
      </c>
      <c r="H621" s="19"/>
      <c r="I621" s="20">
        <f t="shared" si="24"/>
        <v>0</v>
      </c>
      <c r="J621" s="12"/>
    </row>
    <row r="622" spans="1:10" ht="12.4" hidden="1" customHeight="1">
      <c r="A622" s="11"/>
      <c r="B622" s="1"/>
      <c r="C622" s="36"/>
      <c r="D622" s="167"/>
      <c r="E622" s="168"/>
      <c r="F622" s="40">
        <f>VLOOKUP(C622,'[2]Acha Air Sales Price List'!$B$1:$D$65536,3,FALSE)</f>
        <v>0</v>
      </c>
      <c r="G622" s="19">
        <f t="shared" si="25"/>
        <v>0</v>
      </c>
      <c r="H622" s="19"/>
      <c r="I622" s="20">
        <f t="shared" si="24"/>
        <v>0</v>
      </c>
      <c r="J622" s="12"/>
    </row>
    <row r="623" spans="1:10" ht="12.4" hidden="1" customHeight="1">
      <c r="A623" s="11"/>
      <c r="B623" s="1"/>
      <c r="C623" s="36"/>
      <c r="D623" s="167"/>
      <c r="E623" s="168"/>
      <c r="F623" s="40">
        <f>VLOOKUP(C623,'[2]Acha Air Sales Price List'!$B$1:$D$65536,3,FALSE)</f>
        <v>0</v>
      </c>
      <c r="G623" s="19">
        <f t="shared" si="25"/>
        <v>0</v>
      </c>
      <c r="H623" s="19"/>
      <c r="I623" s="20">
        <f t="shared" ref="I623:I686" si="26">ROUND(IF(ISNUMBER(B623), G623*B623, 0),5)</f>
        <v>0</v>
      </c>
      <c r="J623" s="12"/>
    </row>
    <row r="624" spans="1:10" ht="12.4" hidden="1" customHeight="1">
      <c r="A624" s="11"/>
      <c r="B624" s="1"/>
      <c r="C624" s="36"/>
      <c r="D624" s="167"/>
      <c r="E624" s="168"/>
      <c r="F624" s="40">
        <f>VLOOKUP(C624,'[2]Acha Air Sales Price List'!$B$1:$D$65536,3,FALSE)</f>
        <v>0</v>
      </c>
      <c r="G624" s="19">
        <f t="shared" si="25"/>
        <v>0</v>
      </c>
      <c r="H624" s="19"/>
      <c r="I624" s="20">
        <f t="shared" si="26"/>
        <v>0</v>
      </c>
      <c r="J624" s="12"/>
    </row>
    <row r="625" spans="1:10" ht="12.4" hidden="1" customHeight="1">
      <c r="A625" s="11"/>
      <c r="B625" s="1"/>
      <c r="C625" s="36"/>
      <c r="D625" s="167"/>
      <c r="E625" s="168"/>
      <c r="F625" s="40">
        <f>VLOOKUP(C625,'[2]Acha Air Sales Price List'!$B$1:$D$65536,3,FALSE)</f>
        <v>0</v>
      </c>
      <c r="G625" s="19">
        <f t="shared" si="25"/>
        <v>0</v>
      </c>
      <c r="H625" s="19"/>
      <c r="I625" s="20">
        <f t="shared" si="26"/>
        <v>0</v>
      </c>
      <c r="J625" s="12"/>
    </row>
    <row r="626" spans="1:10" ht="12.4" hidden="1" customHeight="1">
      <c r="A626" s="11"/>
      <c r="B626" s="1"/>
      <c r="C626" s="37"/>
      <c r="D626" s="167"/>
      <c r="E626" s="168"/>
      <c r="F626" s="40">
        <f>VLOOKUP(C626,'[2]Acha Air Sales Price List'!$B$1:$D$65536,3,FALSE)</f>
        <v>0</v>
      </c>
      <c r="G626" s="19">
        <f t="shared" si="25"/>
        <v>0</v>
      </c>
      <c r="H626" s="19"/>
      <c r="I626" s="20">
        <f t="shared" si="26"/>
        <v>0</v>
      </c>
      <c r="J626" s="12"/>
    </row>
    <row r="627" spans="1:10" ht="12.4" hidden="1" customHeight="1">
      <c r="A627" s="11"/>
      <c r="B627" s="1"/>
      <c r="C627" s="37"/>
      <c r="D627" s="167"/>
      <c r="E627" s="168"/>
      <c r="F627" s="40">
        <f>VLOOKUP(C627,'[2]Acha Air Sales Price List'!$B$1:$D$65536,3,FALSE)</f>
        <v>0</v>
      </c>
      <c r="G627" s="19">
        <f t="shared" si="25"/>
        <v>0</v>
      </c>
      <c r="H627" s="19"/>
      <c r="I627" s="20">
        <f t="shared" si="26"/>
        <v>0</v>
      </c>
      <c r="J627" s="12"/>
    </row>
    <row r="628" spans="1:10" ht="12.4" hidden="1" customHeight="1">
      <c r="A628" s="11"/>
      <c r="B628" s="1"/>
      <c r="C628" s="36"/>
      <c r="D628" s="167"/>
      <c r="E628" s="168"/>
      <c r="F628" s="40">
        <f>VLOOKUP(C628,'[2]Acha Air Sales Price List'!$B$1:$D$65536,3,FALSE)</f>
        <v>0</v>
      </c>
      <c r="G628" s="19">
        <f t="shared" si="25"/>
        <v>0</v>
      </c>
      <c r="H628" s="19"/>
      <c r="I628" s="20">
        <f t="shared" si="26"/>
        <v>0</v>
      </c>
      <c r="J628" s="12"/>
    </row>
    <row r="629" spans="1:10" ht="12.4" hidden="1" customHeight="1">
      <c r="A629" s="11"/>
      <c r="B629" s="1"/>
      <c r="C629" s="36"/>
      <c r="D629" s="167"/>
      <c r="E629" s="168"/>
      <c r="F629" s="40">
        <f>VLOOKUP(C629,'[2]Acha Air Sales Price List'!$B$1:$D$65536,3,FALSE)</f>
        <v>0</v>
      </c>
      <c r="G629" s="19">
        <f t="shared" si="25"/>
        <v>0</v>
      </c>
      <c r="H629" s="19"/>
      <c r="I629" s="20">
        <f t="shared" si="26"/>
        <v>0</v>
      </c>
      <c r="J629" s="12"/>
    </row>
    <row r="630" spans="1:10" ht="12.4" hidden="1" customHeight="1">
      <c r="A630" s="11"/>
      <c r="B630" s="1"/>
      <c r="C630" s="36"/>
      <c r="D630" s="167"/>
      <c r="E630" s="168"/>
      <c r="F630" s="40">
        <f>VLOOKUP(C630,'[2]Acha Air Sales Price List'!$B$1:$D$65536,3,FALSE)</f>
        <v>0</v>
      </c>
      <c r="G630" s="19">
        <f t="shared" si="25"/>
        <v>0</v>
      </c>
      <c r="H630" s="19"/>
      <c r="I630" s="20">
        <f t="shared" si="26"/>
        <v>0</v>
      </c>
      <c r="J630" s="12"/>
    </row>
    <row r="631" spans="1:10" ht="12.4" hidden="1" customHeight="1">
      <c r="A631" s="11"/>
      <c r="B631" s="1"/>
      <c r="C631" s="36"/>
      <c r="D631" s="167"/>
      <c r="E631" s="168"/>
      <c r="F631" s="40">
        <f>VLOOKUP(C631,'[2]Acha Air Sales Price List'!$B$1:$D$65536,3,FALSE)</f>
        <v>0</v>
      </c>
      <c r="G631" s="19">
        <f t="shared" si="25"/>
        <v>0</v>
      </c>
      <c r="H631" s="19"/>
      <c r="I631" s="20">
        <f t="shared" si="26"/>
        <v>0</v>
      </c>
      <c r="J631" s="12"/>
    </row>
    <row r="632" spans="1:10" ht="12.4" hidden="1" customHeight="1">
      <c r="A632" s="11"/>
      <c r="B632" s="1"/>
      <c r="C632" s="36"/>
      <c r="D632" s="167"/>
      <c r="E632" s="168"/>
      <c r="F632" s="40">
        <f>VLOOKUP(C632,'[2]Acha Air Sales Price List'!$B$1:$D$65536,3,FALSE)</f>
        <v>0</v>
      </c>
      <c r="G632" s="19">
        <f t="shared" si="25"/>
        <v>0</v>
      </c>
      <c r="H632" s="19"/>
      <c r="I632" s="20">
        <f t="shared" si="26"/>
        <v>0</v>
      </c>
      <c r="J632" s="12"/>
    </row>
    <row r="633" spans="1:10" ht="12.4" hidden="1" customHeight="1">
      <c r="A633" s="11"/>
      <c r="B633" s="1"/>
      <c r="C633" s="36"/>
      <c r="D633" s="167"/>
      <c r="E633" s="168"/>
      <c r="F633" s="40">
        <f>VLOOKUP(C633,'[2]Acha Air Sales Price List'!$B$1:$D$65536,3,FALSE)</f>
        <v>0</v>
      </c>
      <c r="G633" s="19">
        <f t="shared" si="25"/>
        <v>0</v>
      </c>
      <c r="H633" s="19"/>
      <c r="I633" s="20">
        <f t="shared" si="26"/>
        <v>0</v>
      </c>
      <c r="J633" s="12"/>
    </row>
    <row r="634" spans="1:10" ht="12.4" hidden="1" customHeight="1">
      <c r="A634" s="11"/>
      <c r="B634" s="1"/>
      <c r="C634" s="36"/>
      <c r="D634" s="167"/>
      <c r="E634" s="168"/>
      <c r="F634" s="40">
        <f>VLOOKUP(C634,'[2]Acha Air Sales Price List'!$B$1:$D$65536,3,FALSE)</f>
        <v>0</v>
      </c>
      <c r="G634" s="19">
        <f t="shared" si="25"/>
        <v>0</v>
      </c>
      <c r="H634" s="19"/>
      <c r="I634" s="20">
        <f t="shared" si="26"/>
        <v>0</v>
      </c>
      <c r="J634" s="12"/>
    </row>
    <row r="635" spans="1:10" ht="12.4" hidden="1" customHeight="1">
      <c r="A635" s="11"/>
      <c r="B635" s="1"/>
      <c r="C635" s="36"/>
      <c r="D635" s="167"/>
      <c r="E635" s="168"/>
      <c r="F635" s="40">
        <f>VLOOKUP(C635,'[2]Acha Air Sales Price List'!$B$1:$D$65536,3,FALSE)</f>
        <v>0</v>
      </c>
      <c r="G635" s="19">
        <f t="shared" si="25"/>
        <v>0</v>
      </c>
      <c r="H635" s="19"/>
      <c r="I635" s="20">
        <f t="shared" si="26"/>
        <v>0</v>
      </c>
      <c r="J635" s="12"/>
    </row>
    <row r="636" spans="1:10" ht="12.4" hidden="1" customHeight="1">
      <c r="A636" s="11"/>
      <c r="B636" s="1"/>
      <c r="C636" s="36"/>
      <c r="D636" s="167"/>
      <c r="E636" s="168"/>
      <c r="F636" s="40">
        <f>VLOOKUP(C636,'[2]Acha Air Sales Price List'!$B$1:$D$65536,3,FALSE)</f>
        <v>0</v>
      </c>
      <c r="G636" s="19">
        <f t="shared" si="25"/>
        <v>0</v>
      </c>
      <c r="H636" s="19"/>
      <c r="I636" s="20">
        <f t="shared" si="26"/>
        <v>0</v>
      </c>
      <c r="J636" s="12"/>
    </row>
    <row r="637" spans="1:10" ht="12.4" hidden="1" customHeight="1">
      <c r="A637" s="11"/>
      <c r="B637" s="1"/>
      <c r="C637" s="36"/>
      <c r="D637" s="167"/>
      <c r="E637" s="168"/>
      <c r="F637" s="40">
        <f>VLOOKUP(C637,'[2]Acha Air Sales Price List'!$B$1:$D$65536,3,FALSE)</f>
        <v>0</v>
      </c>
      <c r="G637" s="19">
        <f t="shared" si="25"/>
        <v>0</v>
      </c>
      <c r="H637" s="19"/>
      <c r="I637" s="20">
        <f t="shared" si="26"/>
        <v>0</v>
      </c>
      <c r="J637" s="12"/>
    </row>
    <row r="638" spans="1:10" ht="12.4" hidden="1" customHeight="1">
      <c r="A638" s="11"/>
      <c r="B638" s="1"/>
      <c r="C638" s="37"/>
      <c r="D638" s="167"/>
      <c r="E638" s="168"/>
      <c r="F638" s="40">
        <f>VLOOKUP(C638,'[2]Acha Air Sales Price List'!$B$1:$D$65536,3,FALSE)</f>
        <v>0</v>
      </c>
      <c r="G638" s="19">
        <f t="shared" si="25"/>
        <v>0</v>
      </c>
      <c r="H638" s="19"/>
      <c r="I638" s="20">
        <f t="shared" si="26"/>
        <v>0</v>
      </c>
      <c r="J638" s="12"/>
    </row>
    <row r="639" spans="1:10" ht="12" hidden="1" customHeight="1">
      <c r="A639" s="11"/>
      <c r="B639" s="1"/>
      <c r="C639" s="36"/>
      <c r="D639" s="167"/>
      <c r="E639" s="168"/>
      <c r="F639" s="40">
        <f>VLOOKUP(C639,'[2]Acha Air Sales Price List'!$B$1:$D$65536,3,FALSE)</f>
        <v>0</v>
      </c>
      <c r="G639" s="19">
        <f t="shared" si="25"/>
        <v>0</v>
      </c>
      <c r="H639" s="19"/>
      <c r="I639" s="20">
        <f t="shared" si="26"/>
        <v>0</v>
      </c>
      <c r="J639" s="12"/>
    </row>
    <row r="640" spans="1:10" ht="12.4" hidden="1" customHeight="1">
      <c r="A640" s="11"/>
      <c r="B640" s="1"/>
      <c r="C640" s="36"/>
      <c r="D640" s="167"/>
      <c r="E640" s="168"/>
      <c r="F640" s="40">
        <f>VLOOKUP(C640,'[2]Acha Air Sales Price List'!$B$1:$D$65536,3,FALSE)</f>
        <v>0</v>
      </c>
      <c r="G640" s="19">
        <f t="shared" si="25"/>
        <v>0</v>
      </c>
      <c r="H640" s="19"/>
      <c r="I640" s="20">
        <f t="shared" si="26"/>
        <v>0</v>
      </c>
      <c r="J640" s="12"/>
    </row>
    <row r="641" spans="1:10" ht="12.4" hidden="1" customHeight="1">
      <c r="A641" s="11"/>
      <c r="B641" s="1"/>
      <c r="C641" s="36"/>
      <c r="D641" s="167"/>
      <c r="E641" s="168"/>
      <c r="F641" s="40">
        <f>VLOOKUP(C641,'[2]Acha Air Sales Price List'!$B$1:$D$65536,3,FALSE)</f>
        <v>0</v>
      </c>
      <c r="G641" s="19">
        <f t="shared" si="25"/>
        <v>0</v>
      </c>
      <c r="H641" s="19"/>
      <c r="I641" s="20">
        <f t="shared" si="26"/>
        <v>0</v>
      </c>
      <c r="J641" s="12"/>
    </row>
    <row r="642" spans="1:10" ht="12.4" hidden="1" customHeight="1">
      <c r="A642" s="11"/>
      <c r="B642" s="1"/>
      <c r="C642" s="36"/>
      <c r="D642" s="167"/>
      <c r="E642" s="168"/>
      <c r="F642" s="40">
        <f>VLOOKUP(C642,'[2]Acha Air Sales Price List'!$B$1:$D$65536,3,FALSE)</f>
        <v>0</v>
      </c>
      <c r="G642" s="19">
        <f t="shared" si="25"/>
        <v>0</v>
      </c>
      <c r="H642" s="19"/>
      <c r="I642" s="20">
        <f t="shared" si="26"/>
        <v>0</v>
      </c>
      <c r="J642" s="12"/>
    </row>
    <row r="643" spans="1:10" ht="12.4" hidden="1" customHeight="1">
      <c r="A643" s="11"/>
      <c r="B643" s="1"/>
      <c r="C643" s="36"/>
      <c r="D643" s="167"/>
      <c r="E643" s="168"/>
      <c r="F643" s="40">
        <f>VLOOKUP(C643,'[2]Acha Air Sales Price List'!$B$1:$D$65536,3,FALSE)</f>
        <v>0</v>
      </c>
      <c r="G643" s="19">
        <f t="shared" si="25"/>
        <v>0</v>
      </c>
      <c r="H643" s="19"/>
      <c r="I643" s="20">
        <f t="shared" si="26"/>
        <v>0</v>
      </c>
      <c r="J643" s="12"/>
    </row>
    <row r="644" spans="1:10" ht="12.4" hidden="1" customHeight="1">
      <c r="A644" s="11"/>
      <c r="B644" s="1"/>
      <c r="C644" s="36"/>
      <c r="D644" s="167"/>
      <c r="E644" s="168"/>
      <c r="F644" s="40">
        <f>VLOOKUP(C644,'[2]Acha Air Sales Price List'!$B$1:$D$65536,3,FALSE)</f>
        <v>0</v>
      </c>
      <c r="G644" s="19">
        <f t="shared" si="25"/>
        <v>0</v>
      </c>
      <c r="H644" s="19"/>
      <c r="I644" s="20">
        <f t="shared" si="26"/>
        <v>0</v>
      </c>
      <c r="J644" s="12"/>
    </row>
    <row r="645" spans="1:10" ht="12.4" hidden="1" customHeight="1">
      <c r="A645" s="11"/>
      <c r="B645" s="1"/>
      <c r="C645" s="36"/>
      <c r="D645" s="167"/>
      <c r="E645" s="168"/>
      <c r="F645" s="40">
        <f>VLOOKUP(C645,'[2]Acha Air Sales Price List'!$B$1:$D$65536,3,FALSE)</f>
        <v>0</v>
      </c>
      <c r="G645" s="19">
        <f t="shared" si="25"/>
        <v>0</v>
      </c>
      <c r="H645" s="19"/>
      <c r="I645" s="20">
        <f t="shared" si="26"/>
        <v>0</v>
      </c>
      <c r="J645" s="12"/>
    </row>
    <row r="646" spans="1:10" ht="12.4" hidden="1" customHeight="1">
      <c r="A646" s="11"/>
      <c r="B646" s="1"/>
      <c r="C646" s="36"/>
      <c r="D646" s="167"/>
      <c r="E646" s="168"/>
      <c r="F646" s="40">
        <f>VLOOKUP(C646,'[2]Acha Air Sales Price List'!$B$1:$D$65536,3,FALSE)</f>
        <v>0</v>
      </c>
      <c r="G646" s="19">
        <f t="shared" si="25"/>
        <v>0</v>
      </c>
      <c r="H646" s="19"/>
      <c r="I646" s="20">
        <f t="shared" si="26"/>
        <v>0</v>
      </c>
      <c r="J646" s="12"/>
    </row>
    <row r="647" spans="1:10" ht="12.4" hidden="1" customHeight="1">
      <c r="A647" s="11"/>
      <c r="B647" s="1"/>
      <c r="C647" s="36"/>
      <c r="D647" s="167"/>
      <c r="E647" s="168"/>
      <c r="F647" s="40">
        <f>VLOOKUP(C647,'[2]Acha Air Sales Price List'!$B$1:$D$65536,3,FALSE)</f>
        <v>0</v>
      </c>
      <c r="G647" s="19">
        <f t="shared" si="25"/>
        <v>0</v>
      </c>
      <c r="H647" s="19"/>
      <c r="I647" s="20">
        <f t="shared" si="26"/>
        <v>0</v>
      </c>
      <c r="J647" s="12"/>
    </row>
    <row r="648" spans="1:10" ht="12.4" hidden="1" customHeight="1">
      <c r="A648" s="11"/>
      <c r="B648" s="1"/>
      <c r="C648" s="36"/>
      <c r="D648" s="167"/>
      <c r="E648" s="168"/>
      <c r="F648" s="40">
        <f>VLOOKUP(C648,'[2]Acha Air Sales Price List'!$B$1:$D$65536,3,FALSE)</f>
        <v>0</v>
      </c>
      <c r="G648" s="19">
        <f t="shared" si="25"/>
        <v>0</v>
      </c>
      <c r="H648" s="19"/>
      <c r="I648" s="20">
        <f t="shared" si="26"/>
        <v>0</v>
      </c>
      <c r="J648" s="12"/>
    </row>
    <row r="649" spans="1:10" ht="12.4" hidden="1" customHeight="1">
      <c r="A649" s="11"/>
      <c r="B649" s="1"/>
      <c r="C649" s="36"/>
      <c r="D649" s="167"/>
      <c r="E649" s="168"/>
      <c r="F649" s="40">
        <f>VLOOKUP(C649,'[2]Acha Air Sales Price List'!$B$1:$D$65536,3,FALSE)</f>
        <v>0</v>
      </c>
      <c r="G649" s="19">
        <f t="shared" si="25"/>
        <v>0</v>
      </c>
      <c r="H649" s="19"/>
      <c r="I649" s="20">
        <f t="shared" si="26"/>
        <v>0</v>
      </c>
      <c r="J649" s="12"/>
    </row>
    <row r="650" spans="1:10" ht="12.4" hidden="1" customHeight="1">
      <c r="A650" s="11"/>
      <c r="B650" s="1"/>
      <c r="C650" s="36"/>
      <c r="D650" s="167"/>
      <c r="E650" s="168"/>
      <c r="F650" s="40">
        <f>VLOOKUP(C650,'[2]Acha Air Sales Price List'!$B$1:$D$65536,3,FALSE)</f>
        <v>0</v>
      </c>
      <c r="G650" s="19">
        <f t="shared" si="25"/>
        <v>0</v>
      </c>
      <c r="H650" s="19"/>
      <c r="I650" s="20">
        <f t="shared" si="26"/>
        <v>0</v>
      </c>
      <c r="J650" s="12"/>
    </row>
    <row r="651" spans="1:10" ht="12.4" hidden="1" customHeight="1">
      <c r="A651" s="11"/>
      <c r="B651" s="1"/>
      <c r="C651" s="36"/>
      <c r="D651" s="167"/>
      <c r="E651" s="168"/>
      <c r="F651" s="40">
        <f>VLOOKUP(C651,'[2]Acha Air Sales Price List'!$B$1:$D$65536,3,FALSE)</f>
        <v>0</v>
      </c>
      <c r="G651" s="19">
        <f t="shared" si="25"/>
        <v>0</v>
      </c>
      <c r="H651" s="19"/>
      <c r="I651" s="20">
        <f t="shared" si="26"/>
        <v>0</v>
      </c>
      <c r="J651" s="12"/>
    </row>
    <row r="652" spans="1:10" ht="12.4" hidden="1" customHeight="1">
      <c r="A652" s="11"/>
      <c r="B652" s="1"/>
      <c r="C652" s="36"/>
      <c r="D652" s="167"/>
      <c r="E652" s="168"/>
      <c r="F652" s="40">
        <f>VLOOKUP(C652,'[2]Acha Air Sales Price List'!$B$1:$D$65536,3,FALSE)</f>
        <v>0</v>
      </c>
      <c r="G652" s="19">
        <f t="shared" si="25"/>
        <v>0</v>
      </c>
      <c r="H652" s="19"/>
      <c r="I652" s="20">
        <f t="shared" si="26"/>
        <v>0</v>
      </c>
      <c r="J652" s="12"/>
    </row>
    <row r="653" spans="1:10" ht="12.4" hidden="1" customHeight="1">
      <c r="A653" s="11"/>
      <c r="B653" s="1"/>
      <c r="C653" s="36"/>
      <c r="D653" s="167"/>
      <c r="E653" s="168"/>
      <c r="F653" s="40">
        <f>VLOOKUP(C653,'[2]Acha Air Sales Price List'!$B$1:$D$65536,3,FALSE)</f>
        <v>0</v>
      </c>
      <c r="G653" s="19">
        <f t="shared" si="25"/>
        <v>0</v>
      </c>
      <c r="H653" s="19"/>
      <c r="I653" s="20">
        <f t="shared" si="26"/>
        <v>0</v>
      </c>
      <c r="J653" s="12"/>
    </row>
    <row r="654" spans="1:10" ht="12.4" hidden="1" customHeight="1">
      <c r="A654" s="11"/>
      <c r="B654" s="1"/>
      <c r="C654" s="36"/>
      <c r="D654" s="167"/>
      <c r="E654" s="168"/>
      <c r="F654" s="40">
        <f>VLOOKUP(C654,'[2]Acha Air Sales Price List'!$B$1:$D$65536,3,FALSE)</f>
        <v>0</v>
      </c>
      <c r="G654" s="19">
        <f t="shared" si="25"/>
        <v>0</v>
      </c>
      <c r="H654" s="19"/>
      <c r="I654" s="20">
        <f t="shared" si="26"/>
        <v>0</v>
      </c>
      <c r="J654" s="12"/>
    </row>
    <row r="655" spans="1:10" ht="12.4" hidden="1" customHeight="1">
      <c r="A655" s="11"/>
      <c r="B655" s="1"/>
      <c r="C655" s="36"/>
      <c r="D655" s="167"/>
      <c r="E655" s="168"/>
      <c r="F655" s="40">
        <f>VLOOKUP(C655,'[2]Acha Air Sales Price List'!$B$1:$D$65536,3,FALSE)</f>
        <v>0</v>
      </c>
      <c r="G655" s="19">
        <f t="shared" si="25"/>
        <v>0</v>
      </c>
      <c r="H655" s="19"/>
      <c r="I655" s="20">
        <f t="shared" si="26"/>
        <v>0</v>
      </c>
      <c r="J655" s="12"/>
    </row>
    <row r="656" spans="1:10" ht="12.4" hidden="1" customHeight="1">
      <c r="A656" s="11"/>
      <c r="B656" s="1"/>
      <c r="C656" s="36"/>
      <c r="D656" s="167"/>
      <c r="E656" s="168"/>
      <c r="F656" s="40">
        <f>VLOOKUP(C656,'[2]Acha Air Sales Price List'!$B$1:$D$65536,3,FALSE)</f>
        <v>0</v>
      </c>
      <c r="G656" s="19">
        <f t="shared" si="25"/>
        <v>0</v>
      </c>
      <c r="H656" s="19"/>
      <c r="I656" s="20">
        <f t="shared" si="26"/>
        <v>0</v>
      </c>
      <c r="J656" s="12"/>
    </row>
    <row r="657" spans="1:10" ht="12.4" hidden="1" customHeight="1">
      <c r="A657" s="11"/>
      <c r="B657" s="1"/>
      <c r="C657" s="36"/>
      <c r="D657" s="167"/>
      <c r="E657" s="168"/>
      <c r="F657" s="40">
        <f>VLOOKUP(C657,'[2]Acha Air Sales Price List'!$B$1:$D$65536,3,FALSE)</f>
        <v>0</v>
      </c>
      <c r="G657" s="19">
        <f t="shared" si="25"/>
        <v>0</v>
      </c>
      <c r="H657" s="19"/>
      <c r="I657" s="20">
        <f t="shared" si="26"/>
        <v>0</v>
      </c>
      <c r="J657" s="12"/>
    </row>
    <row r="658" spans="1:10" ht="12.4" hidden="1" customHeight="1">
      <c r="A658" s="11"/>
      <c r="B658" s="1"/>
      <c r="C658" s="36"/>
      <c r="D658" s="167"/>
      <c r="E658" s="168"/>
      <c r="F658" s="40">
        <f>VLOOKUP(C658,'[2]Acha Air Sales Price List'!$B$1:$D$65536,3,FALSE)</f>
        <v>0</v>
      </c>
      <c r="G658" s="19">
        <f t="shared" si="25"/>
        <v>0</v>
      </c>
      <c r="H658" s="19"/>
      <c r="I658" s="20">
        <f t="shared" si="26"/>
        <v>0</v>
      </c>
      <c r="J658" s="12"/>
    </row>
    <row r="659" spans="1:10" ht="12.4" hidden="1" customHeight="1">
      <c r="A659" s="11"/>
      <c r="B659" s="1"/>
      <c r="C659" s="36"/>
      <c r="D659" s="167"/>
      <c r="E659" s="168"/>
      <c r="F659" s="40">
        <f>VLOOKUP(C659,'[2]Acha Air Sales Price List'!$B$1:$D$65536,3,FALSE)</f>
        <v>0</v>
      </c>
      <c r="G659" s="19">
        <f t="shared" si="25"/>
        <v>0</v>
      </c>
      <c r="H659" s="19"/>
      <c r="I659" s="20">
        <f t="shared" si="26"/>
        <v>0</v>
      </c>
      <c r="J659" s="12"/>
    </row>
    <row r="660" spans="1:10" ht="12.4" hidden="1" customHeight="1">
      <c r="A660" s="11"/>
      <c r="B660" s="1"/>
      <c r="C660" s="36"/>
      <c r="D660" s="167"/>
      <c r="E660" s="168"/>
      <c r="F660" s="40">
        <f>VLOOKUP(C660,'[2]Acha Air Sales Price List'!$B$1:$D$65536,3,FALSE)</f>
        <v>0</v>
      </c>
      <c r="G660" s="19">
        <f t="shared" si="25"/>
        <v>0</v>
      </c>
      <c r="H660" s="19"/>
      <c r="I660" s="20">
        <f t="shared" si="26"/>
        <v>0</v>
      </c>
      <c r="J660" s="12"/>
    </row>
    <row r="661" spans="1:10" ht="12.4" hidden="1" customHeight="1">
      <c r="A661" s="11"/>
      <c r="B661" s="1"/>
      <c r="C661" s="36"/>
      <c r="D661" s="167"/>
      <c r="E661" s="168"/>
      <c r="F661" s="40">
        <f>VLOOKUP(C661,'[2]Acha Air Sales Price List'!$B$1:$D$65536,3,FALSE)</f>
        <v>0</v>
      </c>
      <c r="G661" s="19">
        <f t="shared" si="25"/>
        <v>0</v>
      </c>
      <c r="H661" s="19"/>
      <c r="I661" s="20">
        <f t="shared" si="26"/>
        <v>0</v>
      </c>
      <c r="J661" s="12"/>
    </row>
    <row r="662" spans="1:10" ht="12.4" hidden="1" customHeight="1">
      <c r="A662" s="11"/>
      <c r="B662" s="1"/>
      <c r="C662" s="36"/>
      <c r="D662" s="167"/>
      <c r="E662" s="168"/>
      <c r="F662" s="40">
        <f>VLOOKUP(C662,'[2]Acha Air Sales Price List'!$B$1:$D$65536,3,FALSE)</f>
        <v>0</v>
      </c>
      <c r="G662" s="19">
        <f t="shared" ref="G662:G725" si="27">ROUND(H662/4,2)</f>
        <v>0</v>
      </c>
      <c r="H662" s="19"/>
      <c r="I662" s="20">
        <f t="shared" si="26"/>
        <v>0</v>
      </c>
      <c r="J662" s="12"/>
    </row>
    <row r="663" spans="1:10" ht="12.4" hidden="1" customHeight="1">
      <c r="A663" s="11"/>
      <c r="B663" s="1"/>
      <c r="C663" s="36"/>
      <c r="D663" s="167"/>
      <c r="E663" s="168"/>
      <c r="F663" s="40">
        <f>VLOOKUP(C663,'[2]Acha Air Sales Price List'!$B$1:$D$65536,3,FALSE)</f>
        <v>0</v>
      </c>
      <c r="G663" s="19">
        <f t="shared" si="27"/>
        <v>0</v>
      </c>
      <c r="H663" s="19"/>
      <c r="I663" s="20">
        <f t="shared" si="26"/>
        <v>0</v>
      </c>
      <c r="J663" s="12"/>
    </row>
    <row r="664" spans="1:10" ht="12.4" hidden="1" customHeight="1">
      <c r="A664" s="11"/>
      <c r="B664" s="1"/>
      <c r="C664" s="36"/>
      <c r="D664" s="167"/>
      <c r="E664" s="168"/>
      <c r="F664" s="40">
        <f>VLOOKUP(C664,'[2]Acha Air Sales Price List'!$B$1:$D$65536,3,FALSE)</f>
        <v>0</v>
      </c>
      <c r="G664" s="19">
        <f t="shared" si="27"/>
        <v>0</v>
      </c>
      <c r="H664" s="19"/>
      <c r="I664" s="20">
        <f t="shared" si="26"/>
        <v>0</v>
      </c>
      <c r="J664" s="12"/>
    </row>
    <row r="665" spans="1:10" ht="12.4" hidden="1" customHeight="1">
      <c r="A665" s="11"/>
      <c r="B665" s="1"/>
      <c r="C665" s="36"/>
      <c r="D665" s="167"/>
      <c r="E665" s="168"/>
      <c r="F665" s="40">
        <f>VLOOKUP(C665,'[2]Acha Air Sales Price List'!$B$1:$D$65536,3,FALSE)</f>
        <v>0</v>
      </c>
      <c r="G665" s="19">
        <f t="shared" si="27"/>
        <v>0</v>
      </c>
      <c r="H665" s="19"/>
      <c r="I665" s="20">
        <f t="shared" si="26"/>
        <v>0</v>
      </c>
      <c r="J665" s="12"/>
    </row>
    <row r="666" spans="1:10" ht="12.4" hidden="1" customHeight="1">
      <c r="A666" s="11"/>
      <c r="B666" s="1"/>
      <c r="C666" s="37"/>
      <c r="D666" s="167"/>
      <c r="E666" s="168"/>
      <c r="F666" s="40">
        <f>VLOOKUP(C666,'[2]Acha Air Sales Price List'!$B$1:$D$65536,3,FALSE)</f>
        <v>0</v>
      </c>
      <c r="G666" s="19">
        <f t="shared" si="27"/>
        <v>0</v>
      </c>
      <c r="H666" s="19"/>
      <c r="I666" s="20">
        <f t="shared" si="26"/>
        <v>0</v>
      </c>
      <c r="J666" s="12"/>
    </row>
    <row r="667" spans="1:10" ht="12" hidden="1" customHeight="1">
      <c r="A667" s="11"/>
      <c r="B667" s="1"/>
      <c r="C667" s="36"/>
      <c r="D667" s="167"/>
      <c r="E667" s="168"/>
      <c r="F667" s="40">
        <f>VLOOKUP(C667,'[2]Acha Air Sales Price List'!$B$1:$D$65536,3,FALSE)</f>
        <v>0</v>
      </c>
      <c r="G667" s="19">
        <f t="shared" si="27"/>
        <v>0</v>
      </c>
      <c r="H667" s="19"/>
      <c r="I667" s="20">
        <f t="shared" si="26"/>
        <v>0</v>
      </c>
      <c r="J667" s="12"/>
    </row>
    <row r="668" spans="1:10" ht="12.4" hidden="1" customHeight="1">
      <c r="A668" s="11"/>
      <c r="B668" s="1"/>
      <c r="C668" s="36"/>
      <c r="D668" s="167"/>
      <c r="E668" s="168"/>
      <c r="F668" s="40">
        <f>VLOOKUP(C668,'[2]Acha Air Sales Price List'!$B$1:$D$65536,3,FALSE)</f>
        <v>0</v>
      </c>
      <c r="G668" s="19">
        <f t="shared" si="27"/>
        <v>0</v>
      </c>
      <c r="H668" s="19"/>
      <c r="I668" s="20">
        <f t="shared" si="26"/>
        <v>0</v>
      </c>
      <c r="J668" s="12"/>
    </row>
    <row r="669" spans="1:10" ht="12.4" hidden="1" customHeight="1">
      <c r="A669" s="11"/>
      <c r="B669" s="1"/>
      <c r="C669" s="36"/>
      <c r="D669" s="167"/>
      <c r="E669" s="168"/>
      <c r="F669" s="40">
        <f>VLOOKUP(C669,'[2]Acha Air Sales Price List'!$B$1:$D$65536,3,FALSE)</f>
        <v>0</v>
      </c>
      <c r="G669" s="19">
        <f t="shared" si="27"/>
        <v>0</v>
      </c>
      <c r="H669" s="19"/>
      <c r="I669" s="20">
        <f t="shared" si="26"/>
        <v>0</v>
      </c>
      <c r="J669" s="12"/>
    </row>
    <row r="670" spans="1:10" ht="12.4" hidden="1" customHeight="1">
      <c r="A670" s="11"/>
      <c r="B670" s="1"/>
      <c r="C670" s="36"/>
      <c r="D670" s="167"/>
      <c r="E670" s="168"/>
      <c r="F670" s="40">
        <f>VLOOKUP(C670,'[2]Acha Air Sales Price List'!$B$1:$D$65536,3,FALSE)</f>
        <v>0</v>
      </c>
      <c r="G670" s="19">
        <f t="shared" si="27"/>
        <v>0</v>
      </c>
      <c r="H670" s="19"/>
      <c r="I670" s="20">
        <f t="shared" si="26"/>
        <v>0</v>
      </c>
      <c r="J670" s="12"/>
    </row>
    <row r="671" spans="1:10" ht="12.4" hidden="1" customHeight="1">
      <c r="A671" s="11"/>
      <c r="B671" s="1"/>
      <c r="C671" s="36"/>
      <c r="D671" s="167"/>
      <c r="E671" s="168"/>
      <c r="F671" s="40">
        <f>VLOOKUP(C671,'[2]Acha Air Sales Price List'!$B$1:$D$65536,3,FALSE)</f>
        <v>0</v>
      </c>
      <c r="G671" s="19">
        <f t="shared" si="27"/>
        <v>0</v>
      </c>
      <c r="H671" s="19"/>
      <c r="I671" s="20">
        <f t="shared" si="26"/>
        <v>0</v>
      </c>
      <c r="J671" s="12"/>
    </row>
    <row r="672" spans="1:10" ht="12.4" hidden="1" customHeight="1">
      <c r="A672" s="11"/>
      <c r="B672" s="1"/>
      <c r="C672" s="36"/>
      <c r="D672" s="167"/>
      <c r="E672" s="168"/>
      <c r="F672" s="40">
        <f>VLOOKUP(C672,'[2]Acha Air Sales Price List'!$B$1:$D$65536,3,FALSE)</f>
        <v>0</v>
      </c>
      <c r="G672" s="19">
        <f t="shared" si="27"/>
        <v>0</v>
      </c>
      <c r="H672" s="19"/>
      <c r="I672" s="20">
        <f t="shared" si="26"/>
        <v>0</v>
      </c>
      <c r="J672" s="12"/>
    </row>
    <row r="673" spans="1:10" ht="12.4" hidden="1" customHeight="1">
      <c r="A673" s="11"/>
      <c r="B673" s="1"/>
      <c r="C673" s="36"/>
      <c r="D673" s="167"/>
      <c r="E673" s="168"/>
      <c r="F673" s="40">
        <f>VLOOKUP(C673,'[2]Acha Air Sales Price List'!$B$1:$D$65536,3,FALSE)</f>
        <v>0</v>
      </c>
      <c r="G673" s="19">
        <f t="shared" si="27"/>
        <v>0</v>
      </c>
      <c r="H673" s="19"/>
      <c r="I673" s="20">
        <f t="shared" si="26"/>
        <v>0</v>
      </c>
      <c r="J673" s="12"/>
    </row>
    <row r="674" spans="1:10" ht="12.4" hidden="1" customHeight="1">
      <c r="A674" s="11"/>
      <c r="B674" s="1"/>
      <c r="C674" s="36"/>
      <c r="D674" s="167"/>
      <c r="E674" s="168"/>
      <c r="F674" s="40">
        <f>VLOOKUP(C674,'[2]Acha Air Sales Price List'!$B$1:$D$65536,3,FALSE)</f>
        <v>0</v>
      </c>
      <c r="G674" s="19">
        <f t="shared" si="27"/>
        <v>0</v>
      </c>
      <c r="H674" s="19"/>
      <c r="I674" s="20">
        <f t="shared" si="26"/>
        <v>0</v>
      </c>
      <c r="J674" s="12"/>
    </row>
    <row r="675" spans="1:10" ht="12.4" hidden="1" customHeight="1">
      <c r="A675" s="11"/>
      <c r="B675" s="1"/>
      <c r="C675" s="36"/>
      <c r="D675" s="167"/>
      <c r="E675" s="168"/>
      <c r="F675" s="40">
        <f>VLOOKUP(C675,'[2]Acha Air Sales Price List'!$B$1:$D$65536,3,FALSE)</f>
        <v>0</v>
      </c>
      <c r="G675" s="19">
        <f t="shared" si="27"/>
        <v>0</v>
      </c>
      <c r="H675" s="19"/>
      <c r="I675" s="20">
        <f t="shared" si="26"/>
        <v>0</v>
      </c>
      <c r="J675" s="12"/>
    </row>
    <row r="676" spans="1:10" ht="12.4" hidden="1" customHeight="1">
      <c r="A676" s="11"/>
      <c r="B676" s="1"/>
      <c r="C676" s="36"/>
      <c r="D676" s="167"/>
      <c r="E676" s="168"/>
      <c r="F676" s="40">
        <f>VLOOKUP(C676,'[2]Acha Air Sales Price List'!$B$1:$D$65536,3,FALSE)</f>
        <v>0</v>
      </c>
      <c r="G676" s="19">
        <f t="shared" si="27"/>
        <v>0</v>
      </c>
      <c r="H676" s="19"/>
      <c r="I676" s="20">
        <f t="shared" si="26"/>
        <v>0</v>
      </c>
      <c r="J676" s="12"/>
    </row>
    <row r="677" spans="1:10" ht="12.4" hidden="1" customHeight="1">
      <c r="A677" s="11"/>
      <c r="B677" s="1"/>
      <c r="C677" s="36"/>
      <c r="D677" s="167"/>
      <c r="E677" s="168"/>
      <c r="F677" s="40">
        <f>VLOOKUP(C677,'[2]Acha Air Sales Price List'!$B$1:$D$65536,3,FALSE)</f>
        <v>0</v>
      </c>
      <c r="G677" s="19">
        <f t="shared" si="27"/>
        <v>0</v>
      </c>
      <c r="H677" s="19"/>
      <c r="I677" s="20">
        <f t="shared" si="26"/>
        <v>0</v>
      </c>
      <c r="J677" s="12"/>
    </row>
    <row r="678" spans="1:10" ht="12.4" hidden="1" customHeight="1">
      <c r="A678" s="11"/>
      <c r="B678" s="1"/>
      <c r="C678" s="36"/>
      <c r="D678" s="167"/>
      <c r="E678" s="168"/>
      <c r="F678" s="40">
        <f>VLOOKUP(C678,'[2]Acha Air Sales Price List'!$B$1:$D$65536,3,FALSE)</f>
        <v>0</v>
      </c>
      <c r="G678" s="19">
        <f t="shared" si="27"/>
        <v>0</v>
      </c>
      <c r="H678" s="19"/>
      <c r="I678" s="20">
        <f t="shared" si="26"/>
        <v>0</v>
      </c>
      <c r="J678" s="12"/>
    </row>
    <row r="679" spans="1:10" ht="12.4" hidden="1" customHeight="1">
      <c r="A679" s="11"/>
      <c r="B679" s="1"/>
      <c r="C679" s="36"/>
      <c r="D679" s="167"/>
      <c r="E679" s="168"/>
      <c r="F679" s="40">
        <f>VLOOKUP(C679,'[2]Acha Air Sales Price List'!$B$1:$D$65536,3,FALSE)</f>
        <v>0</v>
      </c>
      <c r="G679" s="19">
        <f t="shared" si="27"/>
        <v>0</v>
      </c>
      <c r="H679" s="19"/>
      <c r="I679" s="20">
        <f t="shared" si="26"/>
        <v>0</v>
      </c>
      <c r="J679" s="12"/>
    </row>
    <row r="680" spans="1:10" ht="12.4" hidden="1" customHeight="1">
      <c r="A680" s="11"/>
      <c r="B680" s="1"/>
      <c r="C680" s="36"/>
      <c r="D680" s="167"/>
      <c r="E680" s="168"/>
      <c r="F680" s="40">
        <f>VLOOKUP(C680,'[2]Acha Air Sales Price List'!$B$1:$D$65536,3,FALSE)</f>
        <v>0</v>
      </c>
      <c r="G680" s="19">
        <f t="shared" si="27"/>
        <v>0</v>
      </c>
      <c r="H680" s="19"/>
      <c r="I680" s="20">
        <f t="shared" si="26"/>
        <v>0</v>
      </c>
      <c r="J680" s="12"/>
    </row>
    <row r="681" spans="1:10" ht="12.4" hidden="1" customHeight="1">
      <c r="A681" s="11"/>
      <c r="B681" s="1"/>
      <c r="C681" s="36"/>
      <c r="D681" s="167"/>
      <c r="E681" s="168"/>
      <c r="F681" s="40">
        <f>VLOOKUP(C681,'[2]Acha Air Sales Price List'!$B$1:$D$65536,3,FALSE)</f>
        <v>0</v>
      </c>
      <c r="G681" s="19">
        <f t="shared" si="27"/>
        <v>0</v>
      </c>
      <c r="H681" s="19"/>
      <c r="I681" s="20">
        <f t="shared" si="26"/>
        <v>0</v>
      </c>
      <c r="J681" s="12"/>
    </row>
    <row r="682" spans="1:10" ht="12.4" hidden="1" customHeight="1">
      <c r="A682" s="11"/>
      <c r="B682" s="1"/>
      <c r="C682" s="36"/>
      <c r="D682" s="167"/>
      <c r="E682" s="168"/>
      <c r="F682" s="40">
        <f>VLOOKUP(C682,'[2]Acha Air Sales Price List'!$B$1:$D$65536,3,FALSE)</f>
        <v>0</v>
      </c>
      <c r="G682" s="19">
        <f t="shared" si="27"/>
        <v>0</v>
      </c>
      <c r="H682" s="19"/>
      <c r="I682" s="20">
        <f t="shared" si="26"/>
        <v>0</v>
      </c>
      <c r="J682" s="12"/>
    </row>
    <row r="683" spans="1:10" ht="12.4" hidden="1" customHeight="1">
      <c r="A683" s="11"/>
      <c r="B683" s="1"/>
      <c r="C683" s="36"/>
      <c r="D683" s="167"/>
      <c r="E683" s="168"/>
      <c r="F683" s="40">
        <f>VLOOKUP(C683,'[2]Acha Air Sales Price List'!$B$1:$D$65536,3,FALSE)</f>
        <v>0</v>
      </c>
      <c r="G683" s="19">
        <f t="shared" si="27"/>
        <v>0</v>
      </c>
      <c r="H683" s="19"/>
      <c r="I683" s="20">
        <f t="shared" si="26"/>
        <v>0</v>
      </c>
      <c r="J683" s="12"/>
    </row>
    <row r="684" spans="1:10" ht="12.4" hidden="1" customHeight="1">
      <c r="A684" s="11"/>
      <c r="B684" s="1"/>
      <c r="C684" s="36"/>
      <c r="D684" s="167"/>
      <c r="E684" s="168"/>
      <c r="F684" s="40">
        <f>VLOOKUP(C684,'[2]Acha Air Sales Price List'!$B$1:$D$65536,3,FALSE)</f>
        <v>0</v>
      </c>
      <c r="G684" s="19">
        <f t="shared" si="27"/>
        <v>0</v>
      </c>
      <c r="H684" s="19"/>
      <c r="I684" s="20">
        <f t="shared" si="26"/>
        <v>0</v>
      </c>
      <c r="J684" s="12"/>
    </row>
    <row r="685" spans="1:10" ht="12.4" hidden="1" customHeight="1">
      <c r="A685" s="11"/>
      <c r="B685" s="1"/>
      <c r="C685" s="36"/>
      <c r="D685" s="167"/>
      <c r="E685" s="168"/>
      <c r="F685" s="40">
        <f>VLOOKUP(C685,'[2]Acha Air Sales Price List'!$B$1:$D$65536,3,FALSE)</f>
        <v>0</v>
      </c>
      <c r="G685" s="19">
        <f t="shared" si="27"/>
        <v>0</v>
      </c>
      <c r="H685" s="19"/>
      <c r="I685" s="20">
        <f t="shared" si="26"/>
        <v>0</v>
      </c>
      <c r="J685" s="12"/>
    </row>
    <row r="686" spans="1:10" ht="12.4" hidden="1" customHeight="1">
      <c r="A686" s="11"/>
      <c r="B686" s="1"/>
      <c r="C686" s="36"/>
      <c r="D686" s="167"/>
      <c r="E686" s="168"/>
      <c r="F686" s="40">
        <f>VLOOKUP(C686,'[2]Acha Air Sales Price List'!$B$1:$D$65536,3,FALSE)</f>
        <v>0</v>
      </c>
      <c r="G686" s="19">
        <f t="shared" si="27"/>
        <v>0</v>
      </c>
      <c r="H686" s="19"/>
      <c r="I686" s="20">
        <f t="shared" si="26"/>
        <v>0</v>
      </c>
      <c r="J686" s="12"/>
    </row>
    <row r="687" spans="1:10" ht="12.4" hidden="1" customHeight="1">
      <c r="A687" s="11"/>
      <c r="B687" s="1"/>
      <c r="C687" s="36"/>
      <c r="D687" s="167"/>
      <c r="E687" s="168"/>
      <c r="F687" s="40">
        <f>VLOOKUP(C687,'[2]Acha Air Sales Price List'!$B$1:$D$65536,3,FALSE)</f>
        <v>0</v>
      </c>
      <c r="G687" s="19">
        <f t="shared" si="27"/>
        <v>0</v>
      </c>
      <c r="H687" s="19"/>
      <c r="I687" s="20">
        <f t="shared" ref="I687:I717" si="28">ROUND(IF(ISNUMBER(B687), G687*B687, 0),5)</f>
        <v>0</v>
      </c>
      <c r="J687" s="12"/>
    </row>
    <row r="688" spans="1:10" ht="12.4" hidden="1" customHeight="1">
      <c r="A688" s="11"/>
      <c r="B688" s="1"/>
      <c r="C688" s="36"/>
      <c r="D688" s="167"/>
      <c r="E688" s="168"/>
      <c r="F688" s="40">
        <f>VLOOKUP(C688,'[2]Acha Air Sales Price List'!$B$1:$D$65536,3,FALSE)</f>
        <v>0</v>
      </c>
      <c r="G688" s="19">
        <f t="shared" si="27"/>
        <v>0</v>
      </c>
      <c r="H688" s="19"/>
      <c r="I688" s="20">
        <f t="shared" si="28"/>
        <v>0</v>
      </c>
      <c r="J688" s="12"/>
    </row>
    <row r="689" spans="1:10" ht="12.4" hidden="1" customHeight="1">
      <c r="A689" s="11"/>
      <c r="B689" s="1"/>
      <c r="C689" s="36"/>
      <c r="D689" s="167"/>
      <c r="E689" s="168"/>
      <c r="F689" s="40">
        <f>VLOOKUP(C689,'[2]Acha Air Sales Price List'!$B$1:$D$65536,3,FALSE)</f>
        <v>0</v>
      </c>
      <c r="G689" s="19">
        <f t="shared" si="27"/>
        <v>0</v>
      </c>
      <c r="H689" s="19"/>
      <c r="I689" s="20">
        <f t="shared" si="28"/>
        <v>0</v>
      </c>
      <c r="J689" s="12"/>
    </row>
    <row r="690" spans="1:10" ht="12.4" hidden="1" customHeight="1">
      <c r="A690" s="11"/>
      <c r="B690" s="1"/>
      <c r="C690" s="37"/>
      <c r="D690" s="167"/>
      <c r="E690" s="168"/>
      <c r="F690" s="40">
        <f>VLOOKUP(C690,'[2]Acha Air Sales Price List'!$B$1:$D$65536,3,FALSE)</f>
        <v>0</v>
      </c>
      <c r="G690" s="19">
        <f t="shared" si="27"/>
        <v>0</v>
      </c>
      <c r="H690" s="19"/>
      <c r="I690" s="20">
        <f t="shared" si="28"/>
        <v>0</v>
      </c>
      <c r="J690" s="12"/>
    </row>
    <row r="691" spans="1:10" ht="12" hidden="1" customHeight="1">
      <c r="A691" s="11"/>
      <c r="B691" s="1"/>
      <c r="C691" s="36"/>
      <c r="D691" s="167"/>
      <c r="E691" s="168"/>
      <c r="F691" s="40">
        <f>VLOOKUP(C691,'[2]Acha Air Sales Price List'!$B$1:$D$65536,3,FALSE)</f>
        <v>0</v>
      </c>
      <c r="G691" s="19">
        <f t="shared" si="27"/>
        <v>0</v>
      </c>
      <c r="H691" s="19"/>
      <c r="I691" s="20">
        <f t="shared" si="28"/>
        <v>0</v>
      </c>
      <c r="J691" s="12"/>
    </row>
    <row r="692" spans="1:10" ht="12.4" hidden="1" customHeight="1">
      <c r="A692" s="11"/>
      <c r="B692" s="1"/>
      <c r="C692" s="36"/>
      <c r="D692" s="167"/>
      <c r="E692" s="168"/>
      <c r="F692" s="40">
        <f>VLOOKUP(C692,'[2]Acha Air Sales Price List'!$B$1:$D$65536,3,FALSE)</f>
        <v>0</v>
      </c>
      <c r="G692" s="19">
        <f t="shared" si="27"/>
        <v>0</v>
      </c>
      <c r="H692" s="19"/>
      <c r="I692" s="20">
        <f t="shared" si="28"/>
        <v>0</v>
      </c>
      <c r="J692" s="12"/>
    </row>
    <row r="693" spans="1:10" ht="12.4" hidden="1" customHeight="1">
      <c r="A693" s="11"/>
      <c r="B693" s="1"/>
      <c r="C693" s="36"/>
      <c r="D693" s="167"/>
      <c r="E693" s="168"/>
      <c r="F693" s="40">
        <f>VLOOKUP(C693,'[2]Acha Air Sales Price List'!$B$1:$D$65536,3,FALSE)</f>
        <v>0</v>
      </c>
      <c r="G693" s="19">
        <f t="shared" si="27"/>
        <v>0</v>
      </c>
      <c r="H693" s="19"/>
      <c r="I693" s="20">
        <f t="shared" si="28"/>
        <v>0</v>
      </c>
      <c r="J693" s="12"/>
    </row>
    <row r="694" spans="1:10" ht="12.4" hidden="1" customHeight="1">
      <c r="A694" s="11"/>
      <c r="B694" s="1"/>
      <c r="C694" s="36"/>
      <c r="D694" s="167"/>
      <c r="E694" s="168"/>
      <c r="F694" s="40">
        <f>VLOOKUP(C694,'[2]Acha Air Sales Price List'!$B$1:$D$65536,3,FALSE)</f>
        <v>0</v>
      </c>
      <c r="G694" s="19">
        <f t="shared" si="27"/>
        <v>0</v>
      </c>
      <c r="H694" s="19"/>
      <c r="I694" s="20">
        <f t="shared" si="28"/>
        <v>0</v>
      </c>
      <c r="J694" s="12"/>
    </row>
    <row r="695" spans="1:10" ht="12.4" hidden="1" customHeight="1">
      <c r="A695" s="11"/>
      <c r="B695" s="1"/>
      <c r="C695" s="36"/>
      <c r="D695" s="167"/>
      <c r="E695" s="168"/>
      <c r="F695" s="40">
        <f>VLOOKUP(C695,'[2]Acha Air Sales Price List'!$B$1:$D$65536,3,FALSE)</f>
        <v>0</v>
      </c>
      <c r="G695" s="19">
        <f t="shared" si="27"/>
        <v>0</v>
      </c>
      <c r="H695" s="19"/>
      <c r="I695" s="20">
        <f t="shared" si="28"/>
        <v>0</v>
      </c>
      <c r="J695" s="12"/>
    </row>
    <row r="696" spans="1:10" ht="12.4" hidden="1" customHeight="1">
      <c r="A696" s="11"/>
      <c r="B696" s="1"/>
      <c r="C696" s="36"/>
      <c r="D696" s="167"/>
      <c r="E696" s="168"/>
      <c r="F696" s="40">
        <f>VLOOKUP(C696,'[2]Acha Air Sales Price List'!$B$1:$D$65536,3,FALSE)</f>
        <v>0</v>
      </c>
      <c r="G696" s="19">
        <f t="shared" si="27"/>
        <v>0</v>
      </c>
      <c r="H696" s="19"/>
      <c r="I696" s="20">
        <f t="shared" si="28"/>
        <v>0</v>
      </c>
      <c r="J696" s="12"/>
    </row>
    <row r="697" spans="1:10" ht="12.4" hidden="1" customHeight="1">
      <c r="A697" s="11"/>
      <c r="B697" s="1"/>
      <c r="C697" s="36"/>
      <c r="D697" s="167"/>
      <c r="E697" s="168"/>
      <c r="F697" s="40">
        <f>VLOOKUP(C697,'[2]Acha Air Sales Price List'!$B$1:$D$65536,3,FALSE)</f>
        <v>0</v>
      </c>
      <c r="G697" s="19">
        <f t="shared" si="27"/>
        <v>0</v>
      </c>
      <c r="H697" s="19"/>
      <c r="I697" s="20">
        <f t="shared" si="28"/>
        <v>0</v>
      </c>
      <c r="J697" s="12"/>
    </row>
    <row r="698" spans="1:10" ht="12.4" hidden="1" customHeight="1">
      <c r="A698" s="11"/>
      <c r="B698" s="1"/>
      <c r="C698" s="36"/>
      <c r="D698" s="167"/>
      <c r="E698" s="168"/>
      <c r="F698" s="40">
        <f>VLOOKUP(C698,'[2]Acha Air Sales Price List'!$B$1:$D$65536,3,FALSE)</f>
        <v>0</v>
      </c>
      <c r="G698" s="19">
        <f t="shared" si="27"/>
        <v>0</v>
      </c>
      <c r="H698" s="19"/>
      <c r="I698" s="20">
        <f t="shared" si="28"/>
        <v>0</v>
      </c>
      <c r="J698" s="12"/>
    </row>
    <row r="699" spans="1:10" ht="12.4" hidden="1" customHeight="1">
      <c r="A699" s="11"/>
      <c r="B699" s="1"/>
      <c r="C699" s="36"/>
      <c r="D699" s="167"/>
      <c r="E699" s="168"/>
      <c r="F699" s="40">
        <f>VLOOKUP(C699,'[2]Acha Air Sales Price List'!$B$1:$D$65536,3,FALSE)</f>
        <v>0</v>
      </c>
      <c r="G699" s="19">
        <f t="shared" si="27"/>
        <v>0</v>
      </c>
      <c r="H699" s="19"/>
      <c r="I699" s="20">
        <f t="shared" si="28"/>
        <v>0</v>
      </c>
      <c r="J699" s="12"/>
    </row>
    <row r="700" spans="1:10" ht="12.4" hidden="1" customHeight="1">
      <c r="A700" s="11"/>
      <c r="B700" s="1"/>
      <c r="C700" s="36"/>
      <c r="D700" s="167"/>
      <c r="E700" s="168"/>
      <c r="F700" s="40">
        <f>VLOOKUP(C700,'[2]Acha Air Sales Price List'!$B$1:$D$65536,3,FALSE)</f>
        <v>0</v>
      </c>
      <c r="G700" s="19">
        <f t="shared" si="27"/>
        <v>0</v>
      </c>
      <c r="H700" s="19"/>
      <c r="I700" s="20">
        <f t="shared" si="28"/>
        <v>0</v>
      </c>
      <c r="J700" s="12"/>
    </row>
    <row r="701" spans="1:10" ht="12.4" hidden="1" customHeight="1">
      <c r="A701" s="11"/>
      <c r="B701" s="1"/>
      <c r="C701" s="36"/>
      <c r="D701" s="167"/>
      <c r="E701" s="168"/>
      <c r="F701" s="40">
        <f>VLOOKUP(C701,'[2]Acha Air Sales Price List'!$B$1:$D$65536,3,FALSE)</f>
        <v>0</v>
      </c>
      <c r="G701" s="19">
        <f t="shared" si="27"/>
        <v>0</v>
      </c>
      <c r="H701" s="19"/>
      <c r="I701" s="20">
        <f t="shared" si="28"/>
        <v>0</v>
      </c>
      <c r="J701" s="12"/>
    </row>
    <row r="702" spans="1:10" ht="12.4" hidden="1" customHeight="1">
      <c r="A702" s="11"/>
      <c r="B702" s="1"/>
      <c r="C702" s="36"/>
      <c r="D702" s="167"/>
      <c r="E702" s="168"/>
      <c r="F702" s="40">
        <f>VLOOKUP(C702,'[2]Acha Air Sales Price List'!$B$1:$D$65536,3,FALSE)</f>
        <v>0</v>
      </c>
      <c r="G702" s="19">
        <f t="shared" si="27"/>
        <v>0</v>
      </c>
      <c r="H702" s="19"/>
      <c r="I702" s="20">
        <f t="shared" si="28"/>
        <v>0</v>
      </c>
      <c r="J702" s="12"/>
    </row>
    <row r="703" spans="1:10" ht="12.4" hidden="1" customHeight="1">
      <c r="A703" s="11"/>
      <c r="B703" s="1"/>
      <c r="C703" s="36"/>
      <c r="D703" s="167"/>
      <c r="E703" s="168"/>
      <c r="F703" s="40">
        <f>VLOOKUP(C703,'[2]Acha Air Sales Price List'!$B$1:$D$65536,3,FALSE)</f>
        <v>0</v>
      </c>
      <c r="G703" s="19">
        <f t="shared" si="27"/>
        <v>0</v>
      </c>
      <c r="H703" s="19"/>
      <c r="I703" s="20">
        <f t="shared" si="28"/>
        <v>0</v>
      </c>
      <c r="J703" s="12"/>
    </row>
    <row r="704" spans="1:10" ht="12.4" hidden="1" customHeight="1">
      <c r="A704" s="11"/>
      <c r="B704" s="1"/>
      <c r="C704" s="36"/>
      <c r="D704" s="167"/>
      <c r="E704" s="168"/>
      <c r="F704" s="40">
        <f>VLOOKUP(C704,'[2]Acha Air Sales Price List'!$B$1:$D$65536,3,FALSE)</f>
        <v>0</v>
      </c>
      <c r="G704" s="19">
        <f t="shared" si="27"/>
        <v>0</v>
      </c>
      <c r="H704" s="19"/>
      <c r="I704" s="20">
        <f t="shared" si="28"/>
        <v>0</v>
      </c>
      <c r="J704" s="12"/>
    </row>
    <row r="705" spans="1:10" ht="12.4" hidden="1" customHeight="1">
      <c r="A705" s="11"/>
      <c r="B705" s="1"/>
      <c r="C705" s="36"/>
      <c r="D705" s="167"/>
      <c r="E705" s="168"/>
      <c r="F705" s="40">
        <f>VLOOKUP(C705,'[2]Acha Air Sales Price List'!$B$1:$D$65536,3,FALSE)</f>
        <v>0</v>
      </c>
      <c r="G705" s="19">
        <f t="shared" si="27"/>
        <v>0</v>
      </c>
      <c r="H705" s="19"/>
      <c r="I705" s="20">
        <f t="shared" si="28"/>
        <v>0</v>
      </c>
      <c r="J705" s="12"/>
    </row>
    <row r="706" spans="1:10" ht="12.4" hidden="1" customHeight="1">
      <c r="A706" s="11"/>
      <c r="B706" s="1"/>
      <c r="C706" s="36"/>
      <c r="D706" s="167"/>
      <c r="E706" s="168"/>
      <c r="F706" s="40">
        <f>VLOOKUP(C706,'[2]Acha Air Sales Price List'!$B$1:$D$65536,3,FALSE)</f>
        <v>0</v>
      </c>
      <c r="G706" s="19">
        <f t="shared" si="27"/>
        <v>0</v>
      </c>
      <c r="H706" s="19"/>
      <c r="I706" s="20">
        <f t="shared" si="28"/>
        <v>0</v>
      </c>
      <c r="J706" s="12"/>
    </row>
    <row r="707" spans="1:10" ht="12.4" hidden="1" customHeight="1">
      <c r="A707" s="11"/>
      <c r="B707" s="1"/>
      <c r="C707" s="36"/>
      <c r="D707" s="167"/>
      <c r="E707" s="168"/>
      <c r="F707" s="40">
        <f>VLOOKUP(C707,'[2]Acha Air Sales Price List'!$B$1:$D$65536,3,FALSE)</f>
        <v>0</v>
      </c>
      <c r="G707" s="19">
        <f t="shared" si="27"/>
        <v>0</v>
      </c>
      <c r="H707" s="19"/>
      <c r="I707" s="20">
        <f t="shared" si="28"/>
        <v>0</v>
      </c>
      <c r="J707" s="12"/>
    </row>
    <row r="708" spans="1:10" ht="12.4" hidden="1" customHeight="1">
      <c r="A708" s="11"/>
      <c r="B708" s="1"/>
      <c r="C708" s="36"/>
      <c r="D708" s="167"/>
      <c r="E708" s="168"/>
      <c r="F708" s="40">
        <f>VLOOKUP(C708,'[2]Acha Air Sales Price List'!$B$1:$D$65536,3,FALSE)</f>
        <v>0</v>
      </c>
      <c r="G708" s="19">
        <f t="shared" si="27"/>
        <v>0</v>
      </c>
      <c r="H708" s="19"/>
      <c r="I708" s="20">
        <f t="shared" si="28"/>
        <v>0</v>
      </c>
      <c r="J708" s="12"/>
    </row>
    <row r="709" spans="1:10" ht="12.4" hidden="1" customHeight="1">
      <c r="A709" s="11"/>
      <c r="B709" s="1"/>
      <c r="C709" s="36"/>
      <c r="D709" s="167"/>
      <c r="E709" s="168"/>
      <c r="F709" s="40">
        <f>VLOOKUP(C709,'[2]Acha Air Sales Price List'!$B$1:$D$65536,3,FALSE)</f>
        <v>0</v>
      </c>
      <c r="G709" s="19">
        <f t="shared" si="27"/>
        <v>0</v>
      </c>
      <c r="H709" s="19"/>
      <c r="I709" s="20">
        <f t="shared" si="28"/>
        <v>0</v>
      </c>
      <c r="J709" s="12"/>
    </row>
    <row r="710" spans="1:10" ht="12.4" hidden="1" customHeight="1">
      <c r="A710" s="11"/>
      <c r="B710" s="1"/>
      <c r="C710" s="36"/>
      <c r="D710" s="167"/>
      <c r="E710" s="168"/>
      <c r="F710" s="40">
        <f>VLOOKUP(C710,'[2]Acha Air Sales Price List'!$B$1:$D$65536,3,FALSE)</f>
        <v>0</v>
      </c>
      <c r="G710" s="19">
        <f t="shared" si="27"/>
        <v>0</v>
      </c>
      <c r="H710" s="19"/>
      <c r="I710" s="20">
        <f t="shared" si="28"/>
        <v>0</v>
      </c>
      <c r="J710" s="12"/>
    </row>
    <row r="711" spans="1:10" ht="12.4" hidden="1" customHeight="1">
      <c r="A711" s="11"/>
      <c r="B711" s="1"/>
      <c r="C711" s="36"/>
      <c r="D711" s="167"/>
      <c r="E711" s="168"/>
      <c r="F711" s="40">
        <f>VLOOKUP(C711,'[2]Acha Air Sales Price List'!$B$1:$D$65536,3,FALSE)</f>
        <v>0</v>
      </c>
      <c r="G711" s="19">
        <f t="shared" si="27"/>
        <v>0</v>
      </c>
      <c r="H711" s="19"/>
      <c r="I711" s="20">
        <f t="shared" si="28"/>
        <v>0</v>
      </c>
      <c r="J711" s="12"/>
    </row>
    <row r="712" spans="1:10" ht="12.4" hidden="1" customHeight="1">
      <c r="A712" s="11"/>
      <c r="B712" s="1"/>
      <c r="C712" s="36"/>
      <c r="D712" s="167"/>
      <c r="E712" s="168"/>
      <c r="F712" s="40">
        <f>VLOOKUP(C712,'[2]Acha Air Sales Price List'!$B$1:$D$65536,3,FALSE)</f>
        <v>0</v>
      </c>
      <c r="G712" s="19">
        <f t="shared" si="27"/>
        <v>0</v>
      </c>
      <c r="H712" s="19"/>
      <c r="I712" s="20">
        <f t="shared" si="28"/>
        <v>0</v>
      </c>
      <c r="J712" s="12"/>
    </row>
    <row r="713" spans="1:10" ht="12.4" hidden="1" customHeight="1">
      <c r="A713" s="11"/>
      <c r="B713" s="1"/>
      <c r="C713" s="36"/>
      <c r="D713" s="167"/>
      <c r="E713" s="168"/>
      <c r="F713" s="40">
        <f>VLOOKUP(C713,'[2]Acha Air Sales Price List'!$B$1:$D$65536,3,FALSE)</f>
        <v>0</v>
      </c>
      <c r="G713" s="19">
        <f t="shared" si="27"/>
        <v>0</v>
      </c>
      <c r="H713" s="19"/>
      <c r="I713" s="20">
        <f t="shared" si="28"/>
        <v>0</v>
      </c>
      <c r="J713" s="12"/>
    </row>
    <row r="714" spans="1:10" ht="12.4" hidden="1" customHeight="1">
      <c r="A714" s="11"/>
      <c r="B714" s="1"/>
      <c r="C714" s="36"/>
      <c r="D714" s="167"/>
      <c r="E714" s="168"/>
      <c r="F714" s="40">
        <f>VLOOKUP(C714,'[2]Acha Air Sales Price List'!$B$1:$D$65536,3,FALSE)</f>
        <v>0</v>
      </c>
      <c r="G714" s="19">
        <f t="shared" si="27"/>
        <v>0</v>
      </c>
      <c r="H714" s="19"/>
      <c r="I714" s="20">
        <f t="shared" si="28"/>
        <v>0</v>
      </c>
      <c r="J714" s="12"/>
    </row>
    <row r="715" spans="1:10" ht="12.4" hidden="1" customHeight="1">
      <c r="A715" s="11"/>
      <c r="B715" s="1"/>
      <c r="C715" s="36"/>
      <c r="D715" s="167"/>
      <c r="E715" s="168"/>
      <c r="F715" s="40">
        <f>VLOOKUP(C715,'[2]Acha Air Sales Price List'!$B$1:$D$65536,3,FALSE)</f>
        <v>0</v>
      </c>
      <c r="G715" s="19">
        <f t="shared" si="27"/>
        <v>0</v>
      </c>
      <c r="H715" s="19"/>
      <c r="I715" s="20">
        <f t="shared" si="28"/>
        <v>0</v>
      </c>
      <c r="J715" s="12"/>
    </row>
    <row r="716" spans="1:10" ht="12.4" hidden="1" customHeight="1">
      <c r="A716" s="11"/>
      <c r="B716" s="1"/>
      <c r="C716" s="36"/>
      <c r="D716" s="167"/>
      <c r="E716" s="168"/>
      <c r="F716" s="40">
        <f>VLOOKUP(C716,'[2]Acha Air Sales Price List'!$B$1:$D$65536,3,FALSE)</f>
        <v>0</v>
      </c>
      <c r="G716" s="19">
        <f t="shared" si="27"/>
        <v>0</v>
      </c>
      <c r="H716" s="19"/>
      <c r="I716" s="20">
        <f t="shared" si="28"/>
        <v>0</v>
      </c>
      <c r="J716" s="12"/>
    </row>
    <row r="717" spans="1:10" ht="12.4" hidden="1" customHeight="1">
      <c r="A717" s="11"/>
      <c r="B717" s="1"/>
      <c r="C717" s="36"/>
      <c r="D717" s="167"/>
      <c r="E717" s="168"/>
      <c r="F717" s="40">
        <f>VLOOKUP(C717,'[2]Acha Air Sales Price List'!$B$1:$D$65536,3,FALSE)</f>
        <v>0</v>
      </c>
      <c r="G717" s="19">
        <f t="shared" si="27"/>
        <v>0</v>
      </c>
      <c r="H717" s="19"/>
      <c r="I717" s="20">
        <f t="shared" si="28"/>
        <v>0</v>
      </c>
      <c r="J717" s="12"/>
    </row>
    <row r="718" spans="1:10" ht="12.4" hidden="1" customHeight="1">
      <c r="A718" s="11"/>
      <c r="B718" s="1"/>
      <c r="C718" s="37"/>
      <c r="D718" s="167"/>
      <c r="E718" s="168"/>
      <c r="F718" s="40">
        <f>VLOOKUP(C718,'[2]Acha Air Sales Price List'!$B$1:$D$65536,3,FALSE)</f>
        <v>0</v>
      </c>
      <c r="G718" s="19">
        <f t="shared" si="27"/>
        <v>0</v>
      </c>
      <c r="H718" s="19"/>
      <c r="I718" s="20">
        <f>ROUND(IF(ISNUMBER(B718), G718*B718, 0),5)</f>
        <v>0</v>
      </c>
      <c r="J718" s="12"/>
    </row>
    <row r="719" spans="1:10" ht="12" hidden="1" customHeight="1">
      <c r="A719" s="11"/>
      <c r="B719" s="1"/>
      <c r="C719" s="36"/>
      <c r="D719" s="167"/>
      <c r="E719" s="168"/>
      <c r="F719" s="40">
        <f>VLOOKUP(C719,'[2]Acha Air Sales Price List'!$B$1:$D$65536,3,FALSE)</f>
        <v>0</v>
      </c>
      <c r="G719" s="19">
        <f t="shared" si="27"/>
        <v>0</v>
      </c>
      <c r="H719" s="19"/>
      <c r="I719" s="20">
        <f t="shared" ref="I719:I780" si="29">ROUND(IF(ISNUMBER(B719), G719*B719, 0),5)</f>
        <v>0</v>
      </c>
      <c r="J719" s="12"/>
    </row>
    <row r="720" spans="1:10" ht="12.4" hidden="1" customHeight="1">
      <c r="A720" s="11"/>
      <c r="B720" s="1"/>
      <c r="C720" s="36"/>
      <c r="D720" s="167"/>
      <c r="E720" s="168"/>
      <c r="F720" s="40">
        <f>VLOOKUP(C720,'[2]Acha Air Sales Price List'!$B$1:$D$65536,3,FALSE)</f>
        <v>0</v>
      </c>
      <c r="G720" s="19">
        <f t="shared" si="27"/>
        <v>0</v>
      </c>
      <c r="H720" s="19"/>
      <c r="I720" s="20">
        <f t="shared" si="29"/>
        <v>0</v>
      </c>
      <c r="J720" s="12"/>
    </row>
    <row r="721" spans="1:10" ht="12.4" hidden="1" customHeight="1">
      <c r="A721" s="11"/>
      <c r="B721" s="1"/>
      <c r="C721" s="36"/>
      <c r="D721" s="167"/>
      <c r="E721" s="168"/>
      <c r="F721" s="40">
        <f>VLOOKUP(C721,'[2]Acha Air Sales Price List'!$B$1:$D$65536,3,FALSE)</f>
        <v>0</v>
      </c>
      <c r="G721" s="19">
        <f t="shared" si="27"/>
        <v>0</v>
      </c>
      <c r="H721" s="19"/>
      <c r="I721" s="20">
        <f t="shared" si="29"/>
        <v>0</v>
      </c>
      <c r="J721" s="12"/>
    </row>
    <row r="722" spans="1:10" ht="12.4" hidden="1" customHeight="1">
      <c r="A722" s="11"/>
      <c r="B722" s="1"/>
      <c r="C722" s="36"/>
      <c r="D722" s="167"/>
      <c r="E722" s="168"/>
      <c r="F722" s="40">
        <f>VLOOKUP(C722,'[2]Acha Air Sales Price List'!$B$1:$D$65536,3,FALSE)</f>
        <v>0</v>
      </c>
      <c r="G722" s="19">
        <f t="shared" si="27"/>
        <v>0</v>
      </c>
      <c r="H722" s="19"/>
      <c r="I722" s="20">
        <f t="shared" si="29"/>
        <v>0</v>
      </c>
      <c r="J722" s="12"/>
    </row>
    <row r="723" spans="1:10" ht="12.4" hidden="1" customHeight="1">
      <c r="A723" s="11"/>
      <c r="B723" s="1"/>
      <c r="C723" s="36"/>
      <c r="D723" s="167"/>
      <c r="E723" s="168"/>
      <c r="F723" s="40">
        <f>VLOOKUP(C723,'[2]Acha Air Sales Price List'!$B$1:$D$65536,3,FALSE)</f>
        <v>0</v>
      </c>
      <c r="G723" s="19">
        <f t="shared" si="27"/>
        <v>0</v>
      </c>
      <c r="H723" s="19"/>
      <c r="I723" s="20">
        <f t="shared" si="29"/>
        <v>0</v>
      </c>
      <c r="J723" s="12"/>
    </row>
    <row r="724" spans="1:10" ht="12.4" hidden="1" customHeight="1">
      <c r="A724" s="11"/>
      <c r="B724" s="1"/>
      <c r="C724" s="36"/>
      <c r="D724" s="167"/>
      <c r="E724" s="168"/>
      <c r="F724" s="40">
        <f>VLOOKUP(C724,'[2]Acha Air Sales Price List'!$B$1:$D$65536,3,FALSE)</f>
        <v>0</v>
      </c>
      <c r="G724" s="19">
        <f t="shared" si="27"/>
        <v>0</v>
      </c>
      <c r="H724" s="19"/>
      <c r="I724" s="20">
        <f t="shared" si="29"/>
        <v>0</v>
      </c>
      <c r="J724" s="12"/>
    </row>
    <row r="725" spans="1:10" ht="12.4" hidden="1" customHeight="1">
      <c r="A725" s="11"/>
      <c r="B725" s="1"/>
      <c r="C725" s="36"/>
      <c r="D725" s="167"/>
      <c r="E725" s="168"/>
      <c r="F725" s="40">
        <f>VLOOKUP(C725,'[2]Acha Air Sales Price List'!$B$1:$D$65536,3,FALSE)</f>
        <v>0</v>
      </c>
      <c r="G725" s="19">
        <f t="shared" si="27"/>
        <v>0</v>
      </c>
      <c r="H725" s="19"/>
      <c r="I725" s="20">
        <f t="shared" si="29"/>
        <v>0</v>
      </c>
      <c r="J725" s="12"/>
    </row>
    <row r="726" spans="1:10" ht="12.4" hidden="1" customHeight="1">
      <c r="A726" s="11"/>
      <c r="B726" s="1"/>
      <c r="C726" s="36"/>
      <c r="D726" s="167"/>
      <c r="E726" s="168"/>
      <c r="F726" s="40">
        <f>VLOOKUP(C726,'[2]Acha Air Sales Price List'!$B$1:$D$65536,3,FALSE)</f>
        <v>0</v>
      </c>
      <c r="G726" s="19">
        <f t="shared" ref="G726:G780" si="30">ROUND(H726/4,2)</f>
        <v>0</v>
      </c>
      <c r="H726" s="19"/>
      <c r="I726" s="20">
        <f t="shared" si="29"/>
        <v>0</v>
      </c>
      <c r="J726" s="12"/>
    </row>
    <row r="727" spans="1:10" ht="12.4" hidden="1" customHeight="1">
      <c r="A727" s="11"/>
      <c r="B727" s="1"/>
      <c r="C727" s="36"/>
      <c r="D727" s="167"/>
      <c r="E727" s="168"/>
      <c r="F727" s="40">
        <f>VLOOKUP(C727,'[2]Acha Air Sales Price List'!$B$1:$D$65536,3,FALSE)</f>
        <v>0</v>
      </c>
      <c r="G727" s="19">
        <f t="shared" si="30"/>
        <v>0</v>
      </c>
      <c r="H727" s="19"/>
      <c r="I727" s="20">
        <f t="shared" si="29"/>
        <v>0</v>
      </c>
      <c r="J727" s="12"/>
    </row>
    <row r="728" spans="1:10" ht="12.4" hidden="1" customHeight="1">
      <c r="A728" s="11"/>
      <c r="B728" s="1"/>
      <c r="C728" s="36"/>
      <c r="D728" s="167"/>
      <c r="E728" s="168"/>
      <c r="F728" s="40">
        <f>VLOOKUP(C728,'[2]Acha Air Sales Price List'!$B$1:$D$65536,3,FALSE)</f>
        <v>0</v>
      </c>
      <c r="G728" s="19">
        <f t="shared" si="30"/>
        <v>0</v>
      </c>
      <c r="H728" s="19"/>
      <c r="I728" s="20">
        <f t="shared" si="29"/>
        <v>0</v>
      </c>
      <c r="J728" s="12"/>
    </row>
    <row r="729" spans="1:10" ht="12.4" hidden="1" customHeight="1">
      <c r="A729" s="11"/>
      <c r="B729" s="1"/>
      <c r="C729" s="36"/>
      <c r="D729" s="167"/>
      <c r="E729" s="168"/>
      <c r="F729" s="40">
        <f>VLOOKUP(C729,'[2]Acha Air Sales Price List'!$B$1:$D$65536,3,FALSE)</f>
        <v>0</v>
      </c>
      <c r="G729" s="19">
        <f t="shared" si="30"/>
        <v>0</v>
      </c>
      <c r="H729" s="19"/>
      <c r="I729" s="20">
        <f t="shared" si="29"/>
        <v>0</v>
      </c>
      <c r="J729" s="12"/>
    </row>
    <row r="730" spans="1:10" ht="12.4" hidden="1" customHeight="1">
      <c r="A730" s="11"/>
      <c r="B730" s="1"/>
      <c r="C730" s="36"/>
      <c r="D730" s="167"/>
      <c r="E730" s="168"/>
      <c r="F730" s="40">
        <f>VLOOKUP(C730,'[2]Acha Air Sales Price List'!$B$1:$D$65536,3,FALSE)</f>
        <v>0</v>
      </c>
      <c r="G730" s="19">
        <f t="shared" si="30"/>
        <v>0</v>
      </c>
      <c r="H730" s="19"/>
      <c r="I730" s="20">
        <f t="shared" si="29"/>
        <v>0</v>
      </c>
      <c r="J730" s="12"/>
    </row>
    <row r="731" spans="1:10" ht="12.4" hidden="1" customHeight="1">
      <c r="A731" s="11"/>
      <c r="B731" s="1"/>
      <c r="C731" s="36"/>
      <c r="D731" s="167"/>
      <c r="E731" s="168"/>
      <c r="F731" s="40">
        <f>VLOOKUP(C731,'[2]Acha Air Sales Price List'!$B$1:$D$65536,3,FALSE)</f>
        <v>0</v>
      </c>
      <c r="G731" s="19">
        <f t="shared" si="30"/>
        <v>0</v>
      </c>
      <c r="H731" s="19"/>
      <c r="I731" s="20">
        <f t="shared" si="29"/>
        <v>0</v>
      </c>
      <c r="J731" s="12"/>
    </row>
    <row r="732" spans="1:10" ht="12" hidden="1" customHeight="1">
      <c r="A732" s="11"/>
      <c r="B732" s="1"/>
      <c r="C732" s="36"/>
      <c r="D732" s="167"/>
      <c r="E732" s="168"/>
      <c r="F732" s="40">
        <f>VLOOKUP(C732,'[2]Acha Air Sales Price List'!$B$1:$D$65536,3,FALSE)</f>
        <v>0</v>
      </c>
      <c r="G732" s="19">
        <f t="shared" si="30"/>
        <v>0</v>
      </c>
      <c r="H732" s="19"/>
      <c r="I732" s="20">
        <f t="shared" si="29"/>
        <v>0</v>
      </c>
      <c r="J732" s="12"/>
    </row>
    <row r="733" spans="1:10" ht="12.4" hidden="1" customHeight="1">
      <c r="A733" s="11"/>
      <c r="B733" s="1"/>
      <c r="C733" s="36"/>
      <c r="D733" s="167"/>
      <c r="E733" s="168"/>
      <c r="F733" s="40">
        <f>VLOOKUP(C733,'[2]Acha Air Sales Price List'!$B$1:$D$65536,3,FALSE)</f>
        <v>0</v>
      </c>
      <c r="G733" s="19">
        <f t="shared" si="30"/>
        <v>0</v>
      </c>
      <c r="H733" s="19"/>
      <c r="I733" s="20">
        <f t="shared" si="29"/>
        <v>0</v>
      </c>
      <c r="J733" s="12"/>
    </row>
    <row r="734" spans="1:10" ht="12.4" hidden="1" customHeight="1">
      <c r="A734" s="11"/>
      <c r="B734" s="1"/>
      <c r="C734" s="36"/>
      <c r="D734" s="167"/>
      <c r="E734" s="168"/>
      <c r="F734" s="40">
        <f>VLOOKUP(C734,'[2]Acha Air Sales Price List'!$B$1:$D$65536,3,FALSE)</f>
        <v>0</v>
      </c>
      <c r="G734" s="19">
        <f t="shared" si="30"/>
        <v>0</v>
      </c>
      <c r="H734" s="19"/>
      <c r="I734" s="20">
        <f t="shared" si="29"/>
        <v>0</v>
      </c>
      <c r="J734" s="12"/>
    </row>
    <row r="735" spans="1:10" ht="12.4" hidden="1" customHeight="1">
      <c r="A735" s="11"/>
      <c r="B735" s="1"/>
      <c r="C735" s="36"/>
      <c r="D735" s="167"/>
      <c r="E735" s="168"/>
      <c r="F735" s="40">
        <f>VLOOKUP(C735,'[2]Acha Air Sales Price List'!$B$1:$D$65536,3,FALSE)</f>
        <v>0</v>
      </c>
      <c r="G735" s="19">
        <f t="shared" si="30"/>
        <v>0</v>
      </c>
      <c r="H735" s="19"/>
      <c r="I735" s="20">
        <f t="shared" si="29"/>
        <v>0</v>
      </c>
      <c r="J735" s="12"/>
    </row>
    <row r="736" spans="1:10" ht="12.4" hidden="1" customHeight="1">
      <c r="A736" s="11"/>
      <c r="B736" s="1"/>
      <c r="C736" s="36"/>
      <c r="D736" s="167"/>
      <c r="E736" s="168"/>
      <c r="F736" s="40">
        <f>VLOOKUP(C736,'[2]Acha Air Sales Price List'!$B$1:$D$65536,3,FALSE)</f>
        <v>0</v>
      </c>
      <c r="G736" s="19">
        <f t="shared" si="30"/>
        <v>0</v>
      </c>
      <c r="H736" s="19"/>
      <c r="I736" s="20">
        <f t="shared" si="29"/>
        <v>0</v>
      </c>
      <c r="J736" s="12"/>
    </row>
    <row r="737" spans="1:10" ht="12.4" hidden="1" customHeight="1">
      <c r="A737" s="11"/>
      <c r="B737" s="1"/>
      <c r="C737" s="36"/>
      <c r="D737" s="167"/>
      <c r="E737" s="168"/>
      <c r="F737" s="40">
        <f>VLOOKUP(C737,'[2]Acha Air Sales Price List'!$B$1:$D$65536,3,FALSE)</f>
        <v>0</v>
      </c>
      <c r="G737" s="19">
        <f t="shared" si="30"/>
        <v>0</v>
      </c>
      <c r="H737" s="19"/>
      <c r="I737" s="20">
        <f t="shared" si="29"/>
        <v>0</v>
      </c>
      <c r="J737" s="12"/>
    </row>
    <row r="738" spans="1:10" ht="12.4" hidden="1" customHeight="1">
      <c r="A738" s="11"/>
      <c r="B738" s="1"/>
      <c r="C738" s="36"/>
      <c r="D738" s="167"/>
      <c r="E738" s="168"/>
      <c r="F738" s="40">
        <f>VLOOKUP(C738,'[2]Acha Air Sales Price List'!$B$1:$D$65536,3,FALSE)</f>
        <v>0</v>
      </c>
      <c r="G738" s="19">
        <f t="shared" si="30"/>
        <v>0</v>
      </c>
      <c r="H738" s="19"/>
      <c r="I738" s="20">
        <f t="shared" si="29"/>
        <v>0</v>
      </c>
      <c r="J738" s="12"/>
    </row>
    <row r="739" spans="1:10" ht="12.4" hidden="1" customHeight="1">
      <c r="A739" s="11"/>
      <c r="B739" s="1"/>
      <c r="C739" s="36"/>
      <c r="D739" s="167"/>
      <c r="E739" s="168"/>
      <c r="F739" s="40">
        <f>VLOOKUP(C739,'[2]Acha Air Sales Price List'!$B$1:$D$65536,3,FALSE)</f>
        <v>0</v>
      </c>
      <c r="G739" s="19">
        <f t="shared" si="30"/>
        <v>0</v>
      </c>
      <c r="H739" s="19"/>
      <c r="I739" s="20">
        <f t="shared" si="29"/>
        <v>0</v>
      </c>
      <c r="J739" s="12"/>
    </row>
    <row r="740" spans="1:10" ht="12.4" hidden="1" customHeight="1">
      <c r="A740" s="11"/>
      <c r="B740" s="1"/>
      <c r="C740" s="36"/>
      <c r="D740" s="167"/>
      <c r="E740" s="168"/>
      <c r="F740" s="40">
        <f>VLOOKUP(C740,'[2]Acha Air Sales Price List'!$B$1:$D$65536,3,FALSE)</f>
        <v>0</v>
      </c>
      <c r="G740" s="19">
        <f t="shared" si="30"/>
        <v>0</v>
      </c>
      <c r="H740" s="19"/>
      <c r="I740" s="20">
        <f t="shared" si="29"/>
        <v>0</v>
      </c>
      <c r="J740" s="12"/>
    </row>
    <row r="741" spans="1:10" ht="12.4" hidden="1" customHeight="1">
      <c r="A741" s="11"/>
      <c r="B741" s="1"/>
      <c r="C741" s="36"/>
      <c r="D741" s="167"/>
      <c r="E741" s="168"/>
      <c r="F741" s="40">
        <f>VLOOKUP(C741,'[2]Acha Air Sales Price List'!$B$1:$D$65536,3,FALSE)</f>
        <v>0</v>
      </c>
      <c r="G741" s="19">
        <f t="shared" si="30"/>
        <v>0</v>
      </c>
      <c r="H741" s="19"/>
      <c r="I741" s="20">
        <f t="shared" si="29"/>
        <v>0</v>
      </c>
      <c r="J741" s="12"/>
    </row>
    <row r="742" spans="1:10" ht="12.4" hidden="1" customHeight="1">
      <c r="A742" s="11"/>
      <c r="B742" s="1"/>
      <c r="C742" s="36"/>
      <c r="D742" s="167"/>
      <c r="E742" s="168"/>
      <c r="F742" s="40">
        <f>VLOOKUP(C742,'[2]Acha Air Sales Price List'!$B$1:$D$65536,3,FALSE)</f>
        <v>0</v>
      </c>
      <c r="G742" s="19">
        <f t="shared" si="30"/>
        <v>0</v>
      </c>
      <c r="H742" s="19"/>
      <c r="I742" s="20">
        <f t="shared" si="29"/>
        <v>0</v>
      </c>
      <c r="J742" s="12"/>
    </row>
    <row r="743" spans="1:10" ht="12.4" hidden="1" customHeight="1">
      <c r="A743" s="11"/>
      <c r="B743" s="1"/>
      <c r="C743" s="36"/>
      <c r="D743" s="167"/>
      <c r="E743" s="168"/>
      <c r="F743" s="40">
        <f>VLOOKUP(C743,'[2]Acha Air Sales Price List'!$B$1:$D$65536,3,FALSE)</f>
        <v>0</v>
      </c>
      <c r="G743" s="19">
        <f t="shared" si="30"/>
        <v>0</v>
      </c>
      <c r="H743" s="19"/>
      <c r="I743" s="20">
        <f t="shared" si="29"/>
        <v>0</v>
      </c>
      <c r="J743" s="12"/>
    </row>
    <row r="744" spans="1:10" ht="12.4" hidden="1" customHeight="1">
      <c r="A744" s="11"/>
      <c r="B744" s="1"/>
      <c r="C744" s="36"/>
      <c r="D744" s="167"/>
      <c r="E744" s="168"/>
      <c r="F744" s="40">
        <f>VLOOKUP(C744,'[2]Acha Air Sales Price List'!$B$1:$D$65536,3,FALSE)</f>
        <v>0</v>
      </c>
      <c r="G744" s="19">
        <f t="shared" si="30"/>
        <v>0</v>
      </c>
      <c r="H744" s="19"/>
      <c r="I744" s="20">
        <f t="shared" si="29"/>
        <v>0</v>
      </c>
      <c r="J744" s="12"/>
    </row>
    <row r="745" spans="1:10" ht="12.4" hidden="1" customHeight="1">
      <c r="A745" s="11"/>
      <c r="B745" s="1"/>
      <c r="C745" s="36"/>
      <c r="D745" s="167"/>
      <c r="E745" s="168"/>
      <c r="F745" s="40">
        <f>VLOOKUP(C745,'[2]Acha Air Sales Price List'!$B$1:$D$65536,3,FALSE)</f>
        <v>0</v>
      </c>
      <c r="G745" s="19">
        <f t="shared" si="30"/>
        <v>0</v>
      </c>
      <c r="H745" s="19"/>
      <c r="I745" s="20">
        <f t="shared" si="29"/>
        <v>0</v>
      </c>
      <c r="J745" s="12"/>
    </row>
    <row r="746" spans="1:10" ht="12.4" hidden="1" customHeight="1">
      <c r="A746" s="11"/>
      <c r="B746" s="1"/>
      <c r="C746" s="36"/>
      <c r="D746" s="167"/>
      <c r="E746" s="168"/>
      <c r="F746" s="40">
        <f>VLOOKUP(C746,'[2]Acha Air Sales Price List'!$B$1:$D$65536,3,FALSE)</f>
        <v>0</v>
      </c>
      <c r="G746" s="19">
        <f t="shared" si="30"/>
        <v>0</v>
      </c>
      <c r="H746" s="19"/>
      <c r="I746" s="20">
        <f t="shared" si="29"/>
        <v>0</v>
      </c>
      <c r="J746" s="12"/>
    </row>
    <row r="747" spans="1:10" ht="12.4" hidden="1" customHeight="1">
      <c r="A747" s="11"/>
      <c r="B747" s="1"/>
      <c r="C747" s="36"/>
      <c r="D747" s="167"/>
      <c r="E747" s="168"/>
      <c r="F747" s="40">
        <f>VLOOKUP(C747,'[2]Acha Air Sales Price List'!$B$1:$D$65536,3,FALSE)</f>
        <v>0</v>
      </c>
      <c r="G747" s="19">
        <f t="shared" si="30"/>
        <v>0</v>
      </c>
      <c r="H747" s="19"/>
      <c r="I747" s="20">
        <f t="shared" si="29"/>
        <v>0</v>
      </c>
      <c r="J747" s="12"/>
    </row>
    <row r="748" spans="1:10" ht="12.4" hidden="1" customHeight="1">
      <c r="A748" s="11"/>
      <c r="B748" s="1"/>
      <c r="C748" s="36"/>
      <c r="D748" s="167"/>
      <c r="E748" s="168"/>
      <c r="F748" s="40">
        <f>VLOOKUP(C748,'[2]Acha Air Sales Price List'!$B$1:$D$65536,3,FALSE)</f>
        <v>0</v>
      </c>
      <c r="G748" s="19">
        <f t="shared" si="30"/>
        <v>0</v>
      </c>
      <c r="H748" s="19"/>
      <c r="I748" s="20">
        <f t="shared" si="29"/>
        <v>0</v>
      </c>
      <c r="J748" s="12"/>
    </row>
    <row r="749" spans="1:10" ht="12.4" hidden="1" customHeight="1">
      <c r="A749" s="11"/>
      <c r="B749" s="1"/>
      <c r="C749" s="36"/>
      <c r="D749" s="167"/>
      <c r="E749" s="168"/>
      <c r="F749" s="40">
        <f>VLOOKUP(C749,'[2]Acha Air Sales Price List'!$B$1:$D$65536,3,FALSE)</f>
        <v>0</v>
      </c>
      <c r="G749" s="19">
        <f t="shared" si="30"/>
        <v>0</v>
      </c>
      <c r="H749" s="19"/>
      <c r="I749" s="20">
        <f t="shared" si="29"/>
        <v>0</v>
      </c>
      <c r="J749" s="12"/>
    </row>
    <row r="750" spans="1:10" ht="12.4" hidden="1" customHeight="1">
      <c r="A750" s="11"/>
      <c r="B750" s="1"/>
      <c r="C750" s="36"/>
      <c r="D750" s="167"/>
      <c r="E750" s="168"/>
      <c r="F750" s="40">
        <f>VLOOKUP(C750,'[2]Acha Air Sales Price List'!$B$1:$D$65536,3,FALSE)</f>
        <v>0</v>
      </c>
      <c r="G750" s="19">
        <f t="shared" si="30"/>
        <v>0</v>
      </c>
      <c r="H750" s="19"/>
      <c r="I750" s="20">
        <f t="shared" si="29"/>
        <v>0</v>
      </c>
      <c r="J750" s="12"/>
    </row>
    <row r="751" spans="1:10" ht="12.4" hidden="1" customHeight="1">
      <c r="A751" s="11"/>
      <c r="B751" s="1"/>
      <c r="C751" s="36"/>
      <c r="D751" s="167"/>
      <c r="E751" s="168"/>
      <c r="F751" s="40">
        <f>VLOOKUP(C751,'[2]Acha Air Sales Price List'!$B$1:$D$65536,3,FALSE)</f>
        <v>0</v>
      </c>
      <c r="G751" s="19">
        <f t="shared" si="30"/>
        <v>0</v>
      </c>
      <c r="H751" s="19"/>
      <c r="I751" s="20">
        <f t="shared" si="29"/>
        <v>0</v>
      </c>
      <c r="J751" s="12"/>
    </row>
    <row r="752" spans="1:10" ht="12.4" hidden="1" customHeight="1">
      <c r="A752" s="11"/>
      <c r="B752" s="1"/>
      <c r="C752" s="36"/>
      <c r="D752" s="167"/>
      <c r="E752" s="168"/>
      <c r="F752" s="40">
        <f>VLOOKUP(C752,'[2]Acha Air Sales Price List'!$B$1:$D$65536,3,FALSE)</f>
        <v>0</v>
      </c>
      <c r="G752" s="19">
        <f t="shared" si="30"/>
        <v>0</v>
      </c>
      <c r="H752" s="19"/>
      <c r="I752" s="20">
        <f t="shared" si="29"/>
        <v>0</v>
      </c>
      <c r="J752" s="12"/>
    </row>
    <row r="753" spans="1:10" ht="12.4" hidden="1" customHeight="1">
      <c r="A753" s="11"/>
      <c r="B753" s="1"/>
      <c r="C753" s="36"/>
      <c r="D753" s="167"/>
      <c r="E753" s="168"/>
      <c r="F753" s="40">
        <f>VLOOKUP(C753,'[2]Acha Air Sales Price List'!$B$1:$D$65536,3,FALSE)</f>
        <v>0</v>
      </c>
      <c r="G753" s="19">
        <f t="shared" si="30"/>
        <v>0</v>
      </c>
      <c r="H753" s="19"/>
      <c r="I753" s="20">
        <f t="shared" si="29"/>
        <v>0</v>
      </c>
      <c r="J753" s="12"/>
    </row>
    <row r="754" spans="1:10" ht="12.4" hidden="1" customHeight="1">
      <c r="A754" s="11"/>
      <c r="B754" s="1"/>
      <c r="C754" s="36"/>
      <c r="D754" s="167"/>
      <c r="E754" s="168"/>
      <c r="F754" s="40">
        <f>VLOOKUP(C754,'[2]Acha Air Sales Price List'!$B$1:$D$65536,3,FALSE)</f>
        <v>0</v>
      </c>
      <c r="G754" s="19">
        <f t="shared" si="30"/>
        <v>0</v>
      </c>
      <c r="H754" s="19"/>
      <c r="I754" s="20">
        <f t="shared" si="29"/>
        <v>0</v>
      </c>
      <c r="J754" s="12"/>
    </row>
    <row r="755" spans="1:10" ht="12.4" hidden="1" customHeight="1">
      <c r="A755" s="11"/>
      <c r="B755" s="1"/>
      <c r="C755" s="37"/>
      <c r="D755" s="167"/>
      <c r="E755" s="168"/>
      <c r="F755" s="40">
        <f>VLOOKUP(C755,'[2]Acha Air Sales Price List'!$B$1:$D$65536,3,FALSE)</f>
        <v>0</v>
      </c>
      <c r="G755" s="19">
        <f t="shared" si="30"/>
        <v>0</v>
      </c>
      <c r="H755" s="19"/>
      <c r="I755" s="20">
        <f t="shared" si="29"/>
        <v>0</v>
      </c>
      <c r="J755" s="12"/>
    </row>
    <row r="756" spans="1:10" ht="12" hidden="1" customHeight="1">
      <c r="A756" s="11"/>
      <c r="B756" s="1"/>
      <c r="C756" s="36"/>
      <c r="D756" s="167"/>
      <c r="E756" s="168"/>
      <c r="F756" s="40">
        <f>VLOOKUP(C756,'[2]Acha Air Sales Price List'!$B$1:$D$65536,3,FALSE)</f>
        <v>0</v>
      </c>
      <c r="G756" s="19">
        <f t="shared" si="30"/>
        <v>0</v>
      </c>
      <c r="H756" s="19"/>
      <c r="I756" s="20">
        <f t="shared" si="29"/>
        <v>0</v>
      </c>
      <c r="J756" s="12"/>
    </row>
    <row r="757" spans="1:10" ht="12.4" hidden="1" customHeight="1">
      <c r="A757" s="11"/>
      <c r="B757" s="1"/>
      <c r="C757" s="36"/>
      <c r="D757" s="167"/>
      <c r="E757" s="168"/>
      <c r="F757" s="40">
        <f>VLOOKUP(C757,'[2]Acha Air Sales Price List'!$B$1:$D$65536,3,FALSE)</f>
        <v>0</v>
      </c>
      <c r="G757" s="19">
        <f t="shared" si="30"/>
        <v>0</v>
      </c>
      <c r="H757" s="19"/>
      <c r="I757" s="20">
        <f t="shared" si="29"/>
        <v>0</v>
      </c>
      <c r="J757" s="12"/>
    </row>
    <row r="758" spans="1:10" ht="12.4" hidden="1" customHeight="1">
      <c r="A758" s="11"/>
      <c r="B758" s="1"/>
      <c r="C758" s="36"/>
      <c r="D758" s="167"/>
      <c r="E758" s="168"/>
      <c r="F758" s="40">
        <f>VLOOKUP(C758,'[2]Acha Air Sales Price List'!$B$1:$D$65536,3,FALSE)</f>
        <v>0</v>
      </c>
      <c r="G758" s="19">
        <f t="shared" si="30"/>
        <v>0</v>
      </c>
      <c r="H758" s="19"/>
      <c r="I758" s="20">
        <f t="shared" si="29"/>
        <v>0</v>
      </c>
      <c r="J758" s="12"/>
    </row>
    <row r="759" spans="1:10" ht="12.4" hidden="1" customHeight="1">
      <c r="A759" s="11"/>
      <c r="B759" s="1"/>
      <c r="C759" s="36"/>
      <c r="D759" s="167"/>
      <c r="E759" s="168"/>
      <c r="F759" s="40">
        <f>VLOOKUP(C759,'[2]Acha Air Sales Price List'!$B$1:$D$65536,3,FALSE)</f>
        <v>0</v>
      </c>
      <c r="G759" s="19">
        <f t="shared" si="30"/>
        <v>0</v>
      </c>
      <c r="H759" s="19"/>
      <c r="I759" s="20">
        <f t="shared" si="29"/>
        <v>0</v>
      </c>
      <c r="J759" s="12"/>
    </row>
    <row r="760" spans="1:10" ht="12.4" hidden="1" customHeight="1">
      <c r="A760" s="11"/>
      <c r="B760" s="1"/>
      <c r="C760" s="36"/>
      <c r="D760" s="167"/>
      <c r="E760" s="168"/>
      <c r="F760" s="40">
        <f>VLOOKUP(C760,'[2]Acha Air Sales Price List'!$B$1:$D$65536,3,FALSE)</f>
        <v>0</v>
      </c>
      <c r="G760" s="19">
        <f t="shared" si="30"/>
        <v>0</v>
      </c>
      <c r="H760" s="19"/>
      <c r="I760" s="20">
        <f t="shared" si="29"/>
        <v>0</v>
      </c>
      <c r="J760" s="12"/>
    </row>
    <row r="761" spans="1:10" ht="12.4" hidden="1" customHeight="1">
      <c r="A761" s="11"/>
      <c r="B761" s="1"/>
      <c r="C761" s="36"/>
      <c r="D761" s="167"/>
      <c r="E761" s="168"/>
      <c r="F761" s="40">
        <f>VLOOKUP(C761,'[2]Acha Air Sales Price List'!$B$1:$D$65536,3,FALSE)</f>
        <v>0</v>
      </c>
      <c r="G761" s="19">
        <f t="shared" si="30"/>
        <v>0</v>
      </c>
      <c r="H761" s="19"/>
      <c r="I761" s="20">
        <f t="shared" si="29"/>
        <v>0</v>
      </c>
      <c r="J761" s="12"/>
    </row>
    <row r="762" spans="1:10" ht="12.4" hidden="1" customHeight="1">
      <c r="A762" s="11"/>
      <c r="B762" s="1"/>
      <c r="C762" s="36"/>
      <c r="D762" s="167"/>
      <c r="E762" s="168"/>
      <c r="F762" s="40">
        <f>VLOOKUP(C762,'[2]Acha Air Sales Price List'!$B$1:$D$65536,3,FALSE)</f>
        <v>0</v>
      </c>
      <c r="G762" s="19">
        <f t="shared" si="30"/>
        <v>0</v>
      </c>
      <c r="H762" s="19"/>
      <c r="I762" s="20">
        <f t="shared" si="29"/>
        <v>0</v>
      </c>
      <c r="J762" s="12"/>
    </row>
    <row r="763" spans="1:10" ht="12.4" hidden="1" customHeight="1">
      <c r="A763" s="11"/>
      <c r="B763" s="1"/>
      <c r="C763" s="36"/>
      <c r="D763" s="167"/>
      <c r="E763" s="168"/>
      <c r="F763" s="40">
        <f>VLOOKUP(C763,'[2]Acha Air Sales Price List'!$B$1:$D$65536,3,FALSE)</f>
        <v>0</v>
      </c>
      <c r="G763" s="19">
        <f t="shared" si="30"/>
        <v>0</v>
      </c>
      <c r="H763" s="19"/>
      <c r="I763" s="20">
        <f t="shared" si="29"/>
        <v>0</v>
      </c>
      <c r="J763" s="12"/>
    </row>
    <row r="764" spans="1:10" ht="12.4" hidden="1" customHeight="1">
      <c r="A764" s="11"/>
      <c r="B764" s="1"/>
      <c r="C764" s="36"/>
      <c r="D764" s="167"/>
      <c r="E764" s="168"/>
      <c r="F764" s="40">
        <f>VLOOKUP(C764,'[2]Acha Air Sales Price List'!$B$1:$D$65536,3,FALSE)</f>
        <v>0</v>
      </c>
      <c r="G764" s="19">
        <f t="shared" si="30"/>
        <v>0</v>
      </c>
      <c r="H764" s="19"/>
      <c r="I764" s="20">
        <f t="shared" si="29"/>
        <v>0</v>
      </c>
      <c r="J764" s="12"/>
    </row>
    <row r="765" spans="1:10" ht="12.4" hidden="1" customHeight="1">
      <c r="A765" s="11"/>
      <c r="B765" s="1"/>
      <c r="C765" s="36"/>
      <c r="D765" s="167"/>
      <c r="E765" s="168"/>
      <c r="F765" s="40">
        <f>VLOOKUP(C765,'[2]Acha Air Sales Price List'!$B$1:$D$65536,3,FALSE)</f>
        <v>0</v>
      </c>
      <c r="G765" s="19">
        <f t="shared" si="30"/>
        <v>0</v>
      </c>
      <c r="H765" s="19"/>
      <c r="I765" s="20">
        <f t="shared" si="29"/>
        <v>0</v>
      </c>
      <c r="J765" s="12"/>
    </row>
    <row r="766" spans="1:10" ht="12.4" hidden="1" customHeight="1">
      <c r="A766" s="11"/>
      <c r="B766" s="1"/>
      <c r="C766" s="36"/>
      <c r="D766" s="167"/>
      <c r="E766" s="168"/>
      <c r="F766" s="40">
        <f>VLOOKUP(C766,'[2]Acha Air Sales Price List'!$B$1:$D$65536,3,FALSE)</f>
        <v>0</v>
      </c>
      <c r="G766" s="19">
        <f t="shared" si="30"/>
        <v>0</v>
      </c>
      <c r="H766" s="19"/>
      <c r="I766" s="20">
        <f t="shared" si="29"/>
        <v>0</v>
      </c>
      <c r="J766" s="12"/>
    </row>
    <row r="767" spans="1:10" ht="12.4" hidden="1" customHeight="1">
      <c r="A767" s="11"/>
      <c r="B767" s="1"/>
      <c r="C767" s="36"/>
      <c r="D767" s="167"/>
      <c r="E767" s="168"/>
      <c r="F767" s="40">
        <f>VLOOKUP(C767,'[2]Acha Air Sales Price List'!$B$1:$D$65536,3,FALSE)</f>
        <v>0</v>
      </c>
      <c r="G767" s="19">
        <f t="shared" si="30"/>
        <v>0</v>
      </c>
      <c r="H767" s="19"/>
      <c r="I767" s="20">
        <f t="shared" si="29"/>
        <v>0</v>
      </c>
      <c r="J767" s="12"/>
    </row>
    <row r="768" spans="1:10" ht="12.4" hidden="1" customHeight="1">
      <c r="A768" s="11"/>
      <c r="B768" s="1"/>
      <c r="C768" s="36"/>
      <c r="D768" s="167"/>
      <c r="E768" s="168"/>
      <c r="F768" s="40">
        <f>VLOOKUP(C768,'[2]Acha Air Sales Price List'!$B$1:$D$65536,3,FALSE)</f>
        <v>0</v>
      </c>
      <c r="G768" s="19">
        <f t="shared" si="30"/>
        <v>0</v>
      </c>
      <c r="H768" s="19"/>
      <c r="I768" s="20">
        <f t="shared" si="29"/>
        <v>0</v>
      </c>
      <c r="J768" s="12"/>
    </row>
    <row r="769" spans="1:10" ht="12.4" hidden="1" customHeight="1">
      <c r="A769" s="11"/>
      <c r="B769" s="1"/>
      <c r="C769" s="36"/>
      <c r="D769" s="167"/>
      <c r="E769" s="168"/>
      <c r="F769" s="40">
        <f>VLOOKUP(C769,'[2]Acha Air Sales Price List'!$B$1:$D$65536,3,FALSE)</f>
        <v>0</v>
      </c>
      <c r="G769" s="19">
        <f t="shared" si="30"/>
        <v>0</v>
      </c>
      <c r="H769" s="19"/>
      <c r="I769" s="20">
        <f t="shared" si="29"/>
        <v>0</v>
      </c>
      <c r="J769" s="12"/>
    </row>
    <row r="770" spans="1:10" ht="12.4" hidden="1" customHeight="1">
      <c r="A770" s="11"/>
      <c r="B770" s="1"/>
      <c r="C770" s="36"/>
      <c r="D770" s="167"/>
      <c r="E770" s="168"/>
      <c r="F770" s="40">
        <f>VLOOKUP(C770,'[2]Acha Air Sales Price List'!$B$1:$D$65536,3,FALSE)</f>
        <v>0</v>
      </c>
      <c r="G770" s="19">
        <f t="shared" si="30"/>
        <v>0</v>
      </c>
      <c r="H770" s="19"/>
      <c r="I770" s="20">
        <f t="shared" si="29"/>
        <v>0</v>
      </c>
      <c r="J770" s="12"/>
    </row>
    <row r="771" spans="1:10" ht="12.4" hidden="1" customHeight="1">
      <c r="A771" s="11"/>
      <c r="B771" s="1"/>
      <c r="C771" s="36"/>
      <c r="D771" s="167"/>
      <c r="E771" s="168"/>
      <c r="F771" s="40">
        <f>VLOOKUP(C771,'[2]Acha Air Sales Price List'!$B$1:$D$65536,3,FALSE)</f>
        <v>0</v>
      </c>
      <c r="G771" s="19">
        <f t="shared" si="30"/>
        <v>0</v>
      </c>
      <c r="H771" s="19"/>
      <c r="I771" s="20">
        <f t="shared" si="29"/>
        <v>0</v>
      </c>
      <c r="J771" s="12"/>
    </row>
    <row r="772" spans="1:10" ht="12.4" hidden="1" customHeight="1">
      <c r="A772" s="11"/>
      <c r="B772" s="1"/>
      <c r="C772" s="36"/>
      <c r="D772" s="167"/>
      <c r="E772" s="168"/>
      <c r="F772" s="40">
        <f>VLOOKUP(C772,'[2]Acha Air Sales Price List'!$B$1:$D$65536,3,FALSE)</f>
        <v>0</v>
      </c>
      <c r="G772" s="19">
        <f t="shared" si="30"/>
        <v>0</v>
      </c>
      <c r="H772" s="19"/>
      <c r="I772" s="20">
        <f t="shared" si="29"/>
        <v>0</v>
      </c>
      <c r="J772" s="12"/>
    </row>
    <row r="773" spans="1:10" ht="12.4" hidden="1" customHeight="1">
      <c r="A773" s="11"/>
      <c r="B773" s="1"/>
      <c r="C773" s="36"/>
      <c r="D773" s="167"/>
      <c r="E773" s="168"/>
      <c r="F773" s="40">
        <f>VLOOKUP(C773,'[2]Acha Air Sales Price List'!$B$1:$D$65536,3,FALSE)</f>
        <v>0</v>
      </c>
      <c r="G773" s="19">
        <f t="shared" si="30"/>
        <v>0</v>
      </c>
      <c r="H773" s="19"/>
      <c r="I773" s="20">
        <f t="shared" si="29"/>
        <v>0</v>
      </c>
      <c r="J773" s="12"/>
    </row>
    <row r="774" spans="1:10" ht="12.4" hidden="1" customHeight="1">
      <c r="A774" s="11"/>
      <c r="B774" s="1"/>
      <c r="C774" s="36"/>
      <c r="D774" s="167"/>
      <c r="E774" s="168"/>
      <c r="F774" s="40">
        <f>VLOOKUP(C774,'[2]Acha Air Sales Price List'!$B$1:$D$65536,3,FALSE)</f>
        <v>0</v>
      </c>
      <c r="G774" s="19">
        <f t="shared" si="30"/>
        <v>0</v>
      </c>
      <c r="H774" s="19"/>
      <c r="I774" s="20">
        <f t="shared" si="29"/>
        <v>0</v>
      </c>
      <c r="J774" s="12"/>
    </row>
    <row r="775" spans="1:10" ht="12.4" hidden="1" customHeight="1">
      <c r="A775" s="11"/>
      <c r="B775" s="1"/>
      <c r="C775" s="36"/>
      <c r="D775" s="167"/>
      <c r="E775" s="168"/>
      <c r="F775" s="40">
        <f>VLOOKUP(C775,'[2]Acha Air Sales Price List'!$B$1:$D$65536,3,FALSE)</f>
        <v>0</v>
      </c>
      <c r="G775" s="19">
        <f t="shared" si="30"/>
        <v>0</v>
      </c>
      <c r="H775" s="19"/>
      <c r="I775" s="20">
        <f t="shared" si="29"/>
        <v>0</v>
      </c>
      <c r="J775" s="12"/>
    </row>
    <row r="776" spans="1:10" ht="12.4" hidden="1" customHeight="1">
      <c r="A776" s="11"/>
      <c r="B776" s="1"/>
      <c r="C776" s="36"/>
      <c r="D776" s="167"/>
      <c r="E776" s="168"/>
      <c r="F776" s="40">
        <f>VLOOKUP(C776,'[2]Acha Air Sales Price List'!$B$1:$D$65536,3,FALSE)</f>
        <v>0</v>
      </c>
      <c r="G776" s="19">
        <f t="shared" si="30"/>
        <v>0</v>
      </c>
      <c r="H776" s="19"/>
      <c r="I776" s="20">
        <f t="shared" si="29"/>
        <v>0</v>
      </c>
      <c r="J776" s="12"/>
    </row>
    <row r="777" spans="1:10" ht="12.4" hidden="1" customHeight="1">
      <c r="A777" s="11"/>
      <c r="B777" s="1"/>
      <c r="C777" s="36"/>
      <c r="D777" s="167"/>
      <c r="E777" s="168"/>
      <c r="F777" s="40">
        <f>VLOOKUP(C777,'[2]Acha Air Sales Price List'!$B$1:$D$65536,3,FALSE)</f>
        <v>0</v>
      </c>
      <c r="G777" s="19">
        <f t="shared" si="30"/>
        <v>0</v>
      </c>
      <c r="H777" s="19"/>
      <c r="I777" s="20">
        <f t="shared" si="29"/>
        <v>0</v>
      </c>
      <c r="J777" s="12"/>
    </row>
    <row r="778" spans="1:10" ht="12.4" hidden="1" customHeight="1">
      <c r="A778" s="11"/>
      <c r="B778" s="1"/>
      <c r="C778" s="36"/>
      <c r="D778" s="167"/>
      <c r="E778" s="168"/>
      <c r="F778" s="40">
        <f>VLOOKUP(C778,'[2]Acha Air Sales Price List'!$B$1:$D$65536,3,FALSE)</f>
        <v>0</v>
      </c>
      <c r="G778" s="19">
        <f t="shared" si="30"/>
        <v>0</v>
      </c>
      <c r="H778" s="19"/>
      <c r="I778" s="20">
        <f t="shared" si="29"/>
        <v>0</v>
      </c>
      <c r="J778" s="12"/>
    </row>
    <row r="779" spans="1:10" ht="12.4" hidden="1" customHeight="1">
      <c r="A779" s="11"/>
      <c r="B779" s="1"/>
      <c r="C779" s="36"/>
      <c r="D779" s="167"/>
      <c r="E779" s="168"/>
      <c r="F779" s="40">
        <f>VLOOKUP(C779,'[2]Acha Air Sales Price List'!$B$1:$D$65536,3,FALSE)</f>
        <v>0</v>
      </c>
      <c r="G779" s="19">
        <f t="shared" si="30"/>
        <v>0</v>
      </c>
      <c r="H779" s="19"/>
      <c r="I779" s="20">
        <f t="shared" si="29"/>
        <v>0</v>
      </c>
      <c r="J779" s="12"/>
    </row>
    <row r="780" spans="1:10" ht="12.4" hidden="1" customHeight="1">
      <c r="A780" s="11"/>
      <c r="B780" s="1"/>
      <c r="C780" s="36"/>
      <c r="D780" s="167"/>
      <c r="E780" s="168"/>
      <c r="F780" s="40">
        <f>VLOOKUP(C780,'[2]Acha Air Sales Price List'!$B$1:$D$65536,3,FALSE)</f>
        <v>0</v>
      </c>
      <c r="G780" s="19">
        <f t="shared" si="30"/>
        <v>0</v>
      </c>
      <c r="H780" s="19"/>
      <c r="I780" s="20">
        <f t="shared" si="29"/>
        <v>0</v>
      </c>
      <c r="J780" s="12"/>
    </row>
    <row r="781" spans="1:10" ht="13.5" thickBot="1">
      <c r="A781" s="11"/>
      <c r="B781" s="21"/>
      <c r="C781" s="22"/>
      <c r="D781" s="175"/>
      <c r="E781" s="176"/>
      <c r="F781" s="41"/>
      <c r="G781" s="23">
        <f>ROUND(IF(ISBLANK(C781),0,VLOOKUP(C781,'[2]Acha Air Sales Price List'!$B$1:$X$65536,12,FALSE)*$X$14),2)</f>
        <v>0</v>
      </c>
      <c r="H781" s="23"/>
      <c r="I781" s="24">
        <f>ROUND(IF(ISNUMBER(B781), G781*B781, 0),5)</f>
        <v>0</v>
      </c>
      <c r="J781" s="12"/>
    </row>
    <row r="782" spans="1:10" ht="13.5" thickBot="1">
      <c r="A782" s="11"/>
      <c r="B782" s="2"/>
      <c r="C782" s="2"/>
      <c r="D782" s="2"/>
      <c r="E782" s="2"/>
      <c r="F782" s="2"/>
      <c r="G782" s="31"/>
      <c r="H782" s="31"/>
      <c r="I782" s="32"/>
      <c r="J782" s="12"/>
    </row>
    <row r="783" spans="1:10" ht="16.5" thickBot="1">
      <c r="A783" s="11"/>
      <c r="B783" s="30"/>
      <c r="C783" s="3"/>
      <c r="D783" s="3"/>
      <c r="E783" s="3"/>
      <c r="F783" s="3"/>
      <c r="G783" s="33" t="s">
        <v>18</v>
      </c>
      <c r="H783" s="134"/>
      <c r="I783" s="34">
        <f>SUM(I21:I781)</f>
        <v>4908.4000000000005</v>
      </c>
      <c r="J783" s="12"/>
    </row>
    <row r="784" spans="1:10">
      <c r="A784" s="16"/>
      <c r="B784" s="17"/>
      <c r="C784" s="17"/>
      <c r="D784" s="17"/>
      <c r="E784" s="17"/>
      <c r="F784" s="17"/>
      <c r="G784" s="17"/>
      <c r="H784" s="17"/>
      <c r="I784" s="17"/>
      <c r="J784" s="18"/>
    </row>
    <row r="788" spans="9:9">
      <c r="I788" s="42"/>
    </row>
  </sheetData>
  <mergeCells count="774">
    <mergeCell ref="B9:D9"/>
    <mergeCell ref="G9:G10"/>
    <mergeCell ref="I9:I10"/>
    <mergeCell ref="B10:D10"/>
    <mergeCell ref="B11:D11"/>
    <mergeCell ref="G11:G12"/>
    <mergeCell ref="I11:I12"/>
    <mergeCell ref="B12:D12"/>
    <mergeCell ref="D23:E23"/>
    <mergeCell ref="D24:E24"/>
    <mergeCell ref="D25:E25"/>
    <mergeCell ref="D26:E26"/>
    <mergeCell ref="D27:E27"/>
    <mergeCell ref="D28:E28"/>
    <mergeCell ref="B13:D13"/>
    <mergeCell ref="G13:G14"/>
    <mergeCell ref="I13:I14"/>
    <mergeCell ref="D19:E19"/>
    <mergeCell ref="D21:E21"/>
    <mergeCell ref="D22:E22"/>
    <mergeCell ref="B20:I20"/>
    <mergeCell ref="D35:E35"/>
    <mergeCell ref="D36:E36"/>
    <mergeCell ref="D37:E37"/>
    <mergeCell ref="D38:E38"/>
    <mergeCell ref="D39:E39"/>
    <mergeCell ref="D40:E40"/>
    <mergeCell ref="D29:E29"/>
    <mergeCell ref="D30:E30"/>
    <mergeCell ref="D31:E31"/>
    <mergeCell ref="D32:E32"/>
    <mergeCell ref="D33:E33"/>
    <mergeCell ref="D34:E34"/>
    <mergeCell ref="D47:E47"/>
    <mergeCell ref="D48:E48"/>
    <mergeCell ref="D49:E49"/>
    <mergeCell ref="D50:E50"/>
    <mergeCell ref="D51:E51"/>
    <mergeCell ref="D52:E52"/>
    <mergeCell ref="D41:E41"/>
    <mergeCell ref="D42:E42"/>
    <mergeCell ref="D43:E43"/>
    <mergeCell ref="D44:E44"/>
    <mergeCell ref="D45:E45"/>
    <mergeCell ref="D46:E46"/>
    <mergeCell ref="D59:E59"/>
    <mergeCell ref="D60:E60"/>
    <mergeCell ref="D61:E61"/>
    <mergeCell ref="D62:E62"/>
    <mergeCell ref="D63:E63"/>
    <mergeCell ref="D64:E64"/>
    <mergeCell ref="D53:E53"/>
    <mergeCell ref="D54:E54"/>
    <mergeCell ref="D55:E55"/>
    <mergeCell ref="D56:E56"/>
    <mergeCell ref="D57:E57"/>
    <mergeCell ref="D58:E58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83:E83"/>
    <mergeCell ref="D84:E84"/>
    <mergeCell ref="D85:E85"/>
    <mergeCell ref="D86:E86"/>
    <mergeCell ref="D87:E87"/>
    <mergeCell ref="D88:E88"/>
    <mergeCell ref="D77:E77"/>
    <mergeCell ref="D78:E78"/>
    <mergeCell ref="D79:E79"/>
    <mergeCell ref="D80:E80"/>
    <mergeCell ref="D81:E81"/>
    <mergeCell ref="D82:E82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119:E119"/>
    <mergeCell ref="D120:E120"/>
    <mergeCell ref="D121:E121"/>
    <mergeCell ref="D122:E122"/>
    <mergeCell ref="D123:E123"/>
    <mergeCell ref="D124:E124"/>
    <mergeCell ref="D113:E113"/>
    <mergeCell ref="D114:E114"/>
    <mergeCell ref="D115:E115"/>
    <mergeCell ref="D116:E116"/>
    <mergeCell ref="D117:E117"/>
    <mergeCell ref="D118:E118"/>
    <mergeCell ref="D131:E131"/>
    <mergeCell ref="D132:E132"/>
    <mergeCell ref="D133:E133"/>
    <mergeCell ref="D134:E134"/>
    <mergeCell ref="D135:E135"/>
    <mergeCell ref="D136:E136"/>
    <mergeCell ref="D125:E125"/>
    <mergeCell ref="D126:E126"/>
    <mergeCell ref="D127:E127"/>
    <mergeCell ref="D128:E128"/>
    <mergeCell ref="D129:E129"/>
    <mergeCell ref="D130:E130"/>
    <mergeCell ref="D143:E143"/>
    <mergeCell ref="D144:E144"/>
    <mergeCell ref="D145:E145"/>
    <mergeCell ref="D146:E146"/>
    <mergeCell ref="D147:E147"/>
    <mergeCell ref="D148:E148"/>
    <mergeCell ref="D137:E137"/>
    <mergeCell ref="D138:E138"/>
    <mergeCell ref="D139:E139"/>
    <mergeCell ref="D140:E140"/>
    <mergeCell ref="D141:E141"/>
    <mergeCell ref="D142:E142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67:E167"/>
    <mergeCell ref="D168:E168"/>
    <mergeCell ref="D169:E169"/>
    <mergeCell ref="D170:E170"/>
    <mergeCell ref="D171:E171"/>
    <mergeCell ref="D172:E172"/>
    <mergeCell ref="D161:E161"/>
    <mergeCell ref="D162:E162"/>
    <mergeCell ref="D163:E163"/>
    <mergeCell ref="D164:E164"/>
    <mergeCell ref="D165:E165"/>
    <mergeCell ref="D166:E166"/>
    <mergeCell ref="D179:E179"/>
    <mergeCell ref="D180:E180"/>
    <mergeCell ref="D181:E181"/>
    <mergeCell ref="D182:E182"/>
    <mergeCell ref="D183:E183"/>
    <mergeCell ref="D184:E184"/>
    <mergeCell ref="D173:E173"/>
    <mergeCell ref="D174:E174"/>
    <mergeCell ref="D175:E175"/>
    <mergeCell ref="D176:E176"/>
    <mergeCell ref="D177:E177"/>
    <mergeCell ref="D178:E178"/>
    <mergeCell ref="D191:E191"/>
    <mergeCell ref="D192:E192"/>
    <mergeCell ref="D193:E193"/>
    <mergeCell ref="D194:E194"/>
    <mergeCell ref="D195:E195"/>
    <mergeCell ref="D196:E196"/>
    <mergeCell ref="D185:E185"/>
    <mergeCell ref="D186:E186"/>
    <mergeCell ref="D187:E187"/>
    <mergeCell ref="D188:E188"/>
    <mergeCell ref="D189:E189"/>
    <mergeCell ref="D190:E190"/>
    <mergeCell ref="D203:E203"/>
    <mergeCell ref="D204:E204"/>
    <mergeCell ref="D205:E205"/>
    <mergeCell ref="D206:E206"/>
    <mergeCell ref="D207:E207"/>
    <mergeCell ref="D208:E208"/>
    <mergeCell ref="D197:E197"/>
    <mergeCell ref="D198:E198"/>
    <mergeCell ref="D199:E199"/>
    <mergeCell ref="D200:E200"/>
    <mergeCell ref="D201:E201"/>
    <mergeCell ref="D202:E202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227:E227"/>
    <mergeCell ref="D228:E228"/>
    <mergeCell ref="D229:E229"/>
    <mergeCell ref="D230:E230"/>
    <mergeCell ref="D231:E231"/>
    <mergeCell ref="D232:E232"/>
    <mergeCell ref="D221:E221"/>
    <mergeCell ref="D222:E222"/>
    <mergeCell ref="D223:E223"/>
    <mergeCell ref="D224:E224"/>
    <mergeCell ref="D225:E225"/>
    <mergeCell ref="D226:E226"/>
    <mergeCell ref="D239:E239"/>
    <mergeCell ref="D240:E240"/>
    <mergeCell ref="D241:E241"/>
    <mergeCell ref="D242:E242"/>
    <mergeCell ref="D243:E243"/>
    <mergeCell ref="D244:E244"/>
    <mergeCell ref="D233:E233"/>
    <mergeCell ref="D234:E234"/>
    <mergeCell ref="D235:E235"/>
    <mergeCell ref="D236:E236"/>
    <mergeCell ref="D237:E237"/>
    <mergeCell ref="D238:E238"/>
    <mergeCell ref="D251:E251"/>
    <mergeCell ref="D252:E252"/>
    <mergeCell ref="D253:E253"/>
    <mergeCell ref="D254:E254"/>
    <mergeCell ref="D255:E255"/>
    <mergeCell ref="D256:E256"/>
    <mergeCell ref="D245:E245"/>
    <mergeCell ref="D246:E246"/>
    <mergeCell ref="D247:E247"/>
    <mergeCell ref="D248:E248"/>
    <mergeCell ref="D249:E249"/>
    <mergeCell ref="D250:E250"/>
    <mergeCell ref="D263:E263"/>
    <mergeCell ref="D264:E264"/>
    <mergeCell ref="D265:E265"/>
    <mergeCell ref="D266:E266"/>
    <mergeCell ref="D267:E267"/>
    <mergeCell ref="D268:E268"/>
    <mergeCell ref="D257:E257"/>
    <mergeCell ref="D258:E258"/>
    <mergeCell ref="D259:E259"/>
    <mergeCell ref="D260:E260"/>
    <mergeCell ref="D261:E261"/>
    <mergeCell ref="D262:E262"/>
    <mergeCell ref="D275:E275"/>
    <mergeCell ref="D276:E276"/>
    <mergeCell ref="D277:E277"/>
    <mergeCell ref="D278:E278"/>
    <mergeCell ref="D279:E279"/>
    <mergeCell ref="D280:E280"/>
    <mergeCell ref="D269:E269"/>
    <mergeCell ref="D270:E270"/>
    <mergeCell ref="D271:E271"/>
    <mergeCell ref="D272:E272"/>
    <mergeCell ref="D273:E273"/>
    <mergeCell ref="D274:E274"/>
    <mergeCell ref="D287:E287"/>
    <mergeCell ref="D288:E288"/>
    <mergeCell ref="D289:E289"/>
    <mergeCell ref="D290:E290"/>
    <mergeCell ref="D291:E291"/>
    <mergeCell ref="D292:E292"/>
    <mergeCell ref="D281:E281"/>
    <mergeCell ref="D282:E282"/>
    <mergeCell ref="D283:E283"/>
    <mergeCell ref="D284:E284"/>
    <mergeCell ref="D285:E285"/>
    <mergeCell ref="D286:E286"/>
    <mergeCell ref="D299:E299"/>
    <mergeCell ref="D300:E300"/>
    <mergeCell ref="D301:E301"/>
    <mergeCell ref="D302:E302"/>
    <mergeCell ref="D303:E303"/>
    <mergeCell ref="D304:E304"/>
    <mergeCell ref="D293:E293"/>
    <mergeCell ref="D294:E294"/>
    <mergeCell ref="D295:E295"/>
    <mergeCell ref="D296:E296"/>
    <mergeCell ref="D297:E297"/>
    <mergeCell ref="D298:E298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323:E323"/>
    <mergeCell ref="D324:E324"/>
    <mergeCell ref="D325:E325"/>
    <mergeCell ref="D326:E326"/>
    <mergeCell ref="D327:E327"/>
    <mergeCell ref="D328:E328"/>
    <mergeCell ref="D317:E317"/>
    <mergeCell ref="D318:E318"/>
    <mergeCell ref="D319:E319"/>
    <mergeCell ref="D320:E320"/>
    <mergeCell ref="D321:E321"/>
    <mergeCell ref="D322:E322"/>
    <mergeCell ref="D335:E335"/>
    <mergeCell ref="D336:E336"/>
    <mergeCell ref="D337:E337"/>
    <mergeCell ref="D338:E338"/>
    <mergeCell ref="D339:E339"/>
    <mergeCell ref="D340:E340"/>
    <mergeCell ref="D329:E329"/>
    <mergeCell ref="D330:E330"/>
    <mergeCell ref="D331:E331"/>
    <mergeCell ref="D332:E332"/>
    <mergeCell ref="D333:E333"/>
    <mergeCell ref="D334:E334"/>
    <mergeCell ref="D347:E347"/>
    <mergeCell ref="D348:E348"/>
    <mergeCell ref="D349:E349"/>
    <mergeCell ref="D350:E350"/>
    <mergeCell ref="D351:E351"/>
    <mergeCell ref="D352:E352"/>
    <mergeCell ref="D341:E341"/>
    <mergeCell ref="D342:E342"/>
    <mergeCell ref="D343:E343"/>
    <mergeCell ref="D344:E344"/>
    <mergeCell ref="D345:E345"/>
    <mergeCell ref="D346:E346"/>
    <mergeCell ref="D359:E359"/>
    <mergeCell ref="D360:E360"/>
    <mergeCell ref="D361:E361"/>
    <mergeCell ref="D362:E362"/>
    <mergeCell ref="D363:E363"/>
    <mergeCell ref="D364:E364"/>
    <mergeCell ref="D353:E353"/>
    <mergeCell ref="D354:E354"/>
    <mergeCell ref="D355:E355"/>
    <mergeCell ref="D356:E356"/>
    <mergeCell ref="D357:E357"/>
    <mergeCell ref="D358:E358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D383:E383"/>
    <mergeCell ref="D384:E384"/>
    <mergeCell ref="D385:E385"/>
    <mergeCell ref="D386:E386"/>
    <mergeCell ref="D387:E387"/>
    <mergeCell ref="D388:E388"/>
    <mergeCell ref="D377:E377"/>
    <mergeCell ref="D378:E378"/>
    <mergeCell ref="D379:E379"/>
    <mergeCell ref="D380:E380"/>
    <mergeCell ref="D381:E381"/>
    <mergeCell ref="D382:E382"/>
    <mergeCell ref="D395:E395"/>
    <mergeCell ref="D396:E396"/>
    <mergeCell ref="D397:E397"/>
    <mergeCell ref="D398:E398"/>
    <mergeCell ref="D399:E399"/>
    <mergeCell ref="D400:E400"/>
    <mergeCell ref="D389:E389"/>
    <mergeCell ref="D390:E390"/>
    <mergeCell ref="D391:E391"/>
    <mergeCell ref="D392:E392"/>
    <mergeCell ref="D393:E393"/>
    <mergeCell ref="D394:E394"/>
    <mergeCell ref="D407:E407"/>
    <mergeCell ref="D408:E408"/>
    <mergeCell ref="D409:E409"/>
    <mergeCell ref="D410:E410"/>
    <mergeCell ref="D411:E411"/>
    <mergeCell ref="D412:E412"/>
    <mergeCell ref="D401:E401"/>
    <mergeCell ref="D402:E402"/>
    <mergeCell ref="D403:E403"/>
    <mergeCell ref="D404:E404"/>
    <mergeCell ref="D405:E405"/>
    <mergeCell ref="D406:E406"/>
    <mergeCell ref="D419:E419"/>
    <mergeCell ref="D420:E420"/>
    <mergeCell ref="D421:E421"/>
    <mergeCell ref="D422:E422"/>
    <mergeCell ref="D423:E423"/>
    <mergeCell ref="D424:E424"/>
    <mergeCell ref="D413:E413"/>
    <mergeCell ref="D414:E414"/>
    <mergeCell ref="D415:E415"/>
    <mergeCell ref="D416:E416"/>
    <mergeCell ref="D417:E417"/>
    <mergeCell ref="D418:E418"/>
    <mergeCell ref="D431:E431"/>
    <mergeCell ref="D432:E432"/>
    <mergeCell ref="D433:E433"/>
    <mergeCell ref="D434:E434"/>
    <mergeCell ref="D435:E435"/>
    <mergeCell ref="D436:E436"/>
    <mergeCell ref="D425:E425"/>
    <mergeCell ref="D426:E426"/>
    <mergeCell ref="D427:E427"/>
    <mergeCell ref="D428:E428"/>
    <mergeCell ref="D429:E429"/>
    <mergeCell ref="D430:E430"/>
    <mergeCell ref="D443:E443"/>
    <mergeCell ref="D444:E444"/>
    <mergeCell ref="D445:E445"/>
    <mergeCell ref="D446:E446"/>
    <mergeCell ref="D447:E447"/>
    <mergeCell ref="D448:E448"/>
    <mergeCell ref="D437:E437"/>
    <mergeCell ref="D438:E438"/>
    <mergeCell ref="D439:E439"/>
    <mergeCell ref="D440:E440"/>
    <mergeCell ref="D441:E441"/>
    <mergeCell ref="D442:E442"/>
    <mergeCell ref="D455:E455"/>
    <mergeCell ref="D456:E456"/>
    <mergeCell ref="D457:E457"/>
    <mergeCell ref="D458:E458"/>
    <mergeCell ref="D459:E459"/>
    <mergeCell ref="D460:E460"/>
    <mergeCell ref="D449:E449"/>
    <mergeCell ref="D450:E450"/>
    <mergeCell ref="D451:E451"/>
    <mergeCell ref="D452:E452"/>
    <mergeCell ref="D453:E453"/>
    <mergeCell ref="D454:E454"/>
    <mergeCell ref="D467:E467"/>
    <mergeCell ref="D468:E468"/>
    <mergeCell ref="D469:E469"/>
    <mergeCell ref="D470:E470"/>
    <mergeCell ref="D471:E471"/>
    <mergeCell ref="D472:E472"/>
    <mergeCell ref="D461:E461"/>
    <mergeCell ref="D462:E462"/>
    <mergeCell ref="D463:E463"/>
    <mergeCell ref="D464:E464"/>
    <mergeCell ref="D465:E465"/>
    <mergeCell ref="D466:E466"/>
    <mergeCell ref="D479:E479"/>
    <mergeCell ref="D480:E480"/>
    <mergeCell ref="D481:E481"/>
    <mergeCell ref="D482:E482"/>
    <mergeCell ref="D483:E483"/>
    <mergeCell ref="D484:E484"/>
    <mergeCell ref="D473:E473"/>
    <mergeCell ref="D474:E474"/>
    <mergeCell ref="D475:E475"/>
    <mergeCell ref="D476:E476"/>
    <mergeCell ref="D477:E477"/>
    <mergeCell ref="D478:E478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503:E503"/>
    <mergeCell ref="D504:E504"/>
    <mergeCell ref="D505:E505"/>
    <mergeCell ref="D506:E506"/>
    <mergeCell ref="D507:E507"/>
    <mergeCell ref="D508:E508"/>
    <mergeCell ref="D497:E497"/>
    <mergeCell ref="D498:E498"/>
    <mergeCell ref="D499:E499"/>
    <mergeCell ref="D500:E500"/>
    <mergeCell ref="D501:E501"/>
    <mergeCell ref="D502:E502"/>
    <mergeCell ref="D515:E515"/>
    <mergeCell ref="D516:E516"/>
    <mergeCell ref="D517:E517"/>
    <mergeCell ref="D518:E518"/>
    <mergeCell ref="D519:E519"/>
    <mergeCell ref="D520:E520"/>
    <mergeCell ref="D509:E509"/>
    <mergeCell ref="D510:E510"/>
    <mergeCell ref="D511:E511"/>
    <mergeCell ref="D512:E512"/>
    <mergeCell ref="D513:E513"/>
    <mergeCell ref="D514:E514"/>
    <mergeCell ref="D527:E527"/>
    <mergeCell ref="D528:E528"/>
    <mergeCell ref="D529:E529"/>
    <mergeCell ref="D530:E530"/>
    <mergeCell ref="D531:E531"/>
    <mergeCell ref="D532:E532"/>
    <mergeCell ref="D521:E521"/>
    <mergeCell ref="D522:E522"/>
    <mergeCell ref="D523:E523"/>
    <mergeCell ref="D524:E524"/>
    <mergeCell ref="D525:E525"/>
    <mergeCell ref="D526:E526"/>
    <mergeCell ref="D539:E539"/>
    <mergeCell ref="D540:E540"/>
    <mergeCell ref="D541:E541"/>
    <mergeCell ref="D542:E542"/>
    <mergeCell ref="D543:E543"/>
    <mergeCell ref="D544:E544"/>
    <mergeCell ref="D533:E533"/>
    <mergeCell ref="D534:E534"/>
    <mergeCell ref="D535:E535"/>
    <mergeCell ref="D536:E536"/>
    <mergeCell ref="D537:E537"/>
    <mergeCell ref="D538:E538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D563:E563"/>
    <mergeCell ref="D564:E564"/>
    <mergeCell ref="D565:E565"/>
    <mergeCell ref="D566:E566"/>
    <mergeCell ref="D567:E567"/>
    <mergeCell ref="D568:E568"/>
    <mergeCell ref="D557:E557"/>
    <mergeCell ref="D558:E558"/>
    <mergeCell ref="D559:E559"/>
    <mergeCell ref="D560:E560"/>
    <mergeCell ref="D561:E561"/>
    <mergeCell ref="D562:E562"/>
    <mergeCell ref="D575:E575"/>
    <mergeCell ref="D576:E576"/>
    <mergeCell ref="D577:E577"/>
    <mergeCell ref="D578:E578"/>
    <mergeCell ref="D579:E579"/>
    <mergeCell ref="D580:E580"/>
    <mergeCell ref="D569:E569"/>
    <mergeCell ref="D570:E570"/>
    <mergeCell ref="D571:E571"/>
    <mergeCell ref="D572:E572"/>
    <mergeCell ref="D573:E573"/>
    <mergeCell ref="D574:E574"/>
    <mergeCell ref="D587:E587"/>
    <mergeCell ref="D588:E588"/>
    <mergeCell ref="D589:E589"/>
    <mergeCell ref="D590:E590"/>
    <mergeCell ref="D591:E591"/>
    <mergeCell ref="D592:E592"/>
    <mergeCell ref="D581:E581"/>
    <mergeCell ref="D582:E582"/>
    <mergeCell ref="D583:E583"/>
    <mergeCell ref="D584:E584"/>
    <mergeCell ref="D585:E585"/>
    <mergeCell ref="D586:E586"/>
    <mergeCell ref="D599:E599"/>
    <mergeCell ref="D600:E600"/>
    <mergeCell ref="D601:E601"/>
    <mergeCell ref="D602:E602"/>
    <mergeCell ref="D603:E603"/>
    <mergeCell ref="D604:E604"/>
    <mergeCell ref="D593:E593"/>
    <mergeCell ref="D594:E594"/>
    <mergeCell ref="D595:E595"/>
    <mergeCell ref="D596:E596"/>
    <mergeCell ref="D597:E597"/>
    <mergeCell ref="D598:E598"/>
    <mergeCell ref="D611:E611"/>
    <mergeCell ref="D612:E612"/>
    <mergeCell ref="D613:E613"/>
    <mergeCell ref="D614:E614"/>
    <mergeCell ref="D615:E615"/>
    <mergeCell ref="D616:E616"/>
    <mergeCell ref="D605:E605"/>
    <mergeCell ref="D606:E606"/>
    <mergeCell ref="D607:E607"/>
    <mergeCell ref="D608:E608"/>
    <mergeCell ref="D609:E609"/>
    <mergeCell ref="D610:E610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35:E635"/>
    <mergeCell ref="D636:E636"/>
    <mergeCell ref="D637:E637"/>
    <mergeCell ref="D638:E638"/>
    <mergeCell ref="D639:E639"/>
    <mergeCell ref="D640:E640"/>
    <mergeCell ref="D629:E629"/>
    <mergeCell ref="D630:E630"/>
    <mergeCell ref="D631:E631"/>
    <mergeCell ref="D632:E632"/>
    <mergeCell ref="D633:E633"/>
    <mergeCell ref="D634:E634"/>
    <mergeCell ref="D647:E647"/>
    <mergeCell ref="D648:E648"/>
    <mergeCell ref="D649:E649"/>
    <mergeCell ref="D650:E650"/>
    <mergeCell ref="D651:E651"/>
    <mergeCell ref="D652:E652"/>
    <mergeCell ref="D641:E641"/>
    <mergeCell ref="D642:E642"/>
    <mergeCell ref="D643:E643"/>
    <mergeCell ref="D644:E644"/>
    <mergeCell ref="D645:E645"/>
    <mergeCell ref="D646:E646"/>
    <mergeCell ref="D659:E659"/>
    <mergeCell ref="D660:E660"/>
    <mergeCell ref="D661:E661"/>
    <mergeCell ref="D662:E662"/>
    <mergeCell ref="D663:E663"/>
    <mergeCell ref="D664:E664"/>
    <mergeCell ref="D653:E653"/>
    <mergeCell ref="D654:E654"/>
    <mergeCell ref="D655:E655"/>
    <mergeCell ref="D656:E656"/>
    <mergeCell ref="D657:E657"/>
    <mergeCell ref="D658:E658"/>
    <mergeCell ref="D671:E671"/>
    <mergeCell ref="D672:E672"/>
    <mergeCell ref="D673:E673"/>
    <mergeCell ref="D674:E674"/>
    <mergeCell ref="D675:E675"/>
    <mergeCell ref="D676:E676"/>
    <mergeCell ref="D665:E665"/>
    <mergeCell ref="D666:E666"/>
    <mergeCell ref="D667:E667"/>
    <mergeCell ref="D668:E668"/>
    <mergeCell ref="D669:E669"/>
    <mergeCell ref="D670:E670"/>
    <mergeCell ref="D683:E683"/>
    <mergeCell ref="D684:E684"/>
    <mergeCell ref="D685:E685"/>
    <mergeCell ref="D686:E686"/>
    <mergeCell ref="D687:E687"/>
    <mergeCell ref="D688:E688"/>
    <mergeCell ref="D677:E677"/>
    <mergeCell ref="D678:E678"/>
    <mergeCell ref="D679:E679"/>
    <mergeCell ref="D680:E680"/>
    <mergeCell ref="D681:E681"/>
    <mergeCell ref="D682:E682"/>
    <mergeCell ref="D695:E695"/>
    <mergeCell ref="D696:E696"/>
    <mergeCell ref="D697:E697"/>
    <mergeCell ref="D698:E698"/>
    <mergeCell ref="D699:E699"/>
    <mergeCell ref="D700:E700"/>
    <mergeCell ref="D689:E689"/>
    <mergeCell ref="D690:E690"/>
    <mergeCell ref="D691:E691"/>
    <mergeCell ref="D692:E692"/>
    <mergeCell ref="D693:E693"/>
    <mergeCell ref="D694:E694"/>
    <mergeCell ref="D707:E707"/>
    <mergeCell ref="D708:E708"/>
    <mergeCell ref="D709:E709"/>
    <mergeCell ref="D710:E710"/>
    <mergeCell ref="D711:E711"/>
    <mergeCell ref="D712:E712"/>
    <mergeCell ref="D701:E701"/>
    <mergeCell ref="D702:E702"/>
    <mergeCell ref="D703:E703"/>
    <mergeCell ref="D704:E704"/>
    <mergeCell ref="D705:E705"/>
    <mergeCell ref="D706:E706"/>
    <mergeCell ref="D719:E719"/>
    <mergeCell ref="D720:E720"/>
    <mergeCell ref="D721:E721"/>
    <mergeCell ref="D722:E722"/>
    <mergeCell ref="D723:E723"/>
    <mergeCell ref="D724:E724"/>
    <mergeCell ref="D713:E713"/>
    <mergeCell ref="D714:E714"/>
    <mergeCell ref="D715:E715"/>
    <mergeCell ref="D716:E716"/>
    <mergeCell ref="D717:E717"/>
    <mergeCell ref="D718:E718"/>
    <mergeCell ref="D731:E731"/>
    <mergeCell ref="D732:E732"/>
    <mergeCell ref="D733:E733"/>
    <mergeCell ref="D734:E734"/>
    <mergeCell ref="D735:E735"/>
    <mergeCell ref="D736:E736"/>
    <mergeCell ref="D725:E725"/>
    <mergeCell ref="D726:E726"/>
    <mergeCell ref="D727:E727"/>
    <mergeCell ref="D728:E728"/>
    <mergeCell ref="D729:E729"/>
    <mergeCell ref="D730:E730"/>
    <mergeCell ref="D743:E743"/>
    <mergeCell ref="D744:E744"/>
    <mergeCell ref="D745:E745"/>
    <mergeCell ref="D746:E746"/>
    <mergeCell ref="D747:E747"/>
    <mergeCell ref="D748:E748"/>
    <mergeCell ref="D737:E737"/>
    <mergeCell ref="D738:E738"/>
    <mergeCell ref="D739:E739"/>
    <mergeCell ref="D740:E740"/>
    <mergeCell ref="D741:E741"/>
    <mergeCell ref="D742:E742"/>
    <mergeCell ref="D755:E755"/>
    <mergeCell ref="D756:E756"/>
    <mergeCell ref="D757:E757"/>
    <mergeCell ref="D758:E758"/>
    <mergeCell ref="D759:E759"/>
    <mergeCell ref="D760:E760"/>
    <mergeCell ref="D749:E749"/>
    <mergeCell ref="D750:E750"/>
    <mergeCell ref="D751:E751"/>
    <mergeCell ref="D752:E752"/>
    <mergeCell ref="D753:E753"/>
    <mergeCell ref="D754:E754"/>
    <mergeCell ref="D767:E767"/>
    <mergeCell ref="D768:E768"/>
    <mergeCell ref="D769:E769"/>
    <mergeCell ref="D770:E770"/>
    <mergeCell ref="D771:E771"/>
    <mergeCell ref="D772:E772"/>
    <mergeCell ref="D761:E761"/>
    <mergeCell ref="D762:E762"/>
    <mergeCell ref="D763:E763"/>
    <mergeCell ref="D764:E764"/>
    <mergeCell ref="D765:E765"/>
    <mergeCell ref="D766:E766"/>
    <mergeCell ref="D779:E779"/>
    <mergeCell ref="D780:E780"/>
    <mergeCell ref="D781:E781"/>
    <mergeCell ref="D773:E773"/>
    <mergeCell ref="D774:E774"/>
    <mergeCell ref="D775:E775"/>
    <mergeCell ref="D776:E776"/>
    <mergeCell ref="D777:E777"/>
    <mergeCell ref="D778:E778"/>
  </mergeCells>
  <conditionalFormatting sqref="B21:B781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1:F780">
    <cfRule type="containsText" dxfId="8" priority="1" stopIfTrue="1" operator="containsText" text="Exchange rate :">
      <formula>NOT(ISERROR(SEARCH("Exchange rate :",F21)))</formula>
    </cfRule>
  </conditionalFormatting>
  <conditionalFormatting sqref="F21:I781 I783">
    <cfRule type="containsErrors" dxfId="7" priority="2" stopIfTrue="1">
      <formula>ISERROR(F21)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369"/>
  <sheetViews>
    <sheetView zoomScaleNormal="100" workbookViewId="0">
      <selection activeCell="J5" sqref="J5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v>45477</v>
      </c>
      <c r="G3" s="57"/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Pascale Challon</v>
      </c>
      <c r="B10" s="61"/>
      <c r="C10" s="61"/>
      <c r="E10" s="62" t="str">
        <f>Invoice!F9</f>
        <v>Pascale Challon</v>
      </c>
      <c r="F10" s="63"/>
      <c r="G10" s="64"/>
    </row>
    <row r="11" spans="1:8" s="49" customFormat="1">
      <c r="A11" s="65" t="str">
        <f>Invoice!B10</f>
        <v>5EME AVENUE</v>
      </c>
      <c r="B11" s="66"/>
      <c r="C11" s="66"/>
      <c r="E11" s="67" t="str">
        <f>Invoice!F10</f>
        <v>5EME AVENUE</v>
      </c>
      <c r="F11" s="68"/>
      <c r="G11" s="69"/>
    </row>
    <row r="12" spans="1:8" s="49" customFormat="1">
      <c r="A12" s="65" t="str">
        <f>Invoice!B11</f>
        <v>70 Chemin de Bois Caillard</v>
      </c>
      <c r="B12" s="66"/>
      <c r="C12" s="66"/>
      <c r="E12" s="67" t="str">
        <f>Invoice!F11</f>
        <v>70 Chemin de Bois Caillard</v>
      </c>
      <c r="F12" s="68"/>
      <c r="G12" s="69"/>
    </row>
    <row r="13" spans="1:8" s="49" customFormat="1">
      <c r="A13" s="65" t="str">
        <f>Invoice!B12</f>
        <v>Doissin, 38730</v>
      </c>
      <c r="B13" s="66"/>
      <c r="C13" s="66"/>
      <c r="D13" s="208" t="s">
        <v>92</v>
      </c>
      <c r="E13" s="67" t="str">
        <f>Invoice!F12</f>
        <v>Doissin, 38730</v>
      </c>
      <c r="F13" s="68"/>
      <c r="G13" s="69"/>
    </row>
    <row r="14" spans="1:8" s="49" customFormat="1">
      <c r="A14" s="65" t="str">
        <f>Invoice!B13</f>
        <v>France</v>
      </c>
      <c r="B14" s="66"/>
      <c r="C14" s="66"/>
      <c r="D14" s="100">
        <f>VLOOKUP(F3,[1]Sheet1!$A$9:$F$7290,2,FALSE)</f>
        <v>36.46</v>
      </c>
      <c r="E14" s="67" t="str">
        <f>Invoice!F13</f>
        <v>France</v>
      </c>
      <c r="F14" s="68"/>
      <c r="G14" s="69"/>
    </row>
    <row r="15" spans="1:8" s="49" customFormat="1" ht="13.5" thickBot="1">
      <c r="A15" s="70">
        <f>Invoice!B14</f>
        <v>0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str">
        <f>Invoice!F20</f>
        <v>18k gold plated 925 sterling silver nose studs, 22g (0.6mm) with 2.5mm round prong set color CZ stone</v>
      </c>
      <c r="B18" s="77" t="str">
        <f>Invoice!C20</f>
        <v>18NSZ25M</v>
      </c>
      <c r="C18" s="78">
        <f>Invoice!B20</f>
        <v>100</v>
      </c>
      <c r="D18" s="79">
        <f>Invoice!G20/36.46</f>
        <v>0.62452002194185408</v>
      </c>
      <c r="E18" s="79">
        <f>G18/$D$14</f>
        <v>62.452002194185404</v>
      </c>
      <c r="F18" s="80">
        <f>Invoice!G20</f>
        <v>22.77</v>
      </c>
      <c r="G18" s="81">
        <f>C18*F18</f>
        <v>2277</v>
      </c>
    </row>
    <row r="19" spans="1:7" s="82" customFormat="1" ht="25.5">
      <c r="A19" s="206" t="str">
        <f>Invoice!F21</f>
        <v>18k gold plated 925 sterling silver nose studs, 22g (0.6mm) with 1.5mm round prong set color CZ stone</v>
      </c>
      <c r="B19" s="202" t="str">
        <f>Invoice!C21</f>
        <v>18NSZ15M</v>
      </c>
      <c r="C19" s="203">
        <f>Invoice!B21</f>
        <v>100</v>
      </c>
      <c r="D19" s="204">
        <f>Invoice!G21/36.46</f>
        <v>0.55403181568842563</v>
      </c>
      <c r="E19" s="83">
        <f t="shared" ref="E19:E25" si="0">G19/$D$14</f>
        <v>55.403181568842562</v>
      </c>
      <c r="F19" s="205">
        <f>Invoice!G21</f>
        <v>20.2</v>
      </c>
      <c r="G19" s="85">
        <f t="shared" ref="G19:G25" si="1">C19*F19</f>
        <v>2020</v>
      </c>
    </row>
    <row r="20" spans="1:7" s="82" customFormat="1">
      <c r="A20" s="206" t="str">
        <f>Invoice!F22</f>
        <v>Acrylic empty display with white foam for 120 pcs of nose jewelry</v>
      </c>
      <c r="B20" s="202" t="str">
        <f>Invoice!C22</f>
        <v>BR16</v>
      </c>
      <c r="C20" s="203">
        <f>Invoice!B22</f>
        <v>10</v>
      </c>
      <c r="D20" s="204">
        <f>Invoice!G22/36.46</f>
        <v>4.5019199122325828</v>
      </c>
      <c r="E20" s="83">
        <f t="shared" si="0"/>
        <v>45.01919912232583</v>
      </c>
      <c r="F20" s="205">
        <f>Invoice!G22</f>
        <v>164.14</v>
      </c>
      <c r="G20" s="85">
        <f t="shared" si="1"/>
        <v>1641.3999999999999</v>
      </c>
    </row>
    <row r="21" spans="1:7" s="82" customFormat="1" ht="24">
      <c r="A21" s="206" t="str">
        <f>Invoice!F23</f>
        <v>Anodized 316L steel belly banana, 14g (1.6mm) with 5 &amp; 8mm balls</v>
      </c>
      <c r="B21" s="202" t="str">
        <f>Invoice!C23</f>
        <v>BNTG</v>
      </c>
      <c r="C21" s="203">
        <f>Invoice!B23</f>
        <v>100</v>
      </c>
      <c r="D21" s="204">
        <f>Invoice!G23/36.46</f>
        <v>0.76549643444871085</v>
      </c>
      <c r="E21" s="83">
        <f t="shared" si="0"/>
        <v>76.549643444871094</v>
      </c>
      <c r="F21" s="205">
        <f>Invoice!G23</f>
        <v>27.91</v>
      </c>
      <c r="G21" s="85">
        <f t="shared" si="1"/>
        <v>2791</v>
      </c>
    </row>
    <row r="22" spans="1:7" s="82" customFormat="1" ht="25.5">
      <c r="A22" s="206" t="str">
        <f>Invoice!F24</f>
        <v>PVD plated surgical steel hinged segment ring, 14g (1.6mm)</v>
      </c>
      <c r="B22" s="202" t="str">
        <f>Invoice!C24</f>
        <v>SEGHT14</v>
      </c>
      <c r="C22" s="203">
        <f>Invoice!B24</f>
        <v>30</v>
      </c>
      <c r="D22" s="204">
        <f>Invoice!G24/36.46</f>
        <v>2.0041140976412506</v>
      </c>
      <c r="E22" s="83">
        <f t="shared" si="0"/>
        <v>60.123422929237513</v>
      </c>
      <c r="F22" s="205">
        <f>Invoice!G24</f>
        <v>73.069999999999993</v>
      </c>
      <c r="G22" s="85">
        <f t="shared" si="1"/>
        <v>2192.1</v>
      </c>
    </row>
    <row r="23" spans="1:7" s="82" customFormat="1" ht="25.5">
      <c r="A23" s="206" t="str">
        <f>Invoice!F25</f>
        <v>925 sterling silver hinged segment ring, 14g (1.6mm)- size8mm</v>
      </c>
      <c r="B23" s="202" t="str">
        <f>Invoice!C25</f>
        <v>VSEGH14B</v>
      </c>
      <c r="C23" s="203">
        <f>Invoice!B25</f>
        <v>30</v>
      </c>
      <c r="D23" s="204">
        <f>Invoice!G25/36.46</f>
        <v>3.4243006034009871</v>
      </c>
      <c r="E23" s="83">
        <f t="shared" si="0"/>
        <v>102.72901810202961</v>
      </c>
      <c r="F23" s="205">
        <f>Invoice!G25</f>
        <v>124.85</v>
      </c>
      <c r="G23" s="85">
        <f t="shared" si="1"/>
        <v>3745.5</v>
      </c>
    </row>
    <row r="24" spans="1:7" s="82" customFormat="1" ht="24">
      <c r="A24" s="206" t="str">
        <f>Invoice!F26</f>
        <v>3mm multi-crystal ferido glued ball with resin cover and 16g (1.2mm) threading (sold per pcs)</v>
      </c>
      <c r="B24" s="202" t="str">
        <f>Invoice!C26</f>
        <v>MFR3</v>
      </c>
      <c r="C24" s="203">
        <f>Invoice!B26</f>
        <v>50</v>
      </c>
      <c r="D24" s="204">
        <f>Invoice!G26/36.46</f>
        <v>1.7021393307734505</v>
      </c>
      <c r="E24" s="83">
        <f t="shared" si="0"/>
        <v>85.106966538672509</v>
      </c>
      <c r="F24" s="205">
        <f>Invoice!G26</f>
        <v>62.06</v>
      </c>
      <c r="G24" s="85">
        <f t="shared" si="1"/>
        <v>3103</v>
      </c>
    </row>
    <row r="25" spans="1:7" s="82" customFormat="1" ht="24">
      <c r="A25" s="206" t="str">
        <f>Invoice!F27</f>
        <v>3mm multi-crystal ferido glued ball with resin cover and 16g (1.2mm) threading (sold per pcs)</v>
      </c>
      <c r="B25" s="202" t="str">
        <f>Invoice!C27</f>
        <v>MFR3</v>
      </c>
      <c r="C25" s="203">
        <f>Invoice!B27</f>
        <v>30</v>
      </c>
      <c r="D25" s="204">
        <f>Invoice!G27/36.46</f>
        <v>1.7021393307734505</v>
      </c>
      <c r="E25" s="83">
        <f t="shared" si="0"/>
        <v>51.064179923203511</v>
      </c>
      <c r="F25" s="205">
        <f>Invoice!G27</f>
        <v>62.06</v>
      </c>
      <c r="G25" s="85">
        <f t="shared" si="1"/>
        <v>1861.8000000000002</v>
      </c>
    </row>
    <row r="26" spans="1:7" s="82" customFormat="1">
      <c r="A26" s="98"/>
      <c r="B26" s="77"/>
      <c r="C26" s="78"/>
      <c r="D26" s="83"/>
      <c r="E26" s="83"/>
      <c r="F26" s="84"/>
      <c r="G26" s="85"/>
    </row>
    <row r="27" spans="1:7" s="82" customFormat="1">
      <c r="A27" s="98" t="str">
        <f>Invoice!F782</f>
        <v>Discount:</v>
      </c>
      <c r="B27" s="77"/>
      <c r="C27" s="78"/>
      <c r="D27" s="83">
        <f>F27/$D$14</f>
        <v>-0.87218869994514536</v>
      </c>
      <c r="E27" s="83">
        <f>G27/$D$14</f>
        <v>-0.87218869994514536</v>
      </c>
      <c r="F27" s="84">
        <f>Invoice!H782</f>
        <v>-31.8</v>
      </c>
      <c r="G27" s="85">
        <f>F27</f>
        <v>-31.8</v>
      </c>
    </row>
    <row r="28" spans="1:7" s="82" customFormat="1" ht="13.5" thickBot="1">
      <c r="A28" s="86"/>
      <c r="B28" s="87"/>
      <c r="C28" s="88"/>
      <c r="D28" s="89"/>
      <c r="E28" s="89"/>
      <c r="F28" s="90"/>
      <c r="G28" s="91"/>
    </row>
    <row r="29" spans="1:7" s="49" customFormat="1">
      <c r="D29" s="49" t="s">
        <v>34</v>
      </c>
      <c r="G29" s="92">
        <f>SUM(G18:G26)</f>
        <v>19631.8</v>
      </c>
    </row>
    <row r="30" spans="1:7" s="49" customFormat="1">
      <c r="A30" s="50"/>
      <c r="D30" s="49" t="s">
        <v>35</v>
      </c>
      <c r="G30" s="93">
        <f>G29+G27</f>
        <v>19600</v>
      </c>
    </row>
    <row r="31" spans="1:7" s="49" customFormat="1">
      <c r="D31" s="49" t="s">
        <v>36</v>
      </c>
      <c r="G31" s="94">
        <f>G30-G32</f>
        <v>18317.757009345794</v>
      </c>
    </row>
    <row r="32" spans="1:7" s="49" customFormat="1">
      <c r="D32" s="49" t="s">
        <v>37</v>
      </c>
      <c r="G32" s="94">
        <f>(G30*7)/107</f>
        <v>1282.2429906542056</v>
      </c>
    </row>
    <row r="33" spans="1:7" s="49" customFormat="1">
      <c r="D33" s="50" t="s">
        <v>38</v>
      </c>
      <c r="G33" s="95">
        <f>SUM(G31:G32)</f>
        <v>19600</v>
      </c>
    </row>
    <row r="34" spans="1:7" s="49" customFormat="1"/>
    <row r="35" spans="1:7" s="49" customFormat="1" ht="8.25" customHeight="1"/>
    <row r="36" spans="1:7" s="49" customFormat="1" ht="11.25" customHeight="1"/>
    <row r="37" spans="1:7" s="49" customFormat="1" ht="8.25" customHeight="1"/>
    <row r="38" spans="1:7" s="49" customFormat="1"/>
    <row r="39" spans="1:7" s="49" customFormat="1" ht="10.5" customHeight="1">
      <c r="A39" s="50"/>
    </row>
    <row r="40" spans="1:7" s="49" customFormat="1" ht="9" customHeight="1"/>
    <row r="41" spans="1:7" s="49" customFormat="1" ht="13.5" customHeight="1">
      <c r="A41" s="50"/>
    </row>
    <row r="42" spans="1:7" s="49" customFormat="1" ht="9.75" customHeight="1">
      <c r="A42" s="97"/>
    </row>
    <row r="43" spans="1:7" s="49" customFormat="1"/>
    <row r="44" spans="1:7" s="49" customFormat="1"/>
    <row r="45" spans="1:7" s="49" customFormat="1"/>
    <row r="46" spans="1:7" s="49" customFormat="1"/>
    <row r="47" spans="1:7" s="49" customFormat="1"/>
    <row r="48" spans="1:7" s="49" customFormat="1"/>
    <row r="49" s="49" customFormat="1"/>
    <row r="50" s="49" customFormat="1"/>
    <row r="51" s="49" customFormat="1"/>
    <row r="52" s="49" customFormat="1"/>
    <row r="53" s="49" customFormat="1"/>
    <row r="54" s="49" customFormat="1"/>
    <row r="55" s="49" customFormat="1"/>
    <row r="56" s="49" customFormat="1"/>
    <row r="57" s="49" customFormat="1"/>
    <row r="58" s="49" customFormat="1"/>
    <row r="59" s="49" customFormat="1"/>
    <row r="60" s="49" customFormat="1"/>
    <row r="61" s="49" customFormat="1"/>
    <row r="62" s="49" customFormat="1"/>
    <row r="63" s="49" customFormat="1"/>
    <row r="64" s="49" customFormat="1"/>
    <row r="65" s="49" customFormat="1"/>
    <row r="66" s="49" customFormat="1"/>
    <row r="67" s="49" customFormat="1"/>
    <row r="68" s="49" customFormat="1"/>
    <row r="69" s="49" customFormat="1"/>
    <row r="70" s="49" customFormat="1"/>
    <row r="71" s="49" customFormat="1"/>
    <row r="72" s="49" customFormat="1"/>
    <row r="73" s="49" customFormat="1"/>
    <row r="74" s="49" customFormat="1"/>
    <row r="75" s="49" customFormat="1"/>
    <row r="76" s="49" customFormat="1"/>
    <row r="77" s="49" customFormat="1"/>
    <row r="78" s="49" customFormat="1"/>
    <row r="79" s="49" customFormat="1"/>
    <row r="80" s="49" customFormat="1"/>
    <row r="81" s="49" customFormat="1"/>
    <row r="82" s="49" customFormat="1"/>
    <row r="83" s="49" customFormat="1"/>
    <row r="84" s="49" customFormat="1"/>
    <row r="85" s="49" customFormat="1"/>
    <row r="86" s="49" customFormat="1"/>
    <row r="87" s="49" customFormat="1"/>
    <row r="88" s="49" customFormat="1"/>
    <row r="89" s="49" customFormat="1"/>
    <row r="90" s="49" customFormat="1"/>
    <row r="91" s="49" customFormat="1"/>
    <row r="92" s="49" customFormat="1"/>
    <row r="93" s="49" customFormat="1"/>
    <row r="94" s="49" customFormat="1"/>
    <row r="95" s="49" customFormat="1"/>
    <row r="96" s="49" customFormat="1"/>
    <row r="97" s="49" customFormat="1"/>
    <row r="98" s="49" customFormat="1"/>
    <row r="99" s="49" customFormat="1"/>
    <row r="100" s="49" customFormat="1"/>
    <row r="101" s="49" customFormat="1"/>
    <row r="102" s="49" customFormat="1"/>
    <row r="103" s="49" customFormat="1"/>
    <row r="104" s="49" customFormat="1"/>
    <row r="105" s="49" customFormat="1"/>
    <row r="106" s="49" customFormat="1"/>
    <row r="107" s="49" customFormat="1"/>
    <row r="108" s="49" customFormat="1"/>
    <row r="109" s="49" customFormat="1"/>
    <row r="110" s="49" customFormat="1"/>
    <row r="111" s="49" customFormat="1"/>
    <row r="112" s="49" customFormat="1"/>
    <row r="113" s="49" customFormat="1"/>
    <row r="114" s="49" customFormat="1"/>
    <row r="115" s="49" customFormat="1"/>
    <row r="116" s="49" customFormat="1"/>
    <row r="117" s="49" customFormat="1"/>
    <row r="118" s="49" customFormat="1"/>
    <row r="119" s="49" customFormat="1"/>
    <row r="120" s="49" customFormat="1"/>
    <row r="121" s="49" customFormat="1"/>
    <row r="122" s="49" customFormat="1"/>
    <row r="123" s="49" customFormat="1"/>
    <row r="124" s="49" customFormat="1"/>
    <row r="125" s="49" customFormat="1"/>
    <row r="126" s="49" customFormat="1"/>
    <row r="127" s="49" customFormat="1"/>
    <row r="128" s="49" customFormat="1"/>
    <row r="129" s="49" customFormat="1"/>
    <row r="130" s="49" customFormat="1"/>
    <row r="131" s="49" customFormat="1"/>
    <row r="132" s="49" customFormat="1"/>
    <row r="133" s="49" customFormat="1"/>
    <row r="134" s="49" customFormat="1"/>
    <row r="135" s="49" customFormat="1"/>
    <row r="136" s="49" customFormat="1"/>
    <row r="137" s="49" customFormat="1"/>
    <row r="138" s="49" customFormat="1"/>
    <row r="139" s="49" customFormat="1"/>
    <row r="140" s="49" customFormat="1"/>
    <row r="141" s="49" customFormat="1"/>
    <row r="142" s="49" customFormat="1"/>
    <row r="143" s="49" customFormat="1"/>
    <row r="144" s="49" customFormat="1"/>
    <row r="145" s="49" customFormat="1"/>
    <row r="146" s="49" customFormat="1"/>
    <row r="147" s="49" customFormat="1"/>
    <row r="148" s="49" customFormat="1"/>
    <row r="149" s="49" customFormat="1"/>
    <row r="150" s="49" customFormat="1"/>
    <row r="151" s="49" customFormat="1"/>
    <row r="152" s="49" customFormat="1"/>
    <row r="153" s="49" customFormat="1"/>
    <row r="154" s="49" customFormat="1"/>
    <row r="155" s="49" customFormat="1"/>
    <row r="156" s="49" customFormat="1"/>
    <row r="157" s="49" customFormat="1"/>
    <row r="158" s="49" customFormat="1"/>
    <row r="159" s="49" customFormat="1"/>
    <row r="160" s="49" customFormat="1"/>
    <row r="161" s="49" customFormat="1"/>
    <row r="162" s="49" customFormat="1"/>
    <row r="163" s="49" customFormat="1"/>
    <row r="164" s="49" customFormat="1"/>
    <row r="165" s="49" customFormat="1"/>
    <row r="166" s="49" customFormat="1"/>
    <row r="167" s="49" customFormat="1"/>
    <row r="168" s="49" customFormat="1"/>
    <row r="169" s="49" customFormat="1"/>
    <row r="170" s="49" customFormat="1"/>
    <row r="171" s="49" customFormat="1"/>
    <row r="172" s="49" customFormat="1"/>
    <row r="173" s="49" customFormat="1"/>
    <row r="174" s="49" customFormat="1"/>
    <row r="175" s="49" customFormat="1"/>
    <row r="176" s="49" customFormat="1"/>
    <row r="177" s="49" customFormat="1"/>
    <row r="178" s="49" customFormat="1"/>
    <row r="179" s="49" customFormat="1"/>
    <row r="180" s="49" customFormat="1"/>
    <row r="181" s="49" customFormat="1"/>
    <row r="182" s="49" customFormat="1"/>
    <row r="183" s="49" customFormat="1"/>
    <row r="184" s="49" customFormat="1"/>
    <row r="185" s="49" customFormat="1"/>
    <row r="186" s="49" customFormat="1"/>
    <row r="187" s="49" customFormat="1"/>
    <row r="188" s="49" customFormat="1"/>
    <row r="189" s="49" customFormat="1"/>
    <row r="190" s="49" customFormat="1"/>
    <row r="191" s="49" customFormat="1"/>
    <row r="192" s="49" customFormat="1"/>
    <row r="193" s="49" customFormat="1"/>
    <row r="194" s="49" customFormat="1"/>
    <row r="195" s="49" customFormat="1"/>
    <row r="196" s="49" customFormat="1"/>
    <row r="197" s="49" customFormat="1"/>
    <row r="198" s="49" customFormat="1"/>
    <row r="199" s="49" customFormat="1"/>
    <row r="200" s="49" customFormat="1"/>
    <row r="201" s="49" customFormat="1"/>
    <row r="202" s="49" customFormat="1"/>
    <row r="203" s="49" customFormat="1"/>
    <row r="204" s="49" customFormat="1"/>
    <row r="205" s="49" customFormat="1"/>
    <row r="206" s="49" customFormat="1"/>
    <row r="207" s="49" customFormat="1"/>
    <row r="208" s="49" customFormat="1"/>
    <row r="209" s="49" customFormat="1"/>
    <row r="210" s="49" customFormat="1"/>
    <row r="211" s="49" customFormat="1"/>
    <row r="212" s="49" customFormat="1"/>
    <row r="213" s="49" customFormat="1"/>
    <row r="214" s="49" customFormat="1"/>
    <row r="215" s="49" customFormat="1"/>
    <row r="216" s="49" customFormat="1"/>
    <row r="217" s="49" customFormat="1"/>
    <row r="218" s="49" customFormat="1"/>
    <row r="219" s="49" customFormat="1"/>
    <row r="220" s="49" customFormat="1"/>
    <row r="221" s="49" customFormat="1"/>
    <row r="222" s="49" customFormat="1"/>
    <row r="223" s="49" customFormat="1"/>
    <row r="224" s="49" customFormat="1"/>
    <row r="225" s="49" customFormat="1"/>
    <row r="226" s="49" customFormat="1"/>
    <row r="227" s="49" customFormat="1"/>
    <row r="228" s="49" customFormat="1"/>
    <row r="229" s="49" customFormat="1"/>
    <row r="230" s="49" customFormat="1"/>
    <row r="231" s="49" customFormat="1"/>
    <row r="232" s="49" customFormat="1"/>
    <row r="233" s="49" customFormat="1"/>
    <row r="234" s="49" customFormat="1"/>
    <row r="235" s="49" customFormat="1"/>
    <row r="236" s="49" customFormat="1"/>
    <row r="237" s="49" customFormat="1"/>
    <row r="238" s="49" customFormat="1"/>
    <row r="239" s="49" customFormat="1"/>
    <row r="240" s="49" customFormat="1"/>
    <row r="241" s="49" customFormat="1"/>
    <row r="242" s="49" customFormat="1"/>
    <row r="243" s="49" customFormat="1"/>
    <row r="244" s="49" customFormat="1"/>
    <row r="245" s="49" customFormat="1"/>
    <row r="246" s="49" customFormat="1"/>
    <row r="247" s="49" customFormat="1"/>
    <row r="248" s="49" customFormat="1"/>
    <row r="249" s="49" customFormat="1"/>
    <row r="250" s="49" customFormat="1"/>
    <row r="251" s="49" customFormat="1"/>
    <row r="252" s="49" customFormat="1"/>
    <row r="253" s="49" customFormat="1"/>
    <row r="254" s="49" customFormat="1"/>
    <row r="255" s="49" customFormat="1"/>
    <row r="256" s="49" customFormat="1"/>
    <row r="257" s="49" customFormat="1"/>
    <row r="258" s="49" customFormat="1"/>
    <row r="259" s="49" customFormat="1"/>
    <row r="260" s="49" customFormat="1"/>
    <row r="261" s="49" customFormat="1"/>
    <row r="262" s="49" customFormat="1"/>
    <row r="263" s="49" customFormat="1"/>
    <row r="264" s="49" customFormat="1"/>
    <row r="265" s="49" customFormat="1"/>
    <row r="266" s="49" customFormat="1"/>
    <row r="267" s="49" customFormat="1"/>
    <row r="268" s="49" customFormat="1"/>
    <row r="269" s="49" customFormat="1"/>
    <row r="270" s="49" customFormat="1"/>
    <row r="271" s="49" customFormat="1"/>
    <row r="272" s="49" customFormat="1"/>
    <row r="273" s="49" customFormat="1"/>
    <row r="274" s="49" customFormat="1"/>
    <row r="275" s="49" customFormat="1"/>
    <row r="276" s="49" customFormat="1"/>
    <row r="277" s="49" customFormat="1"/>
    <row r="278" s="49" customFormat="1"/>
    <row r="279" s="49" customFormat="1"/>
    <row r="280" s="49" customFormat="1"/>
    <row r="281" s="49" customFormat="1"/>
    <row r="282" s="49" customFormat="1"/>
    <row r="283" s="49" customFormat="1"/>
    <row r="284" s="49" customFormat="1"/>
    <row r="285" s="49" customFormat="1"/>
    <row r="286" s="49" customFormat="1"/>
    <row r="287" s="49" customFormat="1"/>
    <row r="288" s="49" customFormat="1"/>
    <row r="289" spans="1:7" s="49" customFormat="1"/>
    <row r="290" spans="1:7" s="49" customFormat="1"/>
    <row r="291" spans="1:7" s="49" customFormat="1">
      <c r="A291" s="96"/>
      <c r="B291" s="96"/>
      <c r="C291" s="96"/>
      <c r="D291" s="96"/>
      <c r="E291" s="96"/>
      <c r="F291" s="96"/>
      <c r="G291" s="96"/>
    </row>
    <row r="292" spans="1:7" s="49" customFormat="1">
      <c r="A292" s="96"/>
      <c r="B292" s="96"/>
      <c r="C292" s="96"/>
      <c r="D292" s="96"/>
      <c r="E292" s="96"/>
      <c r="F292" s="96"/>
      <c r="G292" s="96"/>
    </row>
    <row r="293" spans="1:7" s="49" customFormat="1">
      <c r="A293" s="96"/>
      <c r="B293" s="96"/>
      <c r="C293" s="96"/>
      <c r="D293" s="96"/>
      <c r="E293" s="96"/>
      <c r="F293" s="96"/>
      <c r="G293" s="96"/>
    </row>
    <row r="294" spans="1:7" s="49" customFormat="1">
      <c r="A294" s="96"/>
      <c r="B294" s="96"/>
      <c r="C294" s="96"/>
      <c r="D294" s="96"/>
      <c r="E294" s="96"/>
      <c r="F294" s="96"/>
      <c r="G294" s="96"/>
    </row>
    <row r="295" spans="1:7" s="49" customFormat="1">
      <c r="A295" s="96"/>
      <c r="B295" s="96"/>
      <c r="C295" s="96"/>
      <c r="D295" s="96"/>
      <c r="E295" s="96"/>
      <c r="F295" s="96"/>
      <c r="G295" s="96"/>
    </row>
    <row r="296" spans="1:7" s="49" customFormat="1">
      <c r="A296" s="96"/>
      <c r="B296" s="96"/>
      <c r="C296" s="96"/>
      <c r="D296" s="96"/>
      <c r="E296" s="96"/>
      <c r="F296" s="96"/>
      <c r="G296" s="96"/>
    </row>
    <row r="297" spans="1:7" s="49" customFormat="1">
      <c r="A297" s="96"/>
      <c r="B297" s="96"/>
      <c r="C297" s="96"/>
      <c r="D297" s="96"/>
      <c r="E297" s="96"/>
      <c r="F297" s="96"/>
      <c r="G297" s="96"/>
    </row>
    <row r="298" spans="1:7" s="49" customFormat="1">
      <c r="A298" s="96"/>
      <c r="B298" s="96"/>
      <c r="C298" s="96"/>
      <c r="D298" s="96"/>
      <c r="E298" s="96"/>
      <c r="F298" s="96"/>
      <c r="G298" s="96"/>
    </row>
    <row r="299" spans="1:7" s="49" customFormat="1">
      <c r="A299" s="96"/>
      <c r="B299" s="96"/>
      <c r="C299" s="96"/>
      <c r="D299" s="96"/>
      <c r="E299" s="96"/>
      <c r="F299" s="96"/>
      <c r="G299" s="96"/>
    </row>
    <row r="300" spans="1:7" s="49" customFormat="1">
      <c r="A300" s="96"/>
      <c r="B300" s="96"/>
      <c r="C300" s="96"/>
      <c r="D300" s="96"/>
      <c r="E300" s="96"/>
      <c r="F300" s="96"/>
      <c r="G300" s="96"/>
    </row>
    <row r="301" spans="1:7" s="49" customFormat="1">
      <c r="A301" s="96"/>
      <c r="B301" s="96"/>
      <c r="C301" s="96"/>
      <c r="D301" s="96"/>
      <c r="E301" s="96"/>
      <c r="F301" s="96"/>
      <c r="G301" s="96"/>
    </row>
    <row r="302" spans="1:7" s="49" customFormat="1">
      <c r="A302" s="96"/>
      <c r="B302" s="96"/>
      <c r="C302" s="96"/>
      <c r="D302" s="96"/>
      <c r="E302" s="96"/>
      <c r="F302" s="96"/>
      <c r="G302" s="96"/>
    </row>
    <row r="303" spans="1:7" s="49" customFormat="1">
      <c r="A303" s="96"/>
      <c r="B303" s="96"/>
      <c r="C303" s="96"/>
      <c r="D303" s="96"/>
      <c r="E303" s="96"/>
      <c r="F303" s="96"/>
      <c r="G303" s="96"/>
    </row>
    <row r="304" spans="1:7" s="49" customFormat="1">
      <c r="A304" s="96"/>
      <c r="B304" s="96"/>
      <c r="C304" s="96"/>
      <c r="D304" s="96"/>
      <c r="E304" s="96"/>
      <c r="F304" s="96"/>
      <c r="G304" s="96"/>
    </row>
    <row r="305" spans="1:7" s="49" customFormat="1">
      <c r="A305" s="96"/>
      <c r="B305" s="96"/>
      <c r="C305" s="96"/>
      <c r="D305" s="96"/>
      <c r="E305" s="96"/>
      <c r="F305" s="96"/>
      <c r="G305" s="96"/>
    </row>
    <row r="306" spans="1:7" s="49" customFormat="1">
      <c r="A306" s="96"/>
      <c r="B306" s="96"/>
      <c r="C306" s="96"/>
      <c r="D306" s="96"/>
      <c r="E306" s="96"/>
      <c r="F306" s="96"/>
      <c r="G306" s="96"/>
    </row>
    <row r="307" spans="1:7" s="49" customFormat="1">
      <c r="A307" s="96"/>
      <c r="B307" s="96"/>
      <c r="C307" s="96"/>
      <c r="D307" s="96"/>
      <c r="E307" s="96"/>
      <c r="F307" s="96"/>
      <c r="G307" s="96"/>
    </row>
    <row r="308" spans="1:7" s="49" customFormat="1">
      <c r="A308" s="96"/>
      <c r="B308" s="96"/>
      <c r="C308" s="96"/>
      <c r="D308" s="96"/>
      <c r="E308" s="96"/>
      <c r="F308" s="96"/>
      <c r="G308" s="96"/>
    </row>
    <row r="309" spans="1:7" s="49" customFormat="1">
      <c r="A309" s="96"/>
      <c r="B309" s="96"/>
      <c r="C309" s="96"/>
      <c r="D309" s="96"/>
      <c r="E309" s="96"/>
      <c r="F309" s="96"/>
      <c r="G309" s="96"/>
    </row>
    <row r="310" spans="1:7" s="49" customFormat="1">
      <c r="A310" s="96"/>
      <c r="B310" s="96"/>
      <c r="C310" s="96"/>
      <c r="D310" s="96"/>
      <c r="E310" s="96"/>
      <c r="F310" s="96"/>
      <c r="G310" s="96"/>
    </row>
    <row r="311" spans="1:7" s="49" customFormat="1">
      <c r="A311" s="96"/>
      <c r="B311" s="96"/>
      <c r="C311" s="96"/>
      <c r="D311" s="96"/>
      <c r="E311" s="96"/>
      <c r="F311" s="96"/>
      <c r="G311" s="96"/>
    </row>
    <row r="312" spans="1:7" s="49" customFormat="1">
      <c r="A312" s="96"/>
      <c r="B312" s="96"/>
      <c r="C312" s="96"/>
      <c r="D312" s="96"/>
      <c r="E312" s="96"/>
      <c r="F312" s="96"/>
      <c r="G312" s="96"/>
    </row>
    <row r="313" spans="1:7" s="49" customFormat="1">
      <c r="A313" s="96"/>
      <c r="B313" s="96"/>
      <c r="C313" s="96"/>
      <c r="D313" s="96"/>
      <c r="E313" s="96"/>
      <c r="F313" s="96"/>
      <c r="G313" s="96"/>
    </row>
    <row r="314" spans="1:7" s="49" customFormat="1">
      <c r="A314" s="96"/>
      <c r="B314" s="96"/>
      <c r="C314" s="96"/>
      <c r="D314" s="96"/>
      <c r="E314" s="96"/>
      <c r="F314" s="96"/>
      <c r="G314" s="96"/>
    </row>
    <row r="315" spans="1:7" s="49" customFormat="1">
      <c r="A315" s="96"/>
      <c r="B315" s="96"/>
      <c r="C315" s="96"/>
      <c r="D315" s="96"/>
      <c r="E315" s="96"/>
      <c r="F315" s="96"/>
      <c r="G315" s="96"/>
    </row>
    <row r="316" spans="1:7" s="49" customFormat="1">
      <c r="A316" s="96"/>
      <c r="B316" s="96"/>
      <c r="C316" s="96"/>
      <c r="D316" s="96"/>
      <c r="E316" s="96"/>
      <c r="F316" s="96"/>
      <c r="G316" s="96"/>
    </row>
    <row r="317" spans="1:7" s="49" customFormat="1">
      <c r="A317" s="96"/>
      <c r="B317" s="96"/>
      <c r="C317" s="96"/>
      <c r="D317" s="96"/>
      <c r="E317" s="96"/>
      <c r="F317" s="96"/>
      <c r="G317" s="96"/>
    </row>
    <row r="318" spans="1:7" s="49" customFormat="1">
      <c r="A318" s="96"/>
      <c r="B318" s="96"/>
      <c r="C318" s="96"/>
      <c r="D318" s="96"/>
      <c r="E318" s="96"/>
      <c r="F318" s="96"/>
      <c r="G318" s="96"/>
    </row>
    <row r="319" spans="1:7" s="49" customFormat="1">
      <c r="A319" s="96"/>
      <c r="B319" s="96"/>
      <c r="C319" s="96"/>
      <c r="D319" s="96"/>
      <c r="E319" s="96"/>
      <c r="F319" s="96"/>
      <c r="G319" s="96"/>
    </row>
    <row r="320" spans="1:7" s="49" customFormat="1">
      <c r="A320" s="96"/>
      <c r="B320" s="96"/>
      <c r="C320" s="96"/>
      <c r="D320" s="96"/>
      <c r="E320" s="96"/>
      <c r="F320" s="96"/>
      <c r="G320" s="96"/>
    </row>
    <row r="321" spans="1:7" s="49" customFormat="1">
      <c r="A321" s="96"/>
      <c r="B321" s="96"/>
      <c r="C321" s="96"/>
      <c r="D321" s="96"/>
      <c r="E321" s="96"/>
      <c r="F321" s="96"/>
      <c r="G321" s="96"/>
    </row>
    <row r="322" spans="1:7" s="49" customFormat="1">
      <c r="A322" s="96"/>
      <c r="B322" s="96"/>
      <c r="C322" s="96"/>
      <c r="D322" s="96"/>
      <c r="E322" s="96"/>
      <c r="F322" s="96"/>
      <c r="G322" s="96"/>
    </row>
    <row r="323" spans="1:7" s="49" customFormat="1">
      <c r="A323" s="96"/>
      <c r="B323" s="96"/>
      <c r="C323" s="96"/>
      <c r="D323" s="96"/>
      <c r="E323" s="96"/>
      <c r="F323" s="96"/>
      <c r="G323" s="96"/>
    </row>
    <row r="324" spans="1:7" s="49" customFormat="1">
      <c r="A324" s="96"/>
      <c r="B324" s="96"/>
      <c r="C324" s="96"/>
      <c r="D324" s="96"/>
      <c r="E324" s="96"/>
      <c r="F324" s="96"/>
      <c r="G324" s="96"/>
    </row>
    <row r="325" spans="1:7" s="49" customFormat="1">
      <c r="A325" s="96"/>
      <c r="B325" s="96"/>
      <c r="C325" s="96"/>
      <c r="D325" s="96"/>
      <c r="E325" s="96"/>
      <c r="F325" s="96"/>
      <c r="G325" s="96"/>
    </row>
    <row r="326" spans="1:7" s="49" customFormat="1">
      <c r="A326" s="96"/>
      <c r="B326" s="96"/>
      <c r="C326" s="96"/>
      <c r="D326" s="96"/>
      <c r="E326" s="96"/>
      <c r="F326" s="96"/>
      <c r="G326" s="96"/>
    </row>
    <row r="327" spans="1:7" s="49" customFormat="1">
      <c r="A327" s="96"/>
      <c r="B327" s="96"/>
      <c r="C327" s="96"/>
      <c r="D327" s="96"/>
      <c r="E327" s="96"/>
      <c r="F327" s="96"/>
      <c r="G327" s="96"/>
    </row>
    <row r="328" spans="1:7" s="49" customFormat="1">
      <c r="A328" s="96"/>
      <c r="B328" s="96"/>
      <c r="C328" s="96"/>
      <c r="D328" s="96"/>
      <c r="E328" s="96"/>
      <c r="F328" s="96"/>
      <c r="G328" s="96"/>
    </row>
    <row r="329" spans="1:7" s="49" customFormat="1">
      <c r="A329" s="96"/>
      <c r="B329" s="96"/>
      <c r="C329" s="96"/>
      <c r="D329" s="96"/>
      <c r="E329" s="96"/>
      <c r="F329" s="96"/>
      <c r="G329" s="96"/>
    </row>
    <row r="330" spans="1:7" s="49" customFormat="1">
      <c r="A330" s="96"/>
      <c r="B330" s="96"/>
      <c r="C330" s="96"/>
      <c r="D330" s="96"/>
      <c r="E330" s="96"/>
      <c r="F330" s="96"/>
      <c r="G330" s="96"/>
    </row>
    <row r="331" spans="1:7" s="49" customFormat="1">
      <c r="A331" s="96"/>
      <c r="B331" s="96"/>
      <c r="C331" s="96"/>
      <c r="D331" s="96"/>
      <c r="E331" s="96"/>
      <c r="F331" s="96"/>
      <c r="G331" s="96"/>
    </row>
    <row r="332" spans="1:7" s="49" customFormat="1">
      <c r="A332" s="96"/>
      <c r="B332" s="96"/>
      <c r="C332" s="96"/>
      <c r="D332" s="96"/>
      <c r="E332" s="96"/>
      <c r="F332" s="96"/>
      <c r="G332" s="96"/>
    </row>
    <row r="333" spans="1:7" s="49" customFormat="1">
      <c r="A333" s="96"/>
      <c r="B333" s="96"/>
      <c r="C333" s="96"/>
      <c r="D333" s="96"/>
      <c r="E333" s="96"/>
      <c r="F333" s="96"/>
      <c r="G333" s="96"/>
    </row>
    <row r="334" spans="1:7" s="49" customFormat="1">
      <c r="A334" s="96"/>
      <c r="B334" s="96"/>
      <c r="C334" s="96"/>
      <c r="D334" s="96"/>
      <c r="E334" s="96"/>
      <c r="F334" s="96"/>
      <c r="G334" s="96"/>
    </row>
    <row r="335" spans="1:7" s="49" customFormat="1">
      <c r="A335" s="96"/>
      <c r="B335" s="96"/>
      <c r="C335" s="96"/>
      <c r="D335" s="96"/>
      <c r="E335" s="96"/>
      <c r="F335" s="96"/>
      <c r="G335" s="96"/>
    </row>
    <row r="336" spans="1:7" s="49" customFormat="1">
      <c r="A336" s="96"/>
      <c r="B336" s="96"/>
      <c r="C336" s="96"/>
      <c r="D336" s="96"/>
      <c r="E336" s="96"/>
      <c r="F336" s="96"/>
      <c r="G336" s="96"/>
    </row>
    <row r="337" spans="1:7" s="49" customFormat="1">
      <c r="A337" s="96"/>
      <c r="B337" s="96"/>
      <c r="C337" s="96"/>
      <c r="D337" s="96"/>
      <c r="E337" s="96"/>
      <c r="F337" s="96"/>
      <c r="G337" s="96"/>
    </row>
    <row r="338" spans="1:7" s="49" customFormat="1">
      <c r="A338" s="96"/>
      <c r="B338" s="96"/>
      <c r="C338" s="96"/>
      <c r="D338" s="96"/>
      <c r="E338" s="96"/>
      <c r="F338" s="96"/>
      <c r="G338" s="96"/>
    </row>
    <row r="339" spans="1:7" s="49" customFormat="1">
      <c r="A339" s="96"/>
      <c r="B339" s="96"/>
      <c r="C339" s="96"/>
      <c r="D339" s="96"/>
      <c r="E339" s="96"/>
      <c r="F339" s="96"/>
      <c r="G339" s="96"/>
    </row>
    <row r="340" spans="1:7" s="49" customFormat="1">
      <c r="A340" s="96"/>
      <c r="B340" s="96"/>
      <c r="C340" s="96"/>
      <c r="D340" s="96"/>
      <c r="E340" s="96"/>
      <c r="F340" s="96"/>
      <c r="G340" s="96"/>
    </row>
    <row r="341" spans="1:7" s="49" customFormat="1">
      <c r="A341" s="96"/>
      <c r="B341" s="96"/>
      <c r="C341" s="96"/>
      <c r="D341" s="96"/>
      <c r="E341" s="96"/>
      <c r="F341" s="96"/>
      <c r="G341" s="96"/>
    </row>
    <row r="342" spans="1:7" s="49" customFormat="1">
      <c r="A342" s="96"/>
      <c r="B342" s="96"/>
      <c r="C342" s="96"/>
      <c r="D342" s="96"/>
      <c r="E342" s="96"/>
      <c r="F342" s="96"/>
      <c r="G342" s="96"/>
    </row>
    <row r="343" spans="1:7" s="49" customFormat="1">
      <c r="A343" s="96"/>
      <c r="B343" s="96"/>
      <c r="C343" s="96"/>
      <c r="D343" s="96"/>
      <c r="E343" s="96"/>
      <c r="F343" s="96"/>
      <c r="G343" s="96"/>
    </row>
    <row r="344" spans="1:7" s="49" customFormat="1">
      <c r="A344" s="96"/>
      <c r="B344" s="96"/>
      <c r="C344" s="96"/>
      <c r="D344" s="96"/>
      <c r="E344" s="96"/>
      <c r="F344" s="96"/>
      <c r="G344" s="96"/>
    </row>
    <row r="345" spans="1:7" s="49" customFormat="1">
      <c r="A345" s="96"/>
      <c r="B345" s="96"/>
      <c r="C345" s="96"/>
      <c r="D345" s="96"/>
      <c r="E345" s="96"/>
      <c r="F345" s="96"/>
      <c r="G345" s="96"/>
    </row>
    <row r="346" spans="1:7" s="49" customFormat="1">
      <c r="A346" s="96"/>
      <c r="B346" s="96"/>
      <c r="C346" s="96"/>
      <c r="D346" s="96"/>
      <c r="E346" s="96"/>
      <c r="F346" s="96"/>
      <c r="G346" s="96"/>
    </row>
    <row r="347" spans="1:7" s="49" customFormat="1">
      <c r="A347" s="96"/>
      <c r="B347" s="96"/>
      <c r="C347" s="96"/>
      <c r="D347" s="96"/>
      <c r="E347" s="96"/>
      <c r="F347" s="96"/>
      <c r="G347" s="96"/>
    </row>
    <row r="348" spans="1:7" s="49" customFormat="1">
      <c r="A348" s="96"/>
      <c r="B348" s="96"/>
      <c r="C348" s="96"/>
      <c r="D348" s="96"/>
      <c r="E348" s="96"/>
      <c r="F348" s="96"/>
      <c r="G348" s="96"/>
    </row>
    <row r="349" spans="1:7" s="49" customFormat="1">
      <c r="A349" s="96"/>
      <c r="B349" s="96"/>
      <c r="C349" s="96"/>
      <c r="D349" s="96"/>
      <c r="E349" s="96"/>
      <c r="F349" s="96"/>
      <c r="G349" s="96"/>
    </row>
    <row r="350" spans="1:7" s="49" customFormat="1">
      <c r="A350" s="96"/>
      <c r="B350" s="96"/>
      <c r="C350" s="96"/>
      <c r="D350" s="96"/>
      <c r="E350" s="96"/>
      <c r="F350" s="96"/>
      <c r="G350" s="96"/>
    </row>
    <row r="351" spans="1:7" s="49" customFormat="1">
      <c r="A351" s="96"/>
      <c r="B351" s="96"/>
      <c r="C351" s="96"/>
      <c r="D351" s="96"/>
      <c r="E351" s="96"/>
      <c r="F351" s="96"/>
      <c r="G351" s="96"/>
    </row>
    <row r="352" spans="1:7" s="49" customFormat="1">
      <c r="A352" s="96"/>
      <c r="B352" s="96"/>
      <c r="C352" s="96"/>
      <c r="D352" s="96"/>
      <c r="E352" s="96"/>
      <c r="F352" s="96"/>
      <c r="G352" s="96"/>
    </row>
    <row r="353" spans="1:7" s="49" customFormat="1">
      <c r="A353" s="96"/>
      <c r="B353" s="96"/>
      <c r="C353" s="96"/>
      <c r="D353" s="96"/>
      <c r="E353" s="96"/>
      <c r="F353" s="96"/>
      <c r="G353" s="96"/>
    </row>
    <row r="354" spans="1:7" s="49" customFormat="1">
      <c r="A354" s="96"/>
      <c r="B354" s="96"/>
      <c r="C354" s="96"/>
      <c r="D354" s="96"/>
      <c r="E354" s="96"/>
      <c r="F354" s="96"/>
      <c r="G354" s="96"/>
    </row>
    <row r="355" spans="1:7" s="49" customFormat="1">
      <c r="A355" s="96"/>
      <c r="B355" s="96"/>
      <c r="C355" s="96"/>
      <c r="D355" s="96"/>
      <c r="E355" s="96"/>
      <c r="F355" s="96"/>
      <c r="G355" s="96"/>
    </row>
    <row r="356" spans="1:7" s="49" customFormat="1">
      <c r="A356" s="96"/>
      <c r="B356" s="96"/>
      <c r="C356" s="96"/>
      <c r="D356" s="96"/>
      <c r="E356" s="96"/>
      <c r="F356" s="96"/>
      <c r="G356" s="96"/>
    </row>
    <row r="357" spans="1:7" s="49" customFormat="1">
      <c r="A357" s="96"/>
      <c r="B357" s="96"/>
      <c r="C357" s="96"/>
      <c r="D357" s="96"/>
      <c r="E357" s="96"/>
      <c r="F357" s="96"/>
      <c r="G357" s="96"/>
    </row>
    <row r="358" spans="1:7" s="49" customFormat="1">
      <c r="A358" s="96"/>
      <c r="B358" s="96"/>
      <c r="C358" s="96"/>
      <c r="D358" s="96"/>
      <c r="E358" s="96"/>
      <c r="F358" s="96"/>
      <c r="G358" s="96"/>
    </row>
    <row r="359" spans="1:7" s="49" customFormat="1">
      <c r="A359" s="96"/>
      <c r="B359" s="96"/>
      <c r="C359" s="96"/>
      <c r="D359" s="96"/>
      <c r="E359" s="96"/>
      <c r="F359" s="96"/>
      <c r="G359" s="96"/>
    </row>
    <row r="360" spans="1:7" s="49" customFormat="1">
      <c r="A360" s="96"/>
      <c r="B360" s="96"/>
      <c r="C360" s="96"/>
      <c r="D360" s="96"/>
      <c r="E360" s="96"/>
      <c r="F360" s="96"/>
      <c r="G360" s="96"/>
    </row>
    <row r="361" spans="1:7" s="49" customFormat="1">
      <c r="A361" s="96"/>
      <c r="B361" s="96"/>
      <c r="C361" s="96"/>
      <c r="D361" s="96"/>
      <c r="E361" s="96"/>
      <c r="F361" s="96"/>
      <c r="G361" s="96"/>
    </row>
    <row r="362" spans="1:7" s="49" customFormat="1">
      <c r="A362" s="96"/>
      <c r="B362" s="96"/>
      <c r="C362" s="96"/>
      <c r="D362" s="96"/>
      <c r="E362" s="96"/>
      <c r="F362" s="96"/>
      <c r="G362" s="96"/>
    </row>
    <row r="363" spans="1:7" s="49" customFormat="1">
      <c r="A363" s="96"/>
      <c r="B363" s="96"/>
      <c r="C363" s="96"/>
      <c r="D363" s="96"/>
      <c r="E363" s="96"/>
      <c r="F363" s="96"/>
      <c r="G363" s="96"/>
    </row>
    <row r="364" spans="1:7" s="49" customFormat="1">
      <c r="A364" s="96"/>
      <c r="B364" s="96"/>
      <c r="C364" s="96"/>
      <c r="D364" s="96"/>
      <c r="E364" s="96"/>
      <c r="F364" s="96"/>
      <c r="G364" s="96"/>
    </row>
    <row r="365" spans="1:7" s="49" customFormat="1">
      <c r="A365" s="96"/>
      <c r="B365" s="96"/>
      <c r="C365" s="96"/>
      <c r="D365" s="96"/>
      <c r="E365" s="96"/>
      <c r="F365" s="96"/>
      <c r="G365" s="96"/>
    </row>
    <row r="366" spans="1:7" s="49" customFormat="1">
      <c r="A366" s="96"/>
      <c r="B366" s="96"/>
      <c r="C366" s="96"/>
      <c r="D366" s="96"/>
      <c r="E366" s="96"/>
      <c r="F366" s="96"/>
      <c r="G366" s="96"/>
    </row>
    <row r="367" spans="1:7" s="49" customFormat="1">
      <c r="A367" s="96"/>
      <c r="B367" s="96"/>
      <c r="C367" s="96"/>
      <c r="D367" s="96"/>
      <c r="E367" s="96"/>
      <c r="F367" s="96"/>
      <c r="G367" s="96"/>
    </row>
    <row r="368" spans="1:7" s="49" customFormat="1">
      <c r="A368" s="96"/>
      <c r="B368" s="96"/>
      <c r="C368" s="96"/>
      <c r="D368" s="96"/>
      <c r="E368" s="96"/>
      <c r="F368" s="96"/>
      <c r="G368" s="96"/>
    </row>
    <row r="369" spans="1:7" s="49" customFormat="1">
      <c r="A369" s="96"/>
      <c r="B369" s="96"/>
      <c r="C369" s="96"/>
      <c r="D369" s="96"/>
      <c r="E369" s="96"/>
      <c r="F369" s="96"/>
      <c r="G369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25">
    <cfRule type="containsText" dxfId="3" priority="3" stopIfTrue="1" operator="containsText" text="Exchange Rate :">
      <formula>NOT(ISERROR(SEARCH("Exchange Rate :",A18)))</formula>
    </cfRule>
  </conditionalFormatting>
  <conditionalFormatting sqref="B18:G27">
    <cfRule type="cellIs" dxfId="2" priority="2" stopIfTrue="1" operator="equal">
      <formula>0</formula>
    </cfRule>
  </conditionalFormatting>
  <conditionalFormatting sqref="C18:C28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10F54-7606-46C8-BD51-60983E584CA3}">
  <sheetPr>
    <tabColor rgb="FF00B050"/>
  </sheetPr>
  <dimension ref="A1:B6"/>
  <sheetViews>
    <sheetView workbookViewId="0">
      <selection activeCell="B5" sqref="B5"/>
    </sheetView>
  </sheetViews>
  <sheetFormatPr defaultRowHeight="15"/>
  <cols>
    <col min="1" max="1" width="35" style="135" customWidth="1"/>
    <col min="2" max="2" width="77.28515625" style="135" customWidth="1"/>
    <col min="3" max="16384" width="9.140625" style="135"/>
  </cols>
  <sheetData>
    <row r="1" spans="1:2" ht="62.25" thickBot="1">
      <c r="A1" s="195" t="s">
        <v>79</v>
      </c>
      <c r="B1" s="196"/>
    </row>
    <row r="2" spans="1:2" ht="51" customHeight="1">
      <c r="A2" s="136" t="s">
        <v>80</v>
      </c>
      <c r="B2" s="137" t="s">
        <v>47</v>
      </c>
    </row>
    <row r="3" spans="1:2" ht="51" customHeight="1">
      <c r="A3" s="136" t="s">
        <v>81</v>
      </c>
      <c r="B3" s="137" t="s">
        <v>85</v>
      </c>
    </row>
    <row r="4" spans="1:2" ht="51" customHeight="1">
      <c r="A4" s="136" t="s">
        <v>82</v>
      </c>
      <c r="B4" s="137">
        <v>55010</v>
      </c>
    </row>
    <row r="5" spans="1:2" ht="51" customHeight="1">
      <c r="A5" s="138" t="s">
        <v>83</v>
      </c>
      <c r="B5" s="139">
        <v>45477</v>
      </c>
    </row>
    <row r="6" spans="1:2" ht="51" customHeight="1" thickBot="1">
      <c r="A6" s="140" t="s">
        <v>84</v>
      </c>
      <c r="B6" s="141"/>
    </row>
  </sheetData>
  <mergeCells count="1">
    <mergeCell ref="A1:B1"/>
  </mergeCells>
  <pageMargins left="0.7" right="0.7" top="0.75" bottom="0.75" header="0.3" footer="0.3"/>
  <pageSetup scale="8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Invoice</vt:lpstr>
      <vt:lpstr>Invoice (Photo)</vt:lpstr>
      <vt:lpstr>Invoice (EUR)</vt:lpstr>
      <vt:lpstr>Shipping Invoice</vt:lpstr>
      <vt:lpstr>Tax Invoice</vt:lpstr>
      <vt:lpstr>Pick Up</vt:lpstr>
      <vt:lpstr>Invoice!Print_Area</vt:lpstr>
      <vt:lpstr>'Invoice (EUR)'!Print_Area</vt:lpstr>
      <vt:lpstr>'Invoice (Photo)'!Print_Area</vt:lpstr>
      <vt:lpstr>'Pick Up'!Print_Area</vt:lpstr>
      <vt:lpstr>'Shipping Invoice'!Print_Area</vt:lpstr>
      <vt:lpstr>'Tax Invoice'!Print_Area</vt:lpstr>
      <vt:lpstr>Invoice!Print_Titles</vt:lpstr>
      <vt:lpstr>'Invoice (EUR)'!Print_Titles</vt:lpstr>
      <vt:lpstr>'Invoice (Photo)'!Print_Titles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2024-07-04T03:37:49Z</cp:lastPrinted>
  <dcterms:created xsi:type="dcterms:W3CDTF">2006-01-06T19:59:33Z</dcterms:created>
  <dcterms:modified xsi:type="dcterms:W3CDTF">2024-07-04T03:37:52Z</dcterms:modified>
</cp:coreProperties>
</file>