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6ADD7E56-E34A-4E5B-AF79-9B3705C1FFBC}" xr6:coauthVersionLast="47" xr6:coauthVersionMax="47" xr10:uidLastSave="{00000000-0000-0000-0000-000000000000}"/>
  <bookViews>
    <workbookView xWindow="28680" yWindow="-120" windowWidth="29040" windowHeight="1572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Invoice!$A$1:$K$60</definedName>
    <definedName name="_xlnm.Print_Area" localSheetId="2">'Shipping Invoice'!$A$1:$L$52</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01" i="6" l="1"/>
  <c r="I55" i="2"/>
  <c r="K50" i="7"/>
  <c r="K49" i="7"/>
  <c r="E42" i="6"/>
  <c r="E40" i="6"/>
  <c r="E38" i="6"/>
  <c r="E36" i="6"/>
  <c r="E34" i="6"/>
  <c r="E32" i="6"/>
  <c r="E30" i="6"/>
  <c r="E28" i="6"/>
  <c r="E26" i="6"/>
  <c r="E24" i="6"/>
  <c r="E22" i="6"/>
  <c r="E20" i="6"/>
  <c r="E18" i="6"/>
  <c r="K14" i="7"/>
  <c r="K17" i="7"/>
  <c r="K10" i="7"/>
  <c r="N1" i="7"/>
  <c r="I40" i="7" s="1"/>
  <c r="N1" i="6"/>
  <c r="E41" i="6" s="1"/>
  <c r="F1002" i="6"/>
  <c r="F1001" i="6"/>
  <c r="D43" i="6"/>
  <c r="B47" i="7" s="1"/>
  <c r="D42" i="6"/>
  <c r="B46" i="7" s="1"/>
  <c r="D41" i="6"/>
  <c r="B45" i="7" s="1"/>
  <c r="D40" i="6"/>
  <c r="B44" i="7" s="1"/>
  <c r="D39" i="6"/>
  <c r="B43" i="7" s="1"/>
  <c r="D38" i="6"/>
  <c r="B42" i="7" s="1"/>
  <c r="D37" i="6"/>
  <c r="B41" i="7" s="1"/>
  <c r="D36" i="6"/>
  <c r="B40" i="7" s="1"/>
  <c r="D35" i="6"/>
  <c r="B39" i="7" s="1"/>
  <c r="D34" i="6"/>
  <c r="B38" i="7" s="1"/>
  <c r="D33" i="6"/>
  <c r="B37" i="7" s="1"/>
  <c r="D32" i="6"/>
  <c r="B36" i="7" s="1"/>
  <c r="D31" i="6"/>
  <c r="B35" i="7" s="1"/>
  <c r="D30" i="6"/>
  <c r="B34" i="7" s="1"/>
  <c r="D29" i="6"/>
  <c r="B33" i="7" s="1"/>
  <c r="D28" i="6"/>
  <c r="B32" i="7" s="1"/>
  <c r="D27" i="6"/>
  <c r="B31" i="7" s="1"/>
  <c r="D26" i="6"/>
  <c r="B30" i="7" s="1"/>
  <c r="D25" i="6"/>
  <c r="B29" i="7" s="1"/>
  <c r="D24" i="6"/>
  <c r="B28" i="7" s="1"/>
  <c r="D23" i="6"/>
  <c r="B27" i="7" s="1"/>
  <c r="D22" i="6"/>
  <c r="B26" i="7" s="1"/>
  <c r="D21" i="6"/>
  <c r="B25" i="7" s="1"/>
  <c r="D20" i="6"/>
  <c r="B24" i="7" s="1"/>
  <c r="D19" i="6"/>
  <c r="B23" i="7" s="1"/>
  <c r="D18" i="6"/>
  <c r="B22" i="7" s="1"/>
  <c r="G3" i="6"/>
  <c r="I47" i="5"/>
  <c r="I46" i="5"/>
  <c r="I45" i="5"/>
  <c r="I44" i="5"/>
  <c r="I43" i="5"/>
  <c r="I42" i="5"/>
  <c r="I41" i="5"/>
  <c r="I40" i="5"/>
  <c r="I39" i="5"/>
  <c r="I38" i="5"/>
  <c r="I37" i="5"/>
  <c r="I36" i="5"/>
  <c r="I35" i="5"/>
  <c r="I34" i="5"/>
  <c r="I33" i="5"/>
  <c r="I32" i="5"/>
  <c r="I31" i="5"/>
  <c r="I30" i="5"/>
  <c r="I29" i="5"/>
  <c r="I28" i="5"/>
  <c r="I27" i="5"/>
  <c r="I26" i="5"/>
  <c r="I25" i="5"/>
  <c r="I24" i="5"/>
  <c r="I23" i="5"/>
  <c r="I22" i="5"/>
  <c r="J47" i="2"/>
  <c r="J46" i="2"/>
  <c r="J45" i="2"/>
  <c r="J44" i="2"/>
  <c r="J43" i="2"/>
  <c r="J42" i="2"/>
  <c r="J41" i="2"/>
  <c r="J40" i="2"/>
  <c r="J39" i="2"/>
  <c r="J38" i="2"/>
  <c r="J37" i="2"/>
  <c r="J36" i="2"/>
  <c r="J35" i="2"/>
  <c r="J34" i="2"/>
  <c r="J33" i="2"/>
  <c r="J32" i="2"/>
  <c r="J31" i="2"/>
  <c r="J30" i="2"/>
  <c r="J29" i="2"/>
  <c r="J28" i="2"/>
  <c r="J27" i="2"/>
  <c r="J26" i="2"/>
  <c r="J25" i="2"/>
  <c r="J24" i="2"/>
  <c r="J23" i="2"/>
  <c r="J22" i="2"/>
  <c r="A1007" i="6"/>
  <c r="A1006" i="6"/>
  <c r="A1005" i="6"/>
  <c r="F1004" i="6"/>
  <c r="A1004" i="6"/>
  <c r="A1003" i="6"/>
  <c r="J48" i="2" l="1"/>
  <c r="J51" i="2" s="1"/>
  <c r="I27" i="7"/>
  <c r="K27" i="7" s="1"/>
  <c r="K36" i="7"/>
  <c r="I24" i="7"/>
  <c r="K24" i="7" s="1"/>
  <c r="I30" i="7"/>
  <c r="K30" i="7" s="1"/>
  <c r="I36" i="7"/>
  <c r="I41" i="7"/>
  <c r="K41" i="7" s="1"/>
  <c r="I46" i="7"/>
  <c r="K46" i="7" s="1"/>
  <c r="K31" i="7"/>
  <c r="K43" i="7"/>
  <c r="I25" i="7"/>
  <c r="K25" i="7" s="1"/>
  <c r="I31" i="7"/>
  <c r="I37" i="7"/>
  <c r="I42" i="7"/>
  <c r="K42" i="7" s="1"/>
  <c r="I47" i="7"/>
  <c r="K47" i="7" s="1"/>
  <c r="K26" i="7"/>
  <c r="I26" i="7"/>
  <c r="I32" i="7"/>
  <c r="K32" i="7" s="1"/>
  <c r="I38" i="7"/>
  <c r="K38" i="7" s="1"/>
  <c r="I43" i="7"/>
  <c r="I33" i="7"/>
  <c r="K33" i="7" s="1"/>
  <c r="I39" i="7"/>
  <c r="I44" i="7"/>
  <c r="K44" i="7" s="1"/>
  <c r="K22" i="7"/>
  <c r="K34" i="7"/>
  <c r="K40" i="7"/>
  <c r="I22" i="7"/>
  <c r="I28" i="7"/>
  <c r="K28" i="7" s="1"/>
  <c r="I34" i="7"/>
  <c r="K39" i="7"/>
  <c r="I45" i="7"/>
  <c r="K29" i="7"/>
  <c r="K35" i="7"/>
  <c r="I23" i="7"/>
  <c r="K23" i="7" s="1"/>
  <c r="I29" i="7"/>
  <c r="I35" i="7"/>
  <c r="K45" i="7"/>
  <c r="E19" i="6"/>
  <c r="E25" i="6"/>
  <c r="E31" i="6"/>
  <c r="E37" i="6"/>
  <c r="E43" i="6"/>
  <c r="E21" i="6"/>
  <c r="E27" i="6"/>
  <c r="E33" i="6"/>
  <c r="E39" i="6"/>
  <c r="E23" i="6"/>
  <c r="E29" i="6"/>
  <c r="E35" i="6"/>
  <c r="B48" i="7"/>
  <c r="K37" i="7"/>
  <c r="M11" i="6"/>
  <c r="I57" i="2" s="1"/>
  <c r="K48" i="7" l="1"/>
  <c r="K51" i="7" s="1"/>
  <c r="I59" i="2"/>
  <c r="I58" i="2"/>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H1007" i="6" l="1"/>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<sst xmlns="http://schemas.openxmlformats.org/spreadsheetml/2006/main" count="2247" uniqueCount="768">
  <si>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</si>
  <si>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</si>
  <si>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</si>
  <si>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</si>
  <si>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</si>
  <si>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</si>
  <si>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</si>
  <si>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</si>
  <si>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</si>
  <si>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</si>
  <si>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</si>
  <si>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</si>
  <si>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</si>
  <si>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</si>
  <si>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</si>
  <si>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</si>
  <si>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</si>
  <si>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</si>
  <si>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</si>
  <si>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</si>
  <si>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</si>
  <si>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</si>
  <si>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</si>
  <si>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</si>
  <si>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</si>
  <si>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</si>
  <si>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</si>
  <si>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</si>
  <si>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</si>
  <si>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</si>
  <si>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</si>
  <si>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</si>
  <si>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</si>
  <si>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</si>
  <si>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</si>
  <si>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</si>
  <si>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</si>
  <si>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</si>
  <si>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</si>
  <si>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</si>
  <si>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</si>
  <si>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</si>
  <si>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</si>
  <si>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</si>
  <si>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</si>
  <si>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</si>
  <si>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</si>
  <si>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</si>
  <si>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</si>
  <si>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</si>
  <si>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</si>
  <si>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</si>
  <si>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</si>
  <si>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</si>
  <si>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</si>
  <si>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</si>
  <si>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</si>
  <si>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</si>
  <si>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</si>
  <si>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</si>
  <si>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</si>
  <si>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</si>
  <si>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</si>
  <si>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</si>
  <si>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</si>
  <si>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</si>
  <si>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</si>
  <si>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</si>
  <si>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</si>
  <si>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</si>
  <si>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</si>
  <si>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</si>
  <si>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</si>
  <si>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</si>
  <si>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</si>
  <si>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</si>
  <si>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</si>
  <si>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</si>
  <si>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</si>
  <si>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</si>
  <si>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</si>
  <si>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</si>
  <si>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</si>
  <si>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</si>
  <si>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</si>
  <si>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</si>
  <si>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</si>
  <si>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</si>
  <si>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</si>
  <si>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</si>
  <si>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</si>
  <si>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</si>
  <si>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</si>
  <si>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</si>
  <si>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</si>
  <si>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</si>
  <si>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</si>
  <si>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</si>
  <si>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</si>
  <si>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</si>
  <si>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</si>
  <si>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</si>
  <si>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</si>
  <si>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</si>
  <si>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</si>
  <si>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</si>
  <si>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</si>
  <si>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</si>
  <si>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</si>
  <si>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</si>
  <si>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</si>
  <si>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</si>
  <si>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</si>
  <si>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</si>
  <si>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</si>
  <si>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</si>
  <si>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</si>
  <si>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</si>
  <si>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</si>
  <si>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</si>
  <si>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</si>
  <si>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</si>
  <si>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</si>
  <si>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</si>
  <si>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</si>
  <si>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</si>
  <si>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</si>
  <si>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</si>
  <si>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</si>
  <si>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</si>
  <si>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</si>
  <si>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</si>
  <si>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</si>
  <si>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</si>
  <si>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</si>
  <si>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</si>
  <si>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</si>
  <si>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</si>
  <si>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</si>
  <si>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</si>
  <si>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</si>
  <si>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</si>
  <si>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</si>
  <si>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</si>
  <si>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</si>
  <si>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</si>
  <si>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</si>
  <si>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</si>
  <si>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</si>
  <si>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</si>
  <si>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</si>
  <si>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</si>
  <si>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</si>
  <si>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</si>
  <si>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</si>
  <si>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</si>
  <si>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</si>
  <si>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</si>
  <si>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</si>
  <si>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</si>
  <si>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</si>
  <si>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</si>
  <si>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</si>
  <si>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</si>
  <si>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</si>
  <si>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</si>
  <si>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</si>
  <si>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</si>
  <si>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</si>
  <si>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</si>
  <si>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</si>
  <si>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</si>
  <si>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</si>
  <si>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</si>
  <si>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</si>
  <si>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</si>
  <si>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</si>
  <si>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</si>
  <si>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</si>
  <si>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</si>
  <si>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</si>
  <si>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</si>
  <si>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</si>
  <si>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</si>
  <si>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</si>
  <si>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</si>
  <si>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</si>
  <si>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</si>
  <si>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</si>
  <si>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</si>
  <si>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</si>
  <si>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</si>
  <si>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</si>
  <si>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</si>
  <si>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</si>
  <si>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</si>
  <si>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</si>
  <si>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</si>
  <si>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</si>
  <si>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</si>
  <si>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</si>
  <si>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</si>
  <si>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</si>
  <si>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</si>
  <si>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</si>
  <si>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</si>
  <si>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</si>
  <si>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</si>
  <si>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</si>
  <si>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</si>
  <si>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</si>
  <si>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</si>
  <si>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</si>
  <si>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</si>
  <si>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</si>
  <si>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</si>
  <si>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</si>
  <si>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</si>
  <si>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</si>
  <si>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</si>
  <si>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</si>
  <si>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</si>
  <si>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</si>
  <si>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</si>
  <si>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</si>
  <si>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</si>
  <si>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</si>
  <si>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</si>
  <si>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</si>
  <si>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</si>
  <si>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</si>
  <si>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</si>
  <si>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</si>
  <si>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</si>
  <si>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</si>
  <si>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</si>
  <si>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</si>
  <si>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</si>
  <si>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</si>
  <si>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</si>
  <si>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</si>
  <si>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</si>
  <si>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</si>
  <si>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</si>
  <si>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</si>
  <si>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</si>
  <si>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</si>
  <si>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</si>
  <si>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</si>
  <si>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</si>
  <si>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</si>
  <si>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</si>
  <si>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</si>
  <si>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</si>
  <si>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</si>
  <si>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</si>
  <si>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</si>
  <si>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</si>
  <si>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</si>
  <si>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</si>
  <si>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</si>
  <si>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</si>
  <si>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</si>
  <si>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</si>
  <si>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</si>
  <si>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</si>
  <si>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</si>
  <si>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</si>
  <si>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</si>
  <si>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</si>
  <si>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</si>
  <si>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</si>
  <si>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</si>
  <si>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</si>
  <si>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</si>
  <si>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</si>
  <si>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</si>
  <si>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</si>
  <si>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</si>
  <si>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</si>
  <si>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</si>
  <si>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</si>
  <si>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</si>
  <si>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</si>
  <si>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</si>
  <si>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</si>
  <si>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</si>
  <si>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</si>
  <si>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</si>
  <si>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</si>
  <si>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</si>
  <si>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</si>
  <si>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</si>
  <si>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</si>
  <si>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</si>
  <si>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</si>
  <si>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</si>
  <si>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</si>
  <si>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</si>
  <si>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</si>
  <si>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</si>
  <si>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</si>
  <si>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</si>
  <si>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</si>
  <si>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</si>
  <si>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</si>
  <si>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</si>
  <si>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</si>
  <si>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</si>
  <si>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</si>
  <si>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</si>
  <si>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</si>
  <si>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</si>
  <si>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</si>
  <si>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</si>
  <si>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</si>
  <si>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</si>
  <si>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</si>
  <si>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</si>
  <si>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</si>
  <si>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</si>
  <si>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</si>
  <si>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</si>
  <si>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</si>
  <si>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</si>
  <si>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</si>
  <si>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</si>
  <si>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</si>
  <si>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</si>
  <si>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</si>
  <si>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</si>
  <si>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</si>
  <si>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</si>
  <si>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</si>
  <si>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</si>
  <si>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</si>
  <si>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</si>
  <si>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</si>
  <si>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</si>
  <si>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</si>
  <si>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</si>
  <si>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</si>
  <si>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</si>
  <si>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</si>
  <si>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</si>
  <si>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</si>
  <si>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</si>
  <si>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</si>
  <si>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</si>
  <si>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</si>
  <si>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</si>
  <si>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</si>
  <si>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</si>
  <si>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</si>
  <si>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</si>
  <si>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</si>
  <si>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</si>
  <si>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</si>
  <si>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</si>
  <si>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</si>
  <si>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</si>
  <si>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</si>
  <si>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</si>
  <si>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</si>
  <si>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</si>
  <si>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</si>
  <si>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</si>
  <si>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</si>
  <si>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</si>
  <si>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</si>
  <si>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</si>
  <si>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</si>
  <si>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</si>
  <si>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</si>
  <si>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</si>
  <si>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</si>
  <si>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</si>
  <si>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</si>
  <si>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</si>
  <si>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</si>
  <si>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</si>
  <si>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</si>
  <si>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</si>
  <si>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</si>
  <si>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</si>
  <si>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</si>
  <si>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</si>
  <si>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</si>
  <si>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</si>
  <si>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</si>
  <si>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</si>
  <si>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</si>
  <si>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</si>
  <si>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</si>
  <si>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</si>
  <si>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</si>
  <si>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</si>
  <si>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</si>
  <si>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</si>
  <si>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</si>
  <si>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</si>
  <si>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</si>
  <si>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</si>
  <si>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</si>
  <si>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</si>
  <si>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</si>
  <si>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</si>
  <si>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</si>
  <si>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</si>
  <si>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</si>
  <si>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</si>
  <si>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</si>
  <si>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</si>
  <si>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</si>
  <si>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</si>
  <si>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</si>
  <si>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</si>
  <si>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</si>
  <si>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</si>
  <si>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</si>
  <si>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</si>
  <si>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</si>
  <si>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</si>
  <si>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</si>
  <si>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</si>
  <si>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</si>
  <si>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</si>
  <si>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</si>
  <si>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</si>
  <si>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</si>
  <si>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</si>
  <si>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</si>
  <si>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</si>
  <si>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</si>
  <si>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</si>
  <si>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</si>
  <si>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</si>
  <si>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</si>
  <si>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</si>
  <si>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</si>
  <si>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</si>
  <si>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</si>
  <si>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</si>
  <si>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</si>
  <si>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</si>
  <si>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</si>
  <si>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</si>
  <si>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</si>
  <si>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</si>
  <si>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</si>
  <si>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</si>
  <si>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</si>
  <si>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</si>
  <si>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</si>
  <si>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</si>
  <si>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</si>
  <si>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</si>
  <si>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</si>
  <si>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</si>
  <si>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</si>
  <si>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</si>
  <si>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</si>
  <si>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</si>
  <si>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</si>
  <si>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</si>
  <si>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</si>
  <si>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</si>
  <si>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</si>
  <si>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</si>
  <si>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</si>
  <si>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</si>
  <si>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</si>
  <si>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</si>
  <si>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</si>
  <si>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</si>
  <si>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</si>
  <si>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</si>
  <si>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</si>
  <si>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</si>
  <si>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</si>
  <si>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</si>
  <si>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</si>
  <si>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</si>
  <si>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</si>
  <si>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</si>
  <si>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</si>
  <si>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</si>
  <si>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</si>
  <si>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</si>
  <si>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</si>
  <si>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</si>
  <si>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</si>
  <si>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</si>
  <si>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</si>
  <si>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</si>
  <si>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</si>
  <si>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</si>
  <si>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</si>
  <si>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</si>
  <si>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</si>
  <si>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</si>
  <si>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</si>
  <si>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</si>
  <si>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</si>
  <si>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</si>
  <si>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</si>
  <si>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</si>
  <si>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</si>
  <si>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</si>
  <si>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</si>
  <si>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</si>
  <si>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</si>
  <si>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</si>
  <si>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</si>
  <si>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</si>
  <si>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</si>
  <si>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</si>
  <si>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</si>
  <si>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</si>
  <si>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</si>
  <si>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</si>
  <si>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</si>
  <si>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</si>
  <si>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</si>
  <si>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</si>
  <si>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</si>
  <si>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</si>
  <si>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</si>
  <si>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</si>
  <si>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</si>
  <si>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</si>
  <si>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</si>
  <si>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</si>
  <si>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</si>
  <si>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</si>
  <si>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</si>
  <si>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</si>
  <si>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</si>
  <si>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</si>
  <si>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</si>
  <si>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</si>
  <si>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</si>
  <si>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</si>
  <si>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</si>
  <si>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</si>
  <si>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</si>
  <si>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</si>
  <si>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</si>
  <si>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</si>
  <si>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</si>
  <si>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</si>
  <si>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</si>
  <si>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</si>
  <si>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</si>
  <si>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</si>
  <si>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</si>
  <si>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</si>
  <si>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</si>
  <si>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</si>
  <si>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</si>
  <si>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</si>
  <si>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</si>
  <si>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</si>
  <si>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</si>
  <si>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</si>
  <si>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</si>
  <si>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</si>
  <si>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</si>
  <si>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</si>
  <si>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</si>
  <si>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</si>
  <si>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</si>
  <si>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</si>
  <si>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</si>
  <si>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</si>
  <si>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</si>
  <si>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</si>
  <si>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</si>
  <si>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</si>
  <si>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</si>
  <si>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</si>
  <si>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</si>
  <si>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</si>
  <si>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</si>
  <si>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</si>
  <si>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</si>
  <si>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</si>
  <si>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</si>
  <si>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</si>
  <si>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</si>
  <si>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</si>
  <si>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</si>
  <si>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</si>
  <si>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</si>
  <si>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</si>
  <si>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</si>
  <si>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</si>
  <si>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</si>
  <si>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</si>
  <si>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</si>
  <si>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</si>
  <si>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</si>
  <si>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</si>
  <si>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</si>
  <si>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</si>
  <si>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</si>
  <si>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</si>
  <si>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</si>
  <si>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</si>
  <si>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</si>
  <si>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</si>
  <si>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</si>
  <si>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</si>
  <si>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</si>
  <si>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</si>
  <si>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</si>
  <si>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</si>
  <si>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</si>
  <si>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</si>
  <si>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</si>
  <si>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</si>
  <si>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</si>
  <si>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</si>
  <si>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</si>
  <si>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</si>
  <si>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</si>
  <si>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</si>
  <si>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</si>
  <si>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</si>
  <si>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</si>
  <si>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</si>
  <si>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</si>
  <si>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</si>
  <si>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</si>
  <si>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</si>
  <si>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</si>
  <si>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</si>
  <si>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</si>
  <si>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</si>
  <si>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</si>
  <si>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</si>
  <si>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</si>
  <si>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</si>
  <si>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</si>
  <si>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</si>
  <si>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</si>
  <si>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</si>
  <si>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</si>
  <si>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</si>
  <si>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</si>
  <si>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</si>
  <si>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</si>
  <si>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</si>
  <si>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</si>
  <si>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</si>
  <si>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</si>
  <si>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</si>
  <si>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</si>
  <si>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</si>
  <si>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</si>
  <si>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</si>
  <si>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</si>
  <si>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</si>
  <si>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</si>
  <si>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</si>
  <si>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</si>
  <si>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</si>
  <si>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</si>
  <si>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</si>
  <si>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</si>
  <si>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</si>
  <si>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</si>
  <si>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</si>
  <si>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</si>
  <si>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</si>
  <si>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</si>
  <si>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</si>
  <si>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</si>
  <si>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</si>
  <si>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</si>
  <si>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</si>
  <si>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</si>
  <si>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</si>
  <si>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</si>
  <si>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</si>
  <si>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</si>
  <si>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</si>
  <si>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</si>
  <si>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</si>
  <si>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</si>
  <si>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</si>
  <si>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</si>
  <si>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</si>
  <si>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</si>
  <si>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</si>
  <si>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</si>
  <si>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</si>
  <si>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</si>
  <si>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</si>
  <si>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</si>
  <si>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</si>
  <si>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</si>
  <si>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</si>
  <si>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</si>
  <si>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</si>
  <si>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</si>
  <si>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</si>
  <si>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</si>
  <si>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United States</t>
  </si>
  <si>
    <t>Philthy Clean Tattoo</t>
  </si>
  <si>
    <t>Berenice Meza</t>
  </si>
  <si>
    <t>1350 Travis Blvd #1540-A</t>
  </si>
  <si>
    <t>94533 Fairfield</t>
  </si>
  <si>
    <t>Tel: +1 9254080262</t>
  </si>
  <si>
    <t>Email: philthycleantattoo@hotmail.com</t>
  </si>
  <si>
    <t>316L steel eyebrow barbell, 16g (1.2mm) with two 3mm balls</t>
  </si>
  <si>
    <t>316L steel Industrial barbell, 14g (1.6mm) with two 5mm balls</t>
  </si>
  <si>
    <t>Surgical steel tongue barbell, 14g (1.6mm) with two 5mm balls</t>
  </si>
  <si>
    <t>316L steel belly banana, 14g (1.6m) with a 8mm and a 5mm bezel set jewel ball using original Czech Preciosa crystals.</t>
  </si>
  <si>
    <t>BNEB</t>
  </si>
  <si>
    <t>Surgical steel eyebrow banana, 16g (1.2mm) with two 3mm balls</t>
  </si>
  <si>
    <t>BNRDZ</t>
  </si>
  <si>
    <t>Surgical steel belly banana, 14g (1.6mm) with an 7mm prong set round CZ stone(cup part is made from silver plated brass)</t>
  </si>
  <si>
    <t>BNSTZ</t>
  </si>
  <si>
    <t>Surgical steel belly banana, 14g (1.6mm) with an 7mm star shaped prong set CZ stone and an upper 5mm plain steel ball (dangling is made from silver plated brass)</t>
  </si>
  <si>
    <t>BNT1CG</t>
  </si>
  <si>
    <t>Color: Gold Anodized w/ Clear crystal</t>
  </si>
  <si>
    <t>BNTSTZ</t>
  </si>
  <si>
    <t>Anodized 316L steel belly banana, 14g (1.6mm) with an 7mm star shaped prong set CZ stone (dangling is made from gold plated brass)</t>
  </si>
  <si>
    <t>CBEB</t>
  </si>
  <si>
    <t>Surgical steel circular barbell, 16g (1.2mm) with two 3mm balls</t>
  </si>
  <si>
    <t>CBETB</t>
  </si>
  <si>
    <t>Premium PVD plated surgical steel circular barbell, 16g (1.2mm) with two 3mm balls</t>
  </si>
  <si>
    <t>ESZR</t>
  </si>
  <si>
    <t>One pair of 316L steel prong set ear studs with 2mm to 10mm round Cubic Zirconia (CZ) stones</t>
  </si>
  <si>
    <t>Size: 4mm</t>
  </si>
  <si>
    <t>Size: 7mm</t>
  </si>
  <si>
    <t>IJF4</t>
  </si>
  <si>
    <t>316L steel 4mm dermal anchor top part with bezel set flat crystal for 1.6mm (14g) posts with 1.2mm internal threading</t>
  </si>
  <si>
    <t>LBCZIN</t>
  </si>
  <si>
    <t>Internally threaded 316L steel labret, 16g (1.2mm) with a upper 2 -5mm prong set round CZ stone (attachments are made from surgical steel)</t>
  </si>
  <si>
    <t>MDGZ527</t>
  </si>
  <si>
    <t>Gold anodized 316L steel belly banana, 14g (1.6mm) with a 7mm round prong set CZ stone</t>
  </si>
  <si>
    <t>SNST</t>
  </si>
  <si>
    <t>SUDIJF3</t>
  </si>
  <si>
    <t>Surgical steel internally threaded surface barbell, 1.6mm (14g) with 90° angle with two 3mm bezel set flat crystals</t>
  </si>
  <si>
    <t>Size: 16mm</t>
  </si>
  <si>
    <t>TSA2</t>
  </si>
  <si>
    <t>Height: 2mm</t>
  </si>
  <si>
    <t>High polished titanium G23 base part for dermal anchor, 14g (1.6mm) with surface piercing with three circular holes in the base plate and with a 16g (1.2mm) internal threading connector (this product only fits our dermal anchor top parts)</t>
  </si>
  <si>
    <t>BBEBL</t>
  </si>
  <si>
    <t>BBINDX14A</t>
  </si>
  <si>
    <t>ESZR2</t>
  </si>
  <si>
    <t>ESZR4</t>
  </si>
  <si>
    <t>ESZR7</t>
  </si>
  <si>
    <t>LBCZIN3</t>
  </si>
  <si>
    <t>Six Hundred Two and 03 cents USD</t>
  </si>
  <si>
    <t>PVD plated surgical steel belly banana, 14g (1.6mm) with an 8mm jewel ball and a upper 5mm plain steel ball - length 3/8'' (10mm)</t>
  </si>
  <si>
    <t>Surgical steel ''Bend it yourself'' nose stud, 20g (0.8mm) with a 2mm round crystal tops - length 17mm</t>
  </si>
  <si>
    <t>Anodized surgical steel ''Bend it yourself'' nose stud, 20g (0.8mm) with a 2mm round crystal tops - length 17mm</t>
  </si>
  <si>
    <t>Mina</t>
  </si>
  <si>
    <t>94533 Fairfield, California</t>
  </si>
  <si>
    <t>Free Shipping to USA via DHL due to order over 350 USD:</t>
  </si>
  <si>
    <t>Customer paid</t>
  </si>
  <si>
    <t>Refund</t>
  </si>
  <si>
    <t xml:space="preserve">GSP Eligible  </t>
  </si>
  <si>
    <t>HTS - A7117.19.9000: Imitation jewelry of base metal</t>
  </si>
  <si>
    <t>Five Hundred Seventy Eight and 18 cents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</si>
</sst>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2">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b/>
      <sz val="10"/>
      <color rgb="FFC00000"/>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theme="6" tint="0.59999389629810485"/>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52">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4" fontId="2" fillId="0" borderId="0" applyFont="0" applyFill="0" applyBorder="0" applyAlignment="0" applyProtection="0"/>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5" fillId="0" borderId="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5" fillId="0" borderId="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11" fillId="0" borderId="0" applyNumberFormat="0" applyFill="0" applyBorder="0" applyAlignment="0" applyProtection="0">
      <alignment vertical="top"/>
      <protection locked="0"/>
    </xf>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2" fillId="0" borderId="0" applyFont="0" applyFill="0" applyBorder="0" applyAlignment="0" applyProtection="0"/>
    <xf numFmtId="0" fontId="5" fillId="0" borderId="0"/>
    <xf numFmtId="168" fontId="2" fillId="0" borderId="0" applyFon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1" fillId="0" borderId="0" applyFon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1"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cellStyleXfs>
  <cellXfs count="155">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44" fontId="1" fillId="0" borderId="0" xfId="7" applyFont="1"/>
    <xf numFmtId="0" fontId="31" fillId="0" borderId="0" xfId="0" applyFont="1" applyAlignment="1">
      <alignment horizontal="right"/>
    </xf>
    <xf numFmtId="44" fontId="31" fillId="0" borderId="0" xfId="7" applyFont="1"/>
    <xf numFmtId="0" fontId="18" fillId="2" borderId="0" xfId="0" applyFont="1" applyFill="1" applyAlignment="1">
      <alignment horizontal="center"/>
    </xf>
    <xf numFmtId="0" fontId="20" fillId="2" borderId="0" xfId="0" applyFont="1" applyFill="1" applyAlignment="1">
      <alignment horizontal="center"/>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xf numFmtId="1" fontId="7" fillId="5" borderId="19" xfId="0" applyNumberFormat="1" applyFont="1" applyFill="1" applyBorder="1" applyAlignment="1">
      <alignment horizontal="center" vertical="top" wrapText="1"/>
    </xf>
    <xf numFmtId="1" fontId="5" fillId="5" borderId="19" xfId="0" applyNumberFormat="1" applyFont="1" applyFill="1" applyBorder="1" applyAlignment="1">
      <alignment vertical="top" wrapText="1"/>
    </xf>
    <xf numFmtId="1" fontId="15" fillId="5" borderId="9" xfId="0" applyNumberFormat="1" applyFont="1" applyFill="1" applyBorder="1" applyAlignment="1">
      <alignment vertical="top" wrapText="1"/>
    </xf>
    <xf numFmtId="1" fontId="15" fillId="5" borderId="9" xfId="0" applyNumberFormat="1" applyFont="1" applyFill="1" applyBorder="1" applyAlignment="1">
      <alignment vertical="top" wrapText="1"/>
    </xf>
    <xf numFmtId="1" fontId="15" fillId="5" borderId="17" xfId="0" applyNumberFormat="1" applyFont="1" applyFill="1" applyBorder="1" applyAlignment="1">
      <alignment vertical="top" wrapText="1"/>
    </xf>
    <xf numFmtId="1" fontId="15" fillId="5" borderId="19" xfId="0" applyNumberFormat="1" applyFont="1" applyFill="1" applyBorder="1" applyAlignment="1">
      <alignment vertical="top" wrapText="1"/>
    </xf>
    <xf numFmtId="2" fontId="5" fillId="5" borderId="19" xfId="0" applyNumberFormat="1" applyFont="1" applyFill="1" applyBorder="1" applyAlignment="1">
      <alignment horizontal="right" vertical="top" wrapText="1"/>
    </xf>
    <xf numFmtId="2" fontId="7" fillId="5" borderId="19" xfId="0" applyNumberFormat="1" applyFont="1" applyFill="1" applyBorder="1" applyAlignment="1">
      <alignment horizontal="right" vertical="top" wrapText="1"/>
    </xf>
  </cellXfs>
  <cellStyles count="5352">
    <cellStyle name="Comma 2" xfId="8" xr:uid="{ADB08626-97B7-4F6C-81FA-A1DDD99568EC}"/>
    <cellStyle name="Comma 2 2" xfId="4431" xr:uid="{F3EFD4E6-BF23-4B99-BF80-B5E71EC59717}"/>
    <cellStyle name="Comma 2 2 2" xfId="4756" xr:uid="{8A9F71D7-319C-4186-BF91-00A191005346}"/>
    <cellStyle name="Comma 2 2 2 2" xfId="5327" xr:uid="{C94AA94A-88E6-40B6-80D2-F65FECAABC5E}"/>
    <cellStyle name="Comma 2 2 3" xfId="4592" xr:uid="{4CDB8F95-C134-401E-990F-92F14F219C22}"/>
    <cellStyle name="Comma 3" xfId="4319" xr:uid="{12AD84ED-1461-484C-8FEC-BAB6385B2904}"/>
    <cellStyle name="Comma 3 2" xfId="4433" xr:uid="{0B1C5FC2-3291-4EC0-BDD8-BFD0789A0841}"/>
    <cellStyle name="Comma 3 2 2" xfId="4757" xr:uid="{8D6BFAE1-506F-400A-9E6B-47459DA8AAB3}"/>
    <cellStyle name="Comma 3 2 2 2" xfId="5328" xr:uid="{DE96144B-2E03-4C02-96E9-33F9CB3D5D47}"/>
    <cellStyle name="Comma 3 2 3" xfId="5326" xr:uid="{EB998304-8758-4095-90F6-563D6BCAED20}"/>
    <cellStyle name="Currency" xfId="7" builtinId="4"/>
    <cellStyle name="Currency 10" xfId="9" xr:uid="{AB2BE65F-F3DF-4B23-A8A9-FB3250137F00}"/>
    <cellStyle name="Currency 10 2" xfId="10" xr:uid="{E0610537-50F3-4DE7-8702-D3868F93D6E3}"/>
    <cellStyle name="Currency 10 2 2" xfId="204" xr:uid="{E1D5B8A9-98A5-4B41-895C-0D1E08516E70}"/>
    <cellStyle name="Currency 10 2 2 2" xfId="4617" xr:uid="{05141AEA-38AA-4543-8470-778D29ADA94D}"/>
    <cellStyle name="Currency 10 2 3" xfId="4512" xr:uid="{F4C09525-DE19-44DA-A559-E5EC96387E4F}"/>
    <cellStyle name="Currency 10 3" xfId="11" xr:uid="{DD3A38D1-A2C4-429E-8696-CF00C9279C32}"/>
    <cellStyle name="Currency 10 3 2" xfId="205" xr:uid="{FFC8E17D-13D7-4663-B932-2525363F5D40}"/>
    <cellStyle name="Currency 10 3 2 2" xfId="4618" xr:uid="{2B69D603-B345-4F4B-91C1-3250D9B6DB2D}"/>
    <cellStyle name="Currency 10 3 3" xfId="4513" xr:uid="{87A96250-5F66-4DD0-9D1A-DFE7F32E00C5}"/>
    <cellStyle name="Currency 10 4" xfId="206" xr:uid="{02FAE531-259B-403D-B517-054341BD6350}"/>
    <cellStyle name="Currency 10 4 2" xfId="4619" xr:uid="{80C7F05E-3113-4B51-A9EB-2BA48F916D41}"/>
    <cellStyle name="Currency 10 5" xfId="4438" xr:uid="{95DC2803-0537-4F9C-92A3-E01917C6369C}"/>
    <cellStyle name="Currency 10 6" xfId="4511" xr:uid="{570C8964-19A7-4F89-B7B0-9001EF45DE9B}"/>
    <cellStyle name="Currency 11" xfId="12" xr:uid="{DD86FF76-9DEB-43B4-8D72-754BA9772E36}"/>
    <cellStyle name="Currency 11 2" xfId="13" xr:uid="{1F5FB808-9C3D-48C7-8091-00B499D4AE09}"/>
    <cellStyle name="Currency 11 2 2" xfId="207" xr:uid="{7F0A41A7-F4E8-461D-8F9F-1917E3B534F3}"/>
    <cellStyle name="Currency 11 2 2 2" xfId="4620" xr:uid="{31D55BF7-30C6-4D9A-8D1D-336D2C636CBE}"/>
    <cellStyle name="Currency 11 2 3" xfId="4515" xr:uid="{90E225F8-D53E-4033-9B26-EAD112C2293D}"/>
    <cellStyle name="Currency 11 3" xfId="14" xr:uid="{88B701EE-3697-419E-A92D-60D2073DF06C}"/>
    <cellStyle name="Currency 11 3 2" xfId="208" xr:uid="{BB36728D-727F-4D92-8305-2B24AD78B376}"/>
    <cellStyle name="Currency 11 3 2 2" xfId="4621" xr:uid="{99B50E5A-4873-4804-AB96-8948816B9EC3}"/>
    <cellStyle name="Currency 11 3 3" xfId="4516" xr:uid="{6FC4AC3A-9C67-46B1-BF76-E4891C2C607D}"/>
    <cellStyle name="Currency 11 4" xfId="209" xr:uid="{B86F72DE-A453-4AE9-8D84-AEB921E42794}"/>
    <cellStyle name="Currency 11 4 2" xfId="4622" xr:uid="{1AE03482-1707-4A19-BD05-D1F8A8440548}"/>
    <cellStyle name="Currency 11 5" xfId="4320" xr:uid="{A1AAF793-1300-4863-8D23-33F911EE6BFC}"/>
    <cellStyle name="Currency 11 5 2" xfId="4439" xr:uid="{6050917F-50F0-477B-A7A3-7F92B0D0607F}"/>
    <cellStyle name="Currency 11 5 3" xfId="4721" xr:uid="{949111EB-B6B0-4001-B8CB-C419B95097DA}"/>
    <cellStyle name="Currency 11 5 3 2" xfId="5316" xr:uid="{FC060480-F49A-4933-8344-E019AAFDCE6A}"/>
    <cellStyle name="Currency 11 5 3 3" xfId="4758" xr:uid="{747FA7EA-0104-4B31-9740-5118547890FE}"/>
    <cellStyle name="Currency 11 5 4" xfId="4698" xr:uid="{90760D9C-FC06-4985-B60F-C3859C609F73}"/>
    <cellStyle name="Currency 11 6" xfId="4514" xr:uid="{0AE47373-A5F0-4D30-8BC2-443BB7FC2612}"/>
    <cellStyle name="Currency 12" xfId="15" xr:uid="{1F9FDD3F-F65A-4BC6-93AD-38AD4ABDFD2F}"/>
    <cellStyle name="Currency 12 2" xfId="16" xr:uid="{2F8E505D-B6E8-49D5-8766-86DDD27764EC}"/>
    <cellStyle name="Currency 12 2 2" xfId="210" xr:uid="{7FE6A52C-31FD-4840-8F44-7DE1D863EE1C}"/>
    <cellStyle name="Currency 12 2 2 2" xfId="4623" xr:uid="{C2E67590-8F0E-48ED-8A48-F74301CA2B0A}"/>
    <cellStyle name="Currency 12 2 3" xfId="4518" xr:uid="{ACBC2E67-12F7-4124-B4B3-2A57FB78393B}"/>
    <cellStyle name="Currency 12 3" xfId="211" xr:uid="{8B22D491-88F0-480F-8A6F-D6CAE395B0B4}"/>
    <cellStyle name="Currency 12 3 2" xfId="4624" xr:uid="{6D84AA71-3BA1-48A0-B5D4-111E6CE2F4C2}"/>
    <cellStyle name="Currency 12 4" xfId="4517" xr:uid="{52BE6F32-B34D-4EA1-B688-F5AFA780AE2A}"/>
    <cellStyle name="Currency 13" xfId="17" xr:uid="{DA545FA6-0ACA-4DBD-B0A5-A89EAE97CDC1}"/>
    <cellStyle name="Currency 13 2" xfId="4322" xr:uid="{F2945FAC-A32D-451B-8C44-F5C14C6D158D}"/>
    <cellStyle name="Currency 13 3" xfId="4323" xr:uid="{E9B2E768-B4A5-44B0-8FB3-3AFCE6D8E442}"/>
    <cellStyle name="Currency 13 3 2" xfId="4760" xr:uid="{026484A2-B641-4305-9227-13C099BC8BC2}"/>
    <cellStyle name="Currency 13 4" xfId="4321" xr:uid="{72DABB0A-8B79-4A4B-A40F-63C217CF00F5}"/>
    <cellStyle name="Currency 13 5" xfId="4759" xr:uid="{B8FB24A4-9234-4503-A81D-266193A85005}"/>
    <cellStyle name="Currency 14" xfId="18" xr:uid="{9AAE1A98-BB93-417A-A693-B46FA7BF8585}"/>
    <cellStyle name="Currency 14 2" xfId="212" xr:uid="{7A0C3AB3-FC3A-4BE9-9928-37146C8A84A9}"/>
    <cellStyle name="Currency 14 2 2" xfId="4625" xr:uid="{6579159D-FA6A-44A2-A6F0-7F56E196B240}"/>
    <cellStyle name="Currency 14 3" xfId="4519" xr:uid="{C85644DA-2E6F-4A90-805F-ADF6A3E97499}"/>
    <cellStyle name="Currency 15" xfId="4415" xr:uid="{44011706-E7B9-4383-A568-45FBEE807157}"/>
    <cellStyle name="Currency 15 2" xfId="5346" xr:uid="{3B365136-E956-4823-8F8D-8A19F0FDFC3C}"/>
    <cellStyle name="Currency 17" xfId="4324" xr:uid="{A482DB87-DFA9-4E42-A439-C24E2AA6796C}"/>
    <cellStyle name="Currency 2" xfId="19" xr:uid="{27496ED4-BB05-41B1-971E-B63DB602C7AE}"/>
    <cellStyle name="Currency 2 2" xfId="20" xr:uid="{913EBCAC-2DD7-458E-87A6-6E6FB362A8B1}"/>
    <cellStyle name="Currency 2 2 2" xfId="21" xr:uid="{611A57D7-619E-4FF2-BD96-542391E307F8}"/>
    <cellStyle name="Currency 2 2 2 2" xfId="22" xr:uid="{71D246EF-CA93-4579-92DD-E3CE8BD69454}"/>
    <cellStyle name="Currency 2 2 2 2 2" xfId="4761" xr:uid="{9D5269C8-EBF9-4F82-A8B9-B3B4CA9DD72F}"/>
    <cellStyle name="Currency 2 2 2 3" xfId="23" xr:uid="{B264CAEB-2A23-4345-835B-18CB4B9098C4}"/>
    <cellStyle name="Currency 2 2 2 3 2" xfId="213" xr:uid="{AD9612F7-FDFF-47DC-8AFF-8AFD91C84FF9}"/>
    <cellStyle name="Currency 2 2 2 3 2 2" xfId="4626" xr:uid="{DA193A5D-A733-490F-9EF4-677E5F1F454B}"/>
    <cellStyle name="Currency 2 2 2 3 3" xfId="4522" xr:uid="{08098780-6B90-4DA3-900E-FC7CC495AE90}"/>
    <cellStyle name="Currency 2 2 2 4" xfId="214" xr:uid="{9BD9D128-74ED-4135-AEFF-FE8B9B5F6098}"/>
    <cellStyle name="Currency 2 2 2 4 2" xfId="4627" xr:uid="{4FA0A54F-5B55-460A-A2C0-DCE51EF486D9}"/>
    <cellStyle name="Currency 2 2 2 5" xfId="4521" xr:uid="{0128CC55-EB99-40D5-B160-053952F3AD4F}"/>
    <cellStyle name="Currency 2 2 3" xfId="215" xr:uid="{AA99A191-52E5-4B0A-BE58-48A652CD7727}"/>
    <cellStyle name="Currency 2 2 3 2" xfId="4628" xr:uid="{F16844A6-E217-463C-A1C5-2592E59EDFD5}"/>
    <cellStyle name="Currency 2 2 4" xfId="4520" xr:uid="{E8F19F79-E13E-4571-99F5-2664A22EFE9C}"/>
    <cellStyle name="Currency 2 3" xfId="24" xr:uid="{95D45E96-DE68-4A0D-9683-3FD8598B34FA}"/>
    <cellStyle name="Currency 2 3 2" xfId="216" xr:uid="{65DA0040-DE19-4C4A-A508-CA35D699F644}"/>
    <cellStyle name="Currency 2 3 2 2" xfId="4629" xr:uid="{B894B110-F3FE-4210-8441-003B4EED6839}"/>
    <cellStyle name="Currency 2 3 3" xfId="4523" xr:uid="{9CEE373F-6A2F-46F5-8097-95797CE26A25}"/>
    <cellStyle name="Currency 2 4" xfId="217" xr:uid="{3EDE8F11-D58A-461D-82E0-587D871615E8}"/>
    <cellStyle name="Currency 2 4 2" xfId="218" xr:uid="{BF759E36-1AF1-46D2-A841-D247F340D5A1}"/>
    <cellStyle name="Currency 2 5" xfId="219" xr:uid="{B6A24A28-053C-47AF-B490-6C656DFFCCAF}"/>
    <cellStyle name="Currency 2 5 2" xfId="220" xr:uid="{8AE36F7E-7F72-4155-BF7A-1DCF5B5C8924}"/>
    <cellStyle name="Currency 2 6" xfId="221" xr:uid="{500A6308-E6CC-4240-8150-ECC0BE7BC936}"/>
    <cellStyle name="Currency 3" xfId="25" xr:uid="{16C14CB9-B168-4324-B3AF-66894F31F047}"/>
    <cellStyle name="Currency 3 2" xfId="26" xr:uid="{5D25E058-C55A-4F9A-8B58-99A94420DD16}"/>
    <cellStyle name="Currency 3 2 2" xfId="222" xr:uid="{762D0A5C-C138-4EF9-BD37-10148F4DD2C2}"/>
    <cellStyle name="Currency 3 2 2 2" xfId="4630" xr:uid="{5970AF17-0BF9-4F5C-8398-02A6C37F5C56}"/>
    <cellStyle name="Currency 3 2 3" xfId="4525" xr:uid="{10433FB0-428B-435B-9DF5-68C583228EF3}"/>
    <cellStyle name="Currency 3 3" xfId="27" xr:uid="{10DAD45D-2BBF-4858-8EE2-857201C9577A}"/>
    <cellStyle name="Currency 3 3 2" xfId="223" xr:uid="{331FFC56-4528-443F-B2DB-6E1B8C5972BE}"/>
    <cellStyle name="Currency 3 3 2 2" xfId="4631" xr:uid="{3EA6030C-A062-41F1-83BB-7DAE65AD1953}"/>
    <cellStyle name="Currency 3 3 3" xfId="4526" xr:uid="{5A89B53F-6A01-413B-B4B1-93433E32C717}"/>
    <cellStyle name="Currency 3 4" xfId="28" xr:uid="{A91B5CE2-3A8E-43B2-ABD9-EB4B4F6178AD}"/>
    <cellStyle name="Currency 3 4 2" xfId="224" xr:uid="{8DC57D71-BF05-451A-A6A7-56317BEB7010}"/>
    <cellStyle name="Currency 3 4 2 2" xfId="4632" xr:uid="{B89FDBDA-E758-4A95-B21E-79BFEBE35DCC}"/>
    <cellStyle name="Currency 3 4 3" xfId="4527" xr:uid="{68802C1A-71C6-496D-B34B-913F9F885EF8}"/>
    <cellStyle name="Currency 3 5" xfId="225" xr:uid="{AD6B78FE-312D-4B8B-84D9-0B6C08C1BAA2}"/>
    <cellStyle name="Currency 3 5 2" xfId="4633" xr:uid="{8AF3DA99-00EA-42DF-830C-F0E3ABE007F7}"/>
    <cellStyle name="Currency 3 6" xfId="4524" xr:uid="{989C11F2-C7C1-4633-9C13-27E012A9D2FC}"/>
    <cellStyle name="Currency 4" xfId="29" xr:uid="{F66715D0-C352-4532-8636-310BC5AA3EDF}"/>
    <cellStyle name="Currency 4 2" xfId="30" xr:uid="{BD1ACC63-7E0E-45FD-BDD9-2BDBCE183BE4}"/>
    <cellStyle name="Currency 4 2 2" xfId="226" xr:uid="{2952E00A-6206-4769-9494-821F0C99071D}"/>
    <cellStyle name="Currency 4 2 2 2" xfId="4634" xr:uid="{10E77304-1FF1-4CA8-B30B-5B1D3EA300F7}"/>
    <cellStyle name="Currency 4 2 3" xfId="4529" xr:uid="{529ECD84-5E53-4478-AE6C-740E667F8128}"/>
    <cellStyle name="Currency 4 3" xfId="31" xr:uid="{270C5767-A7AF-4F8D-A8B5-E8F6F4A5FA58}"/>
    <cellStyle name="Currency 4 3 2" xfId="227" xr:uid="{31910EE2-759F-4889-88C7-37332825290B}"/>
    <cellStyle name="Currency 4 3 2 2" xfId="4635" xr:uid="{FE65C57D-EAD6-4445-9181-38F5DA876157}"/>
    <cellStyle name="Currency 4 3 3" xfId="4530" xr:uid="{D91301D7-A96B-4761-9E78-299D0B3AC144}"/>
    <cellStyle name="Currency 4 4" xfId="228" xr:uid="{5D5A044A-E95E-42E0-8CB7-88724BCAA66E}"/>
    <cellStyle name="Currency 4 4 2" xfId="4636" xr:uid="{813C422D-3F2A-498B-8AD4-ED5DCB1214D4}"/>
    <cellStyle name="Currency 4 5" xfId="4325" xr:uid="{33197874-C511-4EBB-980A-AEF00510C875}"/>
    <cellStyle name="Currency 4 5 2" xfId="4440" xr:uid="{73F3A3A4-9B1E-4404-9992-3F58FBCDB83D}"/>
    <cellStyle name="Currency 4 5 3" xfId="4722" xr:uid="{79D70BDE-A51C-4860-8ADF-50DE53F4512B}"/>
    <cellStyle name="Currency 4 5 3 2" xfId="5317" xr:uid="{EED24DFF-67C5-4EE4-B683-FAFF85AE09E5}"/>
    <cellStyle name="Currency 4 5 3 3" xfId="4762" xr:uid="{248BB4E9-6F5B-45DE-B710-3C6884B2DAF4}"/>
    <cellStyle name="Currency 4 5 4" xfId="4699" xr:uid="{0A82982D-CCC6-4842-9F21-1C4BC9A6D4FE}"/>
    <cellStyle name="Currency 4 6" xfId="4528" xr:uid="{668B36ED-15F1-4741-BF79-A2CD4E0FD88C}"/>
    <cellStyle name="Currency 5" xfId="32" xr:uid="{72349B20-9C01-44A0-BF5A-A2D8EF97F549}"/>
    <cellStyle name="Currency 5 2" xfId="33" xr:uid="{8706594E-9716-4BB6-B54A-A63DBA8029D0}"/>
    <cellStyle name="Currency 5 2 2" xfId="229" xr:uid="{8657A4AC-86B7-4856-999F-FF9D2E0E8D3F}"/>
    <cellStyle name="Currency 5 2 2 2" xfId="4637" xr:uid="{F4604EF1-2A1D-4517-BCDE-0711600D24B1}"/>
    <cellStyle name="Currency 5 2 3" xfId="4531" xr:uid="{31C8054A-2E98-4EC3-B79A-E8DA33626F57}"/>
    <cellStyle name="Currency 5 3" xfId="4326" xr:uid="{99F70DA5-286E-42F6-8DAF-AB46725C46C8}"/>
    <cellStyle name="Currency 5 3 2" xfId="4441" xr:uid="{8CD05566-4A54-40F0-BE4C-49CD7287F897}"/>
    <cellStyle name="Currency 5 3 2 2" xfId="5307" xr:uid="{AB1C12CF-E118-4959-AD7B-0A18D4A5E023}"/>
    <cellStyle name="Currency 5 3 2 3" xfId="4764" xr:uid="{FA25D423-A222-48F6-8709-DCE1444A9104}"/>
    <cellStyle name="Currency 5 4" xfId="4763" xr:uid="{8B61CC02-A8EE-4073-BF2E-6E57918E21DA}"/>
    <cellStyle name="Currency 6" xfId="34" xr:uid="{489E7381-403A-4D9A-AA94-6C9B36B346FB}"/>
    <cellStyle name="Currency 6 2" xfId="230" xr:uid="{7C17A0FF-C5B5-45A6-8F6E-1F45E1A53711}"/>
    <cellStyle name="Currency 6 2 2" xfId="4638" xr:uid="{B008DAD8-9FA6-40E8-9E0F-1A10D7C05101}"/>
    <cellStyle name="Currency 6 3" xfId="4327" xr:uid="{0452C66C-FAA9-4290-BB57-66F822E2C89E}"/>
    <cellStyle name="Currency 6 3 2" xfId="4442" xr:uid="{A222B8F4-0442-4A2D-BE48-F61719DBA2DA}"/>
    <cellStyle name="Currency 6 3 3" xfId="4723" xr:uid="{7588BFF1-3404-4217-A52B-8C453771FCD6}"/>
    <cellStyle name="Currency 6 3 3 2" xfId="5318" xr:uid="{CB363503-3B94-4E99-91C2-8FCD405253A1}"/>
    <cellStyle name="Currency 6 3 3 3" xfId="4765" xr:uid="{EF9C9BA5-4EF5-404C-ADBB-0341C235DB42}"/>
    <cellStyle name="Currency 6 3 4" xfId="4700" xr:uid="{2C7DD659-7F05-40A8-B11E-9F5F25636C06}"/>
    <cellStyle name="Currency 6 4" xfId="4532" xr:uid="{9E13B726-FDF6-4CF0-95FB-1A0017E84472}"/>
    <cellStyle name="Currency 7" xfId="35" xr:uid="{20FC15E9-3B47-430E-94F2-23AE6CA309A8}"/>
    <cellStyle name="Currency 7 2" xfId="36" xr:uid="{83C0FA1D-B8D8-477B-82FB-FE2DC59C7A71}"/>
    <cellStyle name="Currency 7 2 2" xfId="251" xr:uid="{FCC91C16-C94E-4AB9-AAEB-7652E17BF825}"/>
    <cellStyle name="Currency 7 2 2 2" xfId="4639" xr:uid="{91FECE48-AA15-44BF-9F5F-2B90E81CC91D}"/>
    <cellStyle name="Currency 7 2 3" xfId="4534" xr:uid="{F8F2E4FA-9B69-4C22-B812-C5D3FB3AE846}"/>
    <cellStyle name="Currency 7 3" xfId="231" xr:uid="{5C3FB593-F9D3-4A89-8F15-EE2533D6C28A}"/>
    <cellStyle name="Currency 7 3 2" xfId="4640" xr:uid="{FED62787-EA20-4419-B4C3-029D956A8336}"/>
    <cellStyle name="Currency 7 4" xfId="4443" xr:uid="{CBD8A456-9836-48A5-B812-0963776BD480}"/>
    <cellStyle name="Currency 7 5" xfId="4533" xr:uid="{0757A938-E5B1-44D2-AE5A-81678D4A543B}"/>
    <cellStyle name="Currency 8" xfId="37" xr:uid="{74B81822-549E-4FED-AFD0-774FF5545015}"/>
    <cellStyle name="Currency 8 2" xfId="38" xr:uid="{97A8A768-DE87-4DAD-9358-8BEE150160B8}"/>
    <cellStyle name="Currency 8 2 2" xfId="232" xr:uid="{1B6E0E91-D5ED-4E78-B394-5DE26B10F94B}"/>
    <cellStyle name="Currency 8 2 2 2" xfId="4641" xr:uid="{78B73747-9632-429E-9220-36C5BB13AECE}"/>
    <cellStyle name="Currency 8 2 3" xfId="4536" xr:uid="{8655D70B-1044-4615-869D-D38B09D85FA3}"/>
    <cellStyle name="Currency 8 3" xfId="39" xr:uid="{C3DDC2BE-7A0A-4597-BC93-C69E5C13D41D}"/>
    <cellStyle name="Currency 8 3 2" xfId="233" xr:uid="{CDBC0B43-0AAF-449E-B5F7-6DD783E27980}"/>
    <cellStyle name="Currency 8 3 2 2" xfId="4642" xr:uid="{C8AFD39B-FF33-49DB-813B-8C129CE02461}"/>
    <cellStyle name="Currency 8 3 3" xfId="4537" xr:uid="{FACFBCD3-CF75-48A1-BEFC-0B516BDC381E}"/>
    <cellStyle name="Currency 8 4" xfId="40" xr:uid="{F566B0AD-30DF-46A7-AEC2-CC1248701543}"/>
    <cellStyle name="Currency 8 4 2" xfId="234" xr:uid="{B2B56AB1-38AB-42FE-AE83-50E3B58ACFBD}"/>
    <cellStyle name="Currency 8 4 2 2" xfId="4643" xr:uid="{A4290F8F-3B69-4E85-BE5B-526FE2C346C8}"/>
    <cellStyle name="Currency 8 4 3" xfId="4538" xr:uid="{0190C3A2-5B9F-4F96-8B75-2EFFA557AEA4}"/>
    <cellStyle name="Currency 8 5" xfId="235" xr:uid="{A9D476FD-4B1D-4C39-BB28-9C782DB15EA9}"/>
    <cellStyle name="Currency 8 5 2" xfId="4644" xr:uid="{5D1E0A7C-E4AD-4A53-9371-689AAA032993}"/>
    <cellStyle name="Currency 8 6" xfId="4444" xr:uid="{B0D8EEF0-4294-422B-B824-2BABA0692965}"/>
    <cellStyle name="Currency 8 7" xfId="4535" xr:uid="{D66A14C4-082D-456D-976B-18A3326D7906}"/>
    <cellStyle name="Currency 9" xfId="41" xr:uid="{5CA37F23-9F8B-48F9-B81C-2F7809DACA6D}"/>
    <cellStyle name="Currency 9 2" xfId="42" xr:uid="{C975D4C2-EC1C-4F4F-8DCE-9B68C239C3C6}"/>
    <cellStyle name="Currency 9 2 2" xfId="236" xr:uid="{48B8F600-45FD-41D3-8FCD-C8249AB2363A}"/>
    <cellStyle name="Currency 9 2 2 2" xfId="4645" xr:uid="{053151C5-39BF-438D-9DAF-71B0B816F11A}"/>
    <cellStyle name="Currency 9 2 3" xfId="4540" xr:uid="{2EDF9BD3-3FAB-438D-9763-0698FD93586F}"/>
    <cellStyle name="Currency 9 3" xfId="43" xr:uid="{B766CB1C-C674-4232-AC67-D03F9B34ED9F}"/>
    <cellStyle name="Currency 9 3 2" xfId="237" xr:uid="{2DA5BDF7-CB2E-4E40-9246-3D1091DBF99C}"/>
    <cellStyle name="Currency 9 3 2 2" xfId="4646" xr:uid="{8EC13B21-70BD-4833-A9E7-26C8F97DD4F0}"/>
    <cellStyle name="Currency 9 3 3" xfId="4541" xr:uid="{4EB50BD3-BD56-4C91-8A3F-3AC2E3269FE9}"/>
    <cellStyle name="Currency 9 4" xfId="238" xr:uid="{A8A1301C-4B6B-4F34-9F54-0A38C4E2D5E2}"/>
    <cellStyle name="Currency 9 4 2" xfId="4647" xr:uid="{C9FDA3B5-88F8-415F-AA6F-A4BB82AC6317}"/>
    <cellStyle name="Currency 9 5" xfId="4328" xr:uid="{39A66983-77B7-4660-A9FA-5427AEAE34E0}"/>
    <cellStyle name="Currency 9 5 2" xfId="4445" xr:uid="{217366E9-2DA9-4A84-99B8-C8D4F9928366}"/>
    <cellStyle name="Currency 9 5 3" xfId="4724" xr:uid="{BBC65270-55B8-445D-8ABC-1FA1E6B4ED41}"/>
    <cellStyle name="Currency 9 5 4" xfId="4701" xr:uid="{DDFFE914-009E-437C-8304-A73827DB6903}"/>
    <cellStyle name="Currency 9 6" xfId="4539" xr:uid="{862FEF11-A51B-443F-8E39-B8635F814847}"/>
    <cellStyle name="Hyperlink 2" xfId="6" xr:uid="{6CFFD761-E1C4-4FFC-9C82-FDD569F38491}"/>
    <cellStyle name="Hyperlink 3" xfId="203" xr:uid="{586F14FB-47EB-4EAA-873C-547528FA808F}"/>
    <cellStyle name="Hyperlink 3 2" xfId="4416" xr:uid="{B579561A-5588-4AE1-B81C-56310C83546A}"/>
    <cellStyle name="Hyperlink 3 3" xfId="4329" xr:uid="{1F87D8EC-FAF3-43D6-8084-D72C769525B1}"/>
    <cellStyle name="Hyperlink 4" xfId="4330" xr:uid="{FC702FC5-0A3B-4DF6-B0E9-9F853B517C04}"/>
    <cellStyle name="Normal" xfId="0" builtinId="0"/>
    <cellStyle name="Normal 10" xfId="44" xr:uid="{9EFEF6B3-0EF8-471C-85C4-25DD049A99B3}"/>
    <cellStyle name="Normal 10 10" xfId="904" xr:uid="{8C08AC41-DB4D-4B51-98D3-225CE952D78C}"/>
    <cellStyle name="Normal 10 10 2" xfId="2509" xr:uid="{B56AD593-4B96-4528-B1AA-48D55025F357}"/>
    <cellStyle name="Normal 10 10 2 2" xfId="4332" xr:uid="{C520226C-CD3B-4BC9-AD86-69886FFDAC63}"/>
    <cellStyle name="Normal 10 10 2 3" xfId="4676" xr:uid="{7B1591E2-5772-4263-9A79-78312449DB77}"/>
    <cellStyle name="Normal 10 10 3" xfId="2510" xr:uid="{2FB4FC1D-78BB-4CF3-B0D7-D276EF2496E3}"/>
    <cellStyle name="Normal 10 10 4" xfId="2511" xr:uid="{8D945ADC-5320-4670-AC8E-09E1275AA8D6}"/>
    <cellStyle name="Normal 10 11" xfId="2512" xr:uid="{DB15D33A-1CBB-41EA-91F1-F8534A409150}"/>
    <cellStyle name="Normal 10 11 2" xfId="2513" xr:uid="{E6DAD80C-B531-43C6-9F44-F752A27A2C43}"/>
    <cellStyle name="Normal 10 11 3" xfId="2514" xr:uid="{0B92A945-89D2-4DB5-A38F-E4AC40200694}"/>
    <cellStyle name="Normal 10 11 4" xfId="2515" xr:uid="{507B8712-C2A5-4BEE-9945-A52C50702E8F}"/>
    <cellStyle name="Normal 10 12" xfId="2516" xr:uid="{5C7E2C90-9BDE-4DA4-AE51-4B86E40F4D98}"/>
    <cellStyle name="Normal 10 12 2" xfId="2517" xr:uid="{54743135-9C97-4918-9F85-BF0A35882268}"/>
    <cellStyle name="Normal 10 13" xfId="2518" xr:uid="{602AE3C5-EE49-45A0-A89A-CFBB7F0D78EF}"/>
    <cellStyle name="Normal 10 14" xfId="2519" xr:uid="{E98561FD-87CC-41A1-8851-FA2742B0C77C}"/>
    <cellStyle name="Normal 10 15" xfId="2520" xr:uid="{B9109A0A-CD6E-4501-A5A8-366F235C8DF9}"/>
    <cellStyle name="Normal 10 2" xfId="45" xr:uid="{97320A85-B34D-4629-A1FA-EC32EE487754}"/>
    <cellStyle name="Normal 10 2 10" xfId="2521" xr:uid="{93EB8041-0AE2-49EE-B921-8BE887E98427}"/>
    <cellStyle name="Normal 10 2 11" xfId="2522" xr:uid="{60B39EB9-1600-4920-935C-F1F0CCBA6AEB}"/>
    <cellStyle name="Normal 10 2 2" xfId="46" xr:uid="{D39A498A-7695-4592-A82E-6D5B015D665D}"/>
    <cellStyle name="Normal 10 2 2 2" xfId="47" xr:uid="{4037EF8B-812F-49D9-BB9B-CD16ED30F92C}"/>
    <cellStyle name="Normal 10 2 2 2 2" xfId="239" xr:uid="{6E98009A-B6B2-4D20-8132-C3F0AE02AEBC}"/>
    <cellStyle name="Normal 10 2 2 2 2 2" xfId="455" xr:uid="{B722FEEA-1F5F-4124-935E-5810970CA93F}"/>
    <cellStyle name="Normal 10 2 2 2 2 2 2" xfId="456" xr:uid="{AC5BB7D8-ACF4-432D-A889-97BDC9D40D71}"/>
    <cellStyle name="Normal 10 2 2 2 2 2 2 2" xfId="905" xr:uid="{BD85991C-C4D2-4BA4-BA13-80D73936326B}"/>
    <cellStyle name="Normal 10 2 2 2 2 2 2 2 2" xfId="906" xr:uid="{139BC86F-0215-4B82-9A5E-8ED08C06644B}"/>
    <cellStyle name="Normal 10 2 2 2 2 2 2 3" xfId="907" xr:uid="{A259F5AC-1328-4778-955D-D12226515C77}"/>
    <cellStyle name="Normal 10 2 2 2 2 2 3" xfId="908" xr:uid="{6FB6A814-13FD-4D3D-A026-23C600CF2C94}"/>
    <cellStyle name="Normal 10 2 2 2 2 2 3 2" xfId="909" xr:uid="{77F0079F-52B5-4DF1-A9C4-767C00DEDF74}"/>
    <cellStyle name="Normal 10 2 2 2 2 2 4" xfId="910" xr:uid="{AF437847-4F97-486A-9ACA-42BB1350CA33}"/>
    <cellStyle name="Normal 10 2 2 2 2 3" xfId="457" xr:uid="{08EEC377-094A-47A3-93E8-9194AD448E6F}"/>
    <cellStyle name="Normal 10 2 2 2 2 3 2" xfId="911" xr:uid="{EA51A3BF-1A42-4076-AC31-CEE328A96796}"/>
    <cellStyle name="Normal 10 2 2 2 2 3 2 2" xfId="912" xr:uid="{FD5511B0-5ED8-4B7F-84AC-B4E9E3B8364E}"/>
    <cellStyle name="Normal 10 2 2 2 2 3 3" xfId="913" xr:uid="{87E95800-C42B-439A-954B-7E07A60A3416}"/>
    <cellStyle name="Normal 10 2 2 2 2 3 4" xfId="2523" xr:uid="{EB5FFE8F-F137-4741-9698-A8D4991C3BA1}"/>
    <cellStyle name="Normal 10 2 2 2 2 4" xfId="914" xr:uid="{4A61D139-E9C7-4114-84D8-44451A3CF51C}"/>
    <cellStyle name="Normal 10 2 2 2 2 4 2" xfId="915" xr:uid="{543DC1A5-2659-4271-90E3-8A3A183337DB}"/>
    <cellStyle name="Normal 10 2 2 2 2 5" xfId="916" xr:uid="{BD8C6D1E-94D0-470E-AEEF-C8A60D51B1DB}"/>
    <cellStyle name="Normal 10 2 2 2 2 6" xfId="2524" xr:uid="{ADD68EB7-7EA1-457C-8259-57000FAEC190}"/>
    <cellStyle name="Normal 10 2 2 2 3" xfId="240" xr:uid="{841747D7-164F-427C-B33A-CF720A1FAAEF}"/>
    <cellStyle name="Normal 10 2 2 2 3 2" xfId="458" xr:uid="{FB462FB6-89B5-4063-8751-3BEF1B9BA6BE}"/>
    <cellStyle name="Normal 10 2 2 2 3 2 2" xfId="459" xr:uid="{BF12F953-4A78-490A-B386-60A33742DE74}"/>
    <cellStyle name="Normal 10 2 2 2 3 2 2 2" xfId="917" xr:uid="{052985CC-1C7D-4CC2-A6B6-E3A26A3E98A6}"/>
    <cellStyle name="Normal 10 2 2 2 3 2 2 2 2" xfId="918" xr:uid="{33B0CDE2-71D3-420D-BE7C-7A6D259CF61D}"/>
    <cellStyle name="Normal 10 2 2 2 3 2 2 3" xfId="919" xr:uid="{2D86E436-93DE-44C7-97E1-C29ECE39B71B}"/>
    <cellStyle name="Normal 10 2 2 2 3 2 3" xfId="920" xr:uid="{01ABCCC4-4DF9-4677-82E4-160E95D68D06}"/>
    <cellStyle name="Normal 10 2 2 2 3 2 3 2" xfId="921" xr:uid="{4FF5BE34-E952-4EC5-9320-493694DE64E5}"/>
    <cellStyle name="Normal 10 2 2 2 3 2 4" xfId="922" xr:uid="{DD713012-90C4-46CE-BBDE-C7A8628E5BFC}"/>
    <cellStyle name="Normal 10 2 2 2 3 3" xfId="460" xr:uid="{F2349B3A-F296-4EE4-A2A0-DB71D1B9B9F0}"/>
    <cellStyle name="Normal 10 2 2 2 3 3 2" xfId="923" xr:uid="{774DD7CA-6833-4F20-A4B4-66D2328205A8}"/>
    <cellStyle name="Normal 10 2 2 2 3 3 2 2" xfId="924" xr:uid="{3F29E12A-62BB-4A6C-B1DA-D7DB8BA25945}"/>
    <cellStyle name="Normal 10 2 2 2 3 3 3" xfId="925" xr:uid="{80ED546B-E443-4FDF-ABC4-AFC214064FD6}"/>
    <cellStyle name="Normal 10 2 2 2 3 4" xfId="926" xr:uid="{395D7E5E-7F03-45BD-B548-2D517631206C}"/>
    <cellStyle name="Normal 10 2 2 2 3 4 2" xfId="927" xr:uid="{247AC0A6-B857-4154-B1A2-B734863B9814}"/>
    <cellStyle name="Normal 10 2 2 2 3 5" xfId="928" xr:uid="{F2D1450F-1458-4F82-8EFE-26E5F5F244AB}"/>
    <cellStyle name="Normal 10 2 2 2 4" xfId="461" xr:uid="{63A778C3-7FB5-4AF2-8242-5BA68FD89AED}"/>
    <cellStyle name="Normal 10 2 2 2 4 2" xfId="462" xr:uid="{1F48534B-FD48-40DC-8802-CC21EBD7A545}"/>
    <cellStyle name="Normal 10 2 2 2 4 2 2" xfId="929" xr:uid="{C64F9078-069B-4BA2-BBCD-0EC20917CC5A}"/>
    <cellStyle name="Normal 10 2 2 2 4 2 2 2" xfId="930" xr:uid="{AC3C5E41-7F00-4930-85E0-AD3A18CFF37E}"/>
    <cellStyle name="Normal 10 2 2 2 4 2 3" xfId="931" xr:uid="{5400476D-D8C1-44D3-A911-BBD5E95B519B}"/>
    <cellStyle name="Normal 10 2 2 2 4 3" xfId="932" xr:uid="{0CF0353B-FEF8-4A91-AA73-3385D911AB75}"/>
    <cellStyle name="Normal 10 2 2 2 4 3 2" xfId="933" xr:uid="{11831A65-133D-4FCB-8BCC-CB9426CFB383}"/>
    <cellStyle name="Normal 10 2 2 2 4 4" xfId="934" xr:uid="{0326085C-C062-4A94-9FF1-5BC905302A57}"/>
    <cellStyle name="Normal 10 2 2 2 5" xfId="463" xr:uid="{18A72740-3C90-497F-9F08-43BF77F38CB0}"/>
    <cellStyle name="Normal 10 2 2 2 5 2" xfId="935" xr:uid="{FB1852C5-4B1A-4D93-B354-9568868A3DA5}"/>
    <cellStyle name="Normal 10 2 2 2 5 2 2" xfId="936" xr:uid="{B4315FA1-7F7A-4E25-AF23-CB63DAD960A2}"/>
    <cellStyle name="Normal 10 2 2 2 5 3" xfId="937" xr:uid="{BE484E6B-7E98-44A0-BE86-3649CB7B1366}"/>
    <cellStyle name="Normal 10 2 2 2 5 4" xfId="2525" xr:uid="{9527EC1E-7CFD-459A-A42F-ACEF9FA38CB5}"/>
    <cellStyle name="Normal 10 2 2 2 6" xfId="938" xr:uid="{45015AA2-66D7-4871-A1BE-3BE35F6F2403}"/>
    <cellStyle name="Normal 10 2 2 2 6 2" xfId="939" xr:uid="{4843CFD8-4024-4890-908B-4936EABCC894}"/>
    <cellStyle name="Normal 10 2 2 2 7" xfId="940" xr:uid="{592C9CF5-57A0-4F0A-BCFF-B67BF4AF0824}"/>
    <cellStyle name="Normal 10 2 2 2 8" xfId="2526" xr:uid="{67E5C5E5-B388-45BC-869D-D89623D4DC71}"/>
    <cellStyle name="Normal 10 2 2 3" xfId="241" xr:uid="{1AE611F9-9966-4B30-B19C-4B27E8F7874C}"/>
    <cellStyle name="Normal 10 2 2 3 2" xfId="464" xr:uid="{39848A36-A2D3-4DB6-828A-B4D56E0F05BB}"/>
    <cellStyle name="Normal 10 2 2 3 2 2" xfId="465" xr:uid="{E5987149-06C4-4582-B476-9D85BDF02700}"/>
    <cellStyle name="Normal 10 2 2 3 2 2 2" xfId="941" xr:uid="{20F1A7EA-D22D-47F4-A3CB-178FC1BB2066}"/>
    <cellStyle name="Normal 10 2 2 3 2 2 2 2" xfId="942" xr:uid="{F4A9B7B9-49B0-4F2D-AB6B-18B6BACF2E55}"/>
    <cellStyle name="Normal 10 2 2 3 2 2 3" xfId="943" xr:uid="{0F9677EF-240F-4BF4-9038-D4CCDAEC7BD9}"/>
    <cellStyle name="Normal 10 2 2 3 2 3" xfId="944" xr:uid="{51520769-8089-4EC2-A52D-F35D6EB05B32}"/>
    <cellStyle name="Normal 10 2 2 3 2 3 2" xfId="945" xr:uid="{F2649842-FD2F-4735-83AD-D07FB66FA51C}"/>
    <cellStyle name="Normal 10 2 2 3 2 4" xfId="946" xr:uid="{2CBE2DEA-E7D7-4564-8717-5E7F3FE1DF35}"/>
    <cellStyle name="Normal 10 2 2 3 3" xfId="466" xr:uid="{5D2DA697-E702-42B7-B749-561D2F350BC8}"/>
    <cellStyle name="Normal 10 2 2 3 3 2" xfId="947" xr:uid="{6473A065-DD1C-4D66-83C0-EB1B79DD6745}"/>
    <cellStyle name="Normal 10 2 2 3 3 2 2" xfId="948" xr:uid="{D49E71BA-B8B3-4956-8635-BB958C2B3FA6}"/>
    <cellStyle name="Normal 10 2 2 3 3 3" xfId="949" xr:uid="{BB484091-35D3-4200-945E-D7B63701959F}"/>
    <cellStyle name="Normal 10 2 2 3 3 4" xfId="2527" xr:uid="{4F4E7A53-FF78-408F-9897-245EF3BF9BD1}"/>
    <cellStyle name="Normal 10 2 2 3 4" xfId="950" xr:uid="{3E3B80DB-C148-4D04-ADDD-5E5F88B9E36A}"/>
    <cellStyle name="Normal 10 2 2 3 4 2" xfId="951" xr:uid="{3C7A9B53-FCDA-4168-BFDC-C2B1B2DBD4E8}"/>
    <cellStyle name="Normal 10 2 2 3 5" xfId="952" xr:uid="{CD0B4A56-DA43-454E-A4E6-7CA32AB70887}"/>
    <cellStyle name="Normal 10 2 2 3 6" xfId="2528" xr:uid="{A08AE90A-BF36-474E-8FD0-B74C9BADD5A7}"/>
    <cellStyle name="Normal 10 2 2 4" xfId="242" xr:uid="{4E0C9108-3C43-4802-AE79-935373BAFD37}"/>
    <cellStyle name="Normal 10 2 2 4 2" xfId="467" xr:uid="{720F4E0E-A95E-49A3-B621-BF4AD6098D3E}"/>
    <cellStyle name="Normal 10 2 2 4 2 2" xfId="468" xr:uid="{11E094D4-DBED-4D83-A8A8-1B361F50FEEC}"/>
    <cellStyle name="Normal 10 2 2 4 2 2 2" xfId="953" xr:uid="{CFAAB349-655E-4C0A-AB71-EE568DEDB8C4}"/>
    <cellStyle name="Normal 10 2 2 4 2 2 2 2" xfId="954" xr:uid="{53AE9EEF-BF92-45CC-A72C-2145021EAA78}"/>
    <cellStyle name="Normal 10 2 2 4 2 2 3" xfId="955" xr:uid="{5AC0D5BA-951B-4896-A158-E9B56332D555}"/>
    <cellStyle name="Normal 10 2 2 4 2 3" xfId="956" xr:uid="{B2ABE438-60DE-4FF8-9A91-E6980FA16A1C}"/>
    <cellStyle name="Normal 10 2 2 4 2 3 2" xfId="957" xr:uid="{8ED0D7B2-5752-4CE2-8542-9D2533A6A930}"/>
    <cellStyle name="Normal 10 2 2 4 2 4" xfId="958" xr:uid="{31559A41-8625-4410-9EA6-5C6DDAC16C04}"/>
    <cellStyle name="Normal 10 2 2 4 3" xfId="469" xr:uid="{197354FB-42F4-48EB-8395-2BC82DB8580D}"/>
    <cellStyle name="Normal 10 2 2 4 3 2" xfId="959" xr:uid="{D301D544-5149-4FC5-97BF-BD3149A3150E}"/>
    <cellStyle name="Normal 10 2 2 4 3 2 2" xfId="960" xr:uid="{1E4D2514-9B45-488B-8A6F-01A60ABD174A}"/>
    <cellStyle name="Normal 10 2 2 4 3 3" xfId="961" xr:uid="{28693A68-B329-47BC-B009-F5B432D6DBCA}"/>
    <cellStyle name="Normal 10 2 2 4 4" xfId="962" xr:uid="{63A7A655-4152-47C3-8591-E95A93E28FB9}"/>
    <cellStyle name="Normal 10 2 2 4 4 2" xfId="963" xr:uid="{1D1EC05D-C548-4D42-9126-161AAB2C2220}"/>
    <cellStyle name="Normal 10 2 2 4 5" xfId="964" xr:uid="{CC365157-F3B2-48AC-9509-D42D06779C26}"/>
    <cellStyle name="Normal 10 2 2 5" xfId="243" xr:uid="{4832F50F-7C31-406B-A1DE-62AD43B333F5}"/>
    <cellStyle name="Normal 10 2 2 5 2" xfId="470" xr:uid="{A9EFAC68-146A-45FE-863E-B0A18EBD98C7}"/>
    <cellStyle name="Normal 10 2 2 5 2 2" xfId="965" xr:uid="{13D33D30-3B3E-43C3-97DE-99E7376B517C}"/>
    <cellStyle name="Normal 10 2 2 5 2 2 2" xfId="966" xr:uid="{9F0E1D74-EEC2-4821-92F0-82981C137098}"/>
    <cellStyle name="Normal 10 2 2 5 2 3" xfId="967" xr:uid="{5A449AD2-297A-4260-A192-899430B6FD01}"/>
    <cellStyle name="Normal 10 2 2 5 3" xfId="968" xr:uid="{38C44666-5F11-4F89-9B46-BE5AED8C9E4B}"/>
    <cellStyle name="Normal 10 2 2 5 3 2" xfId="969" xr:uid="{36FDA412-0797-4CB1-8808-AB9F7807C16C}"/>
    <cellStyle name="Normal 10 2 2 5 4" xfId="970" xr:uid="{71A1370C-5E3C-4304-BDCB-D77D015DBD5B}"/>
    <cellStyle name="Normal 10 2 2 6" xfId="471" xr:uid="{935409DE-9E5A-49AB-AB81-39E5F86A4ED3}"/>
    <cellStyle name="Normal 10 2 2 6 2" xfId="971" xr:uid="{4B22C9AA-5447-44CB-AD85-9678E70B6A2D}"/>
    <cellStyle name="Normal 10 2 2 6 2 2" xfId="972" xr:uid="{0E9CB162-2021-4366-9615-DF922095EEC1}"/>
    <cellStyle name="Normal 10 2 2 6 2 3" xfId="4334" xr:uid="{5BA990ED-4A3E-43C1-A17D-4352E8BF80D2}"/>
    <cellStyle name="Normal 10 2 2 6 3" xfId="973" xr:uid="{A50CC298-70C4-470F-B270-4689A6A0F85B}"/>
    <cellStyle name="Normal 10 2 2 6 4" xfId="2529" xr:uid="{0C3D5B4E-FEA1-4FF2-9711-410F9B3D1BAD}"/>
    <cellStyle name="Normal 10 2 2 6 4 2" xfId="4565" xr:uid="{5AD60CEB-596D-4B2B-87E4-115A2BC6920B}"/>
    <cellStyle name="Normal 10 2 2 6 4 3" xfId="4677" xr:uid="{C72444BB-954E-4542-8653-97187D273E21}"/>
    <cellStyle name="Normal 10 2 2 6 4 4" xfId="4603" xr:uid="{03560990-1FF4-47E1-A9F9-8D239AB9A91D}"/>
    <cellStyle name="Normal 10 2 2 7" xfId="974" xr:uid="{DCA04DF9-FBCA-4EF0-883D-D06F80117F6E}"/>
    <cellStyle name="Normal 10 2 2 7 2" xfId="975" xr:uid="{67CA82C8-BFE7-451C-A545-9D31F6F95A78}"/>
    <cellStyle name="Normal 10 2 2 8" xfId="976" xr:uid="{EA1C4F6C-1FA7-496E-97DB-1256E5C40213}"/>
    <cellStyle name="Normal 10 2 2 9" xfId="2530" xr:uid="{768BAE1D-DCD2-4B59-A756-AC06B45A9D82}"/>
    <cellStyle name="Normal 10 2 3" xfId="48" xr:uid="{F370D247-C015-413D-9668-8DAF2AFBF783}"/>
    <cellStyle name="Normal 10 2 3 2" xfId="49" xr:uid="{17D30176-ADB3-4E85-9538-9A5A6DFA771B}"/>
    <cellStyle name="Normal 10 2 3 2 2" xfId="472" xr:uid="{E56641A4-3E5A-4BEF-A947-31D1B657BCC6}"/>
    <cellStyle name="Normal 10 2 3 2 2 2" xfId="473" xr:uid="{D71D5D67-D35C-48D3-991D-F62CFDEFC094}"/>
    <cellStyle name="Normal 10 2 3 2 2 2 2" xfId="977" xr:uid="{A3BC6230-039D-4DD3-B0D4-CCBED5FF7695}"/>
    <cellStyle name="Normal 10 2 3 2 2 2 2 2" xfId="978" xr:uid="{29C55AF6-5C34-43DF-98A8-0AECF4A433CC}"/>
    <cellStyle name="Normal 10 2 3 2 2 2 3" xfId="979" xr:uid="{0B735DAA-1BD6-4B43-ADCB-6BA8A949D728}"/>
    <cellStyle name="Normal 10 2 3 2 2 3" xfId="980" xr:uid="{4E8F6F06-129C-40CE-A388-7DCC897B9B7A}"/>
    <cellStyle name="Normal 10 2 3 2 2 3 2" xfId="981" xr:uid="{B75ADA1B-B170-4AF0-9FF1-BE12DDA06826}"/>
    <cellStyle name="Normal 10 2 3 2 2 4" xfId="982" xr:uid="{81AD5DBA-F3F1-41D9-9F20-625CB49A32E3}"/>
    <cellStyle name="Normal 10 2 3 2 3" xfId="474" xr:uid="{12FA8190-8D24-4E82-9E4E-BEA3FABCBDFA}"/>
    <cellStyle name="Normal 10 2 3 2 3 2" xfId="983" xr:uid="{42C76061-F338-425C-958F-43B6FC8EA6DE}"/>
    <cellStyle name="Normal 10 2 3 2 3 2 2" xfId="984" xr:uid="{EA41FC72-C95E-455C-B3C7-E9BC57F374F8}"/>
    <cellStyle name="Normal 10 2 3 2 3 3" xfId="985" xr:uid="{D53ECB46-5CA5-4A9A-BC26-1C19B921398F}"/>
    <cellStyle name="Normal 10 2 3 2 3 4" xfId="2531" xr:uid="{DD1BB4FA-0602-478E-A444-19C49840022E}"/>
    <cellStyle name="Normal 10 2 3 2 4" xfId="986" xr:uid="{A7BD01D2-20FD-4C65-BF29-EDFEFB5393E2}"/>
    <cellStyle name="Normal 10 2 3 2 4 2" xfId="987" xr:uid="{B7A0A75C-DED8-429F-83C6-6AE94D9089C7}"/>
    <cellStyle name="Normal 10 2 3 2 5" xfId="988" xr:uid="{32531EFA-F606-4584-A8D1-9A59FF69D48C}"/>
    <cellStyle name="Normal 10 2 3 2 6" xfId="2532" xr:uid="{F7D75CB8-12DA-421B-97AB-FB559AD71B2C}"/>
    <cellStyle name="Normal 10 2 3 3" xfId="244" xr:uid="{BFD451B0-95EA-4B21-B9D0-F3C8BAB44E99}"/>
    <cellStyle name="Normal 10 2 3 3 2" xfId="475" xr:uid="{61A31967-3169-4E80-98AC-5D28EA95906F}"/>
    <cellStyle name="Normal 10 2 3 3 2 2" xfId="476" xr:uid="{8679C253-6941-45DD-A269-D7F7294F1C44}"/>
    <cellStyle name="Normal 10 2 3 3 2 2 2" xfId="989" xr:uid="{9FE6A46E-6311-4C48-88EE-296F6D722759}"/>
    <cellStyle name="Normal 10 2 3 3 2 2 2 2" xfId="990" xr:uid="{17EDB874-8CFD-4FCE-8110-F4D0CEA07D2E}"/>
    <cellStyle name="Normal 10 2 3 3 2 2 3" xfId="991" xr:uid="{F4BAABA8-B075-46A1-A448-2DA89F1625B3}"/>
    <cellStyle name="Normal 10 2 3 3 2 3" xfId="992" xr:uid="{D4B87858-2555-49A4-B2BB-F564C66AB016}"/>
    <cellStyle name="Normal 10 2 3 3 2 3 2" xfId="993" xr:uid="{A58FE616-8743-48DA-B0FB-185AE86B7468}"/>
    <cellStyle name="Normal 10 2 3 3 2 4" xfId="994" xr:uid="{CD48FCCF-BB98-4149-8D4A-2560069D4878}"/>
    <cellStyle name="Normal 10 2 3 3 3" xfId="477" xr:uid="{078461DD-ECC2-4E54-88AB-8A10ED51D97E}"/>
    <cellStyle name="Normal 10 2 3 3 3 2" xfId="995" xr:uid="{800429F1-866D-4C8E-B108-47A98916E2F5}"/>
    <cellStyle name="Normal 10 2 3 3 3 2 2" xfId="996" xr:uid="{150DE2A6-F1E2-48FE-A3BB-544154210D44}"/>
    <cellStyle name="Normal 10 2 3 3 3 3" xfId="997" xr:uid="{7E9B9EA9-D450-4D8E-8102-09D3AC610E3E}"/>
    <cellStyle name="Normal 10 2 3 3 4" xfId="998" xr:uid="{DFCCA94F-D6DA-4B76-A85F-B39886036E2A}"/>
    <cellStyle name="Normal 10 2 3 3 4 2" xfId="999" xr:uid="{C46E5F2C-3A16-41FB-BC7C-6C273136C067}"/>
    <cellStyle name="Normal 10 2 3 3 5" xfId="1000" xr:uid="{8A846B76-3446-439B-A82F-3D0817931F27}"/>
    <cellStyle name="Normal 10 2 3 4" xfId="245" xr:uid="{BC7FEFD0-2D67-460F-9999-EF5809BD5785}"/>
    <cellStyle name="Normal 10 2 3 4 2" xfId="478" xr:uid="{4D9E90B3-061F-4D3B-8621-2EFEA98F8BFA}"/>
    <cellStyle name="Normal 10 2 3 4 2 2" xfId="1001" xr:uid="{96961FDF-526D-4530-80CE-EAF38F487521}"/>
    <cellStyle name="Normal 10 2 3 4 2 2 2" xfId="1002" xr:uid="{EE723CA5-ED50-4122-841E-F43E8C7F48D9}"/>
    <cellStyle name="Normal 10 2 3 4 2 3" xfId="1003" xr:uid="{8BD626B8-369A-4232-9586-DB9999DF82D1}"/>
    <cellStyle name="Normal 10 2 3 4 3" xfId="1004" xr:uid="{9FF1012A-DFA4-4797-A52A-A463AF461BAB}"/>
    <cellStyle name="Normal 10 2 3 4 3 2" xfId="1005" xr:uid="{824A4D1A-62BF-4626-81EC-671720BC2145}"/>
    <cellStyle name="Normal 10 2 3 4 4" xfId="1006" xr:uid="{DB751DA3-6A39-43BE-9769-FA3439501FCB}"/>
    <cellStyle name="Normal 10 2 3 5" xfId="479" xr:uid="{687B28A8-D183-4765-88AB-DF759CB5B2ED}"/>
    <cellStyle name="Normal 10 2 3 5 2" xfId="1007" xr:uid="{43A9E4DA-4EB2-44E7-9D6A-C5C7D6BFDF0B}"/>
    <cellStyle name="Normal 10 2 3 5 2 2" xfId="1008" xr:uid="{899836EF-0A41-4E3E-886C-260EC64B2214}"/>
    <cellStyle name="Normal 10 2 3 5 2 3" xfId="4335" xr:uid="{AF013C7C-FD52-42E5-B1CD-C7912A4AB731}"/>
    <cellStyle name="Normal 10 2 3 5 3" xfId="1009" xr:uid="{8C668322-33E2-4D43-893D-B45D25635581}"/>
    <cellStyle name="Normal 10 2 3 5 4" xfId="2533" xr:uid="{40B0EF88-5D42-417D-B0E6-9B1494D4DE92}"/>
    <cellStyle name="Normal 10 2 3 5 4 2" xfId="4566" xr:uid="{C86B6A3D-4778-40CD-96DB-0602039D98EA}"/>
    <cellStyle name="Normal 10 2 3 5 4 3" xfId="4678" xr:uid="{B48106F5-4F9D-4FBF-98B8-BE018E9F8F2B}"/>
    <cellStyle name="Normal 10 2 3 5 4 4" xfId="4604" xr:uid="{045B0B5A-3EF0-4A70-BE4F-1F79B5EDCAE7}"/>
    <cellStyle name="Normal 10 2 3 6" xfId="1010" xr:uid="{CC65AFBB-77BE-4702-A725-C3E35DD94C33}"/>
    <cellStyle name="Normal 10 2 3 6 2" xfId="1011" xr:uid="{00EE2820-89F0-4704-AEEE-26213E64A133}"/>
    <cellStyle name="Normal 10 2 3 7" xfId="1012" xr:uid="{6D299504-6251-43A9-BAEE-1D26E5633D13}"/>
    <cellStyle name="Normal 10 2 3 8" xfId="2534" xr:uid="{F40BBB77-3C38-4A6F-B844-D9E7C20F0919}"/>
    <cellStyle name="Normal 10 2 4" xfId="50" xr:uid="{D59AE111-6C0E-43C8-89C6-91407C6927E5}"/>
    <cellStyle name="Normal 10 2 4 2" xfId="430" xr:uid="{DB4297E0-6EFF-4B2F-B225-BEAF377DB129}"/>
    <cellStyle name="Normal 10 2 4 2 2" xfId="480" xr:uid="{31A5ED8D-2DCC-4B7B-9052-73AA00763357}"/>
    <cellStyle name="Normal 10 2 4 2 2 2" xfId="1013" xr:uid="{C0097173-2DF5-440A-847C-D827B5C9B745}"/>
    <cellStyle name="Normal 10 2 4 2 2 2 2" xfId="1014" xr:uid="{C0E65FC1-AE5C-45FC-8BBC-AD93D63D1BCF}"/>
    <cellStyle name="Normal 10 2 4 2 2 3" xfId="1015" xr:uid="{487EEDBD-15AA-4544-934F-71FC2729DA2D}"/>
    <cellStyle name="Normal 10 2 4 2 2 4" xfId="2535" xr:uid="{1A35DCC7-E2AE-4CED-BCB6-BCEFEE3FA0CB}"/>
    <cellStyle name="Normal 10 2 4 2 3" xfId="1016" xr:uid="{3E3BC08F-D14B-453E-8386-1EA58BDC0A21}"/>
    <cellStyle name="Normal 10 2 4 2 3 2" xfId="1017" xr:uid="{0D9A4C46-B175-4C1B-A498-1DA9EBB9FCEF}"/>
    <cellStyle name="Normal 10 2 4 2 4" xfId="1018" xr:uid="{9D24E13D-185B-4ED4-BB85-F136909B234E}"/>
    <cellStyle name="Normal 10 2 4 2 5" xfId="2536" xr:uid="{261FA7A8-F52D-4BDE-8E7A-BE0E3B23C87A}"/>
    <cellStyle name="Normal 10 2 4 3" xfId="481" xr:uid="{37AF9FA3-604C-4526-A392-879953D6A8CA}"/>
    <cellStyle name="Normal 10 2 4 3 2" xfId="1019" xr:uid="{4AD263D6-ED9D-4ADE-B66F-38105CDA7060}"/>
    <cellStyle name="Normal 10 2 4 3 2 2" xfId="1020" xr:uid="{03CB32EF-A468-4F7E-8C31-DA017D62A4E7}"/>
    <cellStyle name="Normal 10 2 4 3 3" xfId="1021" xr:uid="{37A6F599-E259-41EE-B926-4B45BCF5E53F}"/>
    <cellStyle name="Normal 10 2 4 3 4" xfId="2537" xr:uid="{077DC96F-CC64-4F66-A5D7-E27128EABF2F}"/>
    <cellStyle name="Normal 10 2 4 4" xfId="1022" xr:uid="{72294118-2990-44C5-BB0C-ACA2B6047EB9}"/>
    <cellStyle name="Normal 10 2 4 4 2" xfId="1023" xr:uid="{DE69E20F-68FF-4247-831A-1EB9CC704EA0}"/>
    <cellStyle name="Normal 10 2 4 4 3" xfId="2538" xr:uid="{2827B75E-F75C-497B-B919-745FEDDFBC17}"/>
    <cellStyle name="Normal 10 2 4 4 4" xfId="2539" xr:uid="{122B3A08-C977-487C-BB87-1B3CD237C38E}"/>
    <cellStyle name="Normal 10 2 4 5" xfId="1024" xr:uid="{5033C4A7-E93B-4A14-8374-351F836D94CE}"/>
    <cellStyle name="Normal 10 2 4 6" xfId="2540" xr:uid="{6FBC1008-5179-4693-AB20-C63049AD9422}"/>
    <cellStyle name="Normal 10 2 4 7" xfId="2541" xr:uid="{6EFD272E-ECD6-47FC-A8C6-EC994D4705D7}"/>
    <cellStyle name="Normal 10 2 5" xfId="246" xr:uid="{525D5D4E-A4FC-4E64-B692-F5DB6798440E}"/>
    <cellStyle name="Normal 10 2 5 2" xfId="482" xr:uid="{26C84A66-2A9F-42BC-A286-27B2FCE5A622}"/>
    <cellStyle name="Normal 10 2 5 2 2" xfId="483" xr:uid="{08DFC832-4ACD-4F52-B074-EB91A19582D8}"/>
    <cellStyle name="Normal 10 2 5 2 2 2" xfId="1025" xr:uid="{AC29DA96-DA0D-41D8-AB71-66F22F336A10}"/>
    <cellStyle name="Normal 10 2 5 2 2 2 2" xfId="1026" xr:uid="{61864998-D5F2-4DB7-96AA-FE749D7C2EA9}"/>
    <cellStyle name="Normal 10 2 5 2 2 3" xfId="1027" xr:uid="{38A6D962-5B45-45AB-B46D-60099FBFBD96}"/>
    <cellStyle name="Normal 10 2 5 2 3" xfId="1028" xr:uid="{C0B3336C-5F63-4A06-ACE6-8CEE84387413}"/>
    <cellStyle name="Normal 10 2 5 2 3 2" xfId="1029" xr:uid="{4FB78C09-BBFC-4D81-96DD-C478E7CB8909}"/>
    <cellStyle name="Normal 10 2 5 2 4" xfId="1030" xr:uid="{D4FDA243-E3A7-4D6B-BDB9-6035ABCD8AD0}"/>
    <cellStyle name="Normal 10 2 5 3" xfId="484" xr:uid="{91029960-8CB4-4DD5-A45A-1014B41A73AE}"/>
    <cellStyle name="Normal 10 2 5 3 2" xfId="1031" xr:uid="{8FC46026-831A-4F82-B83C-45180D8E0C28}"/>
    <cellStyle name="Normal 10 2 5 3 2 2" xfId="1032" xr:uid="{44B2D171-90A8-4C37-8716-6B308EB3B4E2}"/>
    <cellStyle name="Normal 10 2 5 3 3" xfId="1033" xr:uid="{68945B09-FF61-4B20-A5F8-724D11F47F56}"/>
    <cellStyle name="Normal 10 2 5 3 4" xfId="2542" xr:uid="{96E192AE-4F7E-4240-944A-FFB639CD78C1}"/>
    <cellStyle name="Normal 10 2 5 4" xfId="1034" xr:uid="{8596657A-17FB-488B-A93E-0666CD1A98EA}"/>
    <cellStyle name="Normal 10 2 5 4 2" xfId="1035" xr:uid="{1B3E1BF4-7BF5-409B-90FC-47D89FEB506D}"/>
    <cellStyle name="Normal 10 2 5 5" xfId="1036" xr:uid="{0BF01346-03E7-4413-8CDF-C152DBC2EEEA}"/>
    <cellStyle name="Normal 10 2 5 6" xfId="2543" xr:uid="{0E0AC1CC-D10B-46D5-AA9F-78E4CCA46135}"/>
    <cellStyle name="Normal 10 2 6" xfId="247" xr:uid="{90D816E6-7E6F-4EA2-8616-F3F3DB756991}"/>
    <cellStyle name="Normal 10 2 6 2" xfId="485" xr:uid="{13A8B357-100E-43A4-84E0-EA5862E705F4}"/>
    <cellStyle name="Normal 10 2 6 2 2" xfId="1037" xr:uid="{1DDF78ED-3A29-4A45-B3F8-F397CAC035B7}"/>
    <cellStyle name="Normal 10 2 6 2 2 2" xfId="1038" xr:uid="{DA526611-5999-44D9-AE15-EFAE69435281}"/>
    <cellStyle name="Normal 10 2 6 2 3" xfId="1039" xr:uid="{E8EC9A63-B1AF-45EB-A70D-03AF75745219}"/>
    <cellStyle name="Normal 10 2 6 2 4" xfId="2544" xr:uid="{E0B7C5B4-D808-495C-9729-350329D8048C}"/>
    <cellStyle name="Normal 10 2 6 3" xfId="1040" xr:uid="{16CDB72B-590D-427B-B8E1-D658E648E76B}"/>
    <cellStyle name="Normal 10 2 6 3 2" xfId="1041" xr:uid="{855FD2A2-299E-46FE-B8A7-1C95742786E3}"/>
    <cellStyle name="Normal 10 2 6 4" xfId="1042" xr:uid="{D759B7CA-7E33-4D8B-AF27-86C3E7711643}"/>
    <cellStyle name="Normal 10 2 6 5" xfId="2545" xr:uid="{B37D8CBB-A3E2-4651-ABE4-E0EF8B7FF1C5}"/>
    <cellStyle name="Normal 10 2 7" xfId="486" xr:uid="{419C4972-9E61-4F1D-A30B-04D8675306B3}"/>
    <cellStyle name="Normal 10 2 7 2" xfId="1043" xr:uid="{69CCE037-22AE-4E91-A496-DAA6EC394879}"/>
    <cellStyle name="Normal 10 2 7 2 2" xfId="1044" xr:uid="{8B7BD051-D4B7-4B3F-AE54-9EE8A3030C8D}"/>
    <cellStyle name="Normal 10 2 7 2 3" xfId="4333" xr:uid="{05F1B805-357F-44C9-A5A6-8827D011FB5F}"/>
    <cellStyle name="Normal 10 2 7 3" xfId="1045" xr:uid="{877F70C8-4D86-440B-BF6B-7E3324D77D71}"/>
    <cellStyle name="Normal 10 2 7 4" xfId="2546" xr:uid="{4222A03B-0B98-458D-9428-A6B0009ADB1D}"/>
    <cellStyle name="Normal 10 2 7 4 2" xfId="4564" xr:uid="{1E19C3B2-C40A-4DDF-96FE-44CA9BD4B2D8}"/>
    <cellStyle name="Normal 10 2 7 4 3" xfId="4679" xr:uid="{01CD8AA7-9D49-4B42-BB0F-CC040E3BF387}"/>
    <cellStyle name="Normal 10 2 7 4 4" xfId="4602" xr:uid="{E3E38B55-70C0-4085-B505-41735D80B591}"/>
    <cellStyle name="Normal 10 2 8" xfId="1046" xr:uid="{F4165744-C48B-4102-99E8-9B93A50AD300}"/>
    <cellStyle name="Normal 10 2 8 2" xfId="1047" xr:uid="{DDA12B62-7916-48D8-97EB-20E484886EFA}"/>
    <cellStyle name="Normal 10 2 8 3" xfId="2547" xr:uid="{A22621AE-5F44-4916-A990-DA62D5976617}"/>
    <cellStyle name="Normal 10 2 8 4" xfId="2548" xr:uid="{41A8F7D0-77AF-4362-BD2F-7796201D86EB}"/>
    <cellStyle name="Normal 10 2 9" xfId="1048" xr:uid="{AC007176-8CC3-4D06-BF67-050D0D55BB4D}"/>
    <cellStyle name="Normal 10 3" xfId="51" xr:uid="{9AFD6033-1A7B-4E1D-879F-518CD9E86907}"/>
    <cellStyle name="Normal 10 3 10" xfId="2549" xr:uid="{97A14FD9-7E18-49C5-ADFC-AF87298381CE}"/>
    <cellStyle name="Normal 10 3 11" xfId="2550" xr:uid="{612A583C-AE40-44F6-A6DF-F22D1CD69616}"/>
    <cellStyle name="Normal 10 3 2" xfId="52" xr:uid="{306851FB-0062-4462-ABC9-0DE434F116DB}"/>
    <cellStyle name="Normal 10 3 2 2" xfId="53" xr:uid="{426D9B00-303E-4B0F-9A22-36CAA8A39BF9}"/>
    <cellStyle name="Normal 10 3 2 2 2" xfId="248" xr:uid="{AA8C9991-33A1-4808-8E83-00FC87D45763}"/>
    <cellStyle name="Normal 10 3 2 2 2 2" xfId="487" xr:uid="{BC346EF8-B945-42B0-9245-292773F79685}"/>
    <cellStyle name="Normal 10 3 2 2 2 2 2" xfId="1049" xr:uid="{D2939E77-7757-4D3E-A871-7E08029090E9}"/>
    <cellStyle name="Normal 10 3 2 2 2 2 2 2" xfId="1050" xr:uid="{D57C4E45-DE95-4324-B962-676D6B88CCC3}"/>
    <cellStyle name="Normal 10 3 2 2 2 2 3" xfId="1051" xr:uid="{24606F70-83BD-423D-97F0-457C34188511}"/>
    <cellStyle name="Normal 10 3 2 2 2 2 4" xfId="2551" xr:uid="{4FA03D20-F3C1-4D4E-A846-123DD1F81CA5}"/>
    <cellStyle name="Normal 10 3 2 2 2 3" xfId="1052" xr:uid="{2738E488-5716-4409-BFA5-74E3D40A5309}"/>
    <cellStyle name="Normal 10 3 2 2 2 3 2" xfId="1053" xr:uid="{407FCB36-644F-4478-BC0E-5DBA4B2E640D}"/>
    <cellStyle name="Normal 10 3 2 2 2 3 3" xfId="2552" xr:uid="{63881682-0D6B-428E-8CE4-35FAD7934376}"/>
    <cellStyle name="Normal 10 3 2 2 2 3 4" xfId="2553" xr:uid="{D3364F5D-02AA-4BED-B5B6-3E78CB83B4F3}"/>
    <cellStyle name="Normal 10 3 2 2 2 4" xfId="1054" xr:uid="{8531C85D-22F8-46F5-B1E6-0B124FB12625}"/>
    <cellStyle name="Normal 10 3 2 2 2 5" xfId="2554" xr:uid="{AD39845A-7366-47AC-8735-3819C283277B}"/>
    <cellStyle name="Normal 10 3 2 2 2 6" xfId="2555" xr:uid="{870CA59B-E597-48B0-A407-0B8455F25ED9}"/>
    <cellStyle name="Normal 10 3 2 2 3" xfId="488" xr:uid="{CED47AA1-5798-4ED7-878A-CBF5F60425AF}"/>
    <cellStyle name="Normal 10 3 2 2 3 2" xfId="1055" xr:uid="{12F7ABD7-30BA-4C7B-B6AC-49B64D1F9CD5}"/>
    <cellStyle name="Normal 10 3 2 2 3 2 2" xfId="1056" xr:uid="{3482C311-A778-43E2-8501-7A75B02BBCA5}"/>
    <cellStyle name="Normal 10 3 2 2 3 2 3" xfId="2556" xr:uid="{EDC4588E-B99B-42A3-89D0-1EBC832D1BBA}"/>
    <cellStyle name="Normal 10 3 2 2 3 2 4" xfId="2557" xr:uid="{3FE971B5-8A5E-4662-A606-2FDCDAFF6E4F}"/>
    <cellStyle name="Normal 10 3 2 2 3 3" xfId="1057" xr:uid="{D2BD9788-4122-411E-BE9B-1775B14E2686}"/>
    <cellStyle name="Normal 10 3 2 2 3 4" xfId="2558" xr:uid="{D6957302-B3FD-49FD-BCDE-E1CD42E89B1C}"/>
    <cellStyle name="Normal 10 3 2 2 3 5" xfId="2559" xr:uid="{DD87F2AE-2B84-4742-BD6F-E392C7EE4F64}"/>
    <cellStyle name="Normal 10 3 2 2 4" xfId="1058" xr:uid="{2404B3C9-DF68-4303-91A0-F799E84C4F22}"/>
    <cellStyle name="Normal 10 3 2 2 4 2" xfId="1059" xr:uid="{DAAE7D0B-19B3-4C04-A75D-37B55BE21061}"/>
    <cellStyle name="Normal 10 3 2 2 4 3" xfId="2560" xr:uid="{21B2E1A2-2C1A-46DA-B0FC-30A88AD447F3}"/>
    <cellStyle name="Normal 10 3 2 2 4 4" xfId="2561" xr:uid="{AB28068C-718F-4A16-B634-F21353BF82E2}"/>
    <cellStyle name="Normal 10 3 2 2 5" xfId="1060" xr:uid="{649C3976-D868-4B83-A3D6-EDE90672EE6E}"/>
    <cellStyle name="Normal 10 3 2 2 5 2" xfId="2562" xr:uid="{FE5722F3-8B54-44E5-9D66-5675EAF3993F}"/>
    <cellStyle name="Normal 10 3 2 2 5 3" xfId="2563" xr:uid="{EA1B5EFA-A991-4E9B-B1F0-458623942A51}"/>
    <cellStyle name="Normal 10 3 2 2 5 4" xfId="2564" xr:uid="{6529618B-2F2B-4EE3-BD12-687FBF3D908C}"/>
    <cellStyle name="Normal 10 3 2 2 6" xfId="2565" xr:uid="{D471530D-2CE1-4091-819D-864226D51A9A}"/>
    <cellStyle name="Normal 10 3 2 2 7" xfId="2566" xr:uid="{B404D870-2304-4082-B895-476CD72FB8AC}"/>
    <cellStyle name="Normal 10 3 2 2 8" xfId="2567" xr:uid="{06699116-5039-4B19-87A6-FE2255051163}"/>
    <cellStyle name="Normal 10 3 2 3" xfId="249" xr:uid="{F23A22D6-88DD-4D6C-BF4F-E3C5D7C275A9}"/>
    <cellStyle name="Normal 10 3 2 3 2" xfId="489" xr:uid="{E31D0C78-AB15-464E-A97A-1EA357552C16}"/>
    <cellStyle name="Normal 10 3 2 3 2 2" xfId="490" xr:uid="{26F1D315-BE5B-4EEA-B8A2-20C53B1D3ECD}"/>
    <cellStyle name="Normal 10 3 2 3 2 2 2" xfId="1061" xr:uid="{72907EBA-0F57-4D2B-8E41-D18927AB2DAE}"/>
    <cellStyle name="Normal 10 3 2 3 2 2 2 2" xfId="1062" xr:uid="{7843C316-6094-4695-BF93-24B67B3BC517}"/>
    <cellStyle name="Normal 10 3 2 3 2 2 3" xfId="1063" xr:uid="{8372454E-1DEE-478A-90E0-22274A3ECDAA}"/>
    <cellStyle name="Normal 10 3 2 3 2 3" xfId="1064" xr:uid="{4A5BD8B2-3407-41AF-92B2-A7DECD0AC123}"/>
    <cellStyle name="Normal 10 3 2 3 2 3 2" xfId="1065" xr:uid="{0FCEF460-BCA8-4851-B957-7A03B6966F74}"/>
    <cellStyle name="Normal 10 3 2 3 2 4" xfId="1066" xr:uid="{51F71529-EA3D-4832-B44A-B7F7E6E97559}"/>
    <cellStyle name="Normal 10 3 2 3 3" xfId="491" xr:uid="{452C5634-C5F2-4129-BACE-3D01D932D328}"/>
    <cellStyle name="Normal 10 3 2 3 3 2" xfId="1067" xr:uid="{E4C8E2BB-BEC4-4B0D-8125-DD98FE645832}"/>
    <cellStyle name="Normal 10 3 2 3 3 2 2" xfId="1068" xr:uid="{DBA18133-22B7-4903-8685-ED8D107F86BB}"/>
    <cellStyle name="Normal 10 3 2 3 3 3" xfId="1069" xr:uid="{A591BA99-5E39-4D2A-95F9-0F87CC3536C7}"/>
    <cellStyle name="Normal 10 3 2 3 3 4" xfId="2568" xr:uid="{74EACFD9-EBCF-443A-9AA8-D9154005C857}"/>
    <cellStyle name="Normal 10 3 2 3 4" xfId="1070" xr:uid="{FCC5EEA0-5B52-48F8-85C6-14CE001078B6}"/>
    <cellStyle name="Normal 10 3 2 3 4 2" xfId="1071" xr:uid="{976561CF-F1DD-4C85-866E-B3E9357EA89D}"/>
    <cellStyle name="Normal 10 3 2 3 5" xfId="1072" xr:uid="{8FDA3623-32AA-4C63-B07C-A8F09AB656AB}"/>
    <cellStyle name="Normal 10 3 2 3 6" xfId="2569" xr:uid="{3B883993-20B3-48FC-8F48-47B5A3C5D319}"/>
    <cellStyle name="Normal 10 3 2 4" xfId="250" xr:uid="{E1630FFB-51D5-427A-A2F5-F71F6AD5E0CB}"/>
    <cellStyle name="Normal 10 3 2 4 2" xfId="492" xr:uid="{15BB9D4C-72A7-43AB-B073-A2F6BBF6EFA3}"/>
    <cellStyle name="Normal 10 3 2 4 2 2" xfId="1073" xr:uid="{C53FA7FE-20E5-4B7F-AE71-7202DFB4CA34}"/>
    <cellStyle name="Normal 10 3 2 4 2 2 2" xfId="1074" xr:uid="{2703E458-AD13-490F-870D-7EDC8B10BFD4}"/>
    <cellStyle name="Normal 10 3 2 4 2 3" xfId="1075" xr:uid="{CCAD7361-009D-4859-8565-54E01C56BDE7}"/>
    <cellStyle name="Normal 10 3 2 4 2 4" xfId="2570" xr:uid="{D6C00CFF-6741-431E-A2C2-BA0D8C10A8D5}"/>
    <cellStyle name="Normal 10 3 2 4 3" xfId="1076" xr:uid="{882238BA-6B5A-4C0F-91E7-5AADBF9B681A}"/>
    <cellStyle name="Normal 10 3 2 4 3 2" xfId="1077" xr:uid="{6DE9328B-C2B2-401B-8F35-9E769AE3B43D}"/>
    <cellStyle name="Normal 10 3 2 4 4" xfId="1078" xr:uid="{03C7C57E-C1CD-4C69-87E5-0DC3B89EEA64}"/>
    <cellStyle name="Normal 10 3 2 4 5" xfId="2571" xr:uid="{A0F9F773-C2E3-459B-AA44-F276A28BAA5F}"/>
    <cellStyle name="Normal 10 3 2 5" xfId="252" xr:uid="{4BD7C3E2-9AE8-403E-B0E1-1A54D077AD50}"/>
    <cellStyle name="Normal 10 3 2 5 2" xfId="1079" xr:uid="{4C67ADFC-1AE6-42A5-A0E9-53B0AC76184E}"/>
    <cellStyle name="Normal 10 3 2 5 2 2" xfId="1080" xr:uid="{0347B30A-CAA8-4577-99FE-F5E9C4FB4774}"/>
    <cellStyle name="Normal 10 3 2 5 3" xfId="1081" xr:uid="{1B063C75-8C7D-43C0-B30F-CD719ACE6454}"/>
    <cellStyle name="Normal 10 3 2 5 4" xfId="2572" xr:uid="{AF5C2C4D-9F01-40AF-B2B0-4EE08145EC3F}"/>
    <cellStyle name="Normal 10 3 2 6" xfId="1082" xr:uid="{65F98522-A00C-4693-A982-3E271BED1627}"/>
    <cellStyle name="Normal 10 3 2 6 2" xfId="1083" xr:uid="{5662162E-C3C5-451B-875F-90F5B3AA3168}"/>
    <cellStyle name="Normal 10 3 2 6 3" xfId="2573" xr:uid="{CD347511-297F-4405-862F-0591FA2DE0BF}"/>
    <cellStyle name="Normal 10 3 2 6 4" xfId="2574" xr:uid="{39AC02AE-4B6F-460F-9324-6C8F45334966}"/>
    <cellStyle name="Normal 10 3 2 7" xfId="1084" xr:uid="{4593B3E1-E24D-45ED-99F9-E9E7F84431EC}"/>
    <cellStyle name="Normal 10 3 2 8" xfId="2575" xr:uid="{2F5A1F21-FB5E-48B7-ACDD-3C92D3D0490D}"/>
    <cellStyle name="Normal 10 3 2 9" xfId="2576" xr:uid="{7F393236-DFC2-4635-8EA1-E235A3C18761}"/>
    <cellStyle name="Normal 10 3 3" xfId="54" xr:uid="{002AC2C9-C35E-4D1D-8C63-A5AE1C610CE2}"/>
    <cellStyle name="Normal 10 3 3 2" xfId="55" xr:uid="{77AFED0A-0C38-4A6B-9C31-C424EFECD0B6}"/>
    <cellStyle name="Normal 10 3 3 2 2" xfId="493" xr:uid="{3DAE8BA2-434E-4252-B69A-2B0487781BBB}"/>
    <cellStyle name="Normal 10 3 3 2 2 2" xfId="1085" xr:uid="{203C4721-817E-4BC9-9701-CF4ED318DA71}"/>
    <cellStyle name="Normal 10 3 3 2 2 2 2" xfId="1086" xr:uid="{FB631D90-50C0-41D2-BA79-F0FB687A7C4B}"/>
    <cellStyle name="Normal 10 3 3 2 2 2 2 2" xfId="4446" xr:uid="{57EC453E-76C4-4727-9436-27E891EDAC60}"/>
    <cellStyle name="Normal 10 3 3 2 2 2 3" xfId="4447" xr:uid="{09C11042-909B-404F-BFD7-CAFB4E20D69B}"/>
    <cellStyle name="Normal 10 3 3 2 2 3" xfId="1087" xr:uid="{C84B413D-D2F5-4A6B-89DD-0F813C2D20F3}"/>
    <cellStyle name="Normal 10 3 3 2 2 3 2" xfId="4448" xr:uid="{E2B36DAC-D107-4E6B-82F9-13B98E843283}"/>
    <cellStyle name="Normal 10 3 3 2 2 4" xfId="2577" xr:uid="{669F99FF-1CBD-426D-A0B7-5FCC1F89597F}"/>
    <cellStyle name="Normal 10 3 3 2 3" xfId="1088" xr:uid="{F9A67754-28BD-48DD-AEAF-51D5C87E392D}"/>
    <cellStyle name="Normal 10 3 3 2 3 2" xfId="1089" xr:uid="{C96EC1F4-B2BF-4BAD-95BD-E6967DC31AD4}"/>
    <cellStyle name="Normal 10 3 3 2 3 2 2" xfId="4449" xr:uid="{57E9F652-DF0B-427A-A4FD-D53D3E3FAEF1}"/>
    <cellStyle name="Normal 10 3 3 2 3 3" xfId="2578" xr:uid="{DCDB4103-9D27-4CFD-984F-E2E5E8D66037}"/>
    <cellStyle name="Normal 10 3 3 2 3 4" xfId="2579" xr:uid="{B2B1680B-2A5A-4F1E-8FAD-F1E028401D1F}"/>
    <cellStyle name="Normal 10 3 3 2 4" xfId="1090" xr:uid="{88D12000-081C-4D94-94CE-AC544AAF729C}"/>
    <cellStyle name="Normal 10 3 3 2 4 2" xfId="4450" xr:uid="{41BC3A27-8281-4ADB-8923-6E0518B43032}"/>
    <cellStyle name="Normal 10 3 3 2 5" xfId="2580" xr:uid="{24507EBC-3EBB-4451-9892-5D997FF7FF5C}"/>
    <cellStyle name="Normal 10 3 3 2 6" xfId="2581" xr:uid="{30D8899B-DE61-47BF-9EA9-5405E2BBC56A}"/>
    <cellStyle name="Normal 10 3 3 3" xfId="253" xr:uid="{A16780F4-82A7-41A6-9C28-24AEB60BA027}"/>
    <cellStyle name="Normal 10 3 3 3 2" xfId="1091" xr:uid="{26E2F7BA-B3CA-4983-A3D6-FEB0C6AF6934}"/>
    <cellStyle name="Normal 10 3 3 3 2 2" xfId="1092" xr:uid="{966E7139-D745-48D1-B009-FE1EF2B80D11}"/>
    <cellStyle name="Normal 10 3 3 3 2 2 2" xfId="4451" xr:uid="{A726A646-5F03-4E96-AA3D-C7BD83EC0E9D}"/>
    <cellStyle name="Normal 10 3 3 3 2 3" xfId="2582" xr:uid="{36231AEC-1ADC-4DB5-BE71-9D4E982DD92A}"/>
    <cellStyle name="Normal 10 3 3 3 2 4" xfId="2583" xr:uid="{D2BD2850-2C28-4FBE-9E6D-A57AD1B4F7B6}"/>
    <cellStyle name="Normal 10 3 3 3 3" xfId="1093" xr:uid="{9BADA866-C69C-4C32-819C-82EF9E5A6955}"/>
    <cellStyle name="Normal 10 3 3 3 3 2" xfId="4452" xr:uid="{1EE7E284-A34E-4E7A-AAA9-C7FCF4D6EB0B}"/>
    <cellStyle name="Normal 10 3 3 3 4" xfId="2584" xr:uid="{B7C6A204-F620-48E3-A44B-6AD404AED479}"/>
    <cellStyle name="Normal 10 3 3 3 5" xfId="2585" xr:uid="{A23B560F-50D3-4988-AC10-78A0F1138535}"/>
    <cellStyle name="Normal 10 3 3 4" xfId="1094" xr:uid="{835ABD22-6428-4F55-AB6A-5B19CF523F8A}"/>
    <cellStyle name="Normal 10 3 3 4 2" xfId="1095" xr:uid="{C97C4FD7-3DC7-4F20-BB19-A6A9CED0CA5B}"/>
    <cellStyle name="Normal 10 3 3 4 2 2" xfId="4453" xr:uid="{D2DF21C9-7177-4680-B4EF-A795667A00F6}"/>
    <cellStyle name="Normal 10 3 3 4 3" xfId="2586" xr:uid="{765614A3-E284-457E-B730-AF26028782B5}"/>
    <cellStyle name="Normal 10 3 3 4 4" xfId="2587" xr:uid="{6EBAB42A-604D-49BF-B2CF-5D3C8B277CDF}"/>
    <cellStyle name="Normal 10 3 3 5" xfId="1096" xr:uid="{64EE27B1-3174-481F-B311-8B9D9AE53E85}"/>
    <cellStyle name="Normal 10 3 3 5 2" xfId="2588" xr:uid="{7517DA53-4B39-41F8-8402-A2A267121D8D}"/>
    <cellStyle name="Normal 10 3 3 5 3" xfId="2589" xr:uid="{4740D48A-E06D-4C34-86AB-B4E16B169A93}"/>
    <cellStyle name="Normal 10 3 3 5 4" xfId="2590" xr:uid="{E3FEBA01-AEAA-4BD4-8B19-112FCDCB6229}"/>
    <cellStyle name="Normal 10 3 3 6" xfId="2591" xr:uid="{BAA96433-E42E-4EC1-B8F8-E697B8167412}"/>
    <cellStyle name="Normal 10 3 3 7" xfId="2592" xr:uid="{0C798046-D34B-4B64-B7B9-79A8C8E0B925}"/>
    <cellStyle name="Normal 10 3 3 8" xfId="2593" xr:uid="{241DB7DF-DDFB-47BB-89FC-F5428788A7BC}"/>
    <cellStyle name="Normal 10 3 4" xfId="56" xr:uid="{2A886D72-C09A-498C-9933-0A427E9A64DB}"/>
    <cellStyle name="Normal 10 3 4 2" xfId="494" xr:uid="{90010F40-3A23-4230-98F8-545D698FCB6A}"/>
    <cellStyle name="Normal 10 3 4 2 2" xfId="495" xr:uid="{1C1C8864-C75A-4C36-B82B-82E2BFCBCF3C}"/>
    <cellStyle name="Normal 10 3 4 2 2 2" xfId="1097" xr:uid="{DAD5B0E6-F391-42A3-BA38-51DB8B816A20}"/>
    <cellStyle name="Normal 10 3 4 2 2 2 2" xfId="1098" xr:uid="{36A41624-9E11-4F89-AD7D-3EA3BCE8255C}"/>
    <cellStyle name="Normal 10 3 4 2 2 3" xfId="1099" xr:uid="{3991DCC9-AE7D-4FA3-8661-CFF6B339D6F6}"/>
    <cellStyle name="Normal 10 3 4 2 2 4" xfId="2594" xr:uid="{DEEC3885-C584-44BF-972D-E64CAB2F5FF3}"/>
    <cellStyle name="Normal 10 3 4 2 3" xfId="1100" xr:uid="{3D9ADA2E-222F-47D5-8EA6-B207F590258F}"/>
    <cellStyle name="Normal 10 3 4 2 3 2" xfId="1101" xr:uid="{292C1530-410F-40F4-BE1E-1435D65B6A4F}"/>
    <cellStyle name="Normal 10 3 4 2 4" xfId="1102" xr:uid="{3429CF4C-29AC-4152-B0F0-5EA85C41AAE4}"/>
    <cellStyle name="Normal 10 3 4 2 5" xfId="2595" xr:uid="{9589669A-4158-4F6E-A55D-79AEDB764B01}"/>
    <cellStyle name="Normal 10 3 4 3" xfId="496" xr:uid="{BA1F56E5-99C3-4FF7-9497-E20F3A9039F5}"/>
    <cellStyle name="Normal 10 3 4 3 2" xfId="1103" xr:uid="{5B360FA1-E229-448D-84A4-9FFA00DD16DF}"/>
    <cellStyle name="Normal 10 3 4 3 2 2" xfId="1104" xr:uid="{01494FCA-0498-4ABF-91ED-DFD8A75B03F7}"/>
    <cellStyle name="Normal 10 3 4 3 3" xfId="1105" xr:uid="{83273A39-26AA-4181-BA4D-B31EC34DFCD2}"/>
    <cellStyle name="Normal 10 3 4 3 4" xfId="2596" xr:uid="{356734D2-DA81-413E-8421-2696C1DFCD5E}"/>
    <cellStyle name="Normal 10 3 4 4" xfId="1106" xr:uid="{2BC6CC13-6079-41B6-845A-2B86D77EB5D1}"/>
    <cellStyle name="Normal 10 3 4 4 2" xfId="1107" xr:uid="{2E852E2D-F3B3-4496-B7C0-59C2C8DCB32B}"/>
    <cellStyle name="Normal 10 3 4 4 3" xfId="2597" xr:uid="{5890C4D3-80DA-4A9E-8F8D-FF844DD7CFFF}"/>
    <cellStyle name="Normal 10 3 4 4 4" xfId="2598" xr:uid="{0C46375A-7677-4FB9-A822-1227AEB951CD}"/>
    <cellStyle name="Normal 10 3 4 5" xfId="1108" xr:uid="{5F3886B6-F7E5-40BA-8410-64679B992B62}"/>
    <cellStyle name="Normal 10 3 4 6" xfId="2599" xr:uid="{9A570484-6634-415D-A669-C77A460EADF2}"/>
    <cellStyle name="Normal 10 3 4 7" xfId="2600" xr:uid="{D402B21B-41F8-4B05-A4D3-A43932D9787D}"/>
    <cellStyle name="Normal 10 3 5" xfId="254" xr:uid="{6E83FE33-89E7-4415-BE49-9CA9F8B22791}"/>
    <cellStyle name="Normal 10 3 5 2" xfId="497" xr:uid="{A89395A7-B4D7-46BB-BABE-3EDFD2DD4819}"/>
    <cellStyle name="Normal 10 3 5 2 2" xfId="1109" xr:uid="{5F43DE6E-A8B3-4BD5-A473-85A4C9118D31}"/>
    <cellStyle name="Normal 10 3 5 2 2 2" xfId="1110" xr:uid="{00764842-7465-4263-BBAA-E07127514848}"/>
    <cellStyle name="Normal 10 3 5 2 3" xfId="1111" xr:uid="{0C459864-4FB8-4EB4-8EB8-6D57C44FF8FC}"/>
    <cellStyle name="Normal 10 3 5 2 4" xfId="2601" xr:uid="{B227FAAB-5413-4BEA-9896-040D81A6635F}"/>
    <cellStyle name="Normal 10 3 5 3" xfId="1112" xr:uid="{BB10DDBA-7E07-4377-8215-3F938F01E7D7}"/>
    <cellStyle name="Normal 10 3 5 3 2" xfId="1113" xr:uid="{5D37C5D3-6384-4512-BA67-37BF8E5BE743}"/>
    <cellStyle name="Normal 10 3 5 3 3" xfId="2602" xr:uid="{7AC89BFB-E322-4533-9EAB-EF881D2BF5E8}"/>
    <cellStyle name="Normal 10 3 5 3 4" xfId="2603" xr:uid="{6A7A67F2-2DBC-4145-BEE0-114481F3FF14}"/>
    <cellStyle name="Normal 10 3 5 4" xfId="1114" xr:uid="{4CB60415-E9A9-4C95-88D7-5DE7606642DC}"/>
    <cellStyle name="Normal 10 3 5 5" xfId="2604" xr:uid="{F973D61A-5C71-4487-9E1C-518A62A28FF5}"/>
    <cellStyle name="Normal 10 3 5 6" xfId="2605" xr:uid="{4EBA3148-3AE5-4E13-A3C4-D19AA2F166A1}"/>
    <cellStyle name="Normal 10 3 6" xfId="255" xr:uid="{7F8E64A0-69B5-46A2-BC01-492791B1F97F}"/>
    <cellStyle name="Normal 10 3 6 2" xfId="1115" xr:uid="{FB284A71-6E5B-4C16-8695-9EED884C2908}"/>
    <cellStyle name="Normal 10 3 6 2 2" xfId="1116" xr:uid="{B2B70226-8F05-4E59-9AAF-62316416D9A6}"/>
    <cellStyle name="Normal 10 3 6 2 3" xfId="2606" xr:uid="{3F151176-20EE-42DB-B956-E947402525D3}"/>
    <cellStyle name="Normal 10 3 6 2 4" xfId="2607" xr:uid="{2752DC45-3935-490F-8AA6-06B39DA5EEEC}"/>
    <cellStyle name="Normal 10 3 6 3" xfId="1117" xr:uid="{6C49C8AB-D582-433A-A329-F3D6D418514F}"/>
    <cellStyle name="Normal 10 3 6 4" xfId="2608" xr:uid="{40AF0486-91F9-4961-8D19-BE97CC3A3E71}"/>
    <cellStyle name="Normal 10 3 6 5" xfId="2609" xr:uid="{E8556419-97B7-4301-884D-65C790C07B52}"/>
    <cellStyle name="Normal 10 3 7" xfId="1118" xr:uid="{4DFC5616-49A7-4DF7-BB18-05E35A184D9D}"/>
    <cellStyle name="Normal 10 3 7 2" xfId="1119" xr:uid="{830EE5FE-F71A-4968-8852-96170D2D6DFE}"/>
    <cellStyle name="Normal 10 3 7 3" xfId="2610" xr:uid="{29522A26-A859-46A6-B1B7-B57E21FFD846}"/>
    <cellStyle name="Normal 10 3 7 4" xfId="2611" xr:uid="{6E335985-2C75-4724-93EC-84190F302194}"/>
    <cellStyle name="Normal 10 3 8" xfId="1120" xr:uid="{3FEA137D-B7D8-47C2-A415-AB3AB33CAF7F}"/>
    <cellStyle name="Normal 10 3 8 2" xfId="2612" xr:uid="{1CF15DAA-BCF7-48BA-86B7-E7641F3D8DE3}"/>
    <cellStyle name="Normal 10 3 8 3" xfId="2613" xr:uid="{8C4DE6C6-6C21-4A3A-B768-6CA850D6F167}"/>
    <cellStyle name="Normal 10 3 8 4" xfId="2614" xr:uid="{32A60B49-E510-4C4E-BD5F-5BF4B8550156}"/>
    <cellStyle name="Normal 10 3 9" xfId="2615" xr:uid="{2881A17D-008C-4922-B615-1A736941B45F}"/>
    <cellStyle name="Normal 10 4" xfId="57" xr:uid="{22DA459B-8FE2-45CC-90A3-2014E9B66DC9}"/>
    <cellStyle name="Normal 10 4 10" xfId="2616" xr:uid="{EC783B25-0E77-4846-B898-222C67DC8DB3}"/>
    <cellStyle name="Normal 10 4 11" xfId="2617" xr:uid="{9577072D-29BD-4FF5-9FFA-244094F3D33F}"/>
    <cellStyle name="Normal 10 4 2" xfId="58" xr:uid="{73F075F3-4131-4C28-A9C2-F210467EBE32}"/>
    <cellStyle name="Normal 10 4 2 2" xfId="256" xr:uid="{EBE10C07-DB14-41BB-9880-17A1A7DEA46C}"/>
    <cellStyle name="Normal 10 4 2 2 2" xfId="498" xr:uid="{D7DB01AA-781F-4879-A469-117091FAE16B}"/>
    <cellStyle name="Normal 10 4 2 2 2 2" xfId="499" xr:uid="{82BFE6F5-BEBB-4E2C-BC4F-25143365DFE5}"/>
    <cellStyle name="Normal 10 4 2 2 2 2 2" xfId="1121" xr:uid="{35B07547-DAC1-4FC9-ABE8-FC4DD9F8527A}"/>
    <cellStyle name="Normal 10 4 2 2 2 2 3" xfId="2618" xr:uid="{1F24F374-6248-416C-9054-739E17E381DC}"/>
    <cellStyle name="Normal 10 4 2 2 2 2 4" xfId="2619" xr:uid="{808499FE-13DC-4A3D-83DC-0821F6AAF623}"/>
    <cellStyle name="Normal 10 4 2 2 2 3" xfId="1122" xr:uid="{2D54D3FC-6155-47A4-9D1E-242CCBADB06B}"/>
    <cellStyle name="Normal 10 4 2 2 2 3 2" xfId="2620" xr:uid="{4B4D4D5F-039C-453C-BCCC-F268BCBE5AE0}"/>
    <cellStyle name="Normal 10 4 2 2 2 3 3" xfId="2621" xr:uid="{CBD95BFD-41ED-4585-B69D-0A54442D3651}"/>
    <cellStyle name="Normal 10 4 2 2 2 3 4" xfId="2622" xr:uid="{5FC3D91E-6494-4E4B-BB6B-71B51F6DBAB8}"/>
    <cellStyle name="Normal 10 4 2 2 2 4" xfId="2623" xr:uid="{9B37FC1B-0B83-4F7A-A396-77A8A73356A1}"/>
    <cellStyle name="Normal 10 4 2 2 2 5" xfId="2624" xr:uid="{26BFA5BC-A2D6-4F99-B31E-B7C0490C4855}"/>
    <cellStyle name="Normal 10 4 2 2 2 6" xfId="2625" xr:uid="{D49B5721-8341-4E7E-97DE-1CFAF0BCEE9A}"/>
    <cellStyle name="Normal 10 4 2 2 3" xfId="500" xr:uid="{374446AA-1EB1-46F1-B6D6-0EE669D12432}"/>
    <cellStyle name="Normal 10 4 2 2 3 2" xfId="1123" xr:uid="{5B956C75-6F62-4863-86BF-9A7CEBFB69F0}"/>
    <cellStyle name="Normal 10 4 2 2 3 2 2" xfId="2626" xr:uid="{19D6A881-BAF9-451B-B86A-2C36FC93D5B8}"/>
    <cellStyle name="Normal 10 4 2 2 3 2 3" xfId="2627" xr:uid="{C743F97A-1AC5-4E46-9339-1DB071EF572E}"/>
    <cellStyle name="Normal 10 4 2 2 3 2 4" xfId="2628" xr:uid="{B6C9F6DC-1FB1-43CA-A84E-45888C83B411}"/>
    <cellStyle name="Normal 10 4 2 2 3 3" xfId="2629" xr:uid="{20626D96-110F-43C9-81E9-4A3FAAA13BCD}"/>
    <cellStyle name="Normal 10 4 2 2 3 4" xfId="2630" xr:uid="{6572B3E2-02EB-40DC-A433-174244C316D5}"/>
    <cellStyle name="Normal 10 4 2 2 3 5" xfId="2631" xr:uid="{779C2EDC-25DE-4823-94E3-6CF77A7A014C}"/>
    <cellStyle name="Normal 10 4 2 2 4" xfId="1124" xr:uid="{F22B6981-CAC3-42D8-974D-A8DCFB509321}"/>
    <cellStyle name="Normal 10 4 2 2 4 2" xfId="2632" xr:uid="{72574A1E-BB78-4DAD-A63B-803F58122004}"/>
    <cellStyle name="Normal 10 4 2 2 4 3" xfId="2633" xr:uid="{EBEE197B-2FF0-48C8-9CF9-4A03DC083C3E}"/>
    <cellStyle name="Normal 10 4 2 2 4 4" xfId="2634" xr:uid="{873F09C7-03CF-4E5D-AC47-AA18F69F2220}"/>
    <cellStyle name="Normal 10 4 2 2 5" xfId="2635" xr:uid="{8EB8FBDC-EBAD-4A3C-ABC0-DC63BCCE67B2}"/>
    <cellStyle name="Normal 10 4 2 2 5 2" xfId="2636" xr:uid="{833DB2D4-EC3A-49A2-B4F4-9D87DDBA6C6F}"/>
    <cellStyle name="Normal 10 4 2 2 5 3" xfId="2637" xr:uid="{78B3C198-1A14-4FAC-898F-ACB655A6D821}"/>
    <cellStyle name="Normal 10 4 2 2 5 4" xfId="2638" xr:uid="{D1B71EC5-B34B-471C-8AEA-3A6AA4EFF747}"/>
    <cellStyle name="Normal 10 4 2 2 6" xfId="2639" xr:uid="{E0890076-CD61-4F07-B798-529FC6A68471}"/>
    <cellStyle name="Normal 10 4 2 2 7" xfId="2640" xr:uid="{D92C24EC-9359-480B-A717-3880F595F78F}"/>
    <cellStyle name="Normal 10 4 2 2 8" xfId="2641" xr:uid="{55A9380F-93EC-4140-8074-B68D623D10E2}"/>
    <cellStyle name="Normal 10 4 2 3" xfId="501" xr:uid="{741E408C-FF74-4B6B-BD95-C1A245C1F300}"/>
    <cellStyle name="Normal 10 4 2 3 2" xfId="502" xr:uid="{11616DC5-6E7D-4B54-9E12-B95FB5EEFE68}"/>
    <cellStyle name="Normal 10 4 2 3 2 2" xfId="503" xr:uid="{B2A4E231-5FD6-4ABE-BEBB-7E2F0FAEF23D}"/>
    <cellStyle name="Normal 10 4 2 3 2 3" xfId="2642" xr:uid="{1E63BF25-D3F0-4B8B-AF14-C7FD610B33AA}"/>
    <cellStyle name="Normal 10 4 2 3 2 4" xfId="2643" xr:uid="{7D878CF1-FA46-4F07-AC55-73E66534F76D}"/>
    <cellStyle name="Normal 10 4 2 3 3" xfId="504" xr:uid="{C8D06430-1E7E-448E-AA46-CAEDF19AFAF1}"/>
    <cellStyle name="Normal 10 4 2 3 3 2" xfId="2644" xr:uid="{37F89F42-C8B4-4E9F-822B-A7DFF4098649}"/>
    <cellStyle name="Normal 10 4 2 3 3 3" xfId="2645" xr:uid="{17A54C32-5B24-453A-BC81-9708DCE35557}"/>
    <cellStyle name="Normal 10 4 2 3 3 4" xfId="2646" xr:uid="{6E9C4A2F-9CD4-4571-864E-4FB292814812}"/>
    <cellStyle name="Normal 10 4 2 3 4" xfId="2647" xr:uid="{5E879540-76BA-442F-81E9-86ACE1A54990}"/>
    <cellStyle name="Normal 10 4 2 3 5" xfId="2648" xr:uid="{E4FA1B18-7527-4021-BAC7-7149483EAF9A}"/>
    <cellStyle name="Normal 10 4 2 3 6" xfId="2649" xr:uid="{8521596D-E142-4656-A579-F667F2526803}"/>
    <cellStyle name="Normal 10 4 2 4" xfId="505" xr:uid="{2F6AE05F-5465-4E0D-AA6C-1746C0AD66BE}"/>
    <cellStyle name="Normal 10 4 2 4 2" xfId="506" xr:uid="{B9A53CB8-AC66-49CC-97B4-AA3DBE4D3666}"/>
    <cellStyle name="Normal 10 4 2 4 2 2" xfId="2650" xr:uid="{DF71AE63-1187-4F89-A4A7-72C14CD55F34}"/>
    <cellStyle name="Normal 10 4 2 4 2 3" xfId="2651" xr:uid="{E1041DDA-3368-4B6B-9C2F-5059F2A4167D}"/>
    <cellStyle name="Normal 10 4 2 4 2 4" xfId="2652" xr:uid="{830FC9E4-DD4D-494B-B7B1-8049D726C79F}"/>
    <cellStyle name="Normal 10 4 2 4 3" xfId="2653" xr:uid="{2C6C23E2-C560-450C-95A6-A8A77D54D49C}"/>
    <cellStyle name="Normal 10 4 2 4 4" xfId="2654" xr:uid="{D9059EFF-F8B3-444B-AFD5-932EF12246F8}"/>
    <cellStyle name="Normal 10 4 2 4 5" xfId="2655" xr:uid="{2F27C481-4DCF-431E-BB72-22B4D8F80DD1}"/>
    <cellStyle name="Normal 10 4 2 5" xfId="507" xr:uid="{C35DBADB-7DDC-4067-B553-4E252FE7018C}"/>
    <cellStyle name="Normal 10 4 2 5 2" xfId="2656" xr:uid="{01875BCC-E247-47B2-A54D-4EC3DCCEC892}"/>
    <cellStyle name="Normal 10 4 2 5 3" xfId="2657" xr:uid="{7861C72F-06D0-4786-A544-D2B25161AB26}"/>
    <cellStyle name="Normal 10 4 2 5 4" xfId="2658" xr:uid="{73EEBE88-2833-43D2-9132-71864741CF5C}"/>
    <cellStyle name="Normal 10 4 2 6" xfId="2659" xr:uid="{1758A85A-B1A4-45D1-8A9D-399D65BD7AE2}"/>
    <cellStyle name="Normal 10 4 2 6 2" xfId="2660" xr:uid="{1AD80772-3EEB-494B-AE37-84288A25D4E7}"/>
    <cellStyle name="Normal 10 4 2 6 3" xfId="2661" xr:uid="{6B920F89-5AD3-4EA4-9F88-7609B38E60CD}"/>
    <cellStyle name="Normal 10 4 2 6 4" xfId="2662" xr:uid="{C14B84E8-B0FA-4F5F-B985-41C44313D5E6}"/>
    <cellStyle name="Normal 10 4 2 7" xfId="2663" xr:uid="{9BB807BA-AFBA-482D-9DBD-A458611F8A9C}"/>
    <cellStyle name="Normal 10 4 2 8" xfId="2664" xr:uid="{012E336A-704F-4859-8B3C-28CDF6E86E38}"/>
    <cellStyle name="Normal 10 4 2 9" xfId="2665" xr:uid="{B71F131B-5DCE-415F-8491-7EFA383D8594}"/>
    <cellStyle name="Normal 10 4 3" xfId="257" xr:uid="{0D134DE1-2C25-4038-BD13-482749EA564C}"/>
    <cellStyle name="Normal 10 4 3 2" xfId="508" xr:uid="{5C4C69F7-468D-4450-8879-9BFCA093F72F}"/>
    <cellStyle name="Normal 10 4 3 2 2" xfId="509" xr:uid="{7A2E5E46-F7AB-478F-ACC8-B47A9693D539}"/>
    <cellStyle name="Normal 10 4 3 2 2 2" xfId="1125" xr:uid="{ED454BC5-7781-407F-BF69-114760C6436D}"/>
    <cellStyle name="Normal 10 4 3 2 2 2 2" xfId="1126" xr:uid="{95C71E8F-783B-4733-8CE0-A4AC74945D24}"/>
    <cellStyle name="Normal 10 4 3 2 2 3" xfId="1127" xr:uid="{C340FB1A-4BC5-46C1-A1B3-221B35858C36}"/>
    <cellStyle name="Normal 10 4 3 2 2 4" xfId="2666" xr:uid="{A3F283CA-92FE-4511-8195-FF29EB08A1FA}"/>
    <cellStyle name="Normal 10 4 3 2 3" xfId="1128" xr:uid="{30633CAF-FD12-46F3-AAAB-7A103FDB6F1B}"/>
    <cellStyle name="Normal 10 4 3 2 3 2" xfId="1129" xr:uid="{E4553989-B0E0-47A8-B806-D9B1DD144D26}"/>
    <cellStyle name="Normal 10 4 3 2 3 3" xfId="2667" xr:uid="{9D6B64AA-F50F-48B4-ACD4-F74F7ACB9FDD}"/>
    <cellStyle name="Normal 10 4 3 2 3 4" xfId="2668" xr:uid="{2FF8DC3A-D00D-4016-8D67-C4317BABF773}"/>
    <cellStyle name="Normal 10 4 3 2 4" xfId="1130" xr:uid="{6221B16F-F5BB-4C48-B530-FE93926E7CCA}"/>
    <cellStyle name="Normal 10 4 3 2 5" xfId="2669" xr:uid="{94AC7CCA-5A77-41CE-8773-7BAB99F13730}"/>
    <cellStyle name="Normal 10 4 3 2 6" xfId="2670" xr:uid="{76154A15-60A4-45EF-8C98-656882627DFC}"/>
    <cellStyle name="Normal 10 4 3 3" xfId="510" xr:uid="{115DA5C5-0CF7-4A1F-BAED-82B4163F2ED0}"/>
    <cellStyle name="Normal 10 4 3 3 2" xfId="1131" xr:uid="{18CDCC1B-1F36-451B-837F-E59EF6E13CD8}"/>
    <cellStyle name="Normal 10 4 3 3 2 2" xfId="1132" xr:uid="{A6973C46-0EA5-49B6-8601-3E518418CCE5}"/>
    <cellStyle name="Normal 10 4 3 3 2 3" xfId="2671" xr:uid="{9C7AE01F-52CC-4798-B36B-C93620E5ED68}"/>
    <cellStyle name="Normal 10 4 3 3 2 4" xfId="2672" xr:uid="{BE5A80B7-5152-47B7-A899-BB9063682B8E}"/>
    <cellStyle name="Normal 10 4 3 3 3" xfId="1133" xr:uid="{231AD079-EFDA-4076-8434-9AA0C370E771}"/>
    <cellStyle name="Normal 10 4 3 3 4" xfId="2673" xr:uid="{7EAFDFCF-9DA3-49B7-BD8E-66096E3538C5}"/>
    <cellStyle name="Normal 10 4 3 3 5" xfId="2674" xr:uid="{9901858E-F2CD-44E4-B735-59AAE5A9D420}"/>
    <cellStyle name="Normal 10 4 3 4" xfId="1134" xr:uid="{3CA1E6EF-A444-4940-9D61-1E795E1323B2}"/>
    <cellStyle name="Normal 10 4 3 4 2" xfId="1135" xr:uid="{EC0C51C5-BA1D-4E1C-8C38-4003AC0771DC}"/>
    <cellStyle name="Normal 10 4 3 4 3" xfId="2675" xr:uid="{6599A507-B3A3-47FC-8937-E72787B1DB7E}"/>
    <cellStyle name="Normal 10 4 3 4 4" xfId="2676" xr:uid="{42343D61-6C73-4A45-9561-D6854A73980F}"/>
    <cellStyle name="Normal 10 4 3 5" xfId="1136" xr:uid="{7F93BA95-127E-4963-97EB-54C310300E7C}"/>
    <cellStyle name="Normal 10 4 3 5 2" xfId="2677" xr:uid="{8F7039E9-9519-4211-B77F-86699C1B3347}"/>
    <cellStyle name="Normal 10 4 3 5 3" xfId="2678" xr:uid="{4683C516-72A2-4BFE-A447-398E7E404794}"/>
    <cellStyle name="Normal 10 4 3 5 4" xfId="2679" xr:uid="{4A8781A5-E9BE-41D3-8796-B79AC78B679D}"/>
    <cellStyle name="Normal 10 4 3 6" xfId="2680" xr:uid="{FBB0C78B-1094-491D-A0AB-F3993DE895F4}"/>
    <cellStyle name="Normal 10 4 3 7" xfId="2681" xr:uid="{F212602A-8E1E-4742-A4AA-AAF628B65063}"/>
    <cellStyle name="Normal 10 4 3 8" xfId="2682" xr:uid="{E489B16D-E822-4A3D-836D-F24486C04275}"/>
    <cellStyle name="Normal 10 4 4" xfId="258" xr:uid="{AE1F6C7A-A5AC-456B-A33B-97D182BFB91A}"/>
    <cellStyle name="Normal 10 4 4 2" xfId="511" xr:uid="{CB4E7159-C83C-43EB-9387-980C28927929}"/>
    <cellStyle name="Normal 10 4 4 2 2" xfId="512" xr:uid="{14E3663D-0E89-4BFD-BF9D-92EF93D60EE7}"/>
    <cellStyle name="Normal 10 4 4 2 2 2" xfId="1137" xr:uid="{2868A5F0-BF67-4E8B-B452-E628D5E943DF}"/>
    <cellStyle name="Normal 10 4 4 2 2 3" xfId="2683" xr:uid="{634C97CF-A436-4B82-9FA0-7562A19305D2}"/>
    <cellStyle name="Normal 10 4 4 2 2 4" xfId="2684" xr:uid="{38DBA8B8-21D5-42FD-87B4-A8E13D6A086E}"/>
    <cellStyle name="Normal 10 4 4 2 3" xfId="1138" xr:uid="{404863A1-F8F6-4B91-8112-B911483695D6}"/>
    <cellStyle name="Normal 10 4 4 2 4" xfId="2685" xr:uid="{9938E9E7-4E01-4E4F-AA5F-4DD61CE44C47}"/>
    <cellStyle name="Normal 10 4 4 2 5" xfId="2686" xr:uid="{4896775F-4638-4D35-A55A-DD7082327B60}"/>
    <cellStyle name="Normal 10 4 4 3" xfId="513" xr:uid="{A79FFB07-A076-4DA8-A49B-BBCB1689C404}"/>
    <cellStyle name="Normal 10 4 4 3 2" xfId="1139" xr:uid="{607C508F-3AB0-4691-AD41-30DD5709CBF8}"/>
    <cellStyle name="Normal 10 4 4 3 3" xfId="2687" xr:uid="{E0523647-DD74-4C7C-BE99-82D0A41A719D}"/>
    <cellStyle name="Normal 10 4 4 3 4" xfId="2688" xr:uid="{7BAF904A-22D4-48C9-A72A-C53ECB8C6760}"/>
    <cellStyle name="Normal 10 4 4 4" xfId="1140" xr:uid="{EBB6964E-F87F-4CF0-B880-2CDD5133276F}"/>
    <cellStyle name="Normal 10 4 4 4 2" xfId="2689" xr:uid="{DBA57767-ED8B-4C60-B262-1BBBCABB2EE4}"/>
    <cellStyle name="Normal 10 4 4 4 3" xfId="2690" xr:uid="{04EBDB6C-4011-45D3-9D2E-FB804190AD84}"/>
    <cellStyle name="Normal 10 4 4 4 4" xfId="2691" xr:uid="{A9683D52-9C63-4FDF-B172-2F2E486905D2}"/>
    <cellStyle name="Normal 10 4 4 5" xfId="2692" xr:uid="{1AB1FB5F-BAA8-4DD7-95C8-2DAF4CA9330D}"/>
    <cellStyle name="Normal 10 4 4 6" xfId="2693" xr:uid="{5BB40DB3-2843-4C94-8464-19A8AAF315DE}"/>
    <cellStyle name="Normal 10 4 4 7" xfId="2694" xr:uid="{48F9E9D6-D17D-4A9A-9637-B1AFB4359955}"/>
    <cellStyle name="Normal 10 4 5" xfId="259" xr:uid="{AC6F5D07-D734-4007-B458-5349BC2117D3}"/>
    <cellStyle name="Normal 10 4 5 2" xfId="514" xr:uid="{7BBDC736-368C-4FDA-BF72-59C21ACDB59A}"/>
    <cellStyle name="Normal 10 4 5 2 2" xfId="1141" xr:uid="{1ADBE9D9-8CFA-4D82-A8EF-14C6D6986B39}"/>
    <cellStyle name="Normal 10 4 5 2 3" xfId="2695" xr:uid="{B5C38605-A9C2-4927-BFE2-0FB9F94C0F71}"/>
    <cellStyle name="Normal 10 4 5 2 4" xfId="2696" xr:uid="{3B3CD9A7-B5C8-4D03-B76B-323B091C89CB}"/>
    <cellStyle name="Normal 10 4 5 3" xfId="1142" xr:uid="{1CA5F9A1-E204-4396-BE7A-FEBD12F3BCCB}"/>
    <cellStyle name="Normal 10 4 5 3 2" xfId="2697" xr:uid="{3E112E7D-55E4-47AF-92E5-7673972E6B1F}"/>
    <cellStyle name="Normal 10 4 5 3 3" xfId="2698" xr:uid="{87EBF02A-CAD7-4D45-87C7-09FD67323D37}"/>
    <cellStyle name="Normal 10 4 5 3 4" xfId="2699" xr:uid="{3EC034AB-1FBB-4750-A38A-D9FE997686D2}"/>
    <cellStyle name="Normal 10 4 5 4" xfId="2700" xr:uid="{1581CC2F-2C85-4F31-B19B-191E07327358}"/>
    <cellStyle name="Normal 10 4 5 5" xfId="2701" xr:uid="{BFDAEA9E-1DE3-45EE-98C9-6104CB59E0FA}"/>
    <cellStyle name="Normal 10 4 5 6" xfId="2702" xr:uid="{7C9E3A91-654A-45EC-B04E-8ABA7332EBFC}"/>
    <cellStyle name="Normal 10 4 6" xfId="515" xr:uid="{EDE35032-F472-484D-A472-BD1BC881A7A2}"/>
    <cellStyle name="Normal 10 4 6 2" xfId="1143" xr:uid="{BEB34F28-093C-434C-8DF1-69B6D933A1F9}"/>
    <cellStyle name="Normal 10 4 6 2 2" xfId="2703" xr:uid="{5D3E2593-982A-46B7-BA06-C28BAF20068F}"/>
    <cellStyle name="Normal 10 4 6 2 3" xfId="2704" xr:uid="{6D772C49-AB6E-48F9-A8AA-FE3DE57361BC}"/>
    <cellStyle name="Normal 10 4 6 2 4" xfId="2705" xr:uid="{283C3AFA-EF90-4A3A-B40E-822130346857}"/>
    <cellStyle name="Normal 10 4 6 3" xfId="2706" xr:uid="{122B8ED7-7BA6-48A3-9432-95565C64BBE1}"/>
    <cellStyle name="Normal 10 4 6 4" xfId="2707" xr:uid="{BBDD8E60-CDD3-4EB8-98A0-3FE096E6F780}"/>
    <cellStyle name="Normal 10 4 6 5" xfId="2708" xr:uid="{85609D91-E05D-49BE-9CD8-FA86AB9E7236}"/>
    <cellStyle name="Normal 10 4 7" xfId="1144" xr:uid="{2F0671A0-366C-47A9-A83A-F941959922C6}"/>
    <cellStyle name="Normal 10 4 7 2" xfId="2709" xr:uid="{3E80DC2C-EABC-4D75-8140-837E0C30373C}"/>
    <cellStyle name="Normal 10 4 7 3" xfId="2710" xr:uid="{5A4E4172-EC2F-4A67-99C5-F06BF6455A67}"/>
    <cellStyle name="Normal 10 4 7 4" xfId="2711" xr:uid="{519BEBEC-F08A-4B9D-890E-D88FFB8652FB}"/>
    <cellStyle name="Normal 10 4 8" xfId="2712" xr:uid="{2397564C-35BF-4F52-9385-5AE2F5D42DDE}"/>
    <cellStyle name="Normal 10 4 8 2" xfId="2713" xr:uid="{38BA3293-A89E-4563-9E5F-0D0FCBE55D97}"/>
    <cellStyle name="Normal 10 4 8 3" xfId="2714" xr:uid="{EE7E752E-EB78-47C0-B4FC-1C1C4E485F60}"/>
    <cellStyle name="Normal 10 4 8 4" xfId="2715" xr:uid="{B4E68CD7-4937-4C95-93F6-1ABE3CE6275E}"/>
    <cellStyle name="Normal 10 4 9" xfId="2716" xr:uid="{A967A139-4235-4AEC-9B5A-FB979AFCAB98}"/>
    <cellStyle name="Normal 10 5" xfId="59" xr:uid="{80FA4D90-DDA6-4653-928E-6E54F0BFACCB}"/>
    <cellStyle name="Normal 10 5 2" xfId="60" xr:uid="{ED646974-6C4E-4F65-9BC4-889EB347D50D}"/>
    <cellStyle name="Normal 10 5 2 2" xfId="260" xr:uid="{E10A37D9-4070-4A22-B11C-8DDF01776DC5}"/>
    <cellStyle name="Normal 10 5 2 2 2" xfId="516" xr:uid="{43E9E495-433E-4392-A1E3-CB230E287C02}"/>
    <cellStyle name="Normal 10 5 2 2 2 2" xfId="1145" xr:uid="{B2D53B25-CF52-46A3-8D23-95EA59E11960}"/>
    <cellStyle name="Normal 10 5 2 2 2 3" xfId="2717" xr:uid="{B82C5A76-5F9C-48F2-A945-C6EEDD88DE7B}"/>
    <cellStyle name="Normal 10 5 2 2 2 4" xfId="2718" xr:uid="{A243FCBD-1D42-4E90-ABCB-09F10E56ECAE}"/>
    <cellStyle name="Normal 10 5 2 2 3" xfId="1146" xr:uid="{9D75E0F7-C970-44A0-B779-8629B625659D}"/>
    <cellStyle name="Normal 10 5 2 2 3 2" xfId="2719" xr:uid="{399A1BED-BFD3-4798-947A-0A2E7CA9F463}"/>
    <cellStyle name="Normal 10 5 2 2 3 3" xfId="2720" xr:uid="{9C339880-7E2F-4E6F-B63E-A7B8CAB57376}"/>
    <cellStyle name="Normal 10 5 2 2 3 4" xfId="2721" xr:uid="{236565C6-AFF3-497E-A6AF-5F65AEE9020E}"/>
    <cellStyle name="Normal 10 5 2 2 4" xfId="2722" xr:uid="{1CCBB1DD-577C-4DF8-A25E-7388FD1C0274}"/>
    <cellStyle name="Normal 10 5 2 2 5" xfId="2723" xr:uid="{ED72D8D4-B6DD-42C9-A5F2-6FF486BB321B}"/>
    <cellStyle name="Normal 10 5 2 2 6" xfId="2724" xr:uid="{3BF76383-11CE-46B3-A5F4-0E7EEB5D7D1D}"/>
    <cellStyle name="Normal 10 5 2 3" xfId="517" xr:uid="{09848559-39F5-4FAA-8DE9-85A90FEAC6F6}"/>
    <cellStyle name="Normal 10 5 2 3 2" xfId="1147" xr:uid="{CB0B07E7-113C-4F57-A9EA-19E31A4EACCD}"/>
    <cellStyle name="Normal 10 5 2 3 2 2" xfId="2725" xr:uid="{0E31D861-959F-4490-A59D-2139FDBFD414}"/>
    <cellStyle name="Normal 10 5 2 3 2 3" xfId="2726" xr:uid="{BBB591B3-1985-4F8C-AB61-56CC8F33E5F0}"/>
    <cellStyle name="Normal 10 5 2 3 2 4" xfId="2727" xr:uid="{8374D213-2C07-4742-953C-93F7F66D053E}"/>
    <cellStyle name="Normal 10 5 2 3 3" xfId="2728" xr:uid="{5D51B4D0-3CB0-436A-9A2F-4CE8500050E2}"/>
    <cellStyle name="Normal 10 5 2 3 4" xfId="2729" xr:uid="{5616FBC6-87BB-46EC-9760-A8056C87586F}"/>
    <cellStyle name="Normal 10 5 2 3 5" xfId="2730" xr:uid="{ABC94573-4197-4BE8-9ED4-70B7DC3EEE94}"/>
    <cellStyle name="Normal 10 5 2 4" xfId="1148" xr:uid="{EE1CB551-4D8D-4EF0-8284-1E5723DD372E}"/>
    <cellStyle name="Normal 10 5 2 4 2" xfId="2731" xr:uid="{F077E28B-AE78-4850-B167-1E965008B227}"/>
    <cellStyle name="Normal 10 5 2 4 3" xfId="2732" xr:uid="{FEBB6B1B-C1BA-4372-830A-473293EBB6E6}"/>
    <cellStyle name="Normal 10 5 2 4 4" xfId="2733" xr:uid="{BC1A8F19-8333-4827-A834-2F07AEB90BBF}"/>
    <cellStyle name="Normal 10 5 2 5" xfId="2734" xr:uid="{6AD82F20-228F-490D-B5A9-1A50B7B505BC}"/>
    <cellStyle name="Normal 10 5 2 5 2" xfId="2735" xr:uid="{4F42472C-8FD6-4DE2-8A93-A620A1D0BE76}"/>
    <cellStyle name="Normal 10 5 2 5 3" xfId="2736" xr:uid="{BDED1D46-6FB4-417A-A2E4-253479FDDF8E}"/>
    <cellStyle name="Normal 10 5 2 5 4" xfId="2737" xr:uid="{1313F5B8-9443-4917-A512-6F5F1C0A0871}"/>
    <cellStyle name="Normal 10 5 2 6" xfId="2738" xr:uid="{75C888CE-B0C0-4E2C-BCAA-72D395484F19}"/>
    <cellStyle name="Normal 10 5 2 7" xfId="2739" xr:uid="{EB224E00-113C-4CDC-BAD8-839AE9B8231C}"/>
    <cellStyle name="Normal 10 5 2 8" xfId="2740" xr:uid="{0D1D9776-3046-4B33-942A-FCED330CA1FE}"/>
    <cellStyle name="Normal 10 5 3" xfId="261" xr:uid="{7EE3D351-2B7E-4185-A5B9-C504065D4759}"/>
    <cellStyle name="Normal 10 5 3 2" xfId="518" xr:uid="{18D76896-B1B0-4CC8-B19A-479FA81A7736}"/>
    <cellStyle name="Normal 10 5 3 2 2" xfId="519" xr:uid="{CA3DFECC-F562-43B8-8850-893FE5893704}"/>
    <cellStyle name="Normal 10 5 3 2 3" xfId="2741" xr:uid="{EA460C94-82C3-42C7-8CB8-75F82BB7B535}"/>
    <cellStyle name="Normal 10 5 3 2 4" xfId="2742" xr:uid="{74C4EE05-9610-4CCC-AEAF-F9187AB71F6B}"/>
    <cellStyle name="Normal 10 5 3 3" xfId="520" xr:uid="{B0FA012D-5D64-43D3-937E-DAB0BE76E3A7}"/>
    <cellStyle name="Normal 10 5 3 3 2" xfId="2743" xr:uid="{4643CD20-5785-4C73-A029-269D0BBC6DEF}"/>
    <cellStyle name="Normal 10 5 3 3 3" xfId="2744" xr:uid="{1B61359D-3C03-417E-84D7-15F0DE1EC2E6}"/>
    <cellStyle name="Normal 10 5 3 3 4" xfId="2745" xr:uid="{84F8BAC1-5D5E-4A97-9045-689716754FE5}"/>
    <cellStyle name="Normal 10 5 3 4" xfId="2746" xr:uid="{4DE11A23-CC49-4D45-B8B6-C7E6C1D99109}"/>
    <cellStyle name="Normal 10 5 3 5" xfId="2747" xr:uid="{23F95538-268B-474E-BE4D-227FB59156AE}"/>
    <cellStyle name="Normal 10 5 3 6" xfId="2748" xr:uid="{826AD904-B54F-45E4-A8EE-911FEA683165}"/>
    <cellStyle name="Normal 10 5 4" xfId="262" xr:uid="{79385282-F218-4E1E-8667-1B9495843C9D}"/>
    <cellStyle name="Normal 10 5 4 2" xfId="521" xr:uid="{34CF81E6-283E-447F-8296-02D8A3ADD040}"/>
    <cellStyle name="Normal 10 5 4 2 2" xfId="2749" xr:uid="{5F8695D3-3248-4563-BB95-C8CB69D638D0}"/>
    <cellStyle name="Normal 10 5 4 2 3" xfId="2750" xr:uid="{3221903A-287E-42F1-A0F6-F759C7BD46A1}"/>
    <cellStyle name="Normal 10 5 4 2 4" xfId="2751" xr:uid="{B078C0C8-D356-45A1-8388-62F7454BCBF4}"/>
    <cellStyle name="Normal 10 5 4 3" xfId="2752" xr:uid="{D25E776A-6A74-461D-9C20-64D7273890FC}"/>
    <cellStyle name="Normal 10 5 4 4" xfId="2753" xr:uid="{E28DAC3B-5AF1-42FC-A165-9625284222FF}"/>
    <cellStyle name="Normal 10 5 4 5" xfId="2754" xr:uid="{942685AB-AF52-45A1-A991-5B6749B3A69A}"/>
    <cellStyle name="Normal 10 5 5" xfId="522" xr:uid="{A8F86BB2-9A00-4205-A590-2C4C56F4B43D}"/>
    <cellStyle name="Normal 10 5 5 2" xfId="2755" xr:uid="{A88CCE0B-50ED-4A53-B6A2-F4E956B5D8FC}"/>
    <cellStyle name="Normal 10 5 5 3" xfId="2756" xr:uid="{D5B6454C-E73B-4B92-80DA-4C8DA810D1B4}"/>
    <cellStyle name="Normal 10 5 5 4" xfId="2757" xr:uid="{6E0F8363-C268-4691-9080-66815E6BC0BB}"/>
    <cellStyle name="Normal 10 5 6" xfId="2758" xr:uid="{80D4499F-C4CD-41CB-B648-7AAFC34BD23D}"/>
    <cellStyle name="Normal 10 5 6 2" xfId="2759" xr:uid="{BB885568-72BD-49C7-96D9-D498935612A4}"/>
    <cellStyle name="Normal 10 5 6 3" xfId="2760" xr:uid="{38523393-6EDD-4DD3-A7FB-69D296B1D3E7}"/>
    <cellStyle name="Normal 10 5 6 4" xfId="2761" xr:uid="{7F8AC8FD-1797-409E-9DE5-0F5F1625EA0D}"/>
    <cellStyle name="Normal 10 5 7" xfId="2762" xr:uid="{4E1F480B-15A8-4866-9058-E0434C2223B6}"/>
    <cellStyle name="Normal 10 5 8" xfId="2763" xr:uid="{ECC28FEE-C4B3-4B47-A39F-7BBB87BBC77C}"/>
    <cellStyle name="Normal 10 5 9" xfId="2764" xr:uid="{B8B71F4B-C663-41CD-AA8E-0E33E627BC43}"/>
    <cellStyle name="Normal 10 6" xfId="61" xr:uid="{D7E868F0-9AA4-4B24-B333-60E35C7B9A86}"/>
    <cellStyle name="Normal 10 6 2" xfId="263" xr:uid="{FBC35C8C-460C-43F0-BAF1-77C38CD5F2F3}"/>
    <cellStyle name="Normal 10 6 2 2" xfId="523" xr:uid="{CE45157E-C8CA-4834-9B4A-BAF8E6915FA7}"/>
    <cellStyle name="Normal 10 6 2 2 2" xfId="1149" xr:uid="{B4E2C624-EB6A-4E0A-B155-127505A5B879}"/>
    <cellStyle name="Normal 10 6 2 2 2 2" xfId="1150" xr:uid="{CA42624F-69C9-4AF8-9097-EFD38B69B959}"/>
    <cellStyle name="Normal 10 6 2 2 3" xfId="1151" xr:uid="{E1BA8BD1-D0B0-4833-870F-999C9714ED5F}"/>
    <cellStyle name="Normal 10 6 2 2 4" xfId="2765" xr:uid="{E55C3F73-DDC6-4568-B2F8-CA8D157ED6A4}"/>
    <cellStyle name="Normal 10 6 2 3" xfId="1152" xr:uid="{F6B13800-C3C5-4D76-9242-E9DE89908D9D}"/>
    <cellStyle name="Normal 10 6 2 3 2" xfId="1153" xr:uid="{6DC13087-07C5-481D-A0A5-F3D721821376}"/>
    <cellStyle name="Normal 10 6 2 3 3" xfId="2766" xr:uid="{7E382B2B-1FE7-4601-A81A-25920F06BBCC}"/>
    <cellStyle name="Normal 10 6 2 3 4" xfId="2767" xr:uid="{B3CCB608-2C24-4C40-B22A-8950CF6DA39C}"/>
    <cellStyle name="Normal 10 6 2 4" xfId="1154" xr:uid="{1BD3E2BD-F6FC-41EC-AB0C-880464D08710}"/>
    <cellStyle name="Normal 10 6 2 5" xfId="2768" xr:uid="{D385591E-9C1F-4EAC-8F4A-A3EF0C3532B1}"/>
    <cellStyle name="Normal 10 6 2 6" xfId="2769" xr:uid="{8810C205-C6BC-48A5-8A85-877630998E61}"/>
    <cellStyle name="Normal 10 6 3" xfId="524" xr:uid="{C8DBA45B-837F-4EAE-A06E-97237162BD73}"/>
    <cellStyle name="Normal 10 6 3 2" xfId="1155" xr:uid="{B042EE29-83F1-441E-B5EB-BF4AE5504A1F}"/>
    <cellStyle name="Normal 10 6 3 2 2" xfId="1156" xr:uid="{BF1FB162-B5FB-40BB-9C6D-4AA99FDFF1D9}"/>
    <cellStyle name="Normal 10 6 3 2 3" xfId="2770" xr:uid="{6C70CA99-20DD-4C3A-A41B-6B01D597BEAF}"/>
    <cellStyle name="Normal 10 6 3 2 4" xfId="2771" xr:uid="{B4FAFC1A-9162-4E13-A9D3-E547BCDB3552}"/>
    <cellStyle name="Normal 10 6 3 3" xfId="1157" xr:uid="{EAA7F333-76BE-4115-89F1-5CE37218CD3B}"/>
    <cellStyle name="Normal 10 6 3 4" xfId="2772" xr:uid="{622BA351-0CFA-4D55-8BB1-56BCF18FB0DD}"/>
    <cellStyle name="Normal 10 6 3 5" xfId="2773" xr:uid="{EBCBAE33-1731-4672-B4A4-1F038F6941EB}"/>
    <cellStyle name="Normal 10 6 4" xfId="1158" xr:uid="{353C6D21-CC15-4465-9E8A-4D074559D51A}"/>
    <cellStyle name="Normal 10 6 4 2" xfId="1159" xr:uid="{6A3822F3-36E3-4E8F-A558-9E6E10CF4E11}"/>
    <cellStyle name="Normal 10 6 4 3" xfId="2774" xr:uid="{D220C374-80D4-4A50-BD23-7371E88929F3}"/>
    <cellStyle name="Normal 10 6 4 4" xfId="2775" xr:uid="{69854042-61F7-445D-A8CC-556AF0044342}"/>
    <cellStyle name="Normal 10 6 5" xfId="1160" xr:uid="{65FB0D06-65FE-44A2-9FE0-A36E83F24DD0}"/>
    <cellStyle name="Normal 10 6 5 2" xfId="2776" xr:uid="{120936E0-7EF2-4A5F-B7FE-754EFBF5607C}"/>
    <cellStyle name="Normal 10 6 5 3" xfId="2777" xr:uid="{0F92719E-12EA-4EF2-9309-6D0295DCD7A0}"/>
    <cellStyle name="Normal 10 6 5 4" xfId="2778" xr:uid="{1AB9E723-A531-4105-9401-28603B4BF2FB}"/>
    <cellStyle name="Normal 10 6 6" xfId="2779" xr:uid="{B6F53D26-0938-4E73-87CF-913426FA0A7E}"/>
    <cellStyle name="Normal 10 6 7" xfId="2780" xr:uid="{F6064F5F-337B-46A7-9D20-40AB0F37B6C7}"/>
    <cellStyle name="Normal 10 6 8" xfId="2781" xr:uid="{1045CE08-6B6C-478F-BC25-465F889E1351}"/>
    <cellStyle name="Normal 10 7" xfId="264" xr:uid="{634B95A2-92AD-4579-A561-E717B5CA36F9}"/>
    <cellStyle name="Normal 10 7 2" xfId="525" xr:uid="{E82D77F0-4594-497F-9CDB-598FF1B5085E}"/>
    <cellStyle name="Normal 10 7 2 2" xfId="526" xr:uid="{5A939FDB-C196-4177-9B69-C8EB157C50F5}"/>
    <cellStyle name="Normal 10 7 2 2 2" xfId="1161" xr:uid="{2FCC8121-056A-4F18-AC7F-5364FE31DB5E}"/>
    <cellStyle name="Normal 10 7 2 2 3" xfId="2782" xr:uid="{C0354B12-B2A5-4F53-9DE2-826D9C3658DF}"/>
    <cellStyle name="Normal 10 7 2 2 4" xfId="2783" xr:uid="{8FBF6A89-BC58-41AC-8016-FD9F2AF5CAD8}"/>
    <cellStyle name="Normal 10 7 2 3" xfId="1162" xr:uid="{5458BE33-5EFE-4617-8EC3-68506A4A9B3C}"/>
    <cellStyle name="Normal 10 7 2 4" xfId="2784" xr:uid="{216E81C3-D632-4274-9FCB-4447B6CB96FD}"/>
    <cellStyle name="Normal 10 7 2 5" xfId="2785" xr:uid="{F78ECD52-40FE-460F-98D9-C9D68600307B}"/>
    <cellStyle name="Normal 10 7 3" xfId="527" xr:uid="{38A41A72-7248-4264-9553-1D967575DF50}"/>
    <cellStyle name="Normal 10 7 3 2" xfId="1163" xr:uid="{AF1352BF-DDA1-4FAB-9920-C5E00E7164E4}"/>
    <cellStyle name="Normal 10 7 3 3" xfId="2786" xr:uid="{D8A5B6A2-A798-4581-8860-C06E60B1AF0E}"/>
    <cellStyle name="Normal 10 7 3 4" xfId="2787" xr:uid="{E3E35F9F-C445-4B8C-9FF5-8CB4E397DAFE}"/>
    <cellStyle name="Normal 10 7 4" xfId="1164" xr:uid="{FB032E66-DEBF-4553-8DA7-AD17EF5A3667}"/>
    <cellStyle name="Normal 10 7 4 2" xfId="2788" xr:uid="{4E9E48D7-914E-42DA-93B8-493E123166D4}"/>
    <cellStyle name="Normal 10 7 4 3" xfId="2789" xr:uid="{3F04191C-7E96-478C-B60A-20DA098A7DD3}"/>
    <cellStyle name="Normal 10 7 4 4" xfId="2790" xr:uid="{846C01A2-83C5-470A-B53C-E7DEB4772198}"/>
    <cellStyle name="Normal 10 7 5" xfId="2791" xr:uid="{A32A8740-A843-4687-83A5-89526348149B}"/>
    <cellStyle name="Normal 10 7 6" xfId="2792" xr:uid="{AAE414BB-18DE-43C4-A3A6-79789BD049A0}"/>
    <cellStyle name="Normal 10 7 7" xfId="2793" xr:uid="{EA294ABF-4C53-4274-B0CD-5F57C2E40768}"/>
    <cellStyle name="Normal 10 8" xfId="265" xr:uid="{1F2FA81A-6FF4-42E6-BB18-9EA4FD989791}"/>
    <cellStyle name="Normal 10 8 2" xfId="528" xr:uid="{8DDC99D7-703E-4599-ABFD-C34986915501}"/>
    <cellStyle name="Normal 10 8 2 2" xfId="1165" xr:uid="{D47A3156-291E-4E9B-8B46-94AE945E3DC7}"/>
    <cellStyle name="Normal 10 8 2 3" xfId="2794" xr:uid="{CFDF7F3F-6EE5-4D57-98AB-25FCA3439F3C}"/>
    <cellStyle name="Normal 10 8 2 4" xfId="2795" xr:uid="{CA426356-E7CE-4251-AA2F-6061C1DA6FFF}"/>
    <cellStyle name="Normal 10 8 3" xfId="1166" xr:uid="{95459EE0-A6D7-4DA9-A03F-A90FEC9C2004}"/>
    <cellStyle name="Normal 10 8 3 2" xfId="2796" xr:uid="{B7CBDCE7-11C8-41DB-B410-2B11CADC08CB}"/>
    <cellStyle name="Normal 10 8 3 3" xfId="2797" xr:uid="{770E620F-FF83-4D71-A7F7-5A880FB96411}"/>
    <cellStyle name="Normal 10 8 3 4" xfId="2798" xr:uid="{B54922D3-6ABF-4330-9DDA-A3421F31A0BD}"/>
    <cellStyle name="Normal 10 8 4" xfId="2799" xr:uid="{1408DE98-DB06-4702-A2D3-4D4CFE5616BF}"/>
    <cellStyle name="Normal 10 8 5" xfId="2800" xr:uid="{233A557E-04F7-4EEB-BF72-B29DE13CF2B9}"/>
    <cellStyle name="Normal 10 8 6" xfId="2801" xr:uid="{BF8B9005-FE1B-4B45-BCAD-CB2E706BCE6F}"/>
    <cellStyle name="Normal 10 9" xfId="266" xr:uid="{39CC5698-C2FB-426E-8567-6B5A20B82592}"/>
    <cellStyle name="Normal 10 9 2" xfId="1167" xr:uid="{0E05B4B8-7BBD-49DE-AC23-8BECBF0D9751}"/>
    <cellStyle name="Normal 10 9 2 2" xfId="2802" xr:uid="{F684DD30-84E8-4E01-84F3-96C8A59EDAEB}"/>
    <cellStyle name="Normal 10 9 2 2 2" xfId="4331" xr:uid="{3F3CEB3E-6042-49E6-914F-0BA015B9993C}"/>
    <cellStyle name="Normal 10 9 2 2 3" xfId="4680" xr:uid="{3153676A-C13E-4C8F-AF7B-84CC12CD3FDC}"/>
    <cellStyle name="Normal 10 9 2 3" xfId="2803" xr:uid="{EB523378-FE44-4FC3-9BDE-18BF3ED33967}"/>
    <cellStyle name="Normal 10 9 2 4" xfId="2804" xr:uid="{753621FB-E50F-443D-A668-41401A23012D}"/>
    <cellStyle name="Normal 10 9 3" xfId="2805" xr:uid="{B68AB834-1AFB-40C4-897D-C5E6F245F559}"/>
    <cellStyle name="Normal 10 9 4" xfId="2806" xr:uid="{48F5C17F-1C92-4E40-8709-B09363EE9A49}"/>
    <cellStyle name="Normal 10 9 4 2" xfId="4563" xr:uid="{50FDE1D8-E16B-498E-AC0B-B1EF2946EC2F}"/>
    <cellStyle name="Normal 10 9 4 3" xfId="4681" xr:uid="{E2F57FBE-00AC-401D-AF92-256D28BA550C}"/>
    <cellStyle name="Normal 10 9 4 4" xfId="4601" xr:uid="{547D6C65-CBD8-4771-97DE-4C7ED560B3D1}"/>
    <cellStyle name="Normal 10 9 5" xfId="2807" xr:uid="{DC21B91B-3513-4CC2-9D86-2646E27C531A}"/>
    <cellStyle name="Normal 11" xfId="62" xr:uid="{98C1348E-798F-4B79-B8A9-9CD8B8F0B80D}"/>
    <cellStyle name="Normal 11 2" xfId="267" xr:uid="{72864C73-1BD8-4D8F-8FC8-9A27BE7419C9}"/>
    <cellStyle name="Normal 11 2 2" xfId="4648" xr:uid="{62D8D9BD-AF2D-40B0-A808-EB9D026A98C7}"/>
    <cellStyle name="Normal 11 3" xfId="4336" xr:uid="{2C898114-837C-4095-8A01-00EE494F097D}"/>
    <cellStyle name="Normal 11 3 2" xfId="4542" xr:uid="{FAC73F7D-3C32-4A2C-B107-E821B751C838}"/>
    <cellStyle name="Normal 11 3 3" xfId="4725" xr:uid="{3E04784F-E53B-4155-A397-161B95A7ACC3}"/>
    <cellStyle name="Normal 11 3 4" xfId="4702" xr:uid="{A98EF732-0456-4E1D-B9DE-4E57BF57F3CF}"/>
    <cellStyle name="Normal 12" xfId="63" xr:uid="{2361A41E-C98B-4E6F-AF2F-1489463A705D}"/>
    <cellStyle name="Normal 12 2" xfId="268" xr:uid="{45A2B51E-9E93-4586-93F2-80FD81495951}"/>
    <cellStyle name="Normal 12 2 2" xfId="4649" xr:uid="{1D63C683-A0E8-4368-A37F-12C34254099C}"/>
    <cellStyle name="Normal 12 3" xfId="4543" xr:uid="{C72ACB6D-C391-4E9B-B92A-5982BC31E483}"/>
    <cellStyle name="Normal 13" xfId="64" xr:uid="{3FE8D1AF-4526-442F-9D4F-478EFF0A8F63}"/>
    <cellStyle name="Normal 13 2" xfId="65" xr:uid="{1CF8F642-8479-4FA5-AD38-6ACDC1DA51B4}"/>
    <cellStyle name="Normal 13 2 2" xfId="269" xr:uid="{EEC413BF-866A-45B6-8FCC-18642F281B05}"/>
    <cellStyle name="Normal 13 2 2 2" xfId="4650" xr:uid="{D2A628C5-E998-4363-9B67-D388A66946AA}"/>
    <cellStyle name="Normal 13 2 3" xfId="4338" xr:uid="{5752B6B4-C5DC-4AFB-8105-D3CBA10CF197}"/>
    <cellStyle name="Normal 13 2 3 2" xfId="4544" xr:uid="{8A9DF8A6-F8DA-4BA7-AB63-7A7A8BE4EF1A}"/>
    <cellStyle name="Normal 13 2 3 3" xfId="4726" xr:uid="{A480CF62-663F-4EFF-910B-0CBD8B3BA70C}"/>
    <cellStyle name="Normal 13 2 3 4" xfId="4703" xr:uid="{DA2544BC-1039-4743-9051-64D2DE24A0D8}"/>
    <cellStyle name="Normal 13 3" xfId="270" xr:uid="{85012502-0B9C-4455-923E-6D4A85BFDF23}"/>
    <cellStyle name="Normal 13 3 2" xfId="4422" xr:uid="{045E46A2-726A-40BD-A5A2-6E4FDE85BBE6}"/>
    <cellStyle name="Normal 13 3 3" xfId="4339" xr:uid="{21477012-0DA5-47F4-92A9-4D2929740A1B}"/>
    <cellStyle name="Normal 13 3 4" xfId="4567" xr:uid="{6DEDE23A-46C6-4C75-B35D-D6C4DAF5A759}"/>
    <cellStyle name="Normal 13 3 5" xfId="4727" xr:uid="{8EAD245D-7D29-42DC-8699-6B90BBD2F623}"/>
    <cellStyle name="Normal 13 4" xfId="4340" xr:uid="{23A8ADB7-7AA6-4EAA-AB67-A3BD0DFCB7FC}"/>
    <cellStyle name="Normal 13 5" xfId="4337" xr:uid="{0D8CA601-D0E4-42BB-92B5-51C0DA889D99}"/>
    <cellStyle name="Normal 14" xfId="66" xr:uid="{ECAC9920-FAB5-46BA-9461-415E58672417}"/>
    <cellStyle name="Normal 14 18" xfId="4342" xr:uid="{FAF7587E-A8A8-480D-B219-B7CEB1668BCB}"/>
    <cellStyle name="Normal 14 2" xfId="271" xr:uid="{51113760-DF47-43DF-888F-B4A8650B9A3E}"/>
    <cellStyle name="Normal 14 2 2" xfId="431" xr:uid="{6994E7B2-1E47-4F9E-8E86-79F8BD92507F}"/>
    <cellStyle name="Normal 14 2 2 2" xfId="432" xr:uid="{5FDC5986-367F-4D5D-98CB-E08FDDDF166C}"/>
    <cellStyle name="Normal 14 2 3" xfId="433" xr:uid="{26464F62-E67D-433F-BA30-AB3675740720}"/>
    <cellStyle name="Normal 14 3" xfId="434" xr:uid="{992E40F0-0AD7-47FA-A8F0-E1CFD27B3D4E}"/>
    <cellStyle name="Normal 14 3 2" xfId="4651" xr:uid="{D926A992-51FC-4354-A089-87031D285F75}"/>
    <cellStyle name="Normal 14 4" xfId="4341" xr:uid="{4C5385EF-2366-42B9-BFC8-CA110091C145}"/>
    <cellStyle name="Normal 14 4 2" xfId="4545" xr:uid="{2C50C162-C14F-4032-AFDD-065FE6649F4D}"/>
    <cellStyle name="Normal 14 4 3" xfId="4728" xr:uid="{9C6E2E4E-FFDE-4D5F-9CA2-B977EE44D60A}"/>
    <cellStyle name="Normal 14 4 4" xfId="4704" xr:uid="{28C975E7-58ED-483A-96CD-A7D272DD0A2B}"/>
    <cellStyle name="Normal 15" xfId="67" xr:uid="{CA251C3F-701C-445D-9A9B-3FF70C4FB497}"/>
    <cellStyle name="Normal 15 2" xfId="68" xr:uid="{3A2518E4-489B-4869-AB8E-69C81C1CD071}"/>
    <cellStyle name="Normal 15 2 2" xfId="272" xr:uid="{FE7C8E13-4BC5-47FA-9E66-5A71D33890FF}"/>
    <cellStyle name="Normal 15 2 2 2" xfId="4454" xr:uid="{E0B2F6EF-869E-4B92-9443-E314402CC6F5}"/>
    <cellStyle name="Normal 15 2 3" xfId="4547" xr:uid="{4BC36279-96A0-4105-B305-3F911C3A0B03}"/>
    <cellStyle name="Normal 15 3" xfId="273" xr:uid="{3AD9E4D3-31AE-4387-A273-E9815D034208}"/>
    <cellStyle name="Normal 15 3 2" xfId="4423" xr:uid="{D5E59CCF-FEF4-4E54-9FD8-1ED7F646771D}"/>
    <cellStyle name="Normal 15 3 3" xfId="4344" xr:uid="{83C822C3-D824-4EE8-9D98-03D7D48804BF}"/>
    <cellStyle name="Normal 15 3 4" xfId="4568" xr:uid="{EB5877D6-669B-4EE6-8D14-A45496D6DF01}"/>
    <cellStyle name="Normal 15 3 5" xfId="4730" xr:uid="{4E699AF1-0E8A-4819-BD95-3C04CE9505E3}"/>
    <cellStyle name="Normal 15 4" xfId="4343" xr:uid="{AD957442-C174-4AC1-BAB4-B4443F215086}"/>
    <cellStyle name="Normal 15 4 2" xfId="4546" xr:uid="{DEB96B56-6E64-4203-9E9D-A35879046885}"/>
    <cellStyle name="Normal 15 4 3" xfId="4729" xr:uid="{25DDF532-BC16-40F1-8D2C-717FD72A664C}"/>
    <cellStyle name="Normal 15 4 4" xfId="4705" xr:uid="{8CE23E84-A4B0-4E4D-94A2-A6EBB8397405}"/>
    <cellStyle name="Normal 16" xfId="69" xr:uid="{6662AB42-CB56-445F-A7D7-DF6F5FC3CCDA}"/>
    <cellStyle name="Normal 16 2" xfId="274" xr:uid="{D7559D3F-BDE5-434F-9D7C-9A86074DBB2E}"/>
    <cellStyle name="Normal 16 2 2" xfId="4424" xr:uid="{CB01DF98-6AB7-417C-90B1-001843CD990D}"/>
    <cellStyle name="Normal 16 2 3" xfId="4345" xr:uid="{E471F303-10EE-4DE0-8A98-E69EC5C3823B}"/>
    <cellStyle name="Normal 16 2 4" xfId="4569" xr:uid="{87C988D5-8CD9-4477-84E7-5B18080FD5E7}"/>
    <cellStyle name="Normal 16 2 5" xfId="4731" xr:uid="{44053EEB-C88D-42A9-BA50-A8DFAF7FD1F9}"/>
    <cellStyle name="Normal 16 3" xfId="275" xr:uid="{4618F577-2446-49DC-B407-806E8220F836}"/>
    <cellStyle name="Normal 17" xfId="70" xr:uid="{FCD43EA7-C720-447F-B714-6BD9A1709F8A}"/>
    <cellStyle name="Normal 17 2" xfId="276" xr:uid="{FD943C08-1BB8-416B-934B-0134E0FFD56C}"/>
    <cellStyle name="Normal 17 2 2" xfId="4425" xr:uid="{8B300FBC-8FBB-45B5-991D-685179AA48F5}"/>
    <cellStyle name="Normal 17 2 3" xfId="4347" xr:uid="{CC91AE87-A51B-4855-AC33-CEE80A25F338}"/>
    <cellStyle name="Normal 17 2 4" xfId="4570" xr:uid="{D216FE61-17EE-4732-90B8-0F69385DDDC9}"/>
    <cellStyle name="Normal 17 2 5" xfId="4732" xr:uid="{7309BB90-DEAC-4C32-A98B-2511C09225E5}"/>
    <cellStyle name="Normal 17 3" xfId="4348" xr:uid="{7D85A2F6-46FA-4FD4-9F5E-B8EE4C9B6772}"/>
    <cellStyle name="Normal 17 4" xfId="4346" xr:uid="{B0783593-068A-4AE2-BAB9-20465144F7DF}"/>
    <cellStyle name="Normal 18" xfId="71" xr:uid="{6ED364F1-1536-42E8-BED0-0278E33EE9C4}"/>
    <cellStyle name="Normal 18 2" xfId="277" xr:uid="{E9158EAA-3578-4FE2-808D-64192B4B3148}"/>
    <cellStyle name="Normal 18 2 2" xfId="4455" xr:uid="{E1BED9E6-ECD9-46D3-A83E-26DF6AAFD67A}"/>
    <cellStyle name="Normal 18 3" xfId="4349" xr:uid="{323A3CA9-CDAA-4FAE-82B5-8F1910DE2F89}"/>
    <cellStyle name="Normal 18 3 2" xfId="4548" xr:uid="{8086B72D-AD18-42B2-92E7-D5CFCDE40EDC}"/>
    <cellStyle name="Normal 18 3 3" xfId="4733" xr:uid="{5C149FBB-B881-4232-9A09-EE7AC0E05DB9}"/>
    <cellStyle name="Normal 18 3 4" xfId="4706" xr:uid="{1080DF17-8715-4BBC-A1CB-786E407EECC0}"/>
    <cellStyle name="Normal 19" xfId="72" xr:uid="{36D0773C-9354-41B7-8B2A-E27E78C1B6D8}"/>
    <cellStyle name="Normal 19 2" xfId="73" xr:uid="{FEF62D7B-023E-4F1D-878A-EF50BCB57417}"/>
    <cellStyle name="Normal 19 2 2" xfId="278" xr:uid="{4FF1F22F-3C0F-4652-AFCD-DD00EF7EFCC1}"/>
    <cellStyle name="Normal 19 2 2 2" xfId="4652" xr:uid="{2BC0C5E9-376D-4AEA-B07F-68251A0CF8D6}"/>
    <cellStyle name="Normal 19 2 3" xfId="4550" xr:uid="{DDD8B37F-C854-472B-AD26-1905B10AF7E2}"/>
    <cellStyle name="Normal 19 3" xfId="279" xr:uid="{D90E7212-D590-453E-B413-C72F865B9E1F}"/>
    <cellStyle name="Normal 19 3 2" xfId="4653" xr:uid="{B22E13E9-2B4A-4528-8E57-8CDF69EF4FAB}"/>
    <cellStyle name="Normal 19 4" xfId="4549" xr:uid="{589F7846-5157-4E02-867A-A28665457571}"/>
    <cellStyle name="Normal 2" xfId="3" xr:uid="{0035700C-F3A5-4A6F-B63A-5CE25669DEE2}"/>
    <cellStyle name="Normal 2 2" xfId="74" xr:uid="{F2D8ABE5-3F55-4423-ABBB-A1C6166A543C}"/>
    <cellStyle name="Normal 2 2 2" xfId="75" xr:uid="{B4DB4DBB-88B2-467F-A78B-77A94EF44EDF}"/>
    <cellStyle name="Normal 2 2 2 2" xfId="280" xr:uid="{447511D9-84D2-4C40-A081-ADAAE3396357}"/>
    <cellStyle name="Normal 2 2 2 2 2" xfId="4656" xr:uid="{4AF70697-6367-43FE-881B-1A696476B2E4}"/>
    <cellStyle name="Normal 2 2 2 3" xfId="4552" xr:uid="{0D397BC4-DDE6-411D-9135-77711C3F3021}"/>
    <cellStyle name="Normal 2 2 3" xfId="281" xr:uid="{FA0F803F-3C67-482D-8D56-27B9B57F3203}"/>
    <cellStyle name="Normal 2 2 3 2" xfId="4456" xr:uid="{48547C74-A4E2-447C-B0E0-C68652603397}"/>
    <cellStyle name="Normal 2 2 3 2 2" xfId="4586" xr:uid="{E05B44BC-C58D-4521-A5B5-4F336667C1B6}"/>
    <cellStyle name="Normal 2 2 3 2 2 2" xfId="4657" xr:uid="{654008E1-31D8-498A-AE71-57A2B9ABB5FF}"/>
    <cellStyle name="Normal 2 2 3 2 3" xfId="4751" xr:uid="{12362928-8696-47E1-9C4D-5F30398E0ED6}"/>
    <cellStyle name="Normal 2 2 3 2 4" xfId="5306" xr:uid="{AA60C6BD-5288-4211-9E0C-5858FF0F2BD5}"/>
    <cellStyle name="Normal 2 2 3 3" xfId="4436" xr:uid="{D7969459-5A81-43D5-B0C9-78FD1F471E3F}"/>
    <cellStyle name="Normal 2 2 3 4" xfId="4707" xr:uid="{A31A07D2-38C4-42C8-97A5-C10D0274A989}"/>
    <cellStyle name="Normal 2 2 3 5" xfId="4696" xr:uid="{04B22057-B035-4B4F-9DF1-50B7C369D6DC}"/>
    <cellStyle name="Normal 2 2 4" xfId="4350" xr:uid="{6499B1E2-824D-419B-9713-5B2E087E33B1}"/>
    <cellStyle name="Normal 2 2 4 2" xfId="4551" xr:uid="{517EF679-A1AC-40CC-8536-0C8E71F6D236}"/>
    <cellStyle name="Normal 2 2 4 3" xfId="4734" xr:uid="{1E51054C-9549-4099-BFBE-10E32B951985}"/>
    <cellStyle name="Normal 2 2 4 4" xfId="4708" xr:uid="{1C04CAAE-5D20-4154-A86F-90562631BD44}"/>
    <cellStyle name="Normal 2 2 5" xfId="4655" xr:uid="{12ACD8CA-C792-4F3F-847E-F930BAB18620}"/>
    <cellStyle name="Normal 2 2 6" xfId="4754" xr:uid="{AD3A61E6-FB0F-43E3-9831-DA3D5B243C1C}"/>
    <cellStyle name="Normal 2 3" xfId="76" xr:uid="{F1425ED3-729D-44E4-BA8F-790BD9B9AB6C}"/>
    <cellStyle name="Normal 2 3 2" xfId="77" xr:uid="{0DEF58B2-3ED3-4085-A406-F7788C334859}"/>
    <cellStyle name="Normal 2 3 2 2" xfId="282" xr:uid="{1B59F4FC-E496-4116-9DBD-9B07B181DCA3}"/>
    <cellStyle name="Normal 2 3 2 2 2" xfId="4658" xr:uid="{32C9398B-D466-458A-8BF4-72E316F5158B}"/>
    <cellStyle name="Normal 2 3 2 3" xfId="4352" xr:uid="{08EB21A9-3145-4035-ADB6-830F499B3798}"/>
    <cellStyle name="Normal 2 3 2 3 2" xfId="4554" xr:uid="{D2F2D370-3AD5-42B0-A201-E3FCB04F48D9}"/>
    <cellStyle name="Normal 2 3 2 3 3" xfId="4736" xr:uid="{204C6E26-0303-4463-87BE-4CF13D2A6A60}"/>
    <cellStyle name="Normal 2 3 2 3 4" xfId="4709" xr:uid="{DAB27A77-28CA-425D-B1F5-F04D75400FCF}"/>
    <cellStyle name="Normal 2 3 3" xfId="78" xr:uid="{44356956-7AE5-4BD3-B413-054FD3B68E66}"/>
    <cellStyle name="Normal 2 3 4" xfId="79" xr:uid="{0771DC4E-548B-414A-84B9-8B9245F50CCC}"/>
    <cellStyle name="Normal 2 3 5" xfId="186" xr:uid="{E99CCDDB-53EA-4490-87FB-C9AB294A830B}"/>
    <cellStyle name="Normal 2 3 5 2" xfId="4659" xr:uid="{55E7F5E7-EFD1-4B94-AC73-F20E0F3D4298}"/>
    <cellStyle name="Normal 2 3 6" xfId="4351" xr:uid="{39838CC1-7AA2-4BDC-B683-A24ADF829E21}"/>
    <cellStyle name="Normal 2 3 6 2" xfId="4553" xr:uid="{6D4D478B-A8E3-4413-A304-6BDCA3251F37}"/>
    <cellStyle name="Normal 2 3 6 3" xfId="4735" xr:uid="{69591639-FF70-4A08-B099-B1EDBF8F31FA}"/>
    <cellStyle name="Normal 2 3 6 4" xfId="4710" xr:uid="{D9F7E7F3-FAAE-4DA4-96ED-F2FC32ADF390}"/>
    <cellStyle name="Normal 2 3 7" xfId="5319" xr:uid="{248315A6-7C4E-4BC3-BA97-99582C7B4F4E}"/>
    <cellStyle name="Normal 2 4" xfId="80" xr:uid="{F3CC29A1-5809-495E-A08C-31BC55991F04}"/>
    <cellStyle name="Normal 2 4 2" xfId="81" xr:uid="{51D985C0-02D4-4411-9D8F-8AA4ABD38DD5}"/>
    <cellStyle name="Normal 2 4 3" xfId="283" xr:uid="{7E39EB5F-9EA9-4D96-8A17-5AD891BDDF6A}"/>
    <cellStyle name="Normal 2 4 3 2" xfId="4660" xr:uid="{E8017C1C-1CB1-4926-A042-8CD0008ADA0F}"/>
    <cellStyle name="Normal 2 4 3 3" xfId="4674" xr:uid="{766F1531-B17A-4C30-9C92-D1443809CF5E}"/>
    <cellStyle name="Normal 2 4 4" xfId="4555" xr:uid="{17794A64-6696-44DE-8C81-C854A5FB55AB}"/>
    <cellStyle name="Normal 2 4 5" xfId="4755" xr:uid="{26B2E4ED-FC6E-4411-86D2-C97BBC375FF8}"/>
    <cellStyle name="Normal 2 4 6" xfId="4753" xr:uid="{3E504ABA-4282-491B-B49A-9770076CEA50}"/>
    <cellStyle name="Normal 2 5" xfId="185" xr:uid="{7539FC96-4685-4AF5-AFDC-EF8D699CF417}"/>
    <cellStyle name="Normal 2 5 2" xfId="285" xr:uid="{C98156AC-2EA9-43C8-A70E-365006A6C49D}"/>
    <cellStyle name="Normal 2 5 2 2" xfId="2506" xr:uid="{5536E56B-C0A4-4C5A-AEC8-7341559F811E}"/>
    <cellStyle name="Normal 2 5 3" xfId="284" xr:uid="{5DDC438B-B582-4FA6-85A0-0A8EF08962F0}"/>
    <cellStyle name="Normal 2 5 3 2" xfId="4587" xr:uid="{4D9B07FE-8C22-4912-A2EF-36029A1904F5}"/>
    <cellStyle name="Normal 2 5 3 3" xfId="4747" xr:uid="{721E29DD-1FC3-481E-8CCF-2C5B93FD86C8}"/>
    <cellStyle name="Normal 2 5 3 4" xfId="5303" xr:uid="{FB6289D9-F9FF-455A-98BC-791D1B6D8545}"/>
    <cellStyle name="Normal 2 5 4" xfId="4661" xr:uid="{80C1A890-3BB9-4260-B246-CF168DF85FD8}"/>
    <cellStyle name="Normal 2 5 5" xfId="4616" xr:uid="{7DE21D52-34EE-4009-BBF1-6D6B59D4D4AD}"/>
    <cellStyle name="Normal 2 5 6" xfId="4615" xr:uid="{C8D31226-25FB-4582-895D-F482987FB183}"/>
    <cellStyle name="Normal 2 5 7" xfId="4750" xr:uid="{7C4FF9DE-5A89-4558-BBD2-A74F96469B49}"/>
    <cellStyle name="Normal 2 5 8" xfId="4720" xr:uid="{1A11164B-CDC0-45AC-A8BF-7EC73E26E1CF}"/>
    <cellStyle name="Normal 2 6" xfId="286" xr:uid="{F02F93EF-9443-4227-9A03-12DB86E93674}"/>
    <cellStyle name="Normal 2 6 2" xfId="287" xr:uid="{5BEB61B9-0220-45FE-ACCD-567424FE5C46}"/>
    <cellStyle name="Normal 2 6 3" xfId="453" xr:uid="{84F6C52A-17A3-4A25-B4A9-D11D444CDA8B}"/>
    <cellStyle name="Normal 2 6 3 2" xfId="5336" xr:uid="{44A44EC5-B6A3-4E3D-A349-74C7E9A3F5AB}"/>
    <cellStyle name="Normal 2 6 4" xfId="4662" xr:uid="{B6F64B33-0FFE-4224-B20E-E58CD061525B}"/>
    <cellStyle name="Normal 2 6 5" xfId="4613" xr:uid="{3A891864-8082-44D6-869D-7B031D49F86C}"/>
    <cellStyle name="Normal 2 6 5 2" xfId="4711" xr:uid="{E79A9A9E-08CA-4A8F-A7D0-C98D6697F4F1}"/>
    <cellStyle name="Normal 2 6 6" xfId="4599" xr:uid="{F95C41D3-32F0-4C80-8E6F-AA9CCF00232E}"/>
    <cellStyle name="Normal 2 6 7" xfId="5323" xr:uid="{25363CE6-DAA8-4EE6-9B2E-D47DF7A954AC}"/>
    <cellStyle name="Normal 2 6 8" xfId="5332" xr:uid="{E45E38DD-24C9-41E0-A179-CF3BC70D3998}"/>
    <cellStyle name="Normal 2 7" xfId="288" xr:uid="{E704382A-5ED1-4F84-A368-CF30EE9709EB}"/>
    <cellStyle name="Normal 2 7 2" xfId="4457" xr:uid="{7AFF93D2-D529-4D7F-9A3C-A38197EFFE29}"/>
    <cellStyle name="Normal 2 7 3" xfId="4663" xr:uid="{A87D790F-5789-44EE-87E3-7D601102DC47}"/>
    <cellStyle name="Normal 2 7 4" xfId="5304" xr:uid="{9A7A87A3-DA5F-400F-87C7-16041A72AAE0}"/>
    <cellStyle name="Normal 2 8" xfId="4509" xr:uid="{DAB4B9B3-E84C-4D11-8CF2-614B975D9243}"/>
    <cellStyle name="Normal 2 9" xfId="4654" xr:uid="{EDA404D7-65A8-4D50-9DE5-B0A8BAA77A3B}"/>
    <cellStyle name="Normal 20" xfId="435" xr:uid="{7A067845-49BC-45D7-B399-B4229EF4D100}"/>
    <cellStyle name="Normal 20 2" xfId="436" xr:uid="{011FA9E9-B053-4E24-A615-4DC3DE2C3B0C}"/>
    <cellStyle name="Normal 20 2 2" xfId="437" xr:uid="{ACF36F1B-2EDB-4A9B-B81E-80A4D20593FF}"/>
    <cellStyle name="Normal 20 2 2 2" xfId="4426" xr:uid="{17378AF6-18F4-4B76-9305-E66A95485483}"/>
    <cellStyle name="Normal 20 2 2 3" xfId="4418" xr:uid="{BE605C38-7D89-4365-89E3-FCC92BD8CCD9}"/>
    <cellStyle name="Normal 20 2 2 4" xfId="4583" xr:uid="{70131175-3C52-4C6F-8B4F-0228B6580095}"/>
    <cellStyle name="Normal 20 2 2 5" xfId="4745" xr:uid="{3434477A-CCBA-4811-B195-D4C50D25B126}"/>
    <cellStyle name="Normal 20 2 3" xfId="4421" xr:uid="{A7FCFDD5-A5F6-4DF1-941F-D837C533B321}"/>
    <cellStyle name="Normal 20 2 4" xfId="4417" xr:uid="{B0B9F08A-0938-44F2-9480-24C4EDFED0CF}"/>
    <cellStyle name="Normal 20 2 5" xfId="4582" xr:uid="{4D9BDF7D-1833-4145-BC01-843EA27A4D52}"/>
    <cellStyle name="Normal 20 2 6" xfId="4744" xr:uid="{CE2BF3C7-1C1F-4620-822A-787357313698}"/>
    <cellStyle name="Normal 20 3" xfId="1168" xr:uid="{5BCD0302-2EEE-4134-B2E1-695962DBACBE}"/>
    <cellStyle name="Normal 20 3 2" xfId="4458" xr:uid="{FC0F274C-7CE6-4E0C-8A07-105A5CCD9FA6}"/>
    <cellStyle name="Normal 20 4" xfId="4353" xr:uid="{4DB407EF-4AC1-4142-A914-3D0B53C5CF2E}"/>
    <cellStyle name="Normal 20 4 2" xfId="4556" xr:uid="{2510B7FC-86F5-4B4D-BB78-A00CCD38AFC9}"/>
    <cellStyle name="Normal 20 4 3" xfId="4737" xr:uid="{A94E83CB-F5C4-4AC6-A5A4-74C9A18FFB95}"/>
    <cellStyle name="Normal 20 4 4" xfId="4712" xr:uid="{F9B6E50B-3386-4138-B346-04DF45A6B01F}"/>
    <cellStyle name="Normal 20 5" xfId="4434" xr:uid="{30194371-97A8-4B10-BEBE-C2707DB0F961}"/>
    <cellStyle name="Normal 20 5 2" xfId="5329" xr:uid="{CC9CACDF-65BE-4706-8AA7-A32A2B95116F}"/>
    <cellStyle name="Normal 20 6" xfId="4588" xr:uid="{2FA0ED05-BD00-42BC-BD9E-B05EE31AD43F}"/>
    <cellStyle name="Normal 20 7" xfId="4697" xr:uid="{20FD2211-E1E5-448F-BC9C-7DF98D143724}"/>
    <cellStyle name="Normal 20 8" xfId="4718" xr:uid="{03D88064-1406-46BD-8EC9-E6FEFDC8D0DC}"/>
    <cellStyle name="Normal 20 9" xfId="4717" xr:uid="{6964636A-0BE0-4283-AF41-A2D408B1609E}"/>
    <cellStyle name="Normal 21" xfId="438" xr:uid="{7C1353D3-22C1-4A71-A6BE-36A65331791A}"/>
    <cellStyle name="Normal 21 2" xfId="439" xr:uid="{036503C0-E845-48FD-8C67-C1AD52D927C8}"/>
    <cellStyle name="Normal 21 2 2" xfId="440" xr:uid="{C6953376-E121-4C3D-925B-4ED6444B775C}"/>
    <cellStyle name="Normal 21 3" xfId="4354" xr:uid="{1475784C-FECE-4682-A17A-BA2532EC84AA}"/>
    <cellStyle name="Normal 21 3 2" xfId="4460" xr:uid="{469A2760-A241-480D-B723-FEE5C582BFE2}"/>
    <cellStyle name="Normal 21 3 2 2" xfId="5348" xr:uid="{70ADEDD6-F291-428F-B4D6-9765F38A18E8}"/>
    <cellStyle name="Normal 21 3 3" xfId="4459" xr:uid="{9A3BDF45-FB48-455B-96FD-435D0C7F6BEA}"/>
    <cellStyle name="Normal 21 4" xfId="4571" xr:uid="{BB4C5AA4-8A7F-47B9-96B2-2DB8ADB88D07}"/>
    <cellStyle name="Normal 21 4 2" xfId="5347" xr:uid="{BF1BC2BF-7CF7-47BB-86D3-85605DDB0AD0}"/>
    <cellStyle name="Normal 21 5" xfId="4738" xr:uid="{91201B98-3F7F-4962-9628-2C3CF0F69338}"/>
    <cellStyle name="Normal 22" xfId="441" xr:uid="{4F76F9DD-7BF8-4051-A519-8C18D504D6E2}"/>
    <cellStyle name="Normal 22 2" xfId="442" xr:uid="{79D0AD70-CD62-433D-BC28-9B9F08F91C39}"/>
    <cellStyle name="Normal 22 3" xfId="4311" xr:uid="{5285B30B-6739-43B8-8036-0C5488DA515D}"/>
    <cellStyle name="Normal 22 3 2" xfId="4355" xr:uid="{A1D5CB00-C1EB-4F2E-A753-2DC049A11829}"/>
    <cellStyle name="Normal 22 3 2 2" xfId="4462" xr:uid="{06491DA8-32FC-46F5-9245-B7C8B2A0510D}"/>
    <cellStyle name="Normal 22 3 3" xfId="4461" xr:uid="{19F87BFB-0361-4B31-912E-980E97150E9C}"/>
    <cellStyle name="Normal 22 3 4" xfId="4692" xr:uid="{A48A8755-BA73-48E4-933D-915F96CEE0A0}"/>
    <cellStyle name="Normal 22 4" xfId="4314" xr:uid="{4D53168A-0C72-4199-8B61-9A16C26C59FF}"/>
    <cellStyle name="Normal 22 4 2" xfId="4432" xr:uid="{2330F690-2E22-497D-92D5-88C8818516B6}"/>
    <cellStyle name="Normal 22 4 3" xfId="4572" xr:uid="{7618AE32-DDA8-4ED0-BC35-C09EBD8EBDDC}"/>
    <cellStyle name="Normal 22 4 3 2" xfId="4591" xr:uid="{7E5A2C6D-5E5C-4020-AB6B-D36B36390486}"/>
    <cellStyle name="Normal 22 4 3 3" xfId="4749" xr:uid="{3ACB414D-F169-41B4-BE75-F3A093FD9DC0}"/>
    <cellStyle name="Normal 22 4 3 4" xfId="5339" xr:uid="{8E1303EB-F7D2-4B70-A299-2B7CF51382EA}"/>
    <cellStyle name="Normal 22 4 3 5" xfId="5335" xr:uid="{AC2D842A-F2A3-4D75-92FB-E051E4DBE015}"/>
    <cellStyle name="Normal 22 4 4" xfId="4693" xr:uid="{3707A627-A487-421E-B06A-0B23A8817E13}"/>
    <cellStyle name="Normal 22 4 5" xfId="4605" xr:uid="{D5016620-AC92-45E5-89C0-1872E3593050}"/>
    <cellStyle name="Normal 22 4 6" xfId="4596" xr:uid="{1FC75C11-EBD5-485E-BAC6-44382CF1AA22}"/>
    <cellStyle name="Normal 22 4 7" xfId="4595" xr:uid="{69C74DEA-3028-4921-8254-A849A0C9975B}"/>
    <cellStyle name="Normal 22 4 8" xfId="4594" xr:uid="{BB2A3A4A-D02A-4A86-A264-8E1F25E0B0F0}"/>
    <cellStyle name="Normal 22 4 9" xfId="4593" xr:uid="{7272F02B-19F4-4C0F-AB04-2D7F888B018D}"/>
    <cellStyle name="Normal 22 5" xfId="4739" xr:uid="{E5B4AE2F-5246-43A8-8915-74E6DAC09110}"/>
    <cellStyle name="Normal 23" xfId="443" xr:uid="{A98ACA93-52B4-4279-9809-EB914B3E9B2D}"/>
    <cellStyle name="Normal 23 2" xfId="2501" xr:uid="{95301B08-5DEE-4538-B200-DEDA3247855F}"/>
    <cellStyle name="Normal 23 2 2" xfId="4357" xr:uid="{0A4930CE-4A5B-4899-ACFF-BF866323757B}"/>
    <cellStyle name="Normal 23 2 2 2" xfId="4752" xr:uid="{12D3F8A3-92B3-4553-96EB-17415D489937}"/>
    <cellStyle name="Normal 23 2 2 3" xfId="4694" xr:uid="{5616320C-107A-4535-AE64-2A537D12F659}"/>
    <cellStyle name="Normal 23 2 2 4" xfId="4664" xr:uid="{80191792-97EA-4A85-A5EE-3DC5ADB07F5D}"/>
    <cellStyle name="Normal 23 2 3" xfId="4606" xr:uid="{F40CEA7C-3500-4150-BF42-2A046940E9F6}"/>
    <cellStyle name="Normal 23 2 4" xfId="4713" xr:uid="{D879A14B-5FF0-4E74-A05F-23B10C8EE0C9}"/>
    <cellStyle name="Normal 23 3" xfId="4427" xr:uid="{FC670C07-8700-4981-9831-CA5E679A525C}"/>
    <cellStyle name="Normal 23 4" xfId="4356" xr:uid="{737703D7-54B7-45BF-866E-6A10BBBB57EC}"/>
    <cellStyle name="Normal 23 5" xfId="4573" xr:uid="{94E07B49-9ADB-407B-A4F7-9A6BD05F74A7}"/>
    <cellStyle name="Normal 23 6" xfId="4740" xr:uid="{B4C8A067-F18D-4342-B93E-E097E615713D}"/>
    <cellStyle name="Normal 24" xfId="444" xr:uid="{F74B6C68-1516-4519-9100-F8437B89A2E0}"/>
    <cellStyle name="Normal 24 2" xfId="445" xr:uid="{020D14D9-4367-4692-9BD7-0BDC97FC1898}"/>
    <cellStyle name="Normal 24 2 2" xfId="4429" xr:uid="{38153A4C-0CB4-4E0E-872B-F971DE2BC535}"/>
    <cellStyle name="Normal 24 2 3" xfId="4359" xr:uid="{9E1DC01C-6FAF-4074-8B6A-90D6874E123E}"/>
    <cellStyle name="Normal 24 2 4" xfId="4575" xr:uid="{57F73311-C0F8-4CF0-8E3C-31826AB1C931}"/>
    <cellStyle name="Normal 24 2 5" xfId="4742" xr:uid="{2271A03F-EF48-4AA4-96DB-565A36EDACCA}"/>
    <cellStyle name="Normal 24 3" xfId="4428" xr:uid="{4A49A1CE-4D75-4868-B829-F61A799F880A}"/>
    <cellStyle name="Normal 24 4" xfId="4358" xr:uid="{9E39D307-ED50-405A-9D86-D1E0DE0803C5}"/>
    <cellStyle name="Normal 24 5" xfId="4574" xr:uid="{3F6B8A76-03AE-4545-A218-3A2CC5DAD8A7}"/>
    <cellStyle name="Normal 24 6" xfId="4741" xr:uid="{347C5611-BD22-4CEB-BA3B-F47366B7EEA9}"/>
    <cellStyle name="Normal 25" xfId="452" xr:uid="{102B941C-D072-4442-ACFD-80AE7F762FA4}"/>
    <cellStyle name="Normal 25 2" xfId="4361" xr:uid="{0DC01C7F-61F0-419E-8C38-6FF72382E313}"/>
    <cellStyle name="Normal 25 2 2" xfId="5338" xr:uid="{33D1963B-8AA2-4DA0-A753-67577BEF96FA}"/>
    <cellStyle name="Normal 25 3" xfId="4430" xr:uid="{C4D49FD4-6F49-4AB8-AAA4-8BBB83942F7E}"/>
    <cellStyle name="Normal 25 4" xfId="4360" xr:uid="{7A56A7A5-37D4-474B-A0A9-71F6CBD5DAA6}"/>
    <cellStyle name="Normal 25 5" xfId="4576" xr:uid="{F22F2B40-289B-4AA9-9EEC-8EFC62D10467}"/>
    <cellStyle name="Normal 26" xfId="2499" xr:uid="{06A1581F-EF47-4536-912C-FECEDC42FE27}"/>
    <cellStyle name="Normal 26 2" xfId="2500" xr:uid="{A06C3EC9-A393-408F-91A5-5A474701A3D1}"/>
    <cellStyle name="Normal 26 2 2" xfId="4363" xr:uid="{8D462829-174C-4144-BF42-252319B8348E}"/>
    <cellStyle name="Normal 26 3" xfId="4362" xr:uid="{06DB5F91-3AA1-4E87-8D62-DCF0DD14D9AA}"/>
    <cellStyle name="Normal 26 3 2" xfId="4437" xr:uid="{48EC143A-06F1-4DF2-8E2E-7BFFF7EB49F8}"/>
    <cellStyle name="Normal 27" xfId="2508" xr:uid="{2C452061-A8B1-41DB-8997-AE3927615EDF}"/>
    <cellStyle name="Normal 27 2" xfId="4365" xr:uid="{DD035C3C-A8D9-42A4-A1A6-1B70DD87F15D}"/>
    <cellStyle name="Normal 27 3" xfId="4364" xr:uid="{8EA22BB4-49FB-449C-A870-F0717117C3C1}"/>
    <cellStyle name="Normal 27 4" xfId="4600" xr:uid="{63941F65-DC60-44DC-8630-257886F94EB7}"/>
    <cellStyle name="Normal 27 5" xfId="5321" xr:uid="{CA7D762F-36FC-479B-B414-75CEB564808D}"/>
    <cellStyle name="Normal 27 6" xfId="4590" xr:uid="{A0DA7E8B-3EE7-4DDC-A867-6F26D276A87F}"/>
    <cellStyle name="Normal 27 7" xfId="5333" xr:uid="{06B8F940-8A71-4473-BFC9-0CD953B0B13A}"/>
    <cellStyle name="Normal 28" xfId="4366" xr:uid="{E45C2496-365C-4535-BFED-D0623AED727F}"/>
    <cellStyle name="Normal 28 2" xfId="4367" xr:uid="{F1A6A380-286A-4332-A2CD-B344C84ADB8D}"/>
    <cellStyle name="Normal 28 3" xfId="4368" xr:uid="{4C05B127-0AD8-44B8-8299-A18334264284}"/>
    <cellStyle name="Normal 29" xfId="4369" xr:uid="{02A2E3F2-26EA-4F8F-91D5-36E355D4E9AA}"/>
    <cellStyle name="Normal 29 2" xfId="4370" xr:uid="{D4CDF3B7-0A3B-4FEC-9DF4-3E8E0C56B953}"/>
    <cellStyle name="Normal 3" xfId="2" xr:uid="{665067A7-73F8-4B7E-BFD2-7BB3B9468366}"/>
    <cellStyle name="Normal 3 2" xfId="82" xr:uid="{16478E52-5774-4AD5-8597-F3C8686CA935}"/>
    <cellStyle name="Normal 3 2 2" xfId="83" xr:uid="{C2451D6E-0FD3-453F-971D-11DB084C3D03}"/>
    <cellStyle name="Normal 3 2 2 2" xfId="289" xr:uid="{4F801CF6-A6BA-48A7-9451-768760CDC4F2}"/>
    <cellStyle name="Normal 3 2 2 2 2" xfId="4666" xr:uid="{F0CDA69F-5D8B-4C46-AA09-4519E97F8273}"/>
    <cellStyle name="Normal 3 2 2 3" xfId="4557" xr:uid="{EDB47B16-6679-4B9F-8F9E-A053C4114A86}"/>
    <cellStyle name="Normal 3 2 3" xfId="84" xr:uid="{B69B750B-981F-4FBF-BFF4-D47BBDF20E9A}"/>
    <cellStyle name="Normal 3 2 4" xfId="290" xr:uid="{34360D17-61B9-461A-9B36-4A2FD0BD162F}"/>
    <cellStyle name="Normal 3 2 4 2" xfId="4667" xr:uid="{5CBD1468-BE3A-45B2-ACC5-255ECB383885}"/>
    <cellStyle name="Normal 3 2 5" xfId="2507" xr:uid="{25CDA73F-A527-48CA-8F16-F834B5028292}"/>
    <cellStyle name="Normal 3 2 5 2" xfId="4510" xr:uid="{389A9B0D-04C1-4F06-8D08-7BD669BE1B85}"/>
    <cellStyle name="Normal 3 2 5 3" xfId="5305" xr:uid="{25800F7D-1C35-4A0B-B3A9-7291F73262C5}"/>
    <cellStyle name="Normal 3 3" xfId="85" xr:uid="{9957D3DD-CF9A-4713-B9A5-99801F40DCB5}"/>
    <cellStyle name="Normal 3 3 2" xfId="291" xr:uid="{01265A07-29D7-44A7-8060-FD288F78D396}"/>
    <cellStyle name="Normal 3 3 2 2" xfId="4668" xr:uid="{AAD5FAC9-B560-47EE-A471-898569C77B2B}"/>
    <cellStyle name="Normal 3 3 3" xfId="4558" xr:uid="{1136572A-BC43-4F28-AD5E-296B59DA637F}"/>
    <cellStyle name="Normal 3 4" xfId="86" xr:uid="{B4377F2F-6F0F-4E2F-A988-568017460830}"/>
    <cellStyle name="Normal 3 4 2" xfId="2503" xr:uid="{742B079B-108C-49C6-9629-E60F5743686F}"/>
    <cellStyle name="Normal 3 4 2 2" xfId="4669" xr:uid="{24F8F3D7-A580-4425-B282-86D8614F6096}"/>
    <cellStyle name="Normal 3 5" xfId="2502" xr:uid="{E3AECCFC-D151-4A61-A8C4-B29596690744}"/>
    <cellStyle name="Normal 3 5 2" xfId="4670" xr:uid="{D723FF81-E74D-48FA-80E3-03E0C03EF674}"/>
    <cellStyle name="Normal 3 5 2 2" xfId="5349" xr:uid="{3909B7F0-D46E-4F43-B0D4-60358842CF2A}"/>
    <cellStyle name="Normal 3 5 3" xfId="4746" xr:uid="{E7C018A6-6C22-498F-9ECC-E124B4098296}"/>
    <cellStyle name="Normal 3 5 4" xfId="4714" xr:uid="{A35FDAE3-AE3F-4363-BE05-D9A48EBAE267}"/>
    <cellStyle name="Normal 3 6" xfId="4665" xr:uid="{E1F9C6F9-0C24-4254-9549-79F33235ED32}"/>
    <cellStyle name="Normal 3 6 2" xfId="5337" xr:uid="{36ACA180-3A21-4CDE-ACB4-B7B1AB226FA2}"/>
    <cellStyle name="Normal 3 6 2 2" xfId="5334" xr:uid="{CA4E92BB-36F2-45CD-B350-36BB649E933F}"/>
    <cellStyle name="Normal 30" xfId="4371" xr:uid="{DFDFB5D4-37E2-4895-994C-97959F558EFB}"/>
    <cellStyle name="Normal 30 2" xfId="4372" xr:uid="{ABCFDCDF-6B1D-489F-8DD0-AB2F2D89106B}"/>
    <cellStyle name="Normal 31" xfId="4373" xr:uid="{7202A286-F7E3-4397-91B8-E9DCCB054891}"/>
    <cellStyle name="Normal 31 2" xfId="4374" xr:uid="{8FBB9D4F-063E-4985-945D-DB77255DD195}"/>
    <cellStyle name="Normal 32" xfId="4375" xr:uid="{9608A09D-9893-4668-A81A-6AC1884ED28B}"/>
    <cellStyle name="Normal 33" xfId="4376" xr:uid="{6BC6F4CD-99FB-4C31-B647-CDE386218009}"/>
    <cellStyle name="Normal 33 2" xfId="4377" xr:uid="{7FDE18C4-557B-4A58-BE41-424A7E64BF97}"/>
    <cellStyle name="Normal 34" xfId="4378" xr:uid="{DC55B471-61DF-42B6-BD9A-D8D3C0A24DC7}"/>
    <cellStyle name="Normal 34 2" xfId="4379" xr:uid="{968BF9AC-76ED-4D35-8F96-6CDCA09B912A}"/>
    <cellStyle name="Normal 35" xfId="4380" xr:uid="{7A86B380-6FD4-4ECD-87A8-F20ADAE4DA16}"/>
    <cellStyle name="Normal 35 2" xfId="4381" xr:uid="{8C5AB5AA-C692-48D2-BD9F-7C7CDDEC7B35}"/>
    <cellStyle name="Normal 36" xfId="4382" xr:uid="{71F34A54-CF2D-4C25-A59B-35F429911DF7}"/>
    <cellStyle name="Normal 36 2" xfId="4383" xr:uid="{3D2E9E27-A476-45C2-B421-9390A0C4E36A}"/>
    <cellStyle name="Normal 37" xfId="4384" xr:uid="{4CA816ED-EB96-4C97-B2A0-9366A3D224D3}"/>
    <cellStyle name="Normal 37 2" xfId="4385" xr:uid="{B807533D-41DA-4E1D-9491-87440300510D}"/>
    <cellStyle name="Normal 38" xfId="4386" xr:uid="{72A598CA-F87E-4AE7-862A-7ACDA5893BCC}"/>
    <cellStyle name="Normal 38 2" xfId="4387" xr:uid="{2C7EF0EB-FFBE-43A3-849A-112C80E6A2E6}"/>
    <cellStyle name="Normal 39" xfId="4388" xr:uid="{0A163E89-4B3A-4498-90A9-BFFA0B54C5BE}"/>
    <cellStyle name="Normal 39 2" xfId="4389" xr:uid="{F962B9F9-3AF1-47D9-BCE8-78F64AE9C287}"/>
    <cellStyle name="Normal 39 2 2" xfId="4390" xr:uid="{3E58DFAC-2F79-4B44-92C8-4D6A305B8681}"/>
    <cellStyle name="Normal 39 3" xfId="4391" xr:uid="{A6A75CE4-4C15-4E7E-ADF5-45D77059B283}"/>
    <cellStyle name="Normal 4" xfId="87" xr:uid="{04E3773C-1C8D-442A-84CB-E3411125B5BB}"/>
    <cellStyle name="Normal 4 2" xfId="88" xr:uid="{F2E7BD46-5B32-47E5-AFB1-04F18A44822C}"/>
    <cellStyle name="Normal 4 2 2" xfId="89" xr:uid="{C1FEC772-8E54-4D49-A300-D11CC5545498}"/>
    <cellStyle name="Normal 4 2 2 2" xfId="446" xr:uid="{CE9C732E-96CC-4647-ACE7-48E0C09BF0C7}"/>
    <cellStyle name="Normal 4 2 2 2 2" xfId="5341" xr:uid="{7C24F27B-2430-49BA-B0F7-15CC81DDCAB7}"/>
    <cellStyle name="Normal 4 2 2 2 2 2" xfId="5343" xr:uid="{741069D0-7E27-4AEA-9C57-296B80D95DAB}"/>
    <cellStyle name="Normal 4 2 2 2 2 3" xfId="5342" xr:uid="{B2963EF4-4F9E-4FDC-B472-2FD7E5CDBC7B}"/>
    <cellStyle name="Normal 4 2 2 3" xfId="2808" xr:uid="{8A5E1E3E-7248-407A-9A26-839B3AA6C4D8}"/>
    <cellStyle name="Normal 4 2 2 4" xfId="2809" xr:uid="{48F71D69-A7AA-4970-A14B-45A374D4C9CF}"/>
    <cellStyle name="Normal 4 2 2 4 2" xfId="2810" xr:uid="{23E15F10-2AAB-4630-A196-8BF80D839C23}"/>
    <cellStyle name="Normal 4 2 2 4 3" xfId="2811" xr:uid="{0DC2FD5A-9E36-4C28-A79C-5FC0758AC805}"/>
    <cellStyle name="Normal 4 2 2 4 3 2" xfId="2812" xr:uid="{73608829-DB5F-4135-B8C2-107D790D33FC}"/>
    <cellStyle name="Normal 4 2 2 4 3 3" xfId="4313" xr:uid="{137F154E-0829-4AF2-A43F-908F34B27DC0}"/>
    <cellStyle name="Normal 4 2 3" xfId="2494" xr:uid="{C5402223-750E-4A5D-ABBD-8AC8E7C3BDCA}"/>
    <cellStyle name="Normal 4 2 3 2" xfId="2505" xr:uid="{CF4152C4-ADBA-47B0-854A-BC85C9BA139F}"/>
    <cellStyle name="Normal 4 2 3 2 2" xfId="4463" xr:uid="{2E96F46F-F792-4B25-9223-2C3C4C8CFD2D}"/>
    <cellStyle name="Normal 4 2 3 3" xfId="4464" xr:uid="{F0B5EEEB-B9F0-4F76-B042-02652751C212}"/>
    <cellStyle name="Normal 4 2 3 3 2" xfId="4465" xr:uid="{D73C034B-3694-4EC5-BF39-4C11977A9B55}"/>
    <cellStyle name="Normal 4 2 3 4" xfId="4466" xr:uid="{C09034B4-B406-4308-B947-8116BA6CE923}"/>
    <cellStyle name="Normal 4 2 3 5" xfId="4467" xr:uid="{0D80B8DC-77F1-49C0-88AB-68A34A94B539}"/>
    <cellStyle name="Normal 4 2 4" xfId="2495" xr:uid="{F22BA15C-913A-4108-8F56-EAC7CC3BDC07}"/>
    <cellStyle name="Normal 4 2 4 2" xfId="4393" xr:uid="{B2B6F5F3-7701-4268-92DF-1D178E1D44D2}"/>
    <cellStyle name="Normal 4 2 4 2 2" xfId="4468" xr:uid="{A5CF8279-AF40-4FAC-BB98-B47EFDB219CE}"/>
    <cellStyle name="Normal 4 2 4 2 3" xfId="4695" xr:uid="{7D06E1F7-FD09-4DD4-AA02-545F0BF0FF81}"/>
    <cellStyle name="Normal 4 2 4 2 4" xfId="4614" xr:uid="{0E36422E-C402-4ADA-B106-ACF18EBE5507}"/>
    <cellStyle name="Normal 4 2 4 3" xfId="4577" xr:uid="{CC7C71BB-C5A2-4065-9A55-1F78EDF080DF}"/>
    <cellStyle name="Normal 4 2 4 4" xfId="4715" xr:uid="{D03B96EE-B4F9-4391-A573-E2D44E42D152}"/>
    <cellStyle name="Normal 4 2 5" xfId="1169" xr:uid="{243EADA4-2B7B-4116-9B6B-F4171BEBB53C}"/>
    <cellStyle name="Normal 4 2 6" xfId="4559" xr:uid="{CEE502D6-664D-459A-8CE3-80C4DD9A3ACF}"/>
    <cellStyle name="Normal 4 3" xfId="529" xr:uid="{834E620F-E266-4908-9798-029F12295454}"/>
    <cellStyle name="Normal 4 3 2" xfId="1171" xr:uid="{0F192C37-37D0-41C0-8660-C06916671A6C}"/>
    <cellStyle name="Normal 4 3 2 2" xfId="1172" xr:uid="{C5EA4F02-D775-47A4-81EB-949D139883E2}"/>
    <cellStyle name="Normal 4 3 2 2 2" xfId="5345" xr:uid="{78F96A30-CC2D-41D7-B59E-4ED7D04BDBB5}"/>
    <cellStyle name="Normal 4 3 2 2 3" xfId="5344" xr:uid="{8B8EFD54-1952-4F1B-AFE0-79BDBE4595F9}"/>
    <cellStyle name="Normal 4 3 2 3" xfId="1173" xr:uid="{D806BD0C-5B72-439C-935D-2E9AF4D1FB77}"/>
    <cellStyle name="Normal 4 3 3" xfId="1170" xr:uid="{1ED78B4B-0F16-48CA-BD9E-00E80472837C}"/>
    <cellStyle name="Normal 4 3 3 2" xfId="4435" xr:uid="{33B2B66E-7CD2-42B1-AC18-830A282EC5A1}"/>
    <cellStyle name="Normal 4 3 4" xfId="2813" xr:uid="{6BB926C2-2E8A-4D6C-8BD2-5ACA82BE97BA}"/>
    <cellStyle name="Normal 4 3 5" xfId="2814" xr:uid="{92DE7D3E-7BF4-4741-805A-3B6CB9306373}"/>
    <cellStyle name="Normal 4 3 5 2" xfId="2815" xr:uid="{60808941-DCF6-48E1-9C1C-0347E4DFF073}"/>
    <cellStyle name="Normal 4 3 5 3" xfId="2816" xr:uid="{BB5A2037-5F0C-480E-B147-A4A407D3AA67}"/>
    <cellStyle name="Normal 4 3 5 3 2" xfId="2817" xr:uid="{63E08F36-7683-4AD8-8946-8E271E6BB751}"/>
    <cellStyle name="Normal 4 3 5 3 3" xfId="4312" xr:uid="{CC11A73D-51FE-4666-A96F-A34AFEDC2F4F}"/>
    <cellStyle name="Normal 4 3 6" xfId="4315" xr:uid="{2720506E-6ABE-4467-9C07-B470704FE996}"/>
    <cellStyle name="Normal 4 4" xfId="454" xr:uid="{B4438575-1180-4CCE-B3F7-74C711EAF17D}"/>
    <cellStyle name="Normal 4 4 2" xfId="2496" xr:uid="{F4A00414-6B70-4A2D-B403-061C8D4F4FBA}"/>
    <cellStyle name="Normal 4 4 2 2" xfId="5340" xr:uid="{49761037-A034-4ED0-811B-DB93EE5A8CB5}"/>
    <cellStyle name="Normal 4 4 3" xfId="2504" xr:uid="{5A8A7150-8DBB-463A-B034-297732375D06}"/>
    <cellStyle name="Normal 4 4 3 2" xfId="4318" xr:uid="{173996D1-32B5-4129-96F8-D38818DCBF1E}"/>
    <cellStyle name="Normal 4 4 3 3" xfId="4317" xr:uid="{68745EBC-C33C-4BE3-960F-AD8F811B7A69}"/>
    <cellStyle name="Normal 4 4 4" xfId="4748" xr:uid="{79D48CE4-D400-4183-8E3E-2436C5C7F652}"/>
    <cellStyle name="Normal 4 5" xfId="2497" xr:uid="{E5B74466-1CC6-4F33-8B3E-9AD43CAE47FC}"/>
    <cellStyle name="Normal 4 5 2" xfId="4392" xr:uid="{CC4F1067-FA8A-4658-8C3E-086F5E720BFD}"/>
    <cellStyle name="Normal 4 6" xfId="2498" xr:uid="{2413F986-1007-493A-A7F6-9C19810AF631}"/>
    <cellStyle name="Normal 4 7" xfId="901" xr:uid="{8A281D61-D30A-487B-A09D-95EE4331F363}"/>
    <cellStyle name="Normal 40" xfId="4394" xr:uid="{3364A42F-8CA7-442E-B0AF-CEC47F98373D}"/>
    <cellStyle name="Normal 40 2" xfId="4395" xr:uid="{CE9351E6-4440-4F56-BACB-87EBBA5CC203}"/>
    <cellStyle name="Normal 40 2 2" xfId="4396" xr:uid="{A9EC65DD-303E-44F3-A7B1-E5FB5397F078}"/>
    <cellStyle name="Normal 40 3" xfId="4397" xr:uid="{863F1305-16C9-4D9E-A652-DF138CC9B53E}"/>
    <cellStyle name="Normal 41" xfId="4398" xr:uid="{755633F3-0D3F-4542-B2FD-2BFD789A0762}"/>
    <cellStyle name="Normal 41 2" xfId="4399" xr:uid="{984EDD62-DE8F-4F06-AF2C-6379C20441BB}"/>
    <cellStyle name="Normal 42" xfId="4400" xr:uid="{30524D05-D3F5-41F8-A8FB-8ABD10D813AB}"/>
    <cellStyle name="Normal 42 2" xfId="4401" xr:uid="{33EFADD9-D1E9-4726-806A-7BED7574072B}"/>
    <cellStyle name="Normal 43" xfId="4402" xr:uid="{3750869E-3C26-4417-891F-5EB7AF5FD544}"/>
    <cellStyle name="Normal 43 2" xfId="4403" xr:uid="{002E76DF-75A2-4A8E-BAC2-0DA8A9599FC8}"/>
    <cellStyle name="Normal 44" xfId="4413" xr:uid="{81FCCFD6-E374-431C-91EC-825AD42B1FD1}"/>
    <cellStyle name="Normal 44 2" xfId="4414" xr:uid="{E9B0B2EA-37DE-404C-9770-320C388CA5BB}"/>
    <cellStyle name="Normal 45" xfId="4675" xr:uid="{C499A057-EF90-4970-9FD7-D67A06900412}"/>
    <cellStyle name="Normal 45 2" xfId="5325" xr:uid="{0CA280FD-196F-4A62-876B-FFE7D31C0912}"/>
    <cellStyle name="Normal 45 3" xfId="5324" xr:uid="{F4290427-D1A7-45A3-9960-7942F3FA2880}"/>
    <cellStyle name="Normal 5" xfId="90" xr:uid="{9B4EB3E4-0581-4C86-8F9A-07F88D785797}"/>
    <cellStyle name="Normal 5 10" xfId="292" xr:uid="{03003FBB-F38D-44EB-B6F5-2FF445F8E277}"/>
    <cellStyle name="Normal 5 10 2" xfId="530" xr:uid="{7A422B7F-201F-40A8-94DE-994948DA10B3}"/>
    <cellStyle name="Normal 5 10 2 2" xfId="1174" xr:uid="{42C10BB3-3551-4F14-8AE1-1B09417F3046}"/>
    <cellStyle name="Normal 5 10 2 3" xfId="2818" xr:uid="{AB75B21E-AB99-4932-AD91-D54B805DCB9F}"/>
    <cellStyle name="Normal 5 10 2 4" xfId="2819" xr:uid="{731451B9-D987-4E74-B045-166259E6A403}"/>
    <cellStyle name="Normal 5 10 3" xfId="1175" xr:uid="{186C994F-802C-403F-B14C-2591EFF3C7A4}"/>
    <cellStyle name="Normal 5 10 3 2" xfId="2820" xr:uid="{1BEDAD71-413D-4F88-984D-4B3FAE5B5573}"/>
    <cellStyle name="Normal 5 10 3 3" xfId="2821" xr:uid="{5FD2A5A4-6828-481D-9F3D-6E3B8505E04F}"/>
    <cellStyle name="Normal 5 10 3 4" xfId="2822" xr:uid="{88D9CABF-1AE6-4C24-81C0-D6A4F78532C0}"/>
    <cellStyle name="Normal 5 10 4" xfId="2823" xr:uid="{C407D98C-8210-41EE-B881-DC55AA91D16E}"/>
    <cellStyle name="Normal 5 10 5" xfId="2824" xr:uid="{5B1504EB-FBF9-45EB-816D-0F030D779713}"/>
    <cellStyle name="Normal 5 10 6" xfId="2825" xr:uid="{E1AD45DD-C9B3-4476-B074-4EFB5FCF7171}"/>
    <cellStyle name="Normal 5 11" xfId="293" xr:uid="{82F4DB68-6752-4166-8AD1-A55E39DEA8F3}"/>
    <cellStyle name="Normal 5 11 2" xfId="1176" xr:uid="{DDDBCDA1-CAC2-47FC-8461-1F2E7C750E6E}"/>
    <cellStyle name="Normal 5 11 2 2" xfId="2826" xr:uid="{07503600-E665-41F1-94EB-97FD3620CC83}"/>
    <cellStyle name="Normal 5 11 2 2 2" xfId="4404" xr:uid="{E7CC4BB1-ABE3-4548-B721-9840D97AC01B}"/>
    <cellStyle name="Normal 5 11 2 2 3" xfId="4682" xr:uid="{8D3A95D3-820D-48E8-8EF5-AFA0DBD6C7FE}"/>
    <cellStyle name="Normal 5 11 2 3" xfId="2827" xr:uid="{9B21CB9B-B3CA-415F-AD44-BFC7213436BE}"/>
    <cellStyle name="Normal 5 11 2 4" xfId="2828" xr:uid="{9F3386EE-E339-404C-8A14-103E27F2A03C}"/>
    <cellStyle name="Normal 5 11 3" xfId="2829" xr:uid="{937BF2AF-22A8-4B4D-B61B-698F5898409C}"/>
    <cellStyle name="Normal 5 11 4" xfId="2830" xr:uid="{A4FBF120-1470-4D98-BB76-1437ADB49932}"/>
    <cellStyle name="Normal 5 11 4 2" xfId="4578" xr:uid="{D645C519-9F7B-4C1F-B084-17B2DE5E6803}"/>
    <cellStyle name="Normal 5 11 4 3" xfId="4683" xr:uid="{641C5B51-95E7-4114-B09E-476CCF25D4B4}"/>
    <cellStyle name="Normal 5 11 4 4" xfId="4607" xr:uid="{96388B3E-64C4-4568-82CC-13C721936595}"/>
    <cellStyle name="Normal 5 11 5" xfId="2831" xr:uid="{5924F94D-F1A2-4D44-A4E5-439D44337A6B}"/>
    <cellStyle name="Normal 5 12" xfId="1177" xr:uid="{64724CA6-E938-4A60-B331-D4B279B9233D}"/>
    <cellStyle name="Normal 5 12 2" xfId="2832" xr:uid="{DFED6C33-16F0-4F69-B701-23A23056F98A}"/>
    <cellStyle name="Normal 5 12 3" xfId="2833" xr:uid="{E5C112A4-B38D-4227-BBE2-0FCF0D0E2661}"/>
    <cellStyle name="Normal 5 12 4" xfId="2834" xr:uid="{9A2A87F0-6DBE-4BD8-BCDB-69DC96478F20}"/>
    <cellStyle name="Normal 5 13" xfId="902" xr:uid="{B6EBFEDB-0A87-4CB4-8BA5-FC455057AC85}"/>
    <cellStyle name="Normal 5 13 2" xfId="2835" xr:uid="{EACA1CB6-ADD8-4D54-9331-A547BCF9A8B9}"/>
    <cellStyle name="Normal 5 13 3" xfId="2836" xr:uid="{36E3B094-879F-43C1-96A2-759C03DA2BBC}"/>
    <cellStyle name="Normal 5 13 4" xfId="2837" xr:uid="{A22AFF15-1386-4529-9720-73854AFF272F}"/>
    <cellStyle name="Normal 5 14" xfId="2838" xr:uid="{4969A70B-BB37-41F8-87C1-A94F3159F061}"/>
    <cellStyle name="Normal 5 14 2" xfId="2839" xr:uid="{2586C410-5859-44F8-B7DD-40AB5EEA32A9}"/>
    <cellStyle name="Normal 5 15" xfId="2840" xr:uid="{E2837E12-ADDA-4CC2-83CC-26213D818CF7}"/>
    <cellStyle name="Normal 5 16" xfId="2841" xr:uid="{79BBE8E3-F129-40E7-8F78-62862A332EEC}"/>
    <cellStyle name="Normal 5 17" xfId="2842" xr:uid="{F385FC7E-B1D1-4108-AF45-7833D47B93DC}"/>
    <cellStyle name="Normal 5 2" xfId="91" xr:uid="{03A8B03A-00B6-486B-8A02-8E669F00657B}"/>
    <cellStyle name="Normal 5 2 2" xfId="188" xr:uid="{01ED323E-0923-41C8-BD99-C27E07FE071B}"/>
    <cellStyle name="Normal 5 2 2 2" xfId="189" xr:uid="{837BACA8-F83E-41E7-92A5-CF7F577C0B78}"/>
    <cellStyle name="Normal 5 2 2 2 2" xfId="190" xr:uid="{14992D17-60ED-48EB-8D2C-BA24A49E9856}"/>
    <cellStyle name="Normal 5 2 2 2 2 2" xfId="191" xr:uid="{2AFFCBC7-798A-4C45-9C0E-0A3A9716239D}"/>
    <cellStyle name="Normal 5 2 2 2 3" xfId="192" xr:uid="{75A39E09-CB5A-4CCE-BD3B-2723E424F6AB}"/>
    <cellStyle name="Normal 5 2 2 2 4" xfId="4671" xr:uid="{4DF682B3-E5DC-4F27-AE5E-DA8A9B3CD8A9}"/>
    <cellStyle name="Normal 5 2 2 2 5" xfId="5301" xr:uid="{779E2943-DADB-48CF-80D4-3375826D5F91}"/>
    <cellStyle name="Normal 5 2 2 3" xfId="193" xr:uid="{D8418788-9908-4B5C-9185-757164BCC79A}"/>
    <cellStyle name="Normal 5 2 2 3 2" xfId="194" xr:uid="{25DD17F8-C4C9-4C06-983D-B67796B9F743}"/>
    <cellStyle name="Normal 5 2 2 4" xfId="195" xr:uid="{A737F610-B158-4210-B147-767F39A6A002}"/>
    <cellStyle name="Normal 5 2 2 5" xfId="294" xr:uid="{24F757E7-4095-4297-B520-680D88A1F8FA}"/>
    <cellStyle name="Normal 5 2 2 6" xfId="4597" xr:uid="{19D93F53-02F2-48AB-9756-788DE2A134D2}"/>
    <cellStyle name="Normal 5 2 2 7" xfId="5330" xr:uid="{9F9EF967-47AA-422D-9CB3-89EB0B01DDC8}"/>
    <cellStyle name="Normal 5 2 3" xfId="196" xr:uid="{55728322-A86E-43B1-BB5C-7D2B2551E64B}"/>
    <cellStyle name="Normal 5 2 3 2" xfId="197" xr:uid="{F933AF98-DCBC-4BFC-A40C-568CE823468D}"/>
    <cellStyle name="Normal 5 2 3 2 2" xfId="198" xr:uid="{FB346F17-441E-4699-8B9B-3F7561FDDFA5}"/>
    <cellStyle name="Normal 5 2 3 2 3" xfId="4560" xr:uid="{9C6352FA-223A-4CBE-9F43-A0599052B0CA}"/>
    <cellStyle name="Normal 5 2 3 2 4" xfId="5302" xr:uid="{15962913-9373-4BD2-BA36-62684C470A0B}"/>
    <cellStyle name="Normal 5 2 3 3" xfId="199" xr:uid="{80F865B3-DAD9-4A81-A45E-0D6E45D6DC9D}"/>
    <cellStyle name="Normal 5 2 3 3 2" xfId="4743" xr:uid="{2E2BAC76-430A-4B41-B013-FF2F7172131B}"/>
    <cellStyle name="Normal 5 2 3 4" xfId="4405" xr:uid="{83D785C9-7173-4F36-B2CD-BBCA5EE08F08}"/>
    <cellStyle name="Normal 5 2 3 4 2" xfId="4716" xr:uid="{1F22C0E4-7A1A-42D6-8827-7F087BB5AE8E}"/>
    <cellStyle name="Normal 5 2 3 5" xfId="4598" xr:uid="{75C66E5B-2796-483B-9169-DD98CE062F9F}"/>
    <cellStyle name="Normal 5 2 3 6" xfId="5322" xr:uid="{2F02AEF9-E975-46BE-98D1-7FDE5AA5CE31}"/>
    <cellStyle name="Normal 5 2 3 7" xfId="5331" xr:uid="{691858B0-E85D-4CDB-B4DD-E2917C053CF0}"/>
    <cellStyle name="Normal 5 2 4" xfId="200" xr:uid="{29C72205-96B4-47D9-9B94-063628B75CF5}"/>
    <cellStyle name="Normal 5 2 4 2" xfId="201" xr:uid="{86C48A1B-F08A-4CB1-B2E1-4103FD8FE4A8}"/>
    <cellStyle name="Normal 5 2 5" xfId="202" xr:uid="{0CBE69B3-BF95-463D-B342-75CB93D199BC}"/>
    <cellStyle name="Normal 5 2 6" xfId="187" xr:uid="{71771883-7A62-4498-B298-375FBE8C8C70}"/>
    <cellStyle name="Normal 5 3" xfId="92" xr:uid="{208F3B31-B113-4416-B93D-D186AB2C9AD1}"/>
    <cellStyle name="Normal 5 3 2" xfId="4407" xr:uid="{65DA0F86-C732-471B-919D-CEDF1001F6D5}"/>
    <cellStyle name="Normal 5 3 3" xfId="4406" xr:uid="{7E2A7257-842E-47AE-ABE6-551BEE49ADC5}"/>
    <cellStyle name="Normal 5 4" xfId="93" xr:uid="{26396A87-6BA0-4F71-934D-7DEC81DDA484}"/>
    <cellStyle name="Normal 5 4 10" xfId="2843" xr:uid="{AC3CDA46-EA05-4FC3-9F43-7D7FBB11E451}"/>
    <cellStyle name="Normal 5 4 11" xfId="2844" xr:uid="{AC3E901D-C702-4C92-B0FB-1706A9399214}"/>
    <cellStyle name="Normal 5 4 2" xfId="94" xr:uid="{84A67206-BDED-4642-9B09-68595A660BF1}"/>
    <cellStyle name="Normal 5 4 2 2" xfId="95" xr:uid="{1526828C-DC9F-4ECA-898B-FDB08032DA6D}"/>
    <cellStyle name="Normal 5 4 2 2 2" xfId="295" xr:uid="{6575CF04-C2B1-4859-B4B8-6228DE776CDE}"/>
    <cellStyle name="Normal 5 4 2 2 2 2" xfId="531" xr:uid="{E8C38872-376C-4732-AB15-90C1FF4A5139}"/>
    <cellStyle name="Normal 5 4 2 2 2 2 2" xfId="532" xr:uid="{0103C7E9-EF20-4A1E-A04C-383D5376B5FF}"/>
    <cellStyle name="Normal 5 4 2 2 2 2 2 2" xfId="1178" xr:uid="{ECE80B33-F012-4AF5-9508-F5E23972E94B}"/>
    <cellStyle name="Normal 5 4 2 2 2 2 2 2 2" xfId="1179" xr:uid="{EE70681A-46B2-4305-A54B-F0E288F2E80C}"/>
    <cellStyle name="Normal 5 4 2 2 2 2 2 3" xfId="1180" xr:uid="{FFEE4F1F-5B6B-4DF1-99C1-314BB10451C3}"/>
    <cellStyle name="Normal 5 4 2 2 2 2 3" xfId="1181" xr:uid="{1568A75E-72E0-4B9E-B74E-8E7CB2EE8549}"/>
    <cellStyle name="Normal 5 4 2 2 2 2 3 2" xfId="1182" xr:uid="{2671EC77-6F30-4E29-AED7-9D0D31CB1F2A}"/>
    <cellStyle name="Normal 5 4 2 2 2 2 4" xfId="1183" xr:uid="{25C1F1F7-6DA2-4C88-A75A-AF129F891166}"/>
    <cellStyle name="Normal 5 4 2 2 2 3" xfId="533" xr:uid="{2B0450D8-3054-4A00-A690-C2EBE843661A}"/>
    <cellStyle name="Normal 5 4 2 2 2 3 2" xfId="1184" xr:uid="{77AD0804-F3DF-4F8F-81F9-B9E66D454DD6}"/>
    <cellStyle name="Normal 5 4 2 2 2 3 2 2" xfId="1185" xr:uid="{B3DA331C-5884-4111-91B7-C5E3215EA44C}"/>
    <cellStyle name="Normal 5 4 2 2 2 3 3" xfId="1186" xr:uid="{4F3DBAA1-53D0-471B-ABDF-D3C2201C8B7D}"/>
    <cellStyle name="Normal 5 4 2 2 2 3 4" xfId="2845" xr:uid="{8967F628-A20C-4ED1-AF28-E81D6CE5079A}"/>
    <cellStyle name="Normal 5 4 2 2 2 4" xfId="1187" xr:uid="{9774D3E0-39BC-454D-8BD3-BCAF474E18E2}"/>
    <cellStyle name="Normal 5 4 2 2 2 4 2" xfId="1188" xr:uid="{D9EAE20B-54A4-4188-B357-56723C52EF3F}"/>
    <cellStyle name="Normal 5 4 2 2 2 5" xfId="1189" xr:uid="{1484D2F0-ACF6-4CC5-A09D-2E0872B6D760}"/>
    <cellStyle name="Normal 5 4 2 2 2 6" xfId="2846" xr:uid="{D01C0270-772C-49F5-8910-E89074D2C94D}"/>
    <cellStyle name="Normal 5 4 2 2 3" xfId="296" xr:uid="{60EDE44D-7760-44A9-9399-F652B0042CCC}"/>
    <cellStyle name="Normal 5 4 2 2 3 2" xfId="534" xr:uid="{9FBD1753-067B-4F9E-A440-D6996ACEB9C8}"/>
    <cellStyle name="Normal 5 4 2 2 3 2 2" xfId="535" xr:uid="{9B7CCEF4-1432-4BB4-BF82-A9B856726AA5}"/>
    <cellStyle name="Normal 5 4 2 2 3 2 2 2" xfId="1190" xr:uid="{A98AF51C-AB22-4E6E-82DE-22A0BAFD3566}"/>
    <cellStyle name="Normal 5 4 2 2 3 2 2 2 2" xfId="1191" xr:uid="{C96009A3-A17F-454E-B706-27108C1D83DB}"/>
    <cellStyle name="Normal 5 4 2 2 3 2 2 3" xfId="1192" xr:uid="{CB9F299D-EA17-4413-9460-DE380CC63F44}"/>
    <cellStyle name="Normal 5 4 2 2 3 2 3" xfId="1193" xr:uid="{78668724-93D8-4533-BAD2-ED023B291520}"/>
    <cellStyle name="Normal 5 4 2 2 3 2 3 2" xfId="1194" xr:uid="{1DAC8686-6EE7-4AAE-9822-2D3270708B63}"/>
    <cellStyle name="Normal 5 4 2 2 3 2 4" xfId="1195" xr:uid="{00D4D2E8-65F4-4423-BFE1-68B004B3F2CB}"/>
    <cellStyle name="Normal 5 4 2 2 3 3" xfId="536" xr:uid="{3532BF60-DA80-4657-8C52-FA6908E0BB6B}"/>
    <cellStyle name="Normal 5 4 2 2 3 3 2" xfId="1196" xr:uid="{74081C18-DBD0-4146-B9C1-F9E94FA50BE9}"/>
    <cellStyle name="Normal 5 4 2 2 3 3 2 2" xfId="1197" xr:uid="{25C75285-3577-48F3-9175-A54E34FF194D}"/>
    <cellStyle name="Normal 5 4 2 2 3 3 3" xfId="1198" xr:uid="{97E9AF22-7DC7-4A91-979D-73FA6B38F15E}"/>
    <cellStyle name="Normal 5 4 2 2 3 4" xfId="1199" xr:uid="{8B240C84-6348-47BE-B5F3-6D17202C68DB}"/>
    <cellStyle name="Normal 5 4 2 2 3 4 2" xfId="1200" xr:uid="{C5F725CF-28F1-441F-8485-8E73AF65FE20}"/>
    <cellStyle name="Normal 5 4 2 2 3 5" xfId="1201" xr:uid="{B3E92868-6F4F-4312-BDCE-0DF6EAC7FA7C}"/>
    <cellStyle name="Normal 5 4 2 2 4" xfId="537" xr:uid="{8ECF677A-A9AA-4986-BE28-30F4A0F40811}"/>
    <cellStyle name="Normal 5 4 2 2 4 2" xfId="538" xr:uid="{14A68CE7-B974-4033-9533-CEB74633729C}"/>
    <cellStyle name="Normal 5 4 2 2 4 2 2" xfId="1202" xr:uid="{F629FF59-031A-4636-A5D2-71FFB6B803D1}"/>
    <cellStyle name="Normal 5 4 2 2 4 2 2 2" xfId="1203" xr:uid="{815CE3E8-C71E-472F-A0F2-DE7230CD19E6}"/>
    <cellStyle name="Normal 5 4 2 2 4 2 3" xfId="1204" xr:uid="{D9F570A7-0142-4FE0-928E-2B9C71CB416F}"/>
    <cellStyle name="Normal 5 4 2 2 4 3" xfId="1205" xr:uid="{8297F2E2-36B7-453C-9CD0-FF4861348158}"/>
    <cellStyle name="Normal 5 4 2 2 4 3 2" xfId="1206" xr:uid="{38627E65-CAD7-4310-AE4D-C1A817421949}"/>
    <cellStyle name="Normal 5 4 2 2 4 4" xfId="1207" xr:uid="{F0B27840-5D22-468D-BD7C-9832A103CD39}"/>
    <cellStyle name="Normal 5 4 2 2 5" xfId="539" xr:uid="{D51DA10C-B633-4ABD-9798-0E767E0A1B4D}"/>
    <cellStyle name="Normal 5 4 2 2 5 2" xfId="1208" xr:uid="{50D73071-FBBB-48CB-9967-BC130767D107}"/>
    <cellStyle name="Normal 5 4 2 2 5 2 2" xfId="1209" xr:uid="{2E769B66-C21D-462E-ADAF-C2E0724E3455}"/>
    <cellStyle name="Normal 5 4 2 2 5 3" xfId="1210" xr:uid="{0B51E0A7-2C2F-452E-8CB6-CA41091FEFF3}"/>
    <cellStyle name="Normal 5 4 2 2 5 4" xfId="2847" xr:uid="{4CD777A7-D026-48E7-9CFD-7B5B51E8E54F}"/>
    <cellStyle name="Normal 5 4 2 2 6" xfId="1211" xr:uid="{94D4ED84-837D-4A44-A9E0-B051074C14B5}"/>
    <cellStyle name="Normal 5 4 2 2 6 2" xfId="1212" xr:uid="{6BE9B0A8-B1CF-4A59-8E2A-2ECE74830A3C}"/>
    <cellStyle name="Normal 5 4 2 2 7" xfId="1213" xr:uid="{EAAAD94C-677B-4DBE-8A89-63E3937DD94A}"/>
    <cellStyle name="Normal 5 4 2 2 8" xfId="2848" xr:uid="{B3AE00BD-D671-426B-97CD-3C3AEBCDE7F7}"/>
    <cellStyle name="Normal 5 4 2 3" xfId="297" xr:uid="{8D0BE078-B125-4FC8-ADE4-64A50189C4D7}"/>
    <cellStyle name="Normal 5 4 2 3 2" xfId="540" xr:uid="{DC6CAD39-C2CE-4DF5-97FA-7EF4C27D2B10}"/>
    <cellStyle name="Normal 5 4 2 3 2 2" xfId="541" xr:uid="{B5E84F9E-0265-4AB3-902E-F0624B5E950A}"/>
    <cellStyle name="Normal 5 4 2 3 2 2 2" xfId="1214" xr:uid="{DA432EAB-9BCF-41AC-9BA0-DAA776C5D9D7}"/>
    <cellStyle name="Normal 5 4 2 3 2 2 2 2" xfId="1215" xr:uid="{E8D2E69D-47E8-4EBC-99E4-CE9F3B2C79ED}"/>
    <cellStyle name="Normal 5 4 2 3 2 2 3" xfId="1216" xr:uid="{E0E0B17D-AB0B-4A7E-8808-82ACC290D362}"/>
    <cellStyle name="Normal 5 4 2 3 2 3" xfId="1217" xr:uid="{4D78BB74-0E9D-4798-8E0C-DA73AEC72659}"/>
    <cellStyle name="Normal 5 4 2 3 2 3 2" xfId="1218" xr:uid="{51481986-9430-4148-A004-839AB9743B33}"/>
    <cellStyle name="Normal 5 4 2 3 2 4" xfId="1219" xr:uid="{3409A4AF-A076-4167-83E7-8CA72F115ACB}"/>
    <cellStyle name="Normal 5 4 2 3 3" xfId="542" xr:uid="{9B819695-04A5-4E68-A38E-DF99D1BF4114}"/>
    <cellStyle name="Normal 5 4 2 3 3 2" xfId="1220" xr:uid="{007EB115-67F3-4025-B2C3-B487291BEE36}"/>
    <cellStyle name="Normal 5 4 2 3 3 2 2" xfId="1221" xr:uid="{31CEDEB0-FD23-4671-8EB4-CF49D78981B3}"/>
    <cellStyle name="Normal 5 4 2 3 3 3" xfId="1222" xr:uid="{FDF7E160-8058-4B62-87A3-62DCAA56052A}"/>
    <cellStyle name="Normal 5 4 2 3 3 4" xfId="2849" xr:uid="{87A2919E-6DF6-430D-9B19-0D237FD6DDD9}"/>
    <cellStyle name="Normal 5 4 2 3 4" xfId="1223" xr:uid="{1741B51C-30C3-403B-95BC-DE991A3CFA0A}"/>
    <cellStyle name="Normal 5 4 2 3 4 2" xfId="1224" xr:uid="{F1024355-A250-45A6-947C-BDFD652D383C}"/>
    <cellStyle name="Normal 5 4 2 3 5" xfId="1225" xr:uid="{AA286082-7141-477B-BD79-9D81DD0C1C32}"/>
    <cellStyle name="Normal 5 4 2 3 6" xfId="2850" xr:uid="{9BC60C1C-70C1-4F24-A9E3-E4464E46BF52}"/>
    <cellStyle name="Normal 5 4 2 4" xfId="298" xr:uid="{D93FC97E-36ED-4534-914E-559E34DBCD2F}"/>
    <cellStyle name="Normal 5 4 2 4 2" xfId="543" xr:uid="{D29936B3-BDAE-409A-9CA3-BA6C083AD420}"/>
    <cellStyle name="Normal 5 4 2 4 2 2" xfId="544" xr:uid="{58CC3A16-10B3-4E3C-8179-E7DEA4100B0F}"/>
    <cellStyle name="Normal 5 4 2 4 2 2 2" xfId="1226" xr:uid="{3E29C58D-6B12-4A86-A4A6-862C41F2CB19}"/>
    <cellStyle name="Normal 5 4 2 4 2 2 2 2" xfId="1227" xr:uid="{636A8D7A-C8EB-4738-AC06-784949380562}"/>
    <cellStyle name="Normal 5 4 2 4 2 2 3" xfId="1228" xr:uid="{213FDD9F-1D0D-4FFA-9FB0-6225E8180129}"/>
    <cellStyle name="Normal 5 4 2 4 2 3" xfId="1229" xr:uid="{C574401F-75AD-4C57-947F-82DE3D2D3421}"/>
    <cellStyle name="Normal 5 4 2 4 2 3 2" xfId="1230" xr:uid="{E525F4D0-AE2F-4FB6-8166-B77EC1AB19B6}"/>
    <cellStyle name="Normal 5 4 2 4 2 4" xfId="1231" xr:uid="{3A6E5E43-D38B-4030-9D5D-8F4085F28D7D}"/>
    <cellStyle name="Normal 5 4 2 4 3" xfId="545" xr:uid="{8AEEF315-A0FA-49B2-B9B1-BD50B788FAAB}"/>
    <cellStyle name="Normal 5 4 2 4 3 2" xfId="1232" xr:uid="{57855ED8-FBF0-4377-962F-0A74748A3075}"/>
    <cellStyle name="Normal 5 4 2 4 3 2 2" xfId="1233" xr:uid="{C114576D-0CD9-430F-AB6C-1F88491EDEC7}"/>
    <cellStyle name="Normal 5 4 2 4 3 3" xfId="1234" xr:uid="{AF7A8958-4D57-4DDC-9F95-1C87CF35F329}"/>
    <cellStyle name="Normal 5 4 2 4 4" xfId="1235" xr:uid="{6F8FAE12-57D4-434B-A122-F28E1FDC1D57}"/>
    <cellStyle name="Normal 5 4 2 4 4 2" xfId="1236" xr:uid="{7B71A68F-F5C4-4381-99FF-80A2DE1C202B}"/>
    <cellStyle name="Normal 5 4 2 4 4 3" xfId="5350" xr:uid="{433128EE-FA10-4C95-8473-5612617733BD}"/>
    <cellStyle name="Normal 5 4 2 4 5" xfId="1237" xr:uid="{BFA9474E-F24A-461B-8A04-82FD246172D3}"/>
    <cellStyle name="Normal 5 4 2 5" xfId="299" xr:uid="{7ECC1A27-F3DA-4169-A439-9A23A05C18AC}"/>
    <cellStyle name="Normal 5 4 2 5 2" xfId="546" xr:uid="{66DADCD7-7881-4090-84FB-D09607849049}"/>
    <cellStyle name="Normal 5 4 2 5 2 2" xfId="1238" xr:uid="{65DA2502-CC8D-4F58-8B8D-DE73FA4A275C}"/>
    <cellStyle name="Normal 5 4 2 5 2 2 2" xfId="1239" xr:uid="{05C5DC90-819A-491C-BFD4-35096C8DE011}"/>
    <cellStyle name="Normal 5 4 2 5 2 3" xfId="1240" xr:uid="{92DD5A48-AEDB-4472-922F-3DA2C4A924A1}"/>
    <cellStyle name="Normal 5 4 2 5 3" xfId="1241" xr:uid="{036CC147-B602-48E0-AA61-F85E7BF66C62}"/>
    <cellStyle name="Normal 5 4 2 5 3 2" xfId="1242" xr:uid="{0F1F237A-9172-4FE5-9087-B2E9C15978F3}"/>
    <cellStyle name="Normal 5 4 2 5 4" xfId="1243" xr:uid="{9B1EDF8C-855D-4F4F-ACA3-DF372F2BB57F}"/>
    <cellStyle name="Normal 5 4 2 6" xfId="547" xr:uid="{7BDD7FFF-0A70-4279-97D3-6CB45A55C34D}"/>
    <cellStyle name="Normal 5 4 2 6 2" xfId="1244" xr:uid="{38C2D93E-24DD-4950-B9FE-03128A120038}"/>
    <cellStyle name="Normal 5 4 2 6 2 2" xfId="1245" xr:uid="{8AFC11BD-697A-48B3-89A3-8A8C2DB9F6F5}"/>
    <cellStyle name="Normal 5 4 2 6 2 3" xfId="4420" xr:uid="{5416132E-EF5B-4ADA-8FCC-E5FEA5FB6048}"/>
    <cellStyle name="Normal 5 4 2 6 3" xfId="1246" xr:uid="{5233249D-2A64-48DB-A721-DE8910B112F4}"/>
    <cellStyle name="Normal 5 4 2 6 4" xfId="2851" xr:uid="{6572F33C-A003-4B4D-B2F4-BC723AC2729D}"/>
    <cellStyle name="Normal 5 4 2 6 4 2" xfId="4585" xr:uid="{8E4847D0-8E98-4C59-8A05-B1CB4C56E992}"/>
    <cellStyle name="Normal 5 4 2 6 4 3" xfId="4684" xr:uid="{8538778C-D7C6-4A5D-A3EE-26F68828989B}"/>
    <cellStyle name="Normal 5 4 2 6 4 4" xfId="4612" xr:uid="{918C922A-4761-473D-AD65-51B6DB4BAC9C}"/>
    <cellStyle name="Normal 5 4 2 7" xfId="1247" xr:uid="{77B43D71-D9E4-4AFE-A5CD-A1BDD146B867}"/>
    <cellStyle name="Normal 5 4 2 7 2" xfId="1248" xr:uid="{16A62F31-5596-40B1-A55D-FA1F95B8DB6A}"/>
    <cellStyle name="Normal 5 4 2 8" xfId="1249" xr:uid="{FBF72006-1225-446B-BEEE-19AF86860D16}"/>
    <cellStyle name="Normal 5 4 2 9" xfId="2852" xr:uid="{18FCD13B-DC3C-4E44-940A-4417295F0BD3}"/>
    <cellStyle name="Normal 5 4 3" xfId="96" xr:uid="{D6983DCC-F6A6-4EA1-BB0E-A69DD0CE005D}"/>
    <cellStyle name="Normal 5 4 3 2" xfId="97" xr:uid="{DCBD0583-9B1B-4F7B-8E73-7EB3FB46349D}"/>
    <cellStyle name="Normal 5 4 3 2 2" xfId="548" xr:uid="{A5FB92F3-1A52-46CF-B23B-BB93D8EC3667}"/>
    <cellStyle name="Normal 5 4 3 2 2 2" xfId="549" xr:uid="{7FF615C5-674D-4795-AB28-8FF7F13D97CA}"/>
    <cellStyle name="Normal 5 4 3 2 2 2 2" xfId="1250" xr:uid="{09790585-94F6-4B05-ADD2-CCB5A353B4CF}"/>
    <cellStyle name="Normal 5 4 3 2 2 2 2 2" xfId="1251" xr:uid="{2727DCF9-FE19-4B14-8500-6F4F8986EB27}"/>
    <cellStyle name="Normal 5 4 3 2 2 2 3" xfId="1252" xr:uid="{6BEC6E45-55EE-4C3A-896B-4C377145D0D5}"/>
    <cellStyle name="Normal 5 4 3 2 2 3" xfId="1253" xr:uid="{FE52971C-6E37-4912-A62F-33A575AF5CC8}"/>
    <cellStyle name="Normal 5 4 3 2 2 3 2" xfId="1254" xr:uid="{F690A2F1-CD62-4D48-BD14-BEA03F7F19C6}"/>
    <cellStyle name="Normal 5 4 3 2 2 4" xfId="1255" xr:uid="{C6769373-3AC8-4EBE-88A6-D88E0960A343}"/>
    <cellStyle name="Normal 5 4 3 2 3" xfId="550" xr:uid="{95DA9761-93CF-4169-8A35-5E94D3FB01BF}"/>
    <cellStyle name="Normal 5 4 3 2 3 2" xfId="1256" xr:uid="{91113602-D708-4849-B4C9-B8E0A6D54FEC}"/>
    <cellStyle name="Normal 5 4 3 2 3 2 2" xfId="1257" xr:uid="{01B9CEDC-7B97-4D49-BDDD-3E3479F11B92}"/>
    <cellStyle name="Normal 5 4 3 2 3 3" xfId="1258" xr:uid="{52034414-6B27-4363-9C2C-1363427CEDC3}"/>
    <cellStyle name="Normal 5 4 3 2 3 4" xfId="2853" xr:uid="{A1FD9063-3191-432E-BB42-57BE91A122DD}"/>
    <cellStyle name="Normal 5 4 3 2 4" xfId="1259" xr:uid="{730EBCF9-3B63-47F7-B23C-EF3931D93061}"/>
    <cellStyle name="Normal 5 4 3 2 4 2" xfId="1260" xr:uid="{BB255785-BA10-4398-8614-2C7043650BEB}"/>
    <cellStyle name="Normal 5 4 3 2 5" xfId="1261" xr:uid="{84CFAEB0-D4D5-4E6D-8E73-25FB3CB5CF66}"/>
    <cellStyle name="Normal 5 4 3 2 6" xfId="2854" xr:uid="{42A46640-0C28-4D5B-B22E-42B850CE11B3}"/>
    <cellStyle name="Normal 5 4 3 3" xfId="300" xr:uid="{43F60DB7-423C-473B-B670-94CD329AAE28}"/>
    <cellStyle name="Normal 5 4 3 3 2" xfId="551" xr:uid="{89078716-C628-45EA-A863-357BD4386EDD}"/>
    <cellStyle name="Normal 5 4 3 3 2 2" xfId="552" xr:uid="{0C79960D-049F-4967-B82D-93BBA25C625E}"/>
    <cellStyle name="Normal 5 4 3 3 2 2 2" xfId="1262" xr:uid="{DA59E160-2029-48EB-91EE-92A2CA05E041}"/>
    <cellStyle name="Normal 5 4 3 3 2 2 2 2" xfId="1263" xr:uid="{6F7E45AC-7410-4964-B4EE-1958543F0C49}"/>
    <cellStyle name="Normal 5 4 3 3 2 2 3" xfId="1264" xr:uid="{DFE46359-2F95-442E-940A-7341DB32E7E5}"/>
    <cellStyle name="Normal 5 4 3 3 2 3" xfId="1265" xr:uid="{E495FFDE-6B28-40FC-9531-D7EA045D0775}"/>
    <cellStyle name="Normal 5 4 3 3 2 3 2" xfId="1266" xr:uid="{0B077026-781A-4DF3-8F01-A1266C5B23B5}"/>
    <cellStyle name="Normal 5 4 3 3 2 4" xfId="1267" xr:uid="{A43D9BC3-00F1-4DD7-A1DD-D9CDA221D884}"/>
    <cellStyle name="Normal 5 4 3 3 3" xfId="553" xr:uid="{385D31F4-BF0C-471C-9B76-9CF5A6B730FE}"/>
    <cellStyle name="Normal 5 4 3 3 3 2" xfId="1268" xr:uid="{8570CE37-A1BC-485D-A479-15F6A07A357A}"/>
    <cellStyle name="Normal 5 4 3 3 3 2 2" xfId="1269" xr:uid="{F30275AC-0CC3-4F20-9352-72F89EA3B241}"/>
    <cellStyle name="Normal 5 4 3 3 3 3" xfId="1270" xr:uid="{803BE125-EBED-4981-99F6-336894650903}"/>
    <cellStyle name="Normal 5 4 3 3 4" xfId="1271" xr:uid="{519042B8-962D-4777-9779-93A808973B45}"/>
    <cellStyle name="Normal 5 4 3 3 4 2" xfId="1272" xr:uid="{CEDFD1B8-FF2D-4616-A2ED-2BAD6BEEA413}"/>
    <cellStyle name="Normal 5 4 3 3 5" xfId="1273" xr:uid="{01AECA1C-AD68-4EA3-8451-9E9060F3600D}"/>
    <cellStyle name="Normal 5 4 3 4" xfId="301" xr:uid="{03282AFD-9835-4F6B-9AAA-A53C9AD779E0}"/>
    <cellStyle name="Normal 5 4 3 4 2" xfId="554" xr:uid="{76763301-087E-4E59-A7D4-EA85F2668BA6}"/>
    <cellStyle name="Normal 5 4 3 4 2 2" xfId="1274" xr:uid="{B4A0BA5E-F99B-44CF-AB41-A15BC92835D2}"/>
    <cellStyle name="Normal 5 4 3 4 2 2 2" xfId="1275" xr:uid="{89C49A82-44F2-49CF-905B-0D584C3B4D03}"/>
    <cellStyle name="Normal 5 4 3 4 2 3" xfId="1276" xr:uid="{AC293B52-3A63-4FD7-ACC8-226B223D29D2}"/>
    <cellStyle name="Normal 5 4 3 4 3" xfId="1277" xr:uid="{1D5BD66D-4660-4739-BC66-BB4C18422E57}"/>
    <cellStyle name="Normal 5 4 3 4 3 2" xfId="1278" xr:uid="{ECEA7D1C-2248-4A56-9040-CD3622D4E2C8}"/>
    <cellStyle name="Normal 5 4 3 4 4" xfId="1279" xr:uid="{FC5A5858-66D7-4A9F-B4C9-53D0BA9AB879}"/>
    <cellStyle name="Normal 5 4 3 5" xfId="555" xr:uid="{AC8B0BDB-0CC1-4E28-95D4-C00439894823}"/>
    <cellStyle name="Normal 5 4 3 5 2" xfId="1280" xr:uid="{53BC6DD1-E2AF-4397-9E63-3F2E7BDC5897}"/>
    <cellStyle name="Normal 5 4 3 5 2 2" xfId="1281" xr:uid="{45D4B822-AA41-4807-930F-1B23B3798278}"/>
    <cellStyle name="Normal 5 4 3 5 3" xfId="1282" xr:uid="{9F38E693-45A9-4FAC-9E58-829FEA200FA1}"/>
    <cellStyle name="Normal 5 4 3 5 4" xfId="2855" xr:uid="{46BE705F-C98D-4455-9ECA-63F91A1C214F}"/>
    <cellStyle name="Normal 5 4 3 6" xfId="1283" xr:uid="{69F0474A-DE0D-4C77-94AC-746E4B7960D7}"/>
    <cellStyle name="Normal 5 4 3 6 2" xfId="1284" xr:uid="{0F2C27E6-B40A-4252-B24D-579E5D6C4C4D}"/>
    <cellStyle name="Normal 5 4 3 7" xfId="1285" xr:uid="{F141832A-0DC9-4E70-BBF9-D950288E95FF}"/>
    <cellStyle name="Normal 5 4 3 8" xfId="2856" xr:uid="{8FE45ED8-5556-4444-8672-53236B68D2BF}"/>
    <cellStyle name="Normal 5 4 4" xfId="98" xr:uid="{E67974A7-D5E4-4C74-A4EB-33C2B4F7CD02}"/>
    <cellStyle name="Normal 5 4 4 2" xfId="447" xr:uid="{0AAB39A2-66CE-4879-B5F8-E1B48E4E3DCB}"/>
    <cellStyle name="Normal 5 4 4 2 2" xfId="556" xr:uid="{9970CDCA-EE11-41FF-B91E-11F2A2D76415}"/>
    <cellStyle name="Normal 5 4 4 2 2 2" xfId="1286" xr:uid="{2FC616CE-BD86-4448-930C-4A128A6C40C8}"/>
    <cellStyle name="Normal 5 4 4 2 2 2 2" xfId="1287" xr:uid="{55A7BE39-F49D-4F3C-AD19-BD0D88636269}"/>
    <cellStyle name="Normal 5 4 4 2 2 3" xfId="1288" xr:uid="{A9FD8BC0-740E-4C1F-80B8-9141BDEA5C4C}"/>
    <cellStyle name="Normal 5 4 4 2 2 4" xfId="2857" xr:uid="{8F36E2A0-0333-41EA-B961-C786FE586C53}"/>
    <cellStyle name="Normal 5 4 4 2 3" xfId="1289" xr:uid="{592EB61B-37FF-4C48-8350-ED3FC93BCBEF}"/>
    <cellStyle name="Normal 5 4 4 2 3 2" xfId="1290" xr:uid="{8FC43F49-9366-4873-B9D4-D69E887A929E}"/>
    <cellStyle name="Normal 5 4 4 2 4" xfId="1291" xr:uid="{184783F2-884D-4F51-AFA3-36F8A82C2C53}"/>
    <cellStyle name="Normal 5 4 4 2 5" xfId="2858" xr:uid="{A9211C06-9968-42F0-9EC9-E61F4C0EE9FB}"/>
    <cellStyle name="Normal 5 4 4 3" xfId="557" xr:uid="{BCDCF6A8-50AA-4773-B45B-774F5860DB47}"/>
    <cellStyle name="Normal 5 4 4 3 2" xfId="1292" xr:uid="{BC4AB1FC-A350-40EB-94A8-AB6AA1867F8F}"/>
    <cellStyle name="Normal 5 4 4 3 2 2" xfId="1293" xr:uid="{1E3CB830-8659-4970-86B5-9E79E3675B72}"/>
    <cellStyle name="Normal 5 4 4 3 3" xfId="1294" xr:uid="{6CF7FA27-66CB-40E9-A838-A73DCC364987}"/>
    <cellStyle name="Normal 5 4 4 3 4" xfId="2859" xr:uid="{6374DF2A-9519-4102-88CD-5DC647B6D1E7}"/>
    <cellStyle name="Normal 5 4 4 4" xfId="1295" xr:uid="{7E3EB37A-C76A-4AD7-A585-B53B13FA7251}"/>
    <cellStyle name="Normal 5 4 4 4 2" xfId="1296" xr:uid="{1DE02B09-F78E-463D-BD21-3A692C9EC550}"/>
    <cellStyle name="Normal 5 4 4 4 3" xfId="2860" xr:uid="{EDA3D32F-A06D-496D-A732-01B6181C5D57}"/>
    <cellStyle name="Normal 5 4 4 4 4" xfId="2861" xr:uid="{477ADD6C-0A3B-4778-B6FC-D1B495B2D6B0}"/>
    <cellStyle name="Normal 5 4 4 5" xfId="1297" xr:uid="{E8DA9D6E-0531-4634-B313-9F0ED9ADE22C}"/>
    <cellStyle name="Normal 5 4 4 6" xfId="2862" xr:uid="{8C92F08E-57AA-47BD-ADC4-B80337A44C76}"/>
    <cellStyle name="Normal 5 4 4 7" xfId="2863" xr:uid="{806C9311-3D5F-403E-995F-C36C929314C7}"/>
    <cellStyle name="Normal 5 4 5" xfId="302" xr:uid="{BBE5C42E-6267-4474-B95A-058A4D287F3A}"/>
    <cellStyle name="Normal 5 4 5 2" xfId="558" xr:uid="{DD0B49F1-0F49-480F-A497-50BD66A4B46F}"/>
    <cellStyle name="Normal 5 4 5 2 2" xfId="559" xr:uid="{DFC6DD9C-8A3A-4673-A0D3-3BC92A471C64}"/>
    <cellStyle name="Normal 5 4 5 2 2 2" xfId="1298" xr:uid="{75B777FA-1ED7-492B-9E99-06C448F993D1}"/>
    <cellStyle name="Normal 5 4 5 2 2 2 2" xfId="1299" xr:uid="{51F24894-2BCE-4637-8F17-C5BFB9CAB8D5}"/>
    <cellStyle name="Normal 5 4 5 2 2 3" xfId="1300" xr:uid="{9A9955C1-AF00-4FA9-B8F0-1A502BC8AE95}"/>
    <cellStyle name="Normal 5 4 5 2 3" xfId="1301" xr:uid="{DD731B9F-322D-4C06-A897-F41E120D81D2}"/>
    <cellStyle name="Normal 5 4 5 2 3 2" xfId="1302" xr:uid="{88ED8549-D7EB-4BCB-A858-7406374CC31B}"/>
    <cellStyle name="Normal 5 4 5 2 4" xfId="1303" xr:uid="{74F77739-E79C-4CEC-BA54-D366643451D2}"/>
    <cellStyle name="Normal 5 4 5 3" xfId="560" xr:uid="{B0A714D7-E76D-4326-8845-A7C96BC7373E}"/>
    <cellStyle name="Normal 5 4 5 3 2" xfId="1304" xr:uid="{2C53D734-D72D-4A6C-9633-FD0770CB6368}"/>
    <cellStyle name="Normal 5 4 5 3 2 2" xfId="1305" xr:uid="{B32CF12E-75DA-40B3-B229-69842F2781EC}"/>
    <cellStyle name="Normal 5 4 5 3 3" xfId="1306" xr:uid="{6288A9EB-3641-4A52-93E0-7E2A476A3F7B}"/>
    <cellStyle name="Normal 5 4 5 3 4" xfId="2864" xr:uid="{559777EB-BB41-4F7C-AD20-D59D334C3FBF}"/>
    <cellStyle name="Normal 5 4 5 4" xfId="1307" xr:uid="{D66B245E-F240-4FD1-8337-DA3BE407DA3D}"/>
    <cellStyle name="Normal 5 4 5 4 2" xfId="1308" xr:uid="{095FE3D6-E451-4E97-A05C-58B3B83FFE62}"/>
    <cellStyle name="Normal 5 4 5 4 3" xfId="5351" xr:uid="{25258564-01F1-416E-AA0C-DA8A8E543E22}"/>
    <cellStyle name="Normal 5 4 5 5" xfId="1309" xr:uid="{1B93D49E-477A-435F-A648-BF993C17E520}"/>
    <cellStyle name="Normal 5 4 5 6" xfId="2865" xr:uid="{FB6C84AA-DFC9-4A60-9115-3B1059835B31}"/>
    <cellStyle name="Normal 5 4 6" xfId="303" xr:uid="{E50178AE-61C0-43EE-A53E-2CF3D8A79E6E}"/>
    <cellStyle name="Normal 5 4 6 2" xfId="561" xr:uid="{B6645694-60F8-4FDB-A01A-222CF07A586D}"/>
    <cellStyle name="Normal 5 4 6 2 2" xfId="1310" xr:uid="{98F380C9-2232-4D35-85DF-895792B6B116}"/>
    <cellStyle name="Normal 5 4 6 2 2 2" xfId="1311" xr:uid="{4E449764-AF43-47B2-AE4B-4E86B0E47037}"/>
    <cellStyle name="Normal 5 4 6 2 3" xfId="1312" xr:uid="{2ABAFE93-62D2-4D43-AF85-C850AF04B9EF}"/>
    <cellStyle name="Normal 5 4 6 2 4" xfId="2866" xr:uid="{64768BFE-5139-4A59-AFE0-D0BCD2FC0316}"/>
    <cellStyle name="Normal 5 4 6 3" xfId="1313" xr:uid="{224A7304-9F3C-466B-93A1-1D0CC1BE4DF4}"/>
    <cellStyle name="Normal 5 4 6 3 2" xfId="1314" xr:uid="{C1EE9893-692F-42FC-B440-BEF95EA0A373}"/>
    <cellStyle name="Normal 5 4 6 4" xfId="1315" xr:uid="{5B7B87AF-B861-4284-ADD4-511A06DAA71C}"/>
    <cellStyle name="Normal 5 4 6 5" xfId="2867" xr:uid="{FAC2F1AC-9F14-492D-9D42-69BD33B5C4AE}"/>
    <cellStyle name="Normal 5 4 7" xfId="562" xr:uid="{C4E56033-46C9-4C07-AB2D-AFAD6F91F5BD}"/>
    <cellStyle name="Normal 5 4 7 2" xfId="1316" xr:uid="{82589FD2-9FA0-4EFB-A5C3-2E38BE19E18D}"/>
    <cellStyle name="Normal 5 4 7 2 2" xfId="1317" xr:uid="{5D239EDF-9D6A-4351-8DE4-3FB5CEE83375}"/>
    <cellStyle name="Normal 5 4 7 2 3" xfId="4419" xr:uid="{883ABFB9-BE33-4BB3-8123-2AB7A141C0D3}"/>
    <cellStyle name="Normal 5 4 7 3" xfId="1318" xr:uid="{E34A82AB-7BD2-478A-B524-4827CEF4D094}"/>
    <cellStyle name="Normal 5 4 7 4" xfId="2868" xr:uid="{AC551989-B3BE-4924-A466-AE2E8606324A}"/>
    <cellStyle name="Normal 5 4 7 4 2" xfId="4584" xr:uid="{C5F33768-1C51-46F7-BAF4-2E489540D126}"/>
    <cellStyle name="Normal 5 4 7 4 3" xfId="4685" xr:uid="{E8F4E97A-4ECD-4538-9FEF-F4B1FF011863}"/>
    <cellStyle name="Normal 5 4 7 4 4" xfId="4611" xr:uid="{179D1B7C-0B5E-4F86-BDBA-09072B433DCF}"/>
    <cellStyle name="Normal 5 4 8" xfId="1319" xr:uid="{A4D3351F-C9F6-4FF0-9387-4C41B6BD0B4E}"/>
    <cellStyle name="Normal 5 4 8 2" xfId="1320" xr:uid="{A02F7A28-9FA3-4655-81F2-FD75FB0101C6}"/>
    <cellStyle name="Normal 5 4 8 3" xfId="2869" xr:uid="{EF5FE095-CCFC-4F9B-9BE1-4A53D819C0DD}"/>
    <cellStyle name="Normal 5 4 8 4" xfId="2870" xr:uid="{63CC3382-4EB5-449C-88C5-21CC551B835B}"/>
    <cellStyle name="Normal 5 4 9" xfId="1321" xr:uid="{EB3BD57A-E767-443E-86CC-459356FFE715}"/>
    <cellStyle name="Normal 5 5" xfId="99" xr:uid="{6C1C7385-E6D4-42E5-9194-B671A5BADF28}"/>
    <cellStyle name="Normal 5 5 10" xfId="2871" xr:uid="{B4D256FD-82C0-4C99-B069-82F5594B470D}"/>
    <cellStyle name="Normal 5 5 11" xfId="2872" xr:uid="{48D4BA5C-E511-49ED-AA4C-903B3359B611}"/>
    <cellStyle name="Normal 5 5 2" xfId="100" xr:uid="{9037EE51-FB95-4AEE-9A4C-A59BE58DB284}"/>
    <cellStyle name="Normal 5 5 2 2" xfId="101" xr:uid="{E989A46A-236D-495F-9C6A-67295D9766ED}"/>
    <cellStyle name="Normal 5 5 2 2 2" xfId="304" xr:uid="{31EEC523-77AA-46AC-A4D0-B8D688A599D2}"/>
    <cellStyle name="Normal 5 5 2 2 2 2" xfId="563" xr:uid="{ED53D76B-F6D7-45C9-A969-DFA267E9FCCC}"/>
    <cellStyle name="Normal 5 5 2 2 2 2 2" xfId="1322" xr:uid="{391B3530-707E-4B49-BFC0-EA324A4AA097}"/>
    <cellStyle name="Normal 5 5 2 2 2 2 2 2" xfId="1323" xr:uid="{F8434E15-5943-4F71-89A4-FD08BE7C8EF6}"/>
    <cellStyle name="Normal 5 5 2 2 2 2 3" xfId="1324" xr:uid="{D5EEA5FC-A826-4300-BE92-653F71A56B8A}"/>
    <cellStyle name="Normal 5 5 2 2 2 2 4" xfId="2873" xr:uid="{0B3EAC7C-D986-48A1-8979-B9237502F04A}"/>
    <cellStyle name="Normal 5 5 2 2 2 3" xfId="1325" xr:uid="{DDDB882F-4008-4B8C-A5E7-310AC03747A1}"/>
    <cellStyle name="Normal 5 5 2 2 2 3 2" xfId="1326" xr:uid="{D57FC7E4-B6C4-4456-8B27-CC5EF17AF6B0}"/>
    <cellStyle name="Normal 5 5 2 2 2 3 3" xfId="2874" xr:uid="{4D76A2FC-E10D-4DCB-8D51-2837A0F0243A}"/>
    <cellStyle name="Normal 5 5 2 2 2 3 4" xfId="2875" xr:uid="{DEC87DE2-B48A-4DA7-8AC7-D9C5794301B6}"/>
    <cellStyle name="Normal 5 5 2 2 2 4" xfId="1327" xr:uid="{EF61FEE2-B8D3-4C38-8849-2AFB34E65AC6}"/>
    <cellStyle name="Normal 5 5 2 2 2 5" xfId="2876" xr:uid="{ED3FA474-6C9B-4738-BE09-BD4A7B2FE176}"/>
    <cellStyle name="Normal 5 5 2 2 2 6" xfId="2877" xr:uid="{CFCF113E-7624-4E15-8DF1-F39724346922}"/>
    <cellStyle name="Normal 5 5 2 2 3" xfId="564" xr:uid="{E2FF41A0-B461-4D42-BFB3-890F4B9BAB40}"/>
    <cellStyle name="Normal 5 5 2 2 3 2" xfId="1328" xr:uid="{9C54C8AA-634B-4D7F-8D8E-EFD13FD0054B}"/>
    <cellStyle name="Normal 5 5 2 2 3 2 2" xfId="1329" xr:uid="{6C96A0FF-AD4D-4837-8177-7BD863C3A207}"/>
    <cellStyle name="Normal 5 5 2 2 3 2 3" xfId="2878" xr:uid="{558B9725-3148-4AB1-AD06-3C6EBC9B9AE1}"/>
    <cellStyle name="Normal 5 5 2 2 3 2 4" xfId="2879" xr:uid="{FF11BBFA-C6B0-4AD5-85D9-373D9E3F0C0F}"/>
    <cellStyle name="Normal 5 5 2 2 3 3" xfId="1330" xr:uid="{45C630F2-9AE1-4E05-97D4-F20E23E8F29F}"/>
    <cellStyle name="Normal 5 5 2 2 3 4" xfId="2880" xr:uid="{1934F2BE-DF51-4763-B469-666D4CEE8F02}"/>
    <cellStyle name="Normal 5 5 2 2 3 5" xfId="2881" xr:uid="{9EA75C54-BCD8-4F8D-A5B7-C5D8DE534C84}"/>
    <cellStyle name="Normal 5 5 2 2 4" xfId="1331" xr:uid="{6B3A1849-E4CE-493B-81DB-0D19D0EC6BB8}"/>
    <cellStyle name="Normal 5 5 2 2 4 2" xfId="1332" xr:uid="{FEFBE9F2-D98B-49EF-B2D4-8BAB5567974E}"/>
    <cellStyle name="Normal 5 5 2 2 4 3" xfId="2882" xr:uid="{2866149A-5BF4-47FF-BE68-D79E7A2D8E09}"/>
    <cellStyle name="Normal 5 5 2 2 4 4" xfId="2883" xr:uid="{825D664D-EF4C-40A5-BF7A-349F4DE54A10}"/>
    <cellStyle name="Normal 5 5 2 2 5" xfId="1333" xr:uid="{16F14714-E148-441C-9EC3-307C5780AA7A}"/>
    <cellStyle name="Normal 5 5 2 2 5 2" xfId="2884" xr:uid="{C457CDD9-5B03-48BA-9F21-886603F903D8}"/>
    <cellStyle name="Normal 5 5 2 2 5 3" xfId="2885" xr:uid="{7966A86A-7796-40C2-93F0-88CA2E6C256E}"/>
    <cellStyle name="Normal 5 5 2 2 5 4" xfId="2886" xr:uid="{8DDAB7FB-EB16-41CC-95CC-EF64F50FD03C}"/>
    <cellStyle name="Normal 5 5 2 2 6" xfId="2887" xr:uid="{4BE4B86F-0268-4E1E-BEBA-59A60A935D47}"/>
    <cellStyle name="Normal 5 5 2 2 7" xfId="2888" xr:uid="{BAA31924-C592-4B29-88E0-4C52B8080426}"/>
    <cellStyle name="Normal 5 5 2 2 8" xfId="2889" xr:uid="{B1BE1A85-985C-4A30-BA76-6E9DD8A8F853}"/>
    <cellStyle name="Normal 5 5 2 3" xfId="305" xr:uid="{F9A9292D-1F29-41AA-BC75-063E23D088DF}"/>
    <cellStyle name="Normal 5 5 2 3 2" xfId="565" xr:uid="{F81566AD-1701-4A30-919C-D83BD6221595}"/>
    <cellStyle name="Normal 5 5 2 3 2 2" xfId="566" xr:uid="{A7254BF7-0870-46BC-8225-FF69BE3F56BC}"/>
    <cellStyle name="Normal 5 5 2 3 2 2 2" xfId="1334" xr:uid="{28970277-7E8E-42E2-B3F3-F741C658C16D}"/>
    <cellStyle name="Normal 5 5 2 3 2 2 2 2" xfId="1335" xr:uid="{8382388D-D386-4D67-8715-C4E292A31A01}"/>
    <cellStyle name="Normal 5 5 2 3 2 2 3" xfId="1336" xr:uid="{FB2BC7EC-713C-491D-B8E3-1135DBD306E3}"/>
    <cellStyle name="Normal 5 5 2 3 2 3" xfId="1337" xr:uid="{6B5340D3-41B6-4B42-89D6-64ECF8A11097}"/>
    <cellStyle name="Normal 5 5 2 3 2 3 2" xfId="1338" xr:uid="{0A22848A-0EE0-467F-B0FD-1A8E0E7DF101}"/>
    <cellStyle name="Normal 5 5 2 3 2 4" xfId="1339" xr:uid="{45234C42-751C-4A27-8B07-8E327D1A3791}"/>
    <cellStyle name="Normal 5 5 2 3 3" xfId="567" xr:uid="{EF90CD55-2FDF-4419-A931-2B6AE9A290B6}"/>
    <cellStyle name="Normal 5 5 2 3 3 2" xfId="1340" xr:uid="{14F2EBE7-F45B-42D3-ACCC-3525336DBBB4}"/>
    <cellStyle name="Normal 5 5 2 3 3 2 2" xfId="1341" xr:uid="{AF84ECFF-9EDD-4966-B541-81684534F531}"/>
    <cellStyle name="Normal 5 5 2 3 3 3" xfId="1342" xr:uid="{C959267F-97F4-43C4-B571-D25FE8FBD770}"/>
    <cellStyle name="Normal 5 5 2 3 3 4" xfId="2890" xr:uid="{FC32AADC-21F0-4A72-A576-D0C3414A44E3}"/>
    <cellStyle name="Normal 5 5 2 3 4" xfId="1343" xr:uid="{6ED7949F-AE44-4D7F-A977-8F5CC38114D3}"/>
    <cellStyle name="Normal 5 5 2 3 4 2" xfId="1344" xr:uid="{7163E97B-8911-4A4D-9CBF-86283B262323}"/>
    <cellStyle name="Normal 5 5 2 3 5" xfId="1345" xr:uid="{911BB872-16F0-4AB5-938C-25D04A86145D}"/>
    <cellStyle name="Normal 5 5 2 3 6" xfId="2891" xr:uid="{EF9055B6-CD3F-4FA1-9114-2D0732C9BAD1}"/>
    <cellStyle name="Normal 5 5 2 4" xfId="306" xr:uid="{F0B99E8D-C95B-49EF-AC79-D0E67D144A32}"/>
    <cellStyle name="Normal 5 5 2 4 2" xfId="568" xr:uid="{3768C1F6-103F-4517-B508-7B18B0D30A2F}"/>
    <cellStyle name="Normal 5 5 2 4 2 2" xfId="1346" xr:uid="{AA126C6D-CBDD-4003-8556-E279D1A90D94}"/>
    <cellStyle name="Normal 5 5 2 4 2 2 2" xfId="1347" xr:uid="{B0A5F0A3-3F7E-4D2C-9046-A7E0839E9748}"/>
    <cellStyle name="Normal 5 5 2 4 2 3" xfId="1348" xr:uid="{6E83BA6C-5273-4D98-B655-A16DB58462CC}"/>
    <cellStyle name="Normal 5 5 2 4 2 4" xfId="2892" xr:uid="{B773FA96-F880-400E-8176-B1B4C196C333}"/>
    <cellStyle name="Normal 5 5 2 4 3" xfId="1349" xr:uid="{49A0D06F-6FDD-4B96-9A68-4D8E8CFB56F2}"/>
    <cellStyle name="Normal 5 5 2 4 3 2" xfId="1350" xr:uid="{4F883077-0683-4295-9D9C-4FD615AB299A}"/>
    <cellStyle name="Normal 5 5 2 4 4" xfId="1351" xr:uid="{0F18F86C-A09E-4BFD-8541-F3417908D5E8}"/>
    <cellStyle name="Normal 5 5 2 4 5" xfId="2893" xr:uid="{F38CF86E-3F86-4DAC-8847-0B4BDDF82A03}"/>
    <cellStyle name="Normal 5 5 2 5" xfId="307" xr:uid="{2B9DE7A0-E38F-4AB5-89A5-0E1240DC8A1C}"/>
    <cellStyle name="Normal 5 5 2 5 2" xfId="1352" xr:uid="{E4888064-5268-4F7B-B93D-F7350E904FD3}"/>
    <cellStyle name="Normal 5 5 2 5 2 2" xfId="1353" xr:uid="{DFBDCED9-0DEE-464D-85C7-EA9943E7FA45}"/>
    <cellStyle name="Normal 5 5 2 5 3" xfId="1354" xr:uid="{8BE5B8B6-33A3-49EF-954B-D811F1C4CDC1}"/>
    <cellStyle name="Normal 5 5 2 5 4" xfId="2894" xr:uid="{ECC3FEB4-C1E9-4D73-9CF9-73704B294F44}"/>
    <cellStyle name="Normal 5 5 2 6" xfId="1355" xr:uid="{F389A729-0379-4D1F-905E-6A9B81CFF29F}"/>
    <cellStyle name="Normal 5 5 2 6 2" xfId="1356" xr:uid="{60C7B7FA-70B6-4B60-90FA-BEC1F47832D5}"/>
    <cellStyle name="Normal 5 5 2 6 3" xfId="2895" xr:uid="{32CEDB72-3482-4A3B-8506-C9B0FFBE825B}"/>
    <cellStyle name="Normal 5 5 2 6 4" xfId="2896" xr:uid="{7A46B2B0-4D7E-4CCB-B74B-2AA495C6FE9C}"/>
    <cellStyle name="Normal 5 5 2 7" xfId="1357" xr:uid="{EE852E71-5A19-405C-AB09-715EAB03E274}"/>
    <cellStyle name="Normal 5 5 2 8" xfId="2897" xr:uid="{4F0A171C-A7F8-4A87-977F-59134D6EE527}"/>
    <cellStyle name="Normal 5 5 2 9" xfId="2898" xr:uid="{6878A09A-E8E5-4146-9B0C-19896CDDC366}"/>
    <cellStyle name="Normal 5 5 3" xfId="102" xr:uid="{D4FDA6E7-3FB3-4270-B9AB-A6EE6B3DF36C}"/>
    <cellStyle name="Normal 5 5 3 2" xfId="103" xr:uid="{7FB3442D-16FE-458F-9BEE-E1DDEA0AF513}"/>
    <cellStyle name="Normal 5 5 3 2 2" xfId="569" xr:uid="{0857F324-3120-4C9A-B6D1-3A2CA42FF4AB}"/>
    <cellStyle name="Normal 5 5 3 2 2 2" xfId="1358" xr:uid="{7E4EDA5D-60EE-4C13-AF7C-2FF59C12464D}"/>
    <cellStyle name="Normal 5 5 3 2 2 2 2" xfId="1359" xr:uid="{D54ECF86-E9CF-4C75-9DA4-158AFE9B52B1}"/>
    <cellStyle name="Normal 5 5 3 2 2 2 2 2" xfId="4469" xr:uid="{BADFD8C0-ED68-44A3-A861-D36D2F0EB40C}"/>
    <cellStyle name="Normal 5 5 3 2 2 2 3" xfId="4470" xr:uid="{C108CA52-9DE7-4954-BAC3-CAAD79758A52}"/>
    <cellStyle name="Normal 5 5 3 2 2 3" xfId="1360" xr:uid="{17FF1D0D-1EA6-48D6-8172-DB46466BD5FA}"/>
    <cellStyle name="Normal 5 5 3 2 2 3 2" xfId="4471" xr:uid="{2F5DBFE6-9329-4602-9435-735080839E21}"/>
    <cellStyle name="Normal 5 5 3 2 2 4" xfId="2899" xr:uid="{9104C108-2215-4ADF-985E-0AF2AAF037D0}"/>
    <cellStyle name="Normal 5 5 3 2 3" xfId="1361" xr:uid="{E9D1D20D-061B-439A-A1DA-B65F63A4CF01}"/>
    <cellStyle name="Normal 5 5 3 2 3 2" xfId="1362" xr:uid="{5E2622DA-8575-40DF-AEC5-560107A4382A}"/>
    <cellStyle name="Normal 5 5 3 2 3 2 2" xfId="4472" xr:uid="{60A3994B-C4A8-4943-9E48-D9D4D82697C8}"/>
    <cellStyle name="Normal 5 5 3 2 3 3" xfId="2900" xr:uid="{333800D4-A6D9-4E79-B17C-FBECD050B2C7}"/>
    <cellStyle name="Normal 5 5 3 2 3 4" xfId="2901" xr:uid="{CBFA8102-CCEB-4610-A97D-13EF66D96D84}"/>
    <cellStyle name="Normal 5 5 3 2 4" xfId="1363" xr:uid="{8A404BE8-4A28-45B1-8A18-6F65CAA6EF02}"/>
    <cellStyle name="Normal 5 5 3 2 4 2" xfId="4473" xr:uid="{3D1A34D1-D34A-4861-B5D5-E07741DA2BF2}"/>
    <cellStyle name="Normal 5 5 3 2 5" xfId="2902" xr:uid="{681DE50F-AB4D-4857-BC1A-8915EB85CE8E}"/>
    <cellStyle name="Normal 5 5 3 2 6" xfId="2903" xr:uid="{50DC43A0-DB7C-45AB-B2AF-614B50E39C91}"/>
    <cellStyle name="Normal 5 5 3 3" xfId="308" xr:uid="{DF2040FE-CD5F-481C-BAAD-E0149E86C535}"/>
    <cellStyle name="Normal 5 5 3 3 2" xfId="1364" xr:uid="{84E2CE40-E209-41CB-8B64-253C161A1DF7}"/>
    <cellStyle name="Normal 5 5 3 3 2 2" xfId="1365" xr:uid="{4F2B5103-C3C0-4E75-8A1C-8A8FF6914D9B}"/>
    <cellStyle name="Normal 5 5 3 3 2 2 2" xfId="4474" xr:uid="{8F36D0E3-4810-4807-9C6F-808E62A49A26}"/>
    <cellStyle name="Normal 5 5 3 3 2 3" xfId="2904" xr:uid="{84AFB5D8-8ED6-4391-BC15-99AB25BF6807}"/>
    <cellStyle name="Normal 5 5 3 3 2 4" xfId="2905" xr:uid="{7C48A3AC-DEB6-4785-BE33-828C9A7BD684}"/>
    <cellStyle name="Normal 5 5 3 3 3" xfId="1366" xr:uid="{E561E1A9-9DC2-47D3-8DE1-2ABDFF469893}"/>
    <cellStyle name="Normal 5 5 3 3 3 2" xfId="4475" xr:uid="{C2CFD629-E989-430F-A476-D0C234BF45F1}"/>
    <cellStyle name="Normal 5 5 3 3 4" xfId="2906" xr:uid="{63149399-1BAC-42D4-B659-8A164D2FFFE8}"/>
    <cellStyle name="Normal 5 5 3 3 5" xfId="2907" xr:uid="{6AF5CA83-1967-4643-929A-C38F8980DCBB}"/>
    <cellStyle name="Normal 5 5 3 4" xfId="1367" xr:uid="{6CB3C171-B038-4B04-8EC9-ECB45D0E6185}"/>
    <cellStyle name="Normal 5 5 3 4 2" xfId="1368" xr:uid="{66AF0F5D-420C-47C2-B8C6-57C033C38367}"/>
    <cellStyle name="Normal 5 5 3 4 2 2" xfId="4476" xr:uid="{73BD4D52-9D97-429E-9E35-D1BBA0EFCF89}"/>
    <cellStyle name="Normal 5 5 3 4 3" xfId="2908" xr:uid="{676BAC34-3C27-405E-9984-FCB7007BAC6B}"/>
    <cellStyle name="Normal 5 5 3 4 4" xfId="2909" xr:uid="{0F0A5917-6523-4413-BB0D-BF3B59289D36}"/>
    <cellStyle name="Normal 5 5 3 5" xfId="1369" xr:uid="{BBB087D5-8EAA-493A-96A1-A68C6320E21E}"/>
    <cellStyle name="Normal 5 5 3 5 2" xfId="2910" xr:uid="{C942BD73-6D70-49CD-B2E7-2FC916FCA9AC}"/>
    <cellStyle name="Normal 5 5 3 5 3" xfId="2911" xr:uid="{5993F3FC-D1C6-413E-8AB2-AE4FB919DFE3}"/>
    <cellStyle name="Normal 5 5 3 5 4" xfId="2912" xr:uid="{8314788A-E298-4A61-A89F-97C4C5517ACF}"/>
    <cellStyle name="Normal 5 5 3 6" xfId="2913" xr:uid="{2F35D397-7472-4B8E-81BB-11BD7CAFECBD}"/>
    <cellStyle name="Normal 5 5 3 7" xfId="2914" xr:uid="{3FC2FBC1-ED82-453C-B2CF-E2F74093DA03}"/>
    <cellStyle name="Normal 5 5 3 8" xfId="2915" xr:uid="{682F5175-99B9-4242-9A97-04D6455E94EA}"/>
    <cellStyle name="Normal 5 5 4" xfId="104" xr:uid="{3FF69976-1878-4059-824A-D55C9B45A35F}"/>
    <cellStyle name="Normal 5 5 4 2" xfId="570" xr:uid="{01EAF77F-FCFB-4C2B-9FDA-BDF65F4613A1}"/>
    <cellStyle name="Normal 5 5 4 2 2" xfId="571" xr:uid="{581AFA38-8FB5-4D5C-9468-B0891DC7F721}"/>
    <cellStyle name="Normal 5 5 4 2 2 2" xfId="1370" xr:uid="{AAD18B5B-7E73-4F81-AAB3-CED79060C971}"/>
    <cellStyle name="Normal 5 5 4 2 2 2 2" xfId="1371" xr:uid="{B36ED1DF-3A6C-49BB-86F2-8F6131BEC4BC}"/>
    <cellStyle name="Normal 5 5 4 2 2 3" xfId="1372" xr:uid="{9061EABE-24AE-4AE9-91D3-78F4C3F7C824}"/>
    <cellStyle name="Normal 5 5 4 2 2 4" xfId="2916" xr:uid="{75F9133D-44C0-49D5-ABD0-CBF4C9A38A3E}"/>
    <cellStyle name="Normal 5 5 4 2 3" xfId="1373" xr:uid="{38A243F6-4449-43A7-A2F9-471C1B745739}"/>
    <cellStyle name="Normal 5 5 4 2 3 2" xfId="1374" xr:uid="{4DA35B60-1E1E-4B6F-9D30-48DCD87B593D}"/>
    <cellStyle name="Normal 5 5 4 2 4" xfId="1375" xr:uid="{846E5461-7397-4D41-A11A-127FB5C6A914}"/>
    <cellStyle name="Normal 5 5 4 2 5" xfId="2917" xr:uid="{C5FC3AF2-78D4-4CC2-A760-1A755E5EA8B1}"/>
    <cellStyle name="Normal 5 5 4 3" xfId="572" xr:uid="{3FEB67B2-296C-4D35-8EF2-A82C8E01B9EB}"/>
    <cellStyle name="Normal 5 5 4 3 2" xfId="1376" xr:uid="{6C54FFD9-1F8E-4BB9-A5EB-7B728EA1774E}"/>
    <cellStyle name="Normal 5 5 4 3 2 2" xfId="1377" xr:uid="{03A35A57-09B2-4A07-8E11-B5AC7416204A}"/>
    <cellStyle name="Normal 5 5 4 3 3" xfId="1378" xr:uid="{18898408-378B-4296-BE41-F14FE6C78523}"/>
    <cellStyle name="Normal 5 5 4 3 4" xfId="2918" xr:uid="{B9DCBAA4-B214-4846-952B-5466FADBA715}"/>
    <cellStyle name="Normal 5 5 4 4" xfId="1379" xr:uid="{27BB947F-6DD3-442A-81B9-5CC6F5BC5733}"/>
    <cellStyle name="Normal 5 5 4 4 2" xfId="1380" xr:uid="{6DB12922-552F-454E-A685-4CFD26F7B490}"/>
    <cellStyle name="Normal 5 5 4 4 3" xfId="2919" xr:uid="{BC9A22A4-7F44-4944-B042-E19945405A9D}"/>
    <cellStyle name="Normal 5 5 4 4 4" xfId="2920" xr:uid="{A1CFFDC0-1C2D-4D8A-8386-7371A014C992}"/>
    <cellStyle name="Normal 5 5 4 5" xfId="1381" xr:uid="{EFBA1FD5-57C7-4666-B3C6-6D66F3A2C3F3}"/>
    <cellStyle name="Normal 5 5 4 6" xfId="2921" xr:uid="{B8B38168-FE8F-4486-AC91-3E1690077BE0}"/>
    <cellStyle name="Normal 5 5 4 7" xfId="2922" xr:uid="{9CBF2EC6-376A-4490-B5EF-0D30B6E2A068}"/>
    <cellStyle name="Normal 5 5 5" xfId="309" xr:uid="{EDA31B71-B793-411A-9937-A9BBD0AEAE83}"/>
    <cellStyle name="Normal 5 5 5 2" xfId="573" xr:uid="{55A9BDC4-B800-4E43-B1B3-62E8199878AC}"/>
    <cellStyle name="Normal 5 5 5 2 2" xfId="1382" xr:uid="{34BD4355-D9BB-48F8-9846-9DFFDB7A6A86}"/>
    <cellStyle name="Normal 5 5 5 2 2 2" xfId="1383" xr:uid="{8FB9BC53-45E3-4AD1-A4E5-DF1B72396DAC}"/>
    <cellStyle name="Normal 5 5 5 2 3" xfId="1384" xr:uid="{8F53A962-5FD4-4F5C-B755-AF7FF372DA02}"/>
    <cellStyle name="Normal 5 5 5 2 4" xfId="2923" xr:uid="{446F48B8-64C1-47A0-80D1-7D816B495AA2}"/>
    <cellStyle name="Normal 5 5 5 3" xfId="1385" xr:uid="{87AFFDD7-1D65-423B-BC1D-A6E0A427EB9F}"/>
    <cellStyle name="Normal 5 5 5 3 2" xfId="1386" xr:uid="{FDA0220A-9DFD-4FD1-9ADF-9FF78CF5F11C}"/>
    <cellStyle name="Normal 5 5 5 3 3" xfId="2924" xr:uid="{D382217E-4923-4A4C-832C-7BA1573329CE}"/>
    <cellStyle name="Normal 5 5 5 3 4" xfId="2925" xr:uid="{93959486-D5B0-44B2-AF91-C030FAC01F9D}"/>
    <cellStyle name="Normal 5 5 5 4" xfId="1387" xr:uid="{2B9D2FF5-EA80-4950-BDF1-9B3CF22E342C}"/>
    <cellStyle name="Normal 5 5 5 5" xfId="2926" xr:uid="{6E9B7CC6-3D80-4F28-9D27-34901AE2645A}"/>
    <cellStyle name="Normal 5 5 5 6" xfId="2927" xr:uid="{F99B49BB-32DE-44A4-AA6E-353DA07879AE}"/>
    <cellStyle name="Normal 5 5 6" xfId="310" xr:uid="{FB9B3981-F164-48A7-A358-C70ECA668EA1}"/>
    <cellStyle name="Normal 5 5 6 2" xfId="1388" xr:uid="{0DE66F7D-E9E4-459E-B9FF-2948E8F12C6F}"/>
    <cellStyle name="Normal 5 5 6 2 2" xfId="1389" xr:uid="{01DA0EB0-5525-42E4-868C-8BFAB8D6AD1E}"/>
    <cellStyle name="Normal 5 5 6 2 3" xfId="2928" xr:uid="{71C7A374-45CE-473F-87A3-894058452D6B}"/>
    <cellStyle name="Normal 5 5 6 2 4" xfId="2929" xr:uid="{EF4480AE-21C0-4AC4-9C94-D2FCC8460DCF}"/>
    <cellStyle name="Normal 5 5 6 3" xfId="1390" xr:uid="{0B2BECBA-71F3-4678-80F1-B0A8F34B63C7}"/>
    <cellStyle name="Normal 5 5 6 4" xfId="2930" xr:uid="{68A76F1F-90B7-44D3-9C65-89FF9AD3F373}"/>
    <cellStyle name="Normal 5 5 6 5" xfId="2931" xr:uid="{55C6A97B-FCD0-4940-92A7-09CF1F19F64D}"/>
    <cellStyle name="Normal 5 5 7" xfId="1391" xr:uid="{561FD726-FC0C-4548-92B0-A1FBFE495BD2}"/>
    <cellStyle name="Normal 5 5 7 2" xfId="1392" xr:uid="{8D703313-3883-4DE6-A11D-45E2F6259A4F}"/>
    <cellStyle name="Normal 5 5 7 3" xfId="2932" xr:uid="{4D20C560-E4F0-4B7E-B5EA-E4DC1676D4FB}"/>
    <cellStyle name="Normal 5 5 7 4" xfId="2933" xr:uid="{1AFED82A-B5DA-45C4-A0AD-92080C765776}"/>
    <cellStyle name="Normal 5 5 8" xfId="1393" xr:uid="{A201D36F-6CAD-4F3F-ACE0-A4954D0292E9}"/>
    <cellStyle name="Normal 5 5 8 2" xfId="2934" xr:uid="{53D8C3F3-F270-4F2A-AD7E-0EEE846FA4B0}"/>
    <cellStyle name="Normal 5 5 8 3" xfId="2935" xr:uid="{810E52D6-AE2D-4123-928A-398C4FD872E7}"/>
    <cellStyle name="Normal 5 5 8 4" xfId="2936" xr:uid="{F63CBF93-2B42-4489-9AC1-0046FFC0E2C1}"/>
    <cellStyle name="Normal 5 5 9" xfId="2937" xr:uid="{13AA9831-AC23-451F-BE27-DB4FCD6D5E9E}"/>
    <cellStyle name="Normal 5 6" xfId="105" xr:uid="{2C071003-A304-444A-915C-245404F86272}"/>
    <cellStyle name="Normal 5 6 10" xfId="2938" xr:uid="{EE864124-87AB-4D6B-9695-C178599806C4}"/>
    <cellStyle name="Normal 5 6 11" xfId="2939" xr:uid="{4FEDEA09-45F1-463C-A666-69BB48167994}"/>
    <cellStyle name="Normal 5 6 2" xfId="106" xr:uid="{69D51E69-8E97-4A55-81F4-707E755EDBAA}"/>
    <cellStyle name="Normal 5 6 2 2" xfId="311" xr:uid="{D16EA8BC-BEBB-4DD8-9F5D-480FBD913FE7}"/>
    <cellStyle name="Normal 5 6 2 2 2" xfId="574" xr:uid="{DF7B705F-6555-4941-849B-A3AD137AF766}"/>
    <cellStyle name="Normal 5 6 2 2 2 2" xfId="575" xr:uid="{84A3C23A-53ED-44A9-B2D7-334DBB251673}"/>
    <cellStyle name="Normal 5 6 2 2 2 2 2" xfId="1394" xr:uid="{FC14FB6F-6B85-4CAA-8926-8F4B3A2946CD}"/>
    <cellStyle name="Normal 5 6 2 2 2 2 3" xfId="2940" xr:uid="{406AFCB8-9C50-4DE5-BC90-97B1456AC0B5}"/>
    <cellStyle name="Normal 5 6 2 2 2 2 4" xfId="2941" xr:uid="{27CB679F-D694-431C-9576-E6F1298DD036}"/>
    <cellStyle name="Normal 5 6 2 2 2 3" xfId="1395" xr:uid="{BD0DB50A-528F-468B-B981-B89C4205130B}"/>
    <cellStyle name="Normal 5 6 2 2 2 3 2" xfId="2942" xr:uid="{D610C157-E7A0-4092-A34E-66D5B4869112}"/>
    <cellStyle name="Normal 5 6 2 2 2 3 3" xfId="2943" xr:uid="{D4955802-0B8B-48FE-AF44-74E4AFA4F7F8}"/>
    <cellStyle name="Normal 5 6 2 2 2 3 4" xfId="2944" xr:uid="{BE04C9D9-F04A-4825-BFD1-F32819905E81}"/>
    <cellStyle name="Normal 5 6 2 2 2 4" xfId="2945" xr:uid="{31C98D54-20D0-46E0-B25F-D53E7EFB6A2E}"/>
    <cellStyle name="Normal 5 6 2 2 2 5" xfId="2946" xr:uid="{6CF3F4F5-2EA6-4A42-9E32-AC0281CC8881}"/>
    <cellStyle name="Normal 5 6 2 2 2 6" xfId="2947" xr:uid="{5FB2EDA0-5FC7-4FDF-9546-A7DAB5EE9CA6}"/>
    <cellStyle name="Normal 5 6 2 2 3" xfId="576" xr:uid="{21A25FCF-DD9F-489C-AB08-7843CF33C562}"/>
    <cellStyle name="Normal 5 6 2 2 3 2" xfId="1396" xr:uid="{981C3506-C5A6-4244-AE8C-DC45326974DC}"/>
    <cellStyle name="Normal 5 6 2 2 3 2 2" xfId="2948" xr:uid="{7A9D7BEE-E03C-425D-BE5D-E670304E7786}"/>
    <cellStyle name="Normal 5 6 2 2 3 2 3" xfId="2949" xr:uid="{72988F34-7F4E-43FE-8E85-43C026F5F05C}"/>
    <cellStyle name="Normal 5 6 2 2 3 2 4" xfId="2950" xr:uid="{6CC38707-D63A-44ED-81AD-C4B7E15F4A68}"/>
    <cellStyle name="Normal 5 6 2 2 3 3" xfId="2951" xr:uid="{37737435-E0E5-4A78-8D09-835C5E19E276}"/>
    <cellStyle name="Normal 5 6 2 2 3 4" xfId="2952" xr:uid="{E2C87602-E5F8-4C47-8D66-0DE5885A723A}"/>
    <cellStyle name="Normal 5 6 2 2 3 5" xfId="2953" xr:uid="{C0CF63D7-FEFB-4CA6-B990-85FACA40091B}"/>
    <cellStyle name="Normal 5 6 2 2 4" xfId="1397" xr:uid="{E1CD3E52-377F-43A2-B7AF-EBAD762893EA}"/>
    <cellStyle name="Normal 5 6 2 2 4 2" xfId="2954" xr:uid="{2058957B-F87D-42F6-B9F4-9FA578315ACD}"/>
    <cellStyle name="Normal 5 6 2 2 4 3" xfId="2955" xr:uid="{E6CF8E11-F170-40D9-B4B9-78649AE24CEB}"/>
    <cellStyle name="Normal 5 6 2 2 4 4" xfId="2956" xr:uid="{CA2EF814-337D-4DCA-8A4C-7C6318387209}"/>
    <cellStyle name="Normal 5 6 2 2 5" xfId="2957" xr:uid="{2B7146BB-DEE2-4547-8FDA-EB19F627A7DB}"/>
    <cellStyle name="Normal 5 6 2 2 5 2" xfId="2958" xr:uid="{BADBF4EB-6968-46CA-A527-699F14F68B44}"/>
    <cellStyle name="Normal 5 6 2 2 5 3" xfId="2959" xr:uid="{E3358AE8-36D5-4647-B86E-DE3D7FFAD928}"/>
    <cellStyle name="Normal 5 6 2 2 5 4" xfId="2960" xr:uid="{335B89C9-1B44-4283-95B3-100249260843}"/>
    <cellStyle name="Normal 5 6 2 2 6" xfId="2961" xr:uid="{4AC95915-F9F5-4612-9446-4EA41F30A9AA}"/>
    <cellStyle name="Normal 5 6 2 2 7" xfId="2962" xr:uid="{B1DB82DE-212A-4309-A66A-A3E6A9C2E711}"/>
    <cellStyle name="Normal 5 6 2 2 8" xfId="2963" xr:uid="{127EE79C-EB1D-461A-8EFA-E7555323538E}"/>
    <cellStyle name="Normal 5 6 2 3" xfId="577" xr:uid="{A7700D3D-D9CC-4B53-8FE9-14CFA367A7DE}"/>
    <cellStyle name="Normal 5 6 2 3 2" xfId="578" xr:uid="{7D6E117D-1EA5-4E9C-BF3E-9AA707AA3D6C}"/>
    <cellStyle name="Normal 5 6 2 3 2 2" xfId="579" xr:uid="{A98151EB-B9E9-4F69-BEED-A44C57BEE92F}"/>
    <cellStyle name="Normal 5 6 2 3 2 3" xfId="2964" xr:uid="{C665D169-CA13-45C3-B176-A9F83C447EB5}"/>
    <cellStyle name="Normal 5 6 2 3 2 4" xfId="2965" xr:uid="{951703D1-5397-4FE4-8225-9E9A622D9722}"/>
    <cellStyle name="Normal 5 6 2 3 3" xfId="580" xr:uid="{2E9E4850-E2E2-4FB3-B3B2-BF4C3E915B2A}"/>
    <cellStyle name="Normal 5 6 2 3 3 2" xfId="2966" xr:uid="{90FE584C-3BCE-4BE9-9AEF-612480FDFAC7}"/>
    <cellStyle name="Normal 5 6 2 3 3 3" xfId="2967" xr:uid="{94B66583-3C00-4D6F-A6D3-F24891B999F0}"/>
    <cellStyle name="Normal 5 6 2 3 3 4" xfId="2968" xr:uid="{E5622AC9-CE7C-4CAF-A75E-1C347B008FFF}"/>
    <cellStyle name="Normal 5 6 2 3 4" xfId="2969" xr:uid="{D2BC2995-C829-4F4C-B709-4F9CFE1A6470}"/>
    <cellStyle name="Normal 5 6 2 3 5" xfId="2970" xr:uid="{705C8F70-2467-4FA4-B485-6D9479E615DB}"/>
    <cellStyle name="Normal 5 6 2 3 6" xfId="2971" xr:uid="{77AC90E1-93DB-40B5-8070-31CA21DC50FF}"/>
    <cellStyle name="Normal 5 6 2 4" xfId="581" xr:uid="{3B826351-E3EC-46A4-B3C7-1B12C49DEC29}"/>
    <cellStyle name="Normal 5 6 2 4 2" xfId="582" xr:uid="{F7BF84C0-0205-4909-AA5D-3AB199F9CC99}"/>
    <cellStyle name="Normal 5 6 2 4 2 2" xfId="2972" xr:uid="{87C8A684-1929-422D-8A97-4A90C6A060DB}"/>
    <cellStyle name="Normal 5 6 2 4 2 3" xfId="2973" xr:uid="{274D1F8D-1EF6-497A-9DC5-9342061818D0}"/>
    <cellStyle name="Normal 5 6 2 4 2 4" xfId="2974" xr:uid="{20DCF775-AE56-4A28-BC80-93D1ED2B9C4E}"/>
    <cellStyle name="Normal 5 6 2 4 3" xfId="2975" xr:uid="{57EF4C3F-B287-4AB3-9736-FAA125B107E7}"/>
    <cellStyle name="Normal 5 6 2 4 4" xfId="2976" xr:uid="{F7491AAD-BF15-4516-A0FE-783EC93D37EC}"/>
    <cellStyle name="Normal 5 6 2 4 5" xfId="2977" xr:uid="{835215A0-DA52-42D7-93AE-A554207F097F}"/>
    <cellStyle name="Normal 5 6 2 5" xfId="583" xr:uid="{C039C32C-4165-43EA-A0E4-FDDE8813605A}"/>
    <cellStyle name="Normal 5 6 2 5 2" xfId="2978" xr:uid="{550F9BE4-DC14-4736-893F-51794F9C13DA}"/>
    <cellStyle name="Normal 5 6 2 5 3" xfId="2979" xr:uid="{565E9B99-6FFB-460C-8E27-24544F5BC14F}"/>
    <cellStyle name="Normal 5 6 2 5 4" xfId="2980" xr:uid="{3AD95A50-526A-42DF-A622-4AAC70AA2CD4}"/>
    <cellStyle name="Normal 5 6 2 6" xfId="2981" xr:uid="{E7261955-5741-44E8-BD44-B5FA0E3EF44C}"/>
    <cellStyle name="Normal 5 6 2 6 2" xfId="2982" xr:uid="{6FA996D8-DC0E-4F26-9271-BC858B02D0F4}"/>
    <cellStyle name="Normal 5 6 2 6 3" xfId="2983" xr:uid="{46B265F1-06EF-4768-B807-AD82F93471DD}"/>
    <cellStyle name="Normal 5 6 2 6 4" xfId="2984" xr:uid="{F8250062-F1BC-41B1-AA27-F58A6F83AFDB}"/>
    <cellStyle name="Normal 5 6 2 7" xfId="2985" xr:uid="{1DDDD607-6BA6-4AE7-9790-673D1848DC2F}"/>
    <cellStyle name="Normal 5 6 2 8" xfId="2986" xr:uid="{0EFCD103-C682-439B-9B9F-05A7913763B0}"/>
    <cellStyle name="Normal 5 6 2 9" xfId="2987" xr:uid="{36C72506-6C70-431D-AF99-D63EF88ECC33}"/>
    <cellStyle name="Normal 5 6 3" xfId="312" xr:uid="{79E2EB19-F63E-4B52-AFA5-C4F640B2AD4D}"/>
    <cellStyle name="Normal 5 6 3 2" xfId="584" xr:uid="{4556545A-3504-432D-8D02-5C4991954C19}"/>
    <cellStyle name="Normal 5 6 3 2 2" xfId="585" xr:uid="{B92FCD13-E794-4065-AC8F-ED46A5F41095}"/>
    <cellStyle name="Normal 5 6 3 2 2 2" xfId="1398" xr:uid="{182EA70E-0976-4B38-BBA5-0902138C8163}"/>
    <cellStyle name="Normal 5 6 3 2 2 2 2" xfId="1399" xr:uid="{D2D6C926-D807-4FC7-8B1D-045275A32C83}"/>
    <cellStyle name="Normal 5 6 3 2 2 3" xfId="1400" xr:uid="{F185A53B-DE32-43FB-846A-663234B70FBB}"/>
    <cellStyle name="Normal 5 6 3 2 2 4" xfId="2988" xr:uid="{B99DD079-5D62-4274-B672-71DE46A38305}"/>
    <cellStyle name="Normal 5 6 3 2 3" xfId="1401" xr:uid="{941A28C1-576C-49BA-A852-4326FC5EACAC}"/>
    <cellStyle name="Normal 5 6 3 2 3 2" xfId="1402" xr:uid="{41BF0558-5ECD-4450-9E7F-F296F7801F3A}"/>
    <cellStyle name="Normal 5 6 3 2 3 3" xfId="2989" xr:uid="{B8D9CECF-9B27-4755-A6A1-C189E441AB80}"/>
    <cellStyle name="Normal 5 6 3 2 3 4" xfId="2990" xr:uid="{AB851B62-F822-4303-BFAB-30E00B6C8014}"/>
    <cellStyle name="Normal 5 6 3 2 4" xfId="1403" xr:uid="{D25A8269-4023-4DA0-8CDF-A426454142F1}"/>
    <cellStyle name="Normal 5 6 3 2 5" xfId="2991" xr:uid="{6396E313-3CA9-46DE-91C8-723ACAD846E0}"/>
    <cellStyle name="Normal 5 6 3 2 6" xfId="2992" xr:uid="{408C8032-4F50-4555-8B3B-D2ECD403C636}"/>
    <cellStyle name="Normal 5 6 3 3" xfId="586" xr:uid="{C8236C01-4278-4FDC-B634-930E9E141A39}"/>
    <cellStyle name="Normal 5 6 3 3 2" xfId="1404" xr:uid="{F3A1D358-ABEE-448C-AE33-5D1AB9E039B6}"/>
    <cellStyle name="Normal 5 6 3 3 2 2" xfId="1405" xr:uid="{752765AB-26CD-43A0-8898-F347A49B158C}"/>
    <cellStyle name="Normal 5 6 3 3 2 3" xfId="2993" xr:uid="{F4C64F30-ECD9-4CB6-917A-60D041F5E1D7}"/>
    <cellStyle name="Normal 5 6 3 3 2 4" xfId="2994" xr:uid="{508DEBCC-65AB-4CAF-B17B-F765EDAA5EED}"/>
    <cellStyle name="Normal 5 6 3 3 3" xfId="1406" xr:uid="{7E0206DF-0D3E-4FE0-AD31-3EB5EBE2D5D1}"/>
    <cellStyle name="Normal 5 6 3 3 4" xfId="2995" xr:uid="{2EB6C1A1-C1E5-43D7-ADA2-21764B25847D}"/>
    <cellStyle name="Normal 5 6 3 3 5" xfId="2996" xr:uid="{1B3C5A08-D2A9-44A9-ABE8-EA72639AFB31}"/>
    <cellStyle name="Normal 5 6 3 4" xfId="1407" xr:uid="{1A2B0D9C-FEF7-4F94-85EA-AAD624D79829}"/>
    <cellStyle name="Normal 5 6 3 4 2" xfId="1408" xr:uid="{A3674B5F-4612-4C7F-8A71-2E8DC96852B3}"/>
    <cellStyle name="Normal 5 6 3 4 3" xfId="2997" xr:uid="{29D58FDB-806B-40BA-9E18-A24F61EE0E52}"/>
    <cellStyle name="Normal 5 6 3 4 4" xfId="2998" xr:uid="{2007D27E-3652-456C-B926-F3F7C7CA0477}"/>
    <cellStyle name="Normal 5 6 3 5" xfId="1409" xr:uid="{33975794-4FD1-49AE-9EBD-A59A737DDFB3}"/>
    <cellStyle name="Normal 5 6 3 5 2" xfId="2999" xr:uid="{07877450-8567-4575-9713-3B8C0BD98507}"/>
    <cellStyle name="Normal 5 6 3 5 3" xfId="3000" xr:uid="{BEFBC51F-9028-41C2-9DBE-F5B8842CF5BD}"/>
    <cellStyle name="Normal 5 6 3 5 4" xfId="3001" xr:uid="{C3F89F0C-4127-47EC-9676-E3730544D938}"/>
    <cellStyle name="Normal 5 6 3 6" xfId="3002" xr:uid="{9AAE7399-BC04-4683-AFAE-66BAE5C5A540}"/>
    <cellStyle name="Normal 5 6 3 7" xfId="3003" xr:uid="{5CDBEF83-5102-46FE-A09A-B8868CE9661C}"/>
    <cellStyle name="Normal 5 6 3 8" xfId="3004" xr:uid="{69CFE698-F338-467D-B827-B67D991BB50E}"/>
    <cellStyle name="Normal 5 6 4" xfId="313" xr:uid="{EAE4F419-F312-4C7D-B39F-495A8C3DF793}"/>
    <cellStyle name="Normal 5 6 4 2" xfId="587" xr:uid="{5D71715F-109E-48A7-A1DA-BBE9BBAE3656}"/>
    <cellStyle name="Normal 5 6 4 2 2" xfId="588" xr:uid="{9340F77E-73F8-450E-9D84-42F5DF22A88A}"/>
    <cellStyle name="Normal 5 6 4 2 2 2" xfId="1410" xr:uid="{4AEEAD5E-6112-49F7-B54C-CEC76105AE47}"/>
    <cellStyle name="Normal 5 6 4 2 2 3" xfId="3005" xr:uid="{E5A826F3-ACD4-487D-9179-40D0CD5EAB94}"/>
    <cellStyle name="Normal 5 6 4 2 2 4" xfId="3006" xr:uid="{84A38123-6744-4265-8FE6-0CEDFFBDEAF7}"/>
    <cellStyle name="Normal 5 6 4 2 3" xfId="1411" xr:uid="{9648D437-4F4C-4370-BC2C-999F40A327FE}"/>
    <cellStyle name="Normal 5 6 4 2 4" xfId="3007" xr:uid="{3083992F-38AB-4E18-B5D5-3A8C887D01C2}"/>
    <cellStyle name="Normal 5 6 4 2 5" xfId="3008" xr:uid="{CC194FAB-8172-43B3-9810-B0E82350C024}"/>
    <cellStyle name="Normal 5 6 4 3" xfId="589" xr:uid="{F8A671DE-7ED4-4424-A11B-A58DE586CBB6}"/>
    <cellStyle name="Normal 5 6 4 3 2" xfId="1412" xr:uid="{9286379D-D1A1-4143-9CF0-18BE11E5A95A}"/>
    <cellStyle name="Normal 5 6 4 3 3" xfId="3009" xr:uid="{1085590E-F367-4075-BA3C-1AC54FAF4E2E}"/>
    <cellStyle name="Normal 5 6 4 3 4" xfId="3010" xr:uid="{C307D1C5-E5B4-4618-848B-2BC1B53EA486}"/>
    <cellStyle name="Normal 5 6 4 4" xfId="1413" xr:uid="{36710D14-0CD7-48C8-9336-1AEF5739AEF4}"/>
    <cellStyle name="Normal 5 6 4 4 2" xfId="3011" xr:uid="{636C968A-04A1-424A-8B9D-1F8D5A597C77}"/>
    <cellStyle name="Normal 5 6 4 4 3" xfId="3012" xr:uid="{3A1E46C5-0615-4C39-844E-7742D7B7F2A2}"/>
    <cellStyle name="Normal 5 6 4 4 4" xfId="3013" xr:uid="{B66835BF-0370-4799-9030-972C33442C2D}"/>
    <cellStyle name="Normal 5 6 4 5" xfId="3014" xr:uid="{7591734C-2A4B-42A5-BFC1-1932586F12D8}"/>
    <cellStyle name="Normal 5 6 4 6" xfId="3015" xr:uid="{C8EFE79B-8089-48BA-ACBE-3503C1566D6C}"/>
    <cellStyle name="Normal 5 6 4 7" xfId="3016" xr:uid="{3E8FD89D-0724-49B6-9664-55478ABCF8F5}"/>
    <cellStyle name="Normal 5 6 5" xfId="314" xr:uid="{6E79D1A2-B15C-46E5-91D5-432DE2379262}"/>
    <cellStyle name="Normal 5 6 5 2" xfId="590" xr:uid="{99C6CA01-DFAA-48FA-B79B-3607ED49B4D2}"/>
    <cellStyle name="Normal 5 6 5 2 2" xfId="1414" xr:uid="{D36E8E6E-B9AF-44EB-9254-6C1183F8563E}"/>
    <cellStyle name="Normal 5 6 5 2 3" xfId="3017" xr:uid="{72690AEA-3DC8-4DD5-958D-961C54DB9C71}"/>
    <cellStyle name="Normal 5 6 5 2 4" xfId="3018" xr:uid="{7EE82F52-7555-40EE-BD38-A69AF60F8BF1}"/>
    <cellStyle name="Normal 5 6 5 3" xfId="1415" xr:uid="{A9A08C00-C391-4404-9440-D23B49A6E4F2}"/>
    <cellStyle name="Normal 5 6 5 3 2" xfId="3019" xr:uid="{93AD7484-3D6F-41E7-B83E-AFFCA7E8AEFC}"/>
    <cellStyle name="Normal 5 6 5 3 3" xfId="3020" xr:uid="{82C6FEC1-5E96-48B7-B634-6439FEDC77BD}"/>
    <cellStyle name="Normal 5 6 5 3 4" xfId="3021" xr:uid="{DC39C9A0-BED2-4471-B17A-5482C41DEA71}"/>
    <cellStyle name="Normal 5 6 5 4" xfId="3022" xr:uid="{A1A84CBF-B8E0-4748-B3E8-01C0C292D5BA}"/>
    <cellStyle name="Normal 5 6 5 5" xfId="3023" xr:uid="{7B67B38E-791D-46DF-B5D4-469A3935102C}"/>
    <cellStyle name="Normal 5 6 5 6" xfId="3024" xr:uid="{81ABA167-DC52-4A52-8007-3D71B5901087}"/>
    <cellStyle name="Normal 5 6 6" xfId="591" xr:uid="{53F1A564-4C40-4343-8DB1-1A93FD4EE6D8}"/>
    <cellStyle name="Normal 5 6 6 2" xfId="1416" xr:uid="{A23BDABA-C51A-429E-BA95-3A7C2FBA35FA}"/>
    <cellStyle name="Normal 5 6 6 2 2" xfId="3025" xr:uid="{A8752037-E024-4EB1-B4F6-8B97300A9B9A}"/>
    <cellStyle name="Normal 5 6 6 2 3" xfId="3026" xr:uid="{AB8EB164-73A8-4598-9390-549CCF178E9E}"/>
    <cellStyle name="Normal 5 6 6 2 4" xfId="3027" xr:uid="{DFBC0629-FE6F-4B4A-BFD8-C709C1669FF8}"/>
    <cellStyle name="Normal 5 6 6 3" xfId="3028" xr:uid="{86D12EDC-B94F-4BCD-8AEB-C6AC4E601DA4}"/>
    <cellStyle name="Normal 5 6 6 4" xfId="3029" xr:uid="{62691D23-1541-4B6C-AB39-04BC9632C2C3}"/>
    <cellStyle name="Normal 5 6 6 5" xfId="3030" xr:uid="{015CA49B-C811-4054-A61C-682D941CBA3C}"/>
    <cellStyle name="Normal 5 6 7" xfId="1417" xr:uid="{FE67A31A-83BE-4B29-9617-FD205DFC8DE4}"/>
    <cellStyle name="Normal 5 6 7 2" xfId="3031" xr:uid="{39345A89-8BAF-4D72-A5DE-0B3B22A14262}"/>
    <cellStyle name="Normal 5 6 7 3" xfId="3032" xr:uid="{72177FB4-FAF3-46DB-85F4-D1683F9A5789}"/>
    <cellStyle name="Normal 5 6 7 4" xfId="3033" xr:uid="{91ED3724-72BE-4D1B-B57D-6420ADA0AB09}"/>
    <cellStyle name="Normal 5 6 8" xfId="3034" xr:uid="{5FADCD54-9AB1-4A52-B73B-344291D05737}"/>
    <cellStyle name="Normal 5 6 8 2" xfId="3035" xr:uid="{8DC5F974-09E6-4F16-B248-E34C8DEA81B6}"/>
    <cellStyle name="Normal 5 6 8 3" xfId="3036" xr:uid="{CDB8A020-057E-4404-8762-0F85F19B48C5}"/>
    <cellStyle name="Normal 5 6 8 4" xfId="3037" xr:uid="{ACA68702-B57F-4534-AD92-CBE910B165FF}"/>
    <cellStyle name="Normal 5 6 9" xfId="3038" xr:uid="{6D5A3F5D-5DE5-4943-8D94-945F4BAB4FE3}"/>
    <cellStyle name="Normal 5 7" xfId="107" xr:uid="{02ECBB78-6D44-42C6-9A6D-49FAB36ED3E6}"/>
    <cellStyle name="Normal 5 7 2" xfId="108" xr:uid="{ECD86C4F-2116-4543-B2C0-223A7C48E141}"/>
    <cellStyle name="Normal 5 7 2 2" xfId="315" xr:uid="{E217C5C9-9F85-497B-8EAB-E727D5FCCB12}"/>
    <cellStyle name="Normal 5 7 2 2 2" xfId="592" xr:uid="{D3CCE1E7-E7C2-4852-A901-70602631952E}"/>
    <cellStyle name="Normal 5 7 2 2 2 2" xfId="1418" xr:uid="{87D96F45-A861-4C76-8F49-03B8E0A0C1A2}"/>
    <cellStyle name="Normal 5 7 2 2 2 3" xfId="3039" xr:uid="{703A4F3F-1FAF-4564-9407-524DD2171D3B}"/>
    <cellStyle name="Normal 5 7 2 2 2 4" xfId="3040" xr:uid="{A9CA0589-C94A-4088-88EC-1080C1706FAA}"/>
    <cellStyle name="Normal 5 7 2 2 3" xfId="1419" xr:uid="{9E85C27B-18ED-4958-AB29-0B55339F3330}"/>
    <cellStyle name="Normal 5 7 2 2 3 2" xfId="3041" xr:uid="{B31E20FD-3F53-4313-B334-8E962C3BA34C}"/>
    <cellStyle name="Normal 5 7 2 2 3 3" xfId="3042" xr:uid="{B1A978A9-2295-4F22-B83E-DBDCB63CA0E1}"/>
    <cellStyle name="Normal 5 7 2 2 3 4" xfId="3043" xr:uid="{18F1424F-6A5E-45C2-9A43-D5DC19C8E0DD}"/>
    <cellStyle name="Normal 5 7 2 2 4" xfId="3044" xr:uid="{A5E6E1A1-757C-4F81-A8BB-451C2C5BB2B2}"/>
    <cellStyle name="Normal 5 7 2 2 5" xfId="3045" xr:uid="{14901FCF-DCB1-41EF-A520-9962D02E562A}"/>
    <cellStyle name="Normal 5 7 2 2 6" xfId="3046" xr:uid="{9D3BAB74-F9F9-42C7-BCFD-6A9522EBE5E8}"/>
    <cellStyle name="Normal 5 7 2 3" xfId="593" xr:uid="{94D91D48-74B0-452D-B2BF-18D06DC6D320}"/>
    <cellStyle name="Normal 5 7 2 3 2" xfId="1420" xr:uid="{5604319F-F4CD-44D4-87F6-D500924AE8A6}"/>
    <cellStyle name="Normal 5 7 2 3 2 2" xfId="3047" xr:uid="{250610C8-96F3-427D-8D83-20DE791F33EC}"/>
    <cellStyle name="Normal 5 7 2 3 2 3" xfId="3048" xr:uid="{EA9EABF8-F620-4CAF-8D3D-BEB3BE93B93E}"/>
    <cellStyle name="Normal 5 7 2 3 2 4" xfId="3049" xr:uid="{8CFF3C27-9DD8-4A01-8AE7-9C7846CD4706}"/>
    <cellStyle name="Normal 5 7 2 3 3" xfId="3050" xr:uid="{FA5EAC69-A369-45F5-A4B2-FD62E0F8D2CE}"/>
    <cellStyle name="Normal 5 7 2 3 4" xfId="3051" xr:uid="{0FF6F2A8-1C0A-4CE6-8C5D-1CD5484A1700}"/>
    <cellStyle name="Normal 5 7 2 3 5" xfId="3052" xr:uid="{CB8F6719-AE93-41AE-A985-38AB3E871E12}"/>
    <cellStyle name="Normal 5 7 2 4" xfId="1421" xr:uid="{FB3F0BA3-C677-4843-9920-7563132817EB}"/>
    <cellStyle name="Normal 5 7 2 4 2" xfId="3053" xr:uid="{18CDB359-74BE-4F6B-B2A7-C2B19AF7562A}"/>
    <cellStyle name="Normal 5 7 2 4 3" xfId="3054" xr:uid="{B48ADFAD-2C8C-4627-B269-D1CFEF4DB543}"/>
    <cellStyle name="Normal 5 7 2 4 4" xfId="3055" xr:uid="{DDA9D90A-9CB0-4E18-A5FA-B5FE1C360E06}"/>
    <cellStyle name="Normal 5 7 2 5" xfId="3056" xr:uid="{C3A81870-F53C-46AC-83CE-C59A74DED049}"/>
    <cellStyle name="Normal 5 7 2 5 2" xfId="3057" xr:uid="{64E50AA6-2FF4-49EF-88AB-14ED769B2933}"/>
    <cellStyle name="Normal 5 7 2 5 3" xfId="3058" xr:uid="{DBAFA497-3E70-4530-9416-CE7696513FF2}"/>
    <cellStyle name="Normal 5 7 2 5 4" xfId="3059" xr:uid="{0D008525-D5E4-4BB3-87B8-D62B65E26524}"/>
    <cellStyle name="Normal 5 7 2 6" xfId="3060" xr:uid="{A9B38D6B-0C95-43BF-BA49-50F9BC143B8A}"/>
    <cellStyle name="Normal 5 7 2 7" xfId="3061" xr:uid="{C436192B-3AD9-49F4-AF7D-F451247E44E2}"/>
    <cellStyle name="Normal 5 7 2 8" xfId="3062" xr:uid="{E91826DD-6B59-46FE-8F41-81689E74C688}"/>
    <cellStyle name="Normal 5 7 3" xfId="316" xr:uid="{840F307E-F1A2-4863-A385-0E9F32916238}"/>
    <cellStyle name="Normal 5 7 3 2" xfId="594" xr:uid="{39C148ED-B5BD-414A-9739-40FAAFA6D3B2}"/>
    <cellStyle name="Normal 5 7 3 2 2" xfId="595" xr:uid="{5F206156-4706-40A5-8A06-688AF0CEB5EE}"/>
    <cellStyle name="Normal 5 7 3 2 3" xfId="3063" xr:uid="{E26E026D-72A9-4065-9EC7-2CE9F3D0FC7E}"/>
    <cellStyle name="Normal 5 7 3 2 4" xfId="3064" xr:uid="{FA351DE9-964C-4F8E-AED5-73DEBCB596A7}"/>
    <cellStyle name="Normal 5 7 3 3" xfId="596" xr:uid="{C6334207-C59E-4B21-A98F-280F300289AC}"/>
    <cellStyle name="Normal 5 7 3 3 2" xfId="3065" xr:uid="{39D2C04C-04E1-4B44-8F42-6F9FA1106074}"/>
    <cellStyle name="Normal 5 7 3 3 3" xfId="3066" xr:uid="{8E8C2D0A-C654-463D-9F84-D1075A307714}"/>
    <cellStyle name="Normal 5 7 3 3 4" xfId="3067" xr:uid="{AF8A81F4-861C-4570-A4E8-2965D33374C4}"/>
    <cellStyle name="Normal 5 7 3 4" xfId="3068" xr:uid="{CFA40B3A-4C58-4307-9689-7DFACAD10B5B}"/>
    <cellStyle name="Normal 5 7 3 5" xfId="3069" xr:uid="{877E5D29-C2B8-4DFB-B20E-3CAEEE6CC969}"/>
    <cellStyle name="Normal 5 7 3 6" xfId="3070" xr:uid="{33BD11BE-FD1F-47B0-8CB0-07C8E4DE5BCC}"/>
    <cellStyle name="Normal 5 7 4" xfId="317" xr:uid="{68ED59F5-302C-466F-A079-2153BB52EE0B}"/>
    <cellStyle name="Normal 5 7 4 2" xfId="597" xr:uid="{DC0768FA-6912-462D-B63F-81A253CE286E}"/>
    <cellStyle name="Normal 5 7 4 2 2" xfId="3071" xr:uid="{3C713226-678C-48B7-B2C8-749E4A442E76}"/>
    <cellStyle name="Normal 5 7 4 2 3" xfId="3072" xr:uid="{8A75DB1C-5B75-440E-99AF-CCC601C5E276}"/>
    <cellStyle name="Normal 5 7 4 2 4" xfId="3073" xr:uid="{5DD862D7-BD3D-4F1D-8882-DD1F65F849A5}"/>
    <cellStyle name="Normal 5 7 4 3" xfId="3074" xr:uid="{94B03075-427E-45CC-BB28-3533F21E5F6A}"/>
    <cellStyle name="Normal 5 7 4 4" xfId="3075" xr:uid="{A6F845EB-3F3F-4D4A-9EC8-A652A95DAB24}"/>
    <cellStyle name="Normal 5 7 4 5" xfId="3076" xr:uid="{F3F3C982-78E8-48D5-ACCF-818DDD3D97DD}"/>
    <cellStyle name="Normal 5 7 5" xfId="598" xr:uid="{83532A9A-6B3D-4D28-971D-7D9B855D48E8}"/>
    <cellStyle name="Normal 5 7 5 2" xfId="3077" xr:uid="{D1435D13-D581-4746-B61C-B74DC45AF292}"/>
    <cellStyle name="Normal 5 7 5 3" xfId="3078" xr:uid="{725FD0E5-D6DF-42B2-865B-8C8C168B560F}"/>
    <cellStyle name="Normal 5 7 5 4" xfId="3079" xr:uid="{99EA1C80-A771-4154-861B-7C1238502F87}"/>
    <cellStyle name="Normal 5 7 6" xfId="3080" xr:uid="{6B27D17B-307F-4761-A08F-C9840EA52C61}"/>
    <cellStyle name="Normal 5 7 6 2" xfId="3081" xr:uid="{8336E5C1-DE71-4A19-874B-F394B3ED06D4}"/>
    <cellStyle name="Normal 5 7 6 3" xfId="3082" xr:uid="{1173ACA1-DCF0-4F6A-95F7-F4211A52F76E}"/>
    <cellStyle name="Normal 5 7 6 4" xfId="3083" xr:uid="{484A8068-47CA-4B9C-A70E-DBC13D490E2B}"/>
    <cellStyle name="Normal 5 7 7" xfId="3084" xr:uid="{2114C722-7663-4955-B95E-E63A7901B908}"/>
    <cellStyle name="Normal 5 7 8" xfId="3085" xr:uid="{0B276F51-6A35-4E4F-ADE7-8BA61E762F41}"/>
    <cellStyle name="Normal 5 7 9" xfId="3086" xr:uid="{B5E55685-C01C-46AE-B820-D1F50C1D4EAD}"/>
    <cellStyle name="Normal 5 8" xfId="109" xr:uid="{21312696-796D-46E7-8AAD-4DE8C6B8A048}"/>
    <cellStyle name="Normal 5 8 2" xfId="318" xr:uid="{4DE683F1-C9C1-451E-B22D-E27497F829B4}"/>
    <cellStyle name="Normal 5 8 2 2" xfId="599" xr:uid="{4252B970-4166-41E9-B9D3-89724935EB74}"/>
    <cellStyle name="Normal 5 8 2 2 2" xfId="1422" xr:uid="{6927107B-5E60-459B-8A18-2806CBEE6300}"/>
    <cellStyle name="Normal 5 8 2 2 2 2" xfId="1423" xr:uid="{C90524D0-872C-4F5F-8057-5A11AEC5359C}"/>
    <cellStyle name="Normal 5 8 2 2 3" xfId="1424" xr:uid="{2B88BBC6-6699-426E-A286-1194876C9FAF}"/>
    <cellStyle name="Normal 5 8 2 2 4" xfId="3087" xr:uid="{6479A299-2583-4284-863A-16537DF7A355}"/>
    <cellStyle name="Normal 5 8 2 3" xfId="1425" xr:uid="{10041AFF-DF53-452F-811A-0184A4E37D91}"/>
    <cellStyle name="Normal 5 8 2 3 2" xfId="1426" xr:uid="{CED2A16E-DC22-426D-94A0-7E7861FA969C}"/>
    <cellStyle name="Normal 5 8 2 3 3" xfId="3088" xr:uid="{163A47F4-4773-48F6-B40C-B9E92D2CF55C}"/>
    <cellStyle name="Normal 5 8 2 3 4" xfId="3089" xr:uid="{90342D5E-E94B-49B5-BBE1-9DE7BEDABAD1}"/>
    <cellStyle name="Normal 5 8 2 4" xfId="1427" xr:uid="{3FE74BD8-6504-42E7-816B-845207B0EC4B}"/>
    <cellStyle name="Normal 5 8 2 5" xfId="3090" xr:uid="{B1D4852F-42B6-420B-9ED7-00BBB79ADEBD}"/>
    <cellStyle name="Normal 5 8 2 6" xfId="3091" xr:uid="{83AD8150-539E-4D7B-9B10-1C8A03C17149}"/>
    <cellStyle name="Normal 5 8 3" xfId="600" xr:uid="{10638EB7-D790-490F-9044-2F9FC87D66C5}"/>
    <cellStyle name="Normal 5 8 3 2" xfId="1428" xr:uid="{1DC300B6-7843-466A-9484-6D298A905EB0}"/>
    <cellStyle name="Normal 5 8 3 2 2" xfId="1429" xr:uid="{9C0EA3EF-C074-4533-B8B0-7D209E3C0BAF}"/>
    <cellStyle name="Normal 5 8 3 2 3" xfId="3092" xr:uid="{696B1011-5660-4A3B-806B-D3827ED454F9}"/>
    <cellStyle name="Normal 5 8 3 2 4" xfId="3093" xr:uid="{3599E3E9-44BD-4FBE-AC0B-544C203BA610}"/>
    <cellStyle name="Normal 5 8 3 3" xfId="1430" xr:uid="{DAF12AAA-7928-4B6F-A8FC-0EEF4A0A7515}"/>
    <cellStyle name="Normal 5 8 3 4" xfId="3094" xr:uid="{8FACEFF6-402A-44D3-AAD5-864A69B24806}"/>
    <cellStyle name="Normal 5 8 3 5" xfId="3095" xr:uid="{F5126923-AB1D-4135-BE5F-4366B4C0FDF8}"/>
    <cellStyle name="Normal 5 8 4" xfId="1431" xr:uid="{648B3B4A-2853-4246-9EC5-9BF98195F5CC}"/>
    <cellStyle name="Normal 5 8 4 2" xfId="1432" xr:uid="{994DF634-B1E7-4F27-8154-B629D46D6C27}"/>
    <cellStyle name="Normal 5 8 4 3" xfId="3096" xr:uid="{43309423-476B-428C-9446-677517CF5077}"/>
    <cellStyle name="Normal 5 8 4 4" xfId="3097" xr:uid="{F30FA696-33AB-4315-AB2B-6ECF6209E23F}"/>
    <cellStyle name="Normal 5 8 5" xfId="1433" xr:uid="{A6E44B80-C8C8-42C2-A7AB-8FE88A1328CD}"/>
    <cellStyle name="Normal 5 8 5 2" xfId="3098" xr:uid="{36903EFE-864B-4751-9221-DB52B0901722}"/>
    <cellStyle name="Normal 5 8 5 3" xfId="3099" xr:uid="{E045AD59-50B9-4AFD-A2EB-8A0F6184F80B}"/>
    <cellStyle name="Normal 5 8 5 4" xfId="3100" xr:uid="{84953BA8-A93D-4E29-9435-4A4A98A956F7}"/>
    <cellStyle name="Normal 5 8 6" xfId="3101" xr:uid="{ECA985DF-9E29-4832-A5EC-76A356B30633}"/>
    <cellStyle name="Normal 5 8 7" xfId="3102" xr:uid="{F81439E8-AD88-4186-BF44-B4E3D1691785}"/>
    <cellStyle name="Normal 5 8 8" xfId="3103" xr:uid="{75B88431-C294-4E3E-8942-B4F76CDDB62F}"/>
    <cellStyle name="Normal 5 9" xfId="319" xr:uid="{8BEDBAD6-BF3F-4543-A234-1C3591C11DE2}"/>
    <cellStyle name="Normal 5 9 2" xfId="601" xr:uid="{23485EDF-CFCD-455F-9158-06DB9171B716}"/>
    <cellStyle name="Normal 5 9 2 2" xfId="602" xr:uid="{6AC8CC44-603A-4254-8AAE-14698A5D33C9}"/>
    <cellStyle name="Normal 5 9 2 2 2" xfId="1434" xr:uid="{A0389C46-1492-4B3B-9D7E-68B7D4148578}"/>
    <cellStyle name="Normal 5 9 2 2 3" xfId="3104" xr:uid="{60DF6F47-CD6C-40C8-831C-4B448A3A3813}"/>
    <cellStyle name="Normal 5 9 2 2 4" xfId="3105" xr:uid="{2EFAC1AD-8D65-4391-BC06-61351060BA35}"/>
    <cellStyle name="Normal 5 9 2 3" xfId="1435" xr:uid="{706B9B01-D1B2-49B8-A4DE-EC10C0CD5997}"/>
    <cellStyle name="Normal 5 9 2 4" xfId="3106" xr:uid="{A9F11D6B-A35C-4921-8A78-3795FF227215}"/>
    <cellStyle name="Normal 5 9 2 5" xfId="3107" xr:uid="{188D5F31-DCBC-475A-947D-2BE6812D7D9F}"/>
    <cellStyle name="Normal 5 9 3" xfId="603" xr:uid="{2D9BD76A-5B8C-4AFB-865B-C119CE6A9A74}"/>
    <cellStyle name="Normal 5 9 3 2" xfId="1436" xr:uid="{C690C1E5-6446-47B1-8372-AE12FF54F1FB}"/>
    <cellStyle name="Normal 5 9 3 3" xfId="3108" xr:uid="{FBCF5F40-6FCF-4D78-A0E6-748F88A56633}"/>
    <cellStyle name="Normal 5 9 3 4" xfId="3109" xr:uid="{EE7985AB-6F78-4E5D-9A82-366767129830}"/>
    <cellStyle name="Normal 5 9 4" xfId="1437" xr:uid="{94BBDC0D-9AD0-4D6D-8F45-C01E79D1DBE9}"/>
    <cellStyle name="Normal 5 9 4 2" xfId="3110" xr:uid="{C7E0A1C9-0968-4E5C-BC34-590940F2698E}"/>
    <cellStyle name="Normal 5 9 4 3" xfId="3111" xr:uid="{47B35BEE-066A-4951-8EB8-0C14D53CA2E8}"/>
    <cellStyle name="Normal 5 9 4 4" xfId="3112" xr:uid="{839FAC5C-B853-478F-8BC3-71AADE5E8965}"/>
    <cellStyle name="Normal 5 9 5" xfId="3113" xr:uid="{971D05A2-A0A0-4390-86EE-28766F5A143E}"/>
    <cellStyle name="Normal 5 9 6" xfId="3114" xr:uid="{9C72728D-BA00-405F-9E4E-2C0AA80F490E}"/>
    <cellStyle name="Normal 5 9 7" xfId="3115" xr:uid="{E514D2C1-CC0C-4D52-86AD-B833A3392558}"/>
    <cellStyle name="Normal 6" xfId="110" xr:uid="{9E2B2B95-2ED8-47E5-A8D2-ADFB1EE5CDEC}"/>
    <cellStyle name="Normal 6 10" xfId="320" xr:uid="{E967A3A1-6E3C-49B0-B810-EAD518DC05A5}"/>
    <cellStyle name="Normal 6 10 2" xfId="1438" xr:uid="{507AF235-E71F-43C3-8E9D-688A0B2FCACF}"/>
    <cellStyle name="Normal 6 10 2 2" xfId="3116" xr:uid="{9D6B3124-BD06-4E13-8BB9-255FFA71DD24}"/>
    <cellStyle name="Normal 6 10 2 2 2" xfId="4589" xr:uid="{64C8BF98-829E-47B8-B08B-81E384A0CADC}"/>
    <cellStyle name="Normal 6 10 2 3" xfId="3117" xr:uid="{3C798763-62B2-4DD1-90D6-29E9F7862E60}"/>
    <cellStyle name="Normal 6 10 2 4" xfId="3118" xr:uid="{4EF6654F-B9F2-4953-A210-3A0AF1517BF0}"/>
    <cellStyle name="Normal 6 10 3" xfId="3119" xr:uid="{D18631D7-5BCA-4F07-80A2-6062B2934376}"/>
    <cellStyle name="Normal 6 10 4" xfId="3120" xr:uid="{57B9B33D-A390-4ED7-9D40-F984AB043A44}"/>
    <cellStyle name="Normal 6 10 5" xfId="3121" xr:uid="{E47BDE4C-D126-4B8A-B7CB-AAD72F613566}"/>
    <cellStyle name="Normal 6 11" xfId="1439" xr:uid="{593AF0DC-C0E0-4EF7-B31B-EF9F0D299297}"/>
    <cellStyle name="Normal 6 11 2" xfId="3122" xr:uid="{08C70D53-FAD9-4646-9AB0-F94BF50078DE}"/>
    <cellStyle name="Normal 6 11 3" xfId="3123" xr:uid="{352FCB1D-FD09-4F9E-879B-C0724CEABCD0}"/>
    <cellStyle name="Normal 6 11 4" xfId="3124" xr:uid="{B03D86C9-4845-459C-8329-5B4F5C7A65F0}"/>
    <cellStyle name="Normal 6 12" xfId="903" xr:uid="{B1B12094-2DF8-45BC-A4F6-05E75ADF93D3}"/>
    <cellStyle name="Normal 6 12 2" xfId="3125" xr:uid="{85275285-3EFD-4443-AC5F-21A5B28A1DE7}"/>
    <cellStyle name="Normal 6 12 3" xfId="3126" xr:uid="{081D3946-E983-4ED0-8B4B-43DDCA0F511E}"/>
    <cellStyle name="Normal 6 12 4" xfId="3127" xr:uid="{0F064C74-2FBC-461E-8367-39797CB135C7}"/>
    <cellStyle name="Normal 6 13" xfId="900" xr:uid="{037DC6F7-3A9A-426A-838D-7280B08D0EE7}"/>
    <cellStyle name="Normal 6 13 2" xfId="3129" xr:uid="{6C0FA9E4-8BAC-471D-BCC6-372F4E1FAFE1}"/>
    <cellStyle name="Normal 6 13 3" xfId="4316" xr:uid="{8D1E623D-8D63-4D3C-BDD9-A869A9F4806E}"/>
    <cellStyle name="Normal 6 13 4" xfId="3128" xr:uid="{963FB35F-A679-42CD-ACBB-1351989E1258}"/>
    <cellStyle name="Normal 6 13 5" xfId="5320" xr:uid="{B5E574F5-2785-4268-87CD-E3E623E20844}"/>
    <cellStyle name="Normal 6 14" xfId="3130" xr:uid="{55B2D0FD-483A-4149-834A-1C8E16C48903}"/>
    <cellStyle name="Normal 6 15" xfId="3131" xr:uid="{61DCD466-DB8F-427A-B748-D727EAA74F8C}"/>
    <cellStyle name="Normal 6 16" xfId="3132" xr:uid="{DF1233B1-715D-415D-8A9E-E1FCC884EE5A}"/>
    <cellStyle name="Normal 6 2" xfId="111" xr:uid="{AF846DB9-8C82-4B43-9697-7BACF7AD001F}"/>
    <cellStyle name="Normal 6 2 2" xfId="321" xr:uid="{7C5D0A8F-8E61-4C60-A91C-B060D15FA456}"/>
    <cellStyle name="Normal 6 2 2 2" xfId="4672" xr:uid="{82A64A8A-7245-43CE-B16A-69EE6CA15FBA}"/>
    <cellStyle name="Normal 6 2 3" xfId="4561" xr:uid="{E3BBA62B-0B6F-4F31-AC45-BCD16E751C22}"/>
    <cellStyle name="Normal 6 3" xfId="112" xr:uid="{DCF16A5A-5867-46B9-B9D6-90977B121ABE}"/>
    <cellStyle name="Normal 6 3 10" xfId="3133" xr:uid="{CB62E3BE-01E7-4133-B831-51B110BC2110}"/>
    <cellStyle name="Normal 6 3 11" xfId="3134" xr:uid="{F2FA3DF6-740E-4487-9D5F-C1DCEFD8A199}"/>
    <cellStyle name="Normal 6 3 2" xfId="113" xr:uid="{8958CD9A-0390-4A90-BB3E-5509F917356D}"/>
    <cellStyle name="Normal 6 3 2 2" xfId="114" xr:uid="{106BB14C-45BA-4627-AA3E-64088BF2E1E1}"/>
    <cellStyle name="Normal 6 3 2 2 2" xfId="322" xr:uid="{BB54BFCB-6332-4C24-8C04-E44770BDFA95}"/>
    <cellStyle name="Normal 6 3 2 2 2 2" xfId="604" xr:uid="{965EF0AE-0EE8-4C39-9727-CC74C4D65D17}"/>
    <cellStyle name="Normal 6 3 2 2 2 2 2" xfId="605" xr:uid="{6800626C-4CBD-49EC-AD1E-E06A7638742C}"/>
    <cellStyle name="Normal 6 3 2 2 2 2 2 2" xfId="1440" xr:uid="{28DE8866-8FC0-44CA-9A6C-F10A5A454176}"/>
    <cellStyle name="Normal 6 3 2 2 2 2 2 2 2" xfId="1441" xr:uid="{189F5E1D-FC50-483B-B393-DE12F04E472C}"/>
    <cellStyle name="Normal 6 3 2 2 2 2 2 3" xfId="1442" xr:uid="{92E2FD72-FF27-4B50-855A-78444A73151E}"/>
    <cellStyle name="Normal 6 3 2 2 2 2 3" xfId="1443" xr:uid="{42BC25A4-0DC9-42A3-B2F3-4D2B9029C472}"/>
    <cellStyle name="Normal 6 3 2 2 2 2 3 2" xfId="1444" xr:uid="{9BEA7D57-0F6D-4451-9C21-F9B80CE7427F}"/>
    <cellStyle name="Normal 6 3 2 2 2 2 4" xfId="1445" xr:uid="{999BFF5A-D360-4DA1-AD4C-2EF08C41187A}"/>
    <cellStyle name="Normal 6 3 2 2 2 3" xfId="606" xr:uid="{46D386D7-1E74-4055-B8CB-708B3ED105B0}"/>
    <cellStyle name="Normal 6 3 2 2 2 3 2" xfId="1446" xr:uid="{040F0365-13D3-46DC-A606-D94DC6427F4A}"/>
    <cellStyle name="Normal 6 3 2 2 2 3 2 2" xfId="1447" xr:uid="{00717D91-A42D-42C7-B947-4161CB67C2C2}"/>
    <cellStyle name="Normal 6 3 2 2 2 3 3" xfId="1448" xr:uid="{02F0886F-B310-4C95-B7ED-6BE21438033B}"/>
    <cellStyle name="Normal 6 3 2 2 2 3 4" xfId="3135" xr:uid="{4EEB7C4F-E9D6-4921-97A7-74052148E800}"/>
    <cellStyle name="Normal 6 3 2 2 2 4" xfId="1449" xr:uid="{403D1600-24BA-4BD9-B8ED-C2B58ECD7DD9}"/>
    <cellStyle name="Normal 6 3 2 2 2 4 2" xfId="1450" xr:uid="{C432169C-7E72-4D0A-91A3-A7BF8F1966A5}"/>
    <cellStyle name="Normal 6 3 2 2 2 5" xfId="1451" xr:uid="{257E86AD-6A46-4F8D-93AE-90EC4E622091}"/>
    <cellStyle name="Normal 6 3 2 2 2 6" xfId="3136" xr:uid="{75BDC5CD-3C65-4DD8-9B0B-CA5F66696CE4}"/>
    <cellStyle name="Normal 6 3 2 2 3" xfId="323" xr:uid="{BC1C1398-F3FD-40C5-A2CC-BE1FF03DB584}"/>
    <cellStyle name="Normal 6 3 2 2 3 2" xfId="607" xr:uid="{DEEB2A6E-00BC-4661-BB04-47C26BE411E2}"/>
    <cellStyle name="Normal 6 3 2 2 3 2 2" xfId="608" xr:uid="{96B68582-C5F7-41D0-9E94-0ABA36E6CA2F}"/>
    <cellStyle name="Normal 6 3 2 2 3 2 2 2" xfId="1452" xr:uid="{8F7F3934-44A5-4E15-BBB3-5B323DCCB638}"/>
    <cellStyle name="Normal 6 3 2 2 3 2 2 2 2" xfId="1453" xr:uid="{21B4C524-9D6A-4C03-850C-FC4BC53BBF35}"/>
    <cellStyle name="Normal 6 3 2 2 3 2 2 3" xfId="1454" xr:uid="{F284CD4D-EA92-4947-BC97-84EF855CD8F5}"/>
    <cellStyle name="Normal 6 3 2 2 3 2 3" xfId="1455" xr:uid="{7B2D13D8-EF60-40D2-A45C-54524D235B5D}"/>
    <cellStyle name="Normal 6 3 2 2 3 2 3 2" xfId="1456" xr:uid="{9A45FD96-4CFF-46E5-840D-EAE6A71F9C6E}"/>
    <cellStyle name="Normal 6 3 2 2 3 2 4" xfId="1457" xr:uid="{7F17E1FD-1030-40CE-B00E-1C4FF67040E9}"/>
    <cellStyle name="Normal 6 3 2 2 3 3" xfId="609" xr:uid="{7A6EC969-4D81-4A1C-A32C-C71B5F8A0A92}"/>
    <cellStyle name="Normal 6 3 2 2 3 3 2" xfId="1458" xr:uid="{C67EE60A-5A48-4097-AC76-3005D9ACD609}"/>
    <cellStyle name="Normal 6 3 2 2 3 3 2 2" xfId="1459" xr:uid="{EA718D03-63C4-4DE3-9919-763961E293F2}"/>
    <cellStyle name="Normal 6 3 2 2 3 3 3" xfId="1460" xr:uid="{280E86B1-A544-4263-9B08-A05AB14A2E83}"/>
    <cellStyle name="Normal 6 3 2 2 3 4" xfId="1461" xr:uid="{75803AB1-C659-464C-BFA4-32008F7A47D7}"/>
    <cellStyle name="Normal 6 3 2 2 3 4 2" xfId="1462" xr:uid="{0BA981D9-304A-4DAC-8DB9-95A2F572E0E2}"/>
    <cellStyle name="Normal 6 3 2 2 3 5" xfId="1463" xr:uid="{9F89A3DC-880C-4104-9625-EB885EF43E0A}"/>
    <cellStyle name="Normal 6 3 2 2 4" xfId="610" xr:uid="{ABEF4ED7-B65E-44DA-B2F1-3B4B519346C6}"/>
    <cellStyle name="Normal 6 3 2 2 4 2" xfId="611" xr:uid="{67461991-EA25-459C-9D76-F7163D184347}"/>
    <cellStyle name="Normal 6 3 2 2 4 2 2" xfId="1464" xr:uid="{81286F79-B26E-4ECE-83D3-09B76E1FA873}"/>
    <cellStyle name="Normal 6 3 2 2 4 2 2 2" xfId="1465" xr:uid="{D38047E7-FEB0-469F-8B8E-968FF6E757EB}"/>
    <cellStyle name="Normal 6 3 2 2 4 2 3" xfId="1466" xr:uid="{191DFC54-1BD8-42C9-A56D-0ECE032862D6}"/>
    <cellStyle name="Normal 6 3 2 2 4 3" xfId="1467" xr:uid="{247FFF99-15C0-4582-B86C-5A239C5B1103}"/>
    <cellStyle name="Normal 6 3 2 2 4 3 2" xfId="1468" xr:uid="{6A2C31C2-F4DA-4FC9-B28C-EF2A591D575D}"/>
    <cellStyle name="Normal 6 3 2 2 4 4" xfId="1469" xr:uid="{BC2AFAB2-656B-4EEC-872A-CFDF19176DC8}"/>
    <cellStyle name="Normal 6 3 2 2 5" xfId="612" xr:uid="{E5EA6BA0-65AA-4928-BDD4-CDBF3E0D7714}"/>
    <cellStyle name="Normal 6 3 2 2 5 2" xfId="1470" xr:uid="{1E433D09-B3FC-4C1C-AFBF-8F227BA3EADB}"/>
    <cellStyle name="Normal 6 3 2 2 5 2 2" xfId="1471" xr:uid="{5576C931-3A11-4B2F-9C19-D1AF9431E59C}"/>
    <cellStyle name="Normal 6 3 2 2 5 3" xfId="1472" xr:uid="{A201E373-EBD5-4AB7-8EB9-9469E33AD4DB}"/>
    <cellStyle name="Normal 6 3 2 2 5 4" xfId="3137" xr:uid="{91FD5C6B-3733-4A75-98FB-C1667E86985D}"/>
    <cellStyle name="Normal 6 3 2 2 6" xfId="1473" xr:uid="{9FAC7D53-14A2-460A-89AB-112310853EFC}"/>
    <cellStyle name="Normal 6 3 2 2 6 2" xfId="1474" xr:uid="{36848591-F507-41DF-8695-814DBABE1BC8}"/>
    <cellStyle name="Normal 6 3 2 2 7" xfId="1475" xr:uid="{FF989398-2688-4FA9-B414-04AD2A39616F}"/>
    <cellStyle name="Normal 6 3 2 2 8" xfId="3138" xr:uid="{8642CBE4-90C1-4403-9F16-9619C563BE1B}"/>
    <cellStyle name="Normal 6 3 2 3" xfId="324" xr:uid="{C38A16C9-9862-420F-B056-642139B1F264}"/>
    <cellStyle name="Normal 6 3 2 3 2" xfId="613" xr:uid="{5C8C471F-7F61-4F7F-AB28-66D0CB76F914}"/>
    <cellStyle name="Normal 6 3 2 3 2 2" xfId="614" xr:uid="{A7A93AD7-638F-424C-BFC2-2E0D75D30C39}"/>
    <cellStyle name="Normal 6 3 2 3 2 2 2" xfId="1476" xr:uid="{614398C5-1233-47CB-B250-D8A8B41E62AB}"/>
    <cellStyle name="Normal 6 3 2 3 2 2 2 2" xfId="1477" xr:uid="{F5BBD043-DE51-40D1-862C-512219FA7410}"/>
    <cellStyle name="Normal 6 3 2 3 2 2 3" xfId="1478" xr:uid="{1B0DEF84-D54B-415A-BF3D-B059340D59AB}"/>
    <cellStyle name="Normal 6 3 2 3 2 3" xfId="1479" xr:uid="{309EAF31-D9B0-49A2-92A8-6D76F21D3DE1}"/>
    <cellStyle name="Normal 6 3 2 3 2 3 2" xfId="1480" xr:uid="{2EC80A0D-7B4B-4C88-B1AD-81121B237C0C}"/>
    <cellStyle name="Normal 6 3 2 3 2 4" xfId="1481" xr:uid="{CBDC8637-271B-4FFE-B20D-0AE4D5C67DCC}"/>
    <cellStyle name="Normal 6 3 2 3 3" xfId="615" xr:uid="{45B2E200-C126-4294-982B-B35DF3A3979B}"/>
    <cellStyle name="Normal 6 3 2 3 3 2" xfId="1482" xr:uid="{657CF5F7-CDCF-4511-81C0-9E9E25B1444A}"/>
    <cellStyle name="Normal 6 3 2 3 3 2 2" xfId="1483" xr:uid="{C9FD9833-C2EC-4FC4-BB5B-1AB84B106B99}"/>
    <cellStyle name="Normal 6 3 2 3 3 3" xfId="1484" xr:uid="{D6856A34-66F5-44E8-A436-EB88B9EBB7C8}"/>
    <cellStyle name="Normal 6 3 2 3 3 4" xfId="3139" xr:uid="{33D2EF4A-260D-4B47-A19B-C8F0172F70F2}"/>
    <cellStyle name="Normal 6 3 2 3 4" xfId="1485" xr:uid="{7E0E625D-FD32-482B-8355-4429E4E771B5}"/>
    <cellStyle name="Normal 6 3 2 3 4 2" xfId="1486" xr:uid="{B432F6E6-DC84-4016-B526-8AACC29CFA44}"/>
    <cellStyle name="Normal 6 3 2 3 5" xfId="1487" xr:uid="{4EF2E7EB-2886-4549-A4D7-08CFF364EA72}"/>
    <cellStyle name="Normal 6 3 2 3 6" xfId="3140" xr:uid="{C7954CBB-FE71-47AD-A9C4-81F409C4CC28}"/>
    <cellStyle name="Normal 6 3 2 4" xfId="325" xr:uid="{3AE6D56B-3565-46A7-A64B-870E86718898}"/>
    <cellStyle name="Normal 6 3 2 4 2" xfId="616" xr:uid="{5FAC3AA2-6B17-47B7-8D11-C0838D53EDA3}"/>
    <cellStyle name="Normal 6 3 2 4 2 2" xfId="617" xr:uid="{F5DCD7EE-3FC1-427C-B812-19CE3985D64B}"/>
    <cellStyle name="Normal 6 3 2 4 2 2 2" xfId="1488" xr:uid="{3B1036F0-9F1E-458D-B3D0-79F098D68502}"/>
    <cellStyle name="Normal 6 3 2 4 2 2 2 2" xfId="1489" xr:uid="{98774A58-EC94-4665-8E60-1AD2D439E555}"/>
    <cellStyle name="Normal 6 3 2 4 2 2 3" xfId="1490" xr:uid="{7327EE90-62D7-4E8E-9231-7847853BB76D}"/>
    <cellStyle name="Normal 6 3 2 4 2 3" xfId="1491" xr:uid="{85931A34-15BA-40B1-8D98-3FEFB1391350}"/>
    <cellStyle name="Normal 6 3 2 4 2 3 2" xfId="1492" xr:uid="{2D59EA1A-C79A-4DAD-864A-7D39A501D379}"/>
    <cellStyle name="Normal 6 3 2 4 2 4" xfId="1493" xr:uid="{F3FE2BA2-A19B-4B85-8CFA-9BC7F29D6950}"/>
    <cellStyle name="Normal 6 3 2 4 3" xfId="618" xr:uid="{EC3E7F6A-E3E3-42CD-985C-FAFC2E205488}"/>
    <cellStyle name="Normal 6 3 2 4 3 2" xfId="1494" xr:uid="{64535D36-F82D-4AAA-B19C-ED1713F41744}"/>
    <cellStyle name="Normal 6 3 2 4 3 2 2" xfId="1495" xr:uid="{502E711C-4686-4623-8003-562AE0E75EF9}"/>
    <cellStyle name="Normal 6 3 2 4 3 3" xfId="1496" xr:uid="{14F1BC2A-DC2F-4727-94E3-FB715D62547B}"/>
    <cellStyle name="Normal 6 3 2 4 4" xfId="1497" xr:uid="{40C72C1D-B629-4AEC-8D56-010D3130D928}"/>
    <cellStyle name="Normal 6 3 2 4 4 2" xfId="1498" xr:uid="{D023B081-4D10-40FD-A529-4005DFA1B2A3}"/>
    <cellStyle name="Normal 6 3 2 4 5" xfId="1499" xr:uid="{8FCDBDB6-7903-41A4-9D14-401C08186BF2}"/>
    <cellStyle name="Normal 6 3 2 5" xfId="326" xr:uid="{73E1B360-0093-4668-A7F0-0D023752F6C2}"/>
    <cellStyle name="Normal 6 3 2 5 2" xfId="619" xr:uid="{CCA5766F-5392-478D-8D23-2B8F63A8AD00}"/>
    <cellStyle name="Normal 6 3 2 5 2 2" xfId="1500" xr:uid="{5B63E123-2C86-4276-9AE0-B7FD1AB67FDC}"/>
    <cellStyle name="Normal 6 3 2 5 2 2 2" xfId="1501" xr:uid="{3B6158CD-0DC7-4E1D-A00A-FFADF008689D}"/>
    <cellStyle name="Normal 6 3 2 5 2 3" xfId="1502" xr:uid="{D5EDDAE3-2449-45FB-A5C4-A252F51F9D02}"/>
    <cellStyle name="Normal 6 3 2 5 3" xfId="1503" xr:uid="{58882C51-1A6E-49F7-BE41-D375C52B2D01}"/>
    <cellStyle name="Normal 6 3 2 5 3 2" xfId="1504" xr:uid="{6C31639C-BF5B-4B8B-B074-9FDC567B005E}"/>
    <cellStyle name="Normal 6 3 2 5 4" xfId="1505" xr:uid="{AAA853F2-1224-4919-9A6F-EC54240F66A8}"/>
    <cellStyle name="Normal 6 3 2 6" xfId="620" xr:uid="{786D7C2B-C119-4AF9-A905-493D461BF0C8}"/>
    <cellStyle name="Normal 6 3 2 6 2" xfId="1506" xr:uid="{CF287FA8-289C-46C9-99A7-7CF9A4F7352F}"/>
    <cellStyle name="Normal 6 3 2 6 2 2" xfId="1507" xr:uid="{04505A48-7D38-4DD9-A660-5850808249D0}"/>
    <cellStyle name="Normal 6 3 2 6 3" xfId="1508" xr:uid="{DE3A542E-E6F1-4049-AA1D-FA98CE233DEC}"/>
    <cellStyle name="Normal 6 3 2 6 4" xfId="3141" xr:uid="{DAC77095-25F1-4F61-8486-2AD49732A7A7}"/>
    <cellStyle name="Normal 6 3 2 7" xfId="1509" xr:uid="{49536EAC-4063-415D-B2D6-E3E00F2C731C}"/>
    <cellStyle name="Normal 6 3 2 7 2" xfId="1510" xr:uid="{CAA4A655-0AF0-4C02-9966-88FBCA2F797B}"/>
    <cellStyle name="Normal 6 3 2 8" xfId="1511" xr:uid="{D1152451-230E-4895-A14E-36B9273CCA98}"/>
    <cellStyle name="Normal 6 3 2 9" xfId="3142" xr:uid="{E81285DB-D2AF-478E-914D-537794BDDDCD}"/>
    <cellStyle name="Normal 6 3 3" xfId="115" xr:uid="{C13F8740-910E-433A-9572-28942422CECB}"/>
    <cellStyle name="Normal 6 3 3 2" xfId="116" xr:uid="{995B9372-6343-4F3D-9E6A-28E12EF2A1E4}"/>
    <cellStyle name="Normal 6 3 3 2 2" xfId="621" xr:uid="{1ADC1C16-3FE7-4D25-B2D3-72291559700F}"/>
    <cellStyle name="Normal 6 3 3 2 2 2" xfId="622" xr:uid="{87964600-5CF6-43C4-9CB8-697EBA4194AF}"/>
    <cellStyle name="Normal 6 3 3 2 2 2 2" xfId="1512" xr:uid="{CE085A67-5B38-463F-BE4C-F9043EC8113C}"/>
    <cellStyle name="Normal 6 3 3 2 2 2 2 2" xfId="1513" xr:uid="{71DFE448-1931-427A-9AB4-E87583181FF9}"/>
    <cellStyle name="Normal 6 3 3 2 2 2 3" xfId="1514" xr:uid="{12F5D28E-7C14-4A75-BE4C-20D19E81F9C9}"/>
    <cellStyle name="Normal 6 3 3 2 2 3" xfId="1515" xr:uid="{753A3D96-9D0E-46DC-AC75-596BC586453F}"/>
    <cellStyle name="Normal 6 3 3 2 2 3 2" xfId="1516" xr:uid="{9BEDE694-E8C3-46ED-9E84-93AC3024FBA5}"/>
    <cellStyle name="Normal 6 3 3 2 2 4" xfId="1517" xr:uid="{25F36004-0682-4854-8E9F-F1CF279770DF}"/>
    <cellStyle name="Normal 6 3 3 2 3" xfId="623" xr:uid="{D67A2222-D5D8-46B7-9F47-6AC930B3D4D0}"/>
    <cellStyle name="Normal 6 3 3 2 3 2" xfId="1518" xr:uid="{CB720000-D5E2-42F1-8123-D8D58B74356C}"/>
    <cellStyle name="Normal 6 3 3 2 3 2 2" xfId="1519" xr:uid="{BD8C759C-3DE3-4772-B2E7-F89BD14885C7}"/>
    <cellStyle name="Normal 6 3 3 2 3 3" xfId="1520" xr:uid="{4907A6F4-C1C4-4277-B4F4-DB132806F002}"/>
    <cellStyle name="Normal 6 3 3 2 3 4" xfId="3143" xr:uid="{99E929E4-CCC2-415D-8E3D-5E1672B1C025}"/>
    <cellStyle name="Normal 6 3 3 2 4" xfId="1521" xr:uid="{5026B8A5-8E48-4905-B62D-711F50ACE9B5}"/>
    <cellStyle name="Normal 6 3 3 2 4 2" xfId="1522" xr:uid="{36ED8BF2-7FB2-4849-9B42-451EC7F9E6BD}"/>
    <cellStyle name="Normal 6 3 3 2 5" xfId="1523" xr:uid="{E8E1E289-44EE-4720-8FEF-682C96CC7917}"/>
    <cellStyle name="Normal 6 3 3 2 6" xfId="3144" xr:uid="{E2AB9BA1-A9FD-4FE9-8B08-6424134039EF}"/>
    <cellStyle name="Normal 6 3 3 3" xfId="327" xr:uid="{FE65F125-416A-442E-9E0B-A163EA628064}"/>
    <cellStyle name="Normal 6 3 3 3 2" xfId="624" xr:uid="{17D024F3-F66F-4B06-B5BD-CF43A57854E9}"/>
    <cellStyle name="Normal 6 3 3 3 2 2" xfId="625" xr:uid="{1F9BD0C6-D89E-435A-8C82-FB7EFC88E4DD}"/>
    <cellStyle name="Normal 6 3 3 3 2 2 2" xfId="1524" xr:uid="{FFF7D0BF-A22C-44FD-9121-F2BEA8E09D71}"/>
    <cellStyle name="Normal 6 3 3 3 2 2 2 2" xfId="1525" xr:uid="{39780F21-A530-4472-8E90-88890B11C8AA}"/>
    <cellStyle name="Normal 6 3 3 3 2 2 3" xfId="1526" xr:uid="{246BC6CE-F4B0-4A00-9D09-085D3DBFB437}"/>
    <cellStyle name="Normal 6 3 3 3 2 3" xfId="1527" xr:uid="{63238487-63BD-428E-A43D-D1CB096CE7FD}"/>
    <cellStyle name="Normal 6 3 3 3 2 3 2" xfId="1528" xr:uid="{02F60E8F-0C57-4968-BB92-081BDADB5D8D}"/>
    <cellStyle name="Normal 6 3 3 3 2 4" xfId="1529" xr:uid="{BD5B9209-6845-4D53-B478-BB27C56DE2A9}"/>
    <cellStyle name="Normal 6 3 3 3 3" xfId="626" xr:uid="{74A02B80-24CA-4A3A-8594-E7D74CF4792B}"/>
    <cellStyle name="Normal 6 3 3 3 3 2" xfId="1530" xr:uid="{AD662DF0-45D8-4245-8C7B-740BDD67D45B}"/>
    <cellStyle name="Normal 6 3 3 3 3 2 2" xfId="1531" xr:uid="{0A1F746A-F344-4DE5-825C-2BCAF3B91F09}"/>
    <cellStyle name="Normal 6 3 3 3 3 3" xfId="1532" xr:uid="{4F5568E4-A3E9-4017-877D-7F0406EF0DF8}"/>
    <cellStyle name="Normal 6 3 3 3 4" xfId="1533" xr:uid="{78C657F3-3355-4A95-83F3-13CA80D7661C}"/>
    <cellStyle name="Normal 6 3 3 3 4 2" xfId="1534" xr:uid="{E3468393-3156-44F3-8401-694207F18AB4}"/>
    <cellStyle name="Normal 6 3 3 3 5" xfId="1535" xr:uid="{FC37D3C4-90FE-4DA4-8A98-C85D18697E7B}"/>
    <cellStyle name="Normal 6 3 3 4" xfId="328" xr:uid="{2A014A33-1BC9-4AFA-979D-64A9ACB7970E}"/>
    <cellStyle name="Normal 6 3 3 4 2" xfId="627" xr:uid="{7C223D1F-E284-4AD2-A4FF-92A86FF43071}"/>
    <cellStyle name="Normal 6 3 3 4 2 2" xfId="1536" xr:uid="{FB900C9F-12BE-4963-AF8B-B5028A41966E}"/>
    <cellStyle name="Normal 6 3 3 4 2 2 2" xfId="1537" xr:uid="{C8613742-02D6-43FF-A187-D3D24D9D15B7}"/>
    <cellStyle name="Normal 6 3 3 4 2 3" xfId="1538" xr:uid="{CA7BDA13-F63C-4872-822C-7E4535440342}"/>
    <cellStyle name="Normal 6 3 3 4 3" xfId="1539" xr:uid="{D4DD6F9F-5AC2-4FE6-A289-2F911AFE3D8E}"/>
    <cellStyle name="Normal 6 3 3 4 3 2" xfId="1540" xr:uid="{51E04838-E66B-4B48-A81E-55E1028F3AC7}"/>
    <cellStyle name="Normal 6 3 3 4 4" xfId="1541" xr:uid="{83441D8F-F73A-43F8-B8BA-6B423D01F797}"/>
    <cellStyle name="Normal 6 3 3 5" xfId="628" xr:uid="{5E70B2C3-0189-4464-ABF5-53D211864371}"/>
    <cellStyle name="Normal 6 3 3 5 2" xfId="1542" xr:uid="{8C0AD367-BE3D-4A0B-B83D-29D5C1349F42}"/>
    <cellStyle name="Normal 6 3 3 5 2 2" xfId="1543" xr:uid="{16ADFE3C-6727-4DD4-B016-60573C7CFC34}"/>
    <cellStyle name="Normal 6 3 3 5 3" xfId="1544" xr:uid="{7F2D3C06-9CF1-41D3-A549-71809B561DFA}"/>
    <cellStyle name="Normal 6 3 3 5 4" xfId="3145" xr:uid="{3165640A-74BF-4975-BC20-DB026EF48534}"/>
    <cellStyle name="Normal 6 3 3 6" xfId="1545" xr:uid="{767E0A79-133F-4E75-A2B3-EF62D0481EE5}"/>
    <cellStyle name="Normal 6 3 3 6 2" xfId="1546" xr:uid="{5584AA1A-7AD4-4149-9482-E95BFF6CBB5C}"/>
    <cellStyle name="Normal 6 3 3 7" xfId="1547" xr:uid="{486C0629-721D-45F5-B1A4-FFAD16646A34}"/>
    <cellStyle name="Normal 6 3 3 8" xfId="3146" xr:uid="{5BD1E294-DEF4-4EC8-B62D-0E22B97B532A}"/>
    <cellStyle name="Normal 6 3 4" xfId="117" xr:uid="{3FD70CBA-164E-4C5F-8471-D7B4051DB67F}"/>
    <cellStyle name="Normal 6 3 4 2" xfId="448" xr:uid="{9FD6F211-3A07-4BAC-A076-297DF3C5C73D}"/>
    <cellStyle name="Normal 6 3 4 2 2" xfId="629" xr:uid="{09F8C895-771A-4E7F-B988-FBFE42BD6ABB}"/>
    <cellStyle name="Normal 6 3 4 2 2 2" xfId="1548" xr:uid="{3DD5E53B-38E0-4B2A-BAC6-C79CC6ADA4E9}"/>
    <cellStyle name="Normal 6 3 4 2 2 2 2" xfId="1549" xr:uid="{5768BD3F-89DC-4DA3-8DD5-92984C74401C}"/>
    <cellStyle name="Normal 6 3 4 2 2 3" xfId="1550" xr:uid="{F3EBECD5-C400-4C4D-86A9-ED3957718B5B}"/>
    <cellStyle name="Normal 6 3 4 2 2 4" xfId="3147" xr:uid="{DE98847C-E0BF-4890-A4A8-3EC8D704CC36}"/>
    <cellStyle name="Normal 6 3 4 2 3" xfId="1551" xr:uid="{8B88D064-C699-4946-AADF-FF2AA1C72DAA}"/>
    <cellStyle name="Normal 6 3 4 2 3 2" xfId="1552" xr:uid="{F8DABEC9-56FE-42F3-B8FD-3EF919FABD20}"/>
    <cellStyle name="Normal 6 3 4 2 4" xfId="1553" xr:uid="{0B429CC2-BACF-4B3A-9463-B16528BA4EBA}"/>
    <cellStyle name="Normal 6 3 4 2 5" xfId="3148" xr:uid="{AD0C8F71-B5AD-4744-9244-22905DF499B3}"/>
    <cellStyle name="Normal 6 3 4 3" xfId="630" xr:uid="{F6681EBD-29BA-4526-BFC3-1ECCEE50B4EA}"/>
    <cellStyle name="Normal 6 3 4 3 2" xfId="1554" xr:uid="{8DC2F1D3-0F05-4396-9F0D-B1CC978CCA4B}"/>
    <cellStyle name="Normal 6 3 4 3 2 2" xfId="1555" xr:uid="{2808D3B1-84E0-471E-A86A-FB712F9DF212}"/>
    <cellStyle name="Normal 6 3 4 3 3" xfId="1556" xr:uid="{0A10F76F-EFFF-4CE7-B88C-82A26C808094}"/>
    <cellStyle name="Normal 6 3 4 3 4" xfId="3149" xr:uid="{8A901597-29A7-4340-B512-3718EC824814}"/>
    <cellStyle name="Normal 6 3 4 4" xfId="1557" xr:uid="{994B40EF-81AE-4F9D-A03A-49BF7904FFB2}"/>
    <cellStyle name="Normal 6 3 4 4 2" xfId="1558" xr:uid="{0C2EB8B3-681C-4771-A71C-2617CEAD024A}"/>
    <cellStyle name="Normal 6 3 4 4 3" xfId="3150" xr:uid="{78FE9D27-098F-47E8-A766-67ADB2E49C21}"/>
    <cellStyle name="Normal 6 3 4 4 4" xfId="3151" xr:uid="{7942C889-3A30-4030-B3DF-9E86091D2F70}"/>
    <cellStyle name="Normal 6 3 4 5" xfId="1559" xr:uid="{89E7F7BE-7578-460B-9E30-4A78F4AB6124}"/>
    <cellStyle name="Normal 6 3 4 6" xfId="3152" xr:uid="{997866A7-8391-4BF4-9184-B809181414D6}"/>
    <cellStyle name="Normal 6 3 4 7" xfId="3153" xr:uid="{A6AB9BE8-946B-42CF-A76D-D2F7BD963A2B}"/>
    <cellStyle name="Normal 6 3 5" xfId="329" xr:uid="{82C33C55-8424-41E8-8267-7E8C3EF2EE22}"/>
    <cellStyle name="Normal 6 3 5 2" xfId="631" xr:uid="{B28BA2E9-F09E-490C-AF87-A7F41D585A65}"/>
    <cellStyle name="Normal 6 3 5 2 2" xfId="632" xr:uid="{D5C30171-8938-4463-8C78-2081CD6EDDC0}"/>
    <cellStyle name="Normal 6 3 5 2 2 2" xfId="1560" xr:uid="{3C7C6F01-0BE3-4BEF-8220-AADB99CBDB76}"/>
    <cellStyle name="Normal 6 3 5 2 2 2 2" xfId="1561" xr:uid="{D35DD52F-3E74-43FF-806F-04BCC3E31698}"/>
    <cellStyle name="Normal 6 3 5 2 2 3" xfId="1562" xr:uid="{2806B939-7CCD-472F-AFBC-6DDD65451C96}"/>
    <cellStyle name="Normal 6 3 5 2 3" xfId="1563" xr:uid="{A59A0792-078B-4F31-86D7-72B0425782DA}"/>
    <cellStyle name="Normal 6 3 5 2 3 2" xfId="1564" xr:uid="{704519E4-DB04-4D68-AF30-D45406998808}"/>
    <cellStyle name="Normal 6 3 5 2 4" xfId="1565" xr:uid="{5C554DE4-7D7B-45F9-9B3B-467E877B6D44}"/>
    <cellStyle name="Normal 6 3 5 3" xfId="633" xr:uid="{95B5F1D3-793C-41BF-BC76-CF1B6AE043A5}"/>
    <cellStyle name="Normal 6 3 5 3 2" xfId="1566" xr:uid="{1107E685-B5B8-4864-9C66-DF8A918693E6}"/>
    <cellStyle name="Normal 6 3 5 3 2 2" xfId="1567" xr:uid="{548338CF-C06E-47B7-A602-C70AA08EB8FA}"/>
    <cellStyle name="Normal 6 3 5 3 3" xfId="1568" xr:uid="{BC9F0101-09F9-4BAE-8590-10EC88307458}"/>
    <cellStyle name="Normal 6 3 5 3 4" xfId="3154" xr:uid="{57E63B1B-35B5-4713-8178-CE064FC23F2E}"/>
    <cellStyle name="Normal 6 3 5 4" xfId="1569" xr:uid="{CAAEC2A3-12FC-4141-BBDF-9036F12A2AAC}"/>
    <cellStyle name="Normal 6 3 5 4 2" xfId="1570" xr:uid="{96BE32E5-139A-4B00-92BA-E2D5CDE77B0E}"/>
    <cellStyle name="Normal 6 3 5 5" xfId="1571" xr:uid="{CBA5575D-C807-4560-AE3C-52352C1EEC01}"/>
    <cellStyle name="Normal 6 3 5 6" xfId="3155" xr:uid="{D9B458E2-8E98-48D8-9567-C831DCBD3F2B}"/>
    <cellStyle name="Normal 6 3 6" xfId="330" xr:uid="{8699F965-DECD-4624-B3B4-C0F2735B2BFB}"/>
    <cellStyle name="Normal 6 3 6 2" xfId="634" xr:uid="{80EA8905-17CD-4574-80AB-99A2B1A202AA}"/>
    <cellStyle name="Normal 6 3 6 2 2" xfId="1572" xr:uid="{01E32149-E05A-49AB-8E70-FF5EFBE4D083}"/>
    <cellStyle name="Normal 6 3 6 2 2 2" xfId="1573" xr:uid="{DAD208A9-CCAA-4283-9AE5-F435593A8161}"/>
    <cellStyle name="Normal 6 3 6 2 3" xfId="1574" xr:uid="{3B5F49D3-0585-4BE5-BCBD-6DCD5E10025E}"/>
    <cellStyle name="Normal 6 3 6 2 4" xfId="3156" xr:uid="{7CF20E54-E780-4A84-8552-FC512646168E}"/>
    <cellStyle name="Normal 6 3 6 3" xfId="1575" xr:uid="{D47C4941-4644-4389-B347-A7045AE7353C}"/>
    <cellStyle name="Normal 6 3 6 3 2" xfId="1576" xr:uid="{9E7936D7-BA11-49CC-AA83-5F8FCD456F3F}"/>
    <cellStyle name="Normal 6 3 6 4" xfId="1577" xr:uid="{1BA6EE1F-4276-41C8-883D-0807AAB00944}"/>
    <cellStyle name="Normal 6 3 6 5" xfId="3157" xr:uid="{992BF710-6FB1-4661-ACEC-E7AD840A57C0}"/>
    <cellStyle name="Normal 6 3 7" xfId="635" xr:uid="{BBAFC996-39D6-4222-9608-0410DAB7795F}"/>
    <cellStyle name="Normal 6 3 7 2" xfId="1578" xr:uid="{163E1618-848E-4573-8EC4-DA94723D49EB}"/>
    <cellStyle name="Normal 6 3 7 2 2" xfId="1579" xr:uid="{B96AD8D5-8608-44CE-BC0C-350E847D3220}"/>
    <cellStyle name="Normal 6 3 7 3" xfId="1580" xr:uid="{8409AB64-A1DF-4300-8B23-058DB204AEAF}"/>
    <cellStyle name="Normal 6 3 7 4" xfId="3158" xr:uid="{5111C4A6-8F5E-4344-AE90-7E0D2DE586B5}"/>
    <cellStyle name="Normal 6 3 8" xfId="1581" xr:uid="{1DC166DB-1053-4C9B-90C2-53783FA94A4C}"/>
    <cellStyle name="Normal 6 3 8 2" xfId="1582" xr:uid="{144EDD09-F166-4697-99DC-6D074C91D850}"/>
    <cellStyle name="Normal 6 3 8 3" xfId="3159" xr:uid="{EBF5E25A-E527-40A8-AD39-5BAD313248CE}"/>
    <cellStyle name="Normal 6 3 8 4" xfId="3160" xr:uid="{47E7BB8E-C654-4515-AFA0-618843D52131}"/>
    <cellStyle name="Normal 6 3 9" xfId="1583" xr:uid="{2B67295B-B08F-4A40-BD93-3E35975158A1}"/>
    <cellStyle name="Normal 6 3 9 2" xfId="4719" xr:uid="{201B43B5-4C35-47F6-89DA-3CB9112298F3}"/>
    <cellStyle name="Normal 6 4" xfId="118" xr:uid="{94083B70-80EE-48CF-9424-09496F04715F}"/>
    <cellStyle name="Normal 6 4 10" xfId="3161" xr:uid="{A71FC7B6-5701-42BE-A431-927D593D1F33}"/>
    <cellStyle name="Normal 6 4 11" xfId="3162" xr:uid="{DF4BC6B5-022F-4EDB-80F3-DAD20726C608}"/>
    <cellStyle name="Normal 6 4 2" xfId="119" xr:uid="{E7987E22-441E-426C-85AB-362BF375EBD4}"/>
    <cellStyle name="Normal 6 4 2 2" xfId="120" xr:uid="{02FBAB5B-469D-4C46-B86A-C0964C58CFCB}"/>
    <cellStyle name="Normal 6 4 2 2 2" xfId="331" xr:uid="{A1BFE0DE-B168-4953-B171-E450E67E377E}"/>
    <cellStyle name="Normal 6 4 2 2 2 2" xfId="636" xr:uid="{E5B730EC-2573-465F-BC3D-72F96A8B4BC3}"/>
    <cellStyle name="Normal 6 4 2 2 2 2 2" xfId="1584" xr:uid="{8671BD48-CA69-4D44-BFB4-ED783F1468F7}"/>
    <cellStyle name="Normal 6 4 2 2 2 2 2 2" xfId="1585" xr:uid="{6887888A-FC5B-454E-BF13-33B231DC0472}"/>
    <cellStyle name="Normal 6 4 2 2 2 2 3" xfId="1586" xr:uid="{D0AEC44E-C1EA-4D28-8B47-EF4EEE9B08B2}"/>
    <cellStyle name="Normal 6 4 2 2 2 2 4" xfId="3163" xr:uid="{23DD5583-415C-4B90-8F55-59DD6C72099B}"/>
    <cellStyle name="Normal 6 4 2 2 2 3" xfId="1587" xr:uid="{3340770C-CD77-41DD-A039-C7C530EB2387}"/>
    <cellStyle name="Normal 6 4 2 2 2 3 2" xfId="1588" xr:uid="{5C0007AB-5899-4F00-AEAC-E5F4B9EF4D8D}"/>
    <cellStyle name="Normal 6 4 2 2 2 3 3" xfId="3164" xr:uid="{76192ED0-AD1D-4AD1-8481-91A25785A62A}"/>
    <cellStyle name="Normal 6 4 2 2 2 3 4" xfId="3165" xr:uid="{A1DABEB2-0361-4FEE-830D-8BF560266C84}"/>
    <cellStyle name="Normal 6 4 2 2 2 4" xfId="1589" xr:uid="{C1FC021F-FD2F-43E7-8F37-62EA966D9FF4}"/>
    <cellStyle name="Normal 6 4 2 2 2 5" xfId="3166" xr:uid="{60184858-3242-4019-AA56-24F70993C5AB}"/>
    <cellStyle name="Normal 6 4 2 2 2 6" xfId="3167" xr:uid="{C78FA120-D4B2-4304-967D-66AF00F18D83}"/>
    <cellStyle name="Normal 6 4 2 2 3" xfId="637" xr:uid="{E21C7015-BA1A-409C-9288-E686CBC51F1D}"/>
    <cellStyle name="Normal 6 4 2 2 3 2" xfId="1590" xr:uid="{1D4BC9D9-1C65-475D-9777-734838ADBEB3}"/>
    <cellStyle name="Normal 6 4 2 2 3 2 2" xfId="1591" xr:uid="{400BA00D-0DB0-44A8-82F0-5B597F6C5D44}"/>
    <cellStyle name="Normal 6 4 2 2 3 2 3" xfId="3168" xr:uid="{85D6E57F-6F5A-43F1-9EFC-5B99BDA894EF}"/>
    <cellStyle name="Normal 6 4 2 2 3 2 4" xfId="3169" xr:uid="{F8FF9054-3014-4F9F-9971-3B279FC68129}"/>
    <cellStyle name="Normal 6 4 2 2 3 3" xfId="1592" xr:uid="{EAC43490-22AB-4F02-957D-C6489B3C3D4C}"/>
    <cellStyle name="Normal 6 4 2 2 3 4" xfId="3170" xr:uid="{95E54C21-3683-487E-BABA-DF7636C29BAC}"/>
    <cellStyle name="Normal 6 4 2 2 3 5" xfId="3171" xr:uid="{13D6268A-9040-4180-AB68-29670C6FAC2B}"/>
    <cellStyle name="Normal 6 4 2 2 4" xfId="1593" xr:uid="{E23A21B4-703F-4FD1-A1D2-F3DBA56EC722}"/>
    <cellStyle name="Normal 6 4 2 2 4 2" xfId="1594" xr:uid="{76CD5253-699A-4DCD-9647-FB714E940D43}"/>
    <cellStyle name="Normal 6 4 2 2 4 3" xfId="3172" xr:uid="{A993F0E9-52D9-41C8-8161-0EEED6E9F783}"/>
    <cellStyle name="Normal 6 4 2 2 4 4" xfId="3173" xr:uid="{6DB0BFBD-DC6D-4DA5-B3E0-D7DFE65D2429}"/>
    <cellStyle name="Normal 6 4 2 2 5" xfId="1595" xr:uid="{1F3E731A-AC58-466E-81D6-953931FBAF48}"/>
    <cellStyle name="Normal 6 4 2 2 5 2" xfId="3174" xr:uid="{A3112945-7FF0-4DC3-AF6D-B16AB3047E66}"/>
    <cellStyle name="Normal 6 4 2 2 5 3" xfId="3175" xr:uid="{192BEA9C-3F9A-49EE-B5AC-4AEDE31A2714}"/>
    <cellStyle name="Normal 6 4 2 2 5 4" xfId="3176" xr:uid="{1ED755A9-43B1-4601-9A70-C2E59AD58BD6}"/>
    <cellStyle name="Normal 6 4 2 2 6" xfId="3177" xr:uid="{ACA76DAB-2767-40A5-931A-96492494E3CA}"/>
    <cellStyle name="Normal 6 4 2 2 7" xfId="3178" xr:uid="{B582E70F-E702-4970-909C-CC10F8B5A222}"/>
    <cellStyle name="Normal 6 4 2 2 8" xfId="3179" xr:uid="{8385DF56-29E2-468F-9E4B-640B04F354DA}"/>
    <cellStyle name="Normal 6 4 2 3" xfId="332" xr:uid="{FE5CA878-91A8-4340-A118-88E8CAFAF7BB}"/>
    <cellStyle name="Normal 6 4 2 3 2" xfId="638" xr:uid="{58CEE19A-F693-4FAD-84E7-4DF74A3AAC2D}"/>
    <cellStyle name="Normal 6 4 2 3 2 2" xfId="639" xr:uid="{AC807948-6140-4E52-B49F-E0C75961F6C8}"/>
    <cellStyle name="Normal 6 4 2 3 2 2 2" xfId="1596" xr:uid="{A4FF3F4A-1346-4FD9-8C5F-8DD69FE35FEE}"/>
    <cellStyle name="Normal 6 4 2 3 2 2 2 2" xfId="1597" xr:uid="{09F83EFD-624E-4F9F-9F3C-ACC2043CB60C}"/>
    <cellStyle name="Normal 6 4 2 3 2 2 3" xfId="1598" xr:uid="{748C3767-7406-463A-B7F6-922F3EC69F0F}"/>
    <cellStyle name="Normal 6 4 2 3 2 3" xfId="1599" xr:uid="{1297522B-0542-4B82-AD0C-E112DAF64F96}"/>
    <cellStyle name="Normal 6 4 2 3 2 3 2" xfId="1600" xr:uid="{263A2242-631D-455A-991D-CF677494B070}"/>
    <cellStyle name="Normal 6 4 2 3 2 4" xfId="1601" xr:uid="{1DC37AFB-2385-491F-8D1B-FAEDB4980376}"/>
    <cellStyle name="Normal 6 4 2 3 3" xfId="640" xr:uid="{7CF26A1F-A1C5-49BE-9C80-61C772DEB415}"/>
    <cellStyle name="Normal 6 4 2 3 3 2" xfId="1602" xr:uid="{631FFF71-DA76-4152-8143-484560E02CC5}"/>
    <cellStyle name="Normal 6 4 2 3 3 2 2" xfId="1603" xr:uid="{DAA491AF-7967-42C2-B237-E176EE27BD51}"/>
    <cellStyle name="Normal 6 4 2 3 3 3" xfId="1604" xr:uid="{E54020C5-C2A5-468E-BC64-4AD6F34A180C}"/>
    <cellStyle name="Normal 6 4 2 3 3 4" xfId="3180" xr:uid="{0C008821-4A29-46B2-BA56-9539F588CA70}"/>
    <cellStyle name="Normal 6 4 2 3 4" xfId="1605" xr:uid="{20EF4CA4-0575-42E7-9659-8734B920B39A}"/>
    <cellStyle name="Normal 6 4 2 3 4 2" xfId="1606" xr:uid="{8985AC1F-2820-45DE-A765-2AD1B05C74A2}"/>
    <cellStyle name="Normal 6 4 2 3 5" xfId="1607" xr:uid="{94D71CE3-EA43-4529-BF01-0DCBC278546F}"/>
    <cellStyle name="Normal 6 4 2 3 6" xfId="3181" xr:uid="{025D1DC4-4DB5-49B7-905F-3F2373623611}"/>
    <cellStyle name="Normal 6 4 2 4" xfId="333" xr:uid="{2B763229-E0AC-4801-81B0-C012E5EE958A}"/>
    <cellStyle name="Normal 6 4 2 4 2" xfId="641" xr:uid="{C408E627-434C-49A2-A576-3C6F9526AE6E}"/>
    <cellStyle name="Normal 6 4 2 4 2 2" xfId="1608" xr:uid="{61324150-35FA-4DAF-9929-9EBC2702A277}"/>
    <cellStyle name="Normal 6 4 2 4 2 2 2" xfId="1609" xr:uid="{0E14190C-541B-41D1-9B39-2915C9A1E189}"/>
    <cellStyle name="Normal 6 4 2 4 2 3" xfId="1610" xr:uid="{426EE7D2-22CB-409F-B408-D17207EDABDF}"/>
    <cellStyle name="Normal 6 4 2 4 2 4" xfId="3182" xr:uid="{5221B2C8-170B-4CDF-B3C0-44C5BD0EF61B}"/>
    <cellStyle name="Normal 6 4 2 4 3" xfId="1611" xr:uid="{A2F7E5F8-1050-4B20-A00F-FE12D04E81E6}"/>
    <cellStyle name="Normal 6 4 2 4 3 2" xfId="1612" xr:uid="{9A2A48FB-2909-4F0A-BE22-11637A82BF57}"/>
    <cellStyle name="Normal 6 4 2 4 4" xfId="1613" xr:uid="{3785293B-4C66-4016-B0B2-FC8FE88A22EC}"/>
    <cellStyle name="Normal 6 4 2 4 5" xfId="3183" xr:uid="{6714FB7E-A690-4D51-892B-420A5EEBC424}"/>
    <cellStyle name="Normal 6 4 2 5" xfId="334" xr:uid="{83D5B3E4-5A48-4360-B1E4-42C3F601833F}"/>
    <cellStyle name="Normal 6 4 2 5 2" xfId="1614" xr:uid="{059FDCBA-1840-4EE1-AB52-CDDABE226CBA}"/>
    <cellStyle name="Normal 6 4 2 5 2 2" xfId="1615" xr:uid="{B1ED3782-48D3-4193-8563-DE998E67F18A}"/>
    <cellStyle name="Normal 6 4 2 5 3" xfId="1616" xr:uid="{0B8E7834-59BE-42CA-A8E6-B52F9B21E463}"/>
    <cellStyle name="Normal 6 4 2 5 4" xfId="3184" xr:uid="{32F9185C-FE5A-492B-9DD3-9D2FDF9D4B58}"/>
    <cellStyle name="Normal 6 4 2 6" xfId="1617" xr:uid="{73ADCEFF-ED4F-4EED-9ABB-CADC7CF860B7}"/>
    <cellStyle name="Normal 6 4 2 6 2" xfId="1618" xr:uid="{965D6564-9C95-48A0-9061-6DDF5EC40A1A}"/>
    <cellStyle name="Normal 6 4 2 6 3" xfId="3185" xr:uid="{0505D7AD-773A-4A51-A3FE-245B20A0C225}"/>
    <cellStyle name="Normal 6 4 2 6 4" xfId="3186" xr:uid="{613B481D-3E3A-4B09-B2FC-51E171AFEBA3}"/>
    <cellStyle name="Normal 6 4 2 7" xfId="1619" xr:uid="{6D968AB7-5B93-4EED-B362-CCF2F9A85039}"/>
    <cellStyle name="Normal 6 4 2 8" xfId="3187" xr:uid="{75631362-5991-4B7B-ADEA-6402652B2A3F}"/>
    <cellStyle name="Normal 6 4 2 9" xfId="3188" xr:uid="{F41957F2-A540-4AF9-B395-FC9277417E73}"/>
    <cellStyle name="Normal 6 4 3" xfId="121" xr:uid="{8B7CF580-8C2F-46B3-B95C-B5E018F5B036}"/>
    <cellStyle name="Normal 6 4 3 2" xfId="122" xr:uid="{150F8996-A008-40FC-9FDF-76AC2E3E564A}"/>
    <cellStyle name="Normal 6 4 3 2 2" xfId="642" xr:uid="{D2FFBF59-8DCC-4F2E-8554-B30C8064A798}"/>
    <cellStyle name="Normal 6 4 3 2 2 2" xfId="1620" xr:uid="{20E7D317-787B-4137-B774-9CB9B2B93F77}"/>
    <cellStyle name="Normal 6 4 3 2 2 2 2" xfId="1621" xr:uid="{C9DB5A9D-0934-4224-963A-7F82DA83C639}"/>
    <cellStyle name="Normal 6 4 3 2 2 2 2 2" xfId="4477" xr:uid="{C9D112C6-4897-48A4-8CDF-AF7FFC8234FD}"/>
    <cellStyle name="Normal 6 4 3 2 2 2 3" xfId="4478" xr:uid="{54C989C5-454F-44F6-86CF-97F033BCF8C0}"/>
    <cellStyle name="Normal 6 4 3 2 2 3" xfId="1622" xr:uid="{E79A6EE5-324C-475A-BC1A-B00E997F064C}"/>
    <cellStyle name="Normal 6 4 3 2 2 3 2" xfId="4479" xr:uid="{E7E7A6D5-5571-43FB-A940-881AB0C5EEF0}"/>
    <cellStyle name="Normal 6 4 3 2 2 4" xfId="3189" xr:uid="{4BAB0D0E-3A1A-4B7B-8D5B-B2D2290F4554}"/>
    <cellStyle name="Normal 6 4 3 2 3" xfId="1623" xr:uid="{E142E461-1B96-4E1F-BDE0-4CC07252E246}"/>
    <cellStyle name="Normal 6 4 3 2 3 2" xfId="1624" xr:uid="{07CEE719-AE2F-45A4-9E04-06CE1DD6C577}"/>
    <cellStyle name="Normal 6 4 3 2 3 2 2" xfId="4480" xr:uid="{56766169-9BF6-4BBC-98E7-3B3533C2D0B4}"/>
    <cellStyle name="Normal 6 4 3 2 3 3" xfId="3190" xr:uid="{291FAEA9-2686-46BA-A26E-28D11C121CA6}"/>
    <cellStyle name="Normal 6 4 3 2 3 4" xfId="3191" xr:uid="{59CB6BC6-A151-4C89-A0F5-F03222A2C702}"/>
    <cellStyle name="Normal 6 4 3 2 4" xfId="1625" xr:uid="{A0D5C674-2CC5-4865-8C2A-27BD3D6F123F}"/>
    <cellStyle name="Normal 6 4 3 2 4 2" xfId="4481" xr:uid="{F84BB776-66C6-41C4-A9B2-1468CA642E77}"/>
    <cellStyle name="Normal 6 4 3 2 5" xfId="3192" xr:uid="{D309F656-AC17-4C93-B1EB-61E5E8AD7F3F}"/>
    <cellStyle name="Normal 6 4 3 2 6" xfId="3193" xr:uid="{E3CEE8F7-AEC3-4447-95DD-0FB9DEB4B17A}"/>
    <cellStyle name="Normal 6 4 3 3" xfId="335" xr:uid="{787F6997-738C-4468-A29D-0A10ADC592D4}"/>
    <cellStyle name="Normal 6 4 3 3 2" xfId="1626" xr:uid="{B07A58A0-C140-4531-A262-E1D53D40F520}"/>
    <cellStyle name="Normal 6 4 3 3 2 2" xfId="1627" xr:uid="{A09B6A7A-259A-4FDF-913F-0C3437F51BC2}"/>
    <cellStyle name="Normal 6 4 3 3 2 2 2" xfId="4482" xr:uid="{7CB7E8A7-680D-432B-952D-6378180A3B45}"/>
    <cellStyle name="Normal 6 4 3 3 2 3" xfId="3194" xr:uid="{87587414-E0E3-43F1-8ECA-CAA47583779F}"/>
    <cellStyle name="Normal 6 4 3 3 2 4" xfId="3195" xr:uid="{9788F77C-384E-43F6-9C83-FBBB6984F6B5}"/>
    <cellStyle name="Normal 6 4 3 3 3" xfId="1628" xr:uid="{9DDF1746-1FB3-40CE-B780-28E33D6C1269}"/>
    <cellStyle name="Normal 6 4 3 3 3 2" xfId="4483" xr:uid="{0C38360F-E7B7-4534-945D-20634AEFAE86}"/>
    <cellStyle name="Normal 6 4 3 3 4" xfId="3196" xr:uid="{66EF483D-1005-420E-B422-9A346EF9C151}"/>
    <cellStyle name="Normal 6 4 3 3 5" xfId="3197" xr:uid="{1EC5F5E7-5D7D-49D7-A43C-AA4F49F13CF0}"/>
    <cellStyle name="Normal 6 4 3 4" xfId="1629" xr:uid="{997E3A9F-DDB3-4228-B2D6-EE5EB3699433}"/>
    <cellStyle name="Normal 6 4 3 4 2" xfId="1630" xr:uid="{FBDAA04E-BE5F-457B-B413-526525ED1FE6}"/>
    <cellStyle name="Normal 6 4 3 4 2 2" xfId="4484" xr:uid="{6548E79E-CEA9-4014-B286-D986EC671FB8}"/>
    <cellStyle name="Normal 6 4 3 4 3" xfId="3198" xr:uid="{5D458857-2525-495A-8179-8AE5AA41A517}"/>
    <cellStyle name="Normal 6 4 3 4 4" xfId="3199" xr:uid="{27783F9F-7F50-4A98-983B-898A40EB303D}"/>
    <cellStyle name="Normal 6 4 3 5" xfId="1631" xr:uid="{E9F95D5A-D840-4CE6-819B-EE91FF8D1931}"/>
    <cellStyle name="Normal 6 4 3 5 2" xfId="3200" xr:uid="{CEDE8538-3C06-4EB5-B5A9-2D82BABD274F}"/>
    <cellStyle name="Normal 6 4 3 5 3" xfId="3201" xr:uid="{425E3E96-F621-47D5-BF99-323A53CA409A}"/>
    <cellStyle name="Normal 6 4 3 5 4" xfId="3202" xr:uid="{BDE8DB6F-85CA-4778-8603-43832EE638EE}"/>
    <cellStyle name="Normal 6 4 3 6" xfId="3203" xr:uid="{35F90034-8259-4396-8081-1F65FFA0940C}"/>
    <cellStyle name="Normal 6 4 3 7" xfId="3204" xr:uid="{DFA6DC9D-31E0-4D3E-A4C0-AAB89557A420}"/>
    <cellStyle name="Normal 6 4 3 8" xfId="3205" xr:uid="{AAB73AFD-4DF6-4BFC-BCDD-E4820C33CC3A}"/>
    <cellStyle name="Normal 6 4 4" xfId="123" xr:uid="{5F84258B-C92B-4BC1-8029-A7E3164CC2EB}"/>
    <cellStyle name="Normal 6 4 4 2" xfId="643" xr:uid="{38B34B62-564A-45D9-92D2-076707310B67}"/>
    <cellStyle name="Normal 6 4 4 2 2" xfId="644" xr:uid="{5F69267D-61EE-4881-950C-C64D37A2F24E}"/>
    <cellStyle name="Normal 6 4 4 2 2 2" xfId="1632" xr:uid="{D1AF9B78-BDBE-4EB7-942F-110B643A8B6A}"/>
    <cellStyle name="Normal 6 4 4 2 2 2 2" xfId="1633" xr:uid="{7B2D99CB-F5FB-4217-BE35-BFD95A96144E}"/>
    <cellStyle name="Normal 6 4 4 2 2 3" xfId="1634" xr:uid="{620E86FA-9CAB-4EF5-AAAD-4E446BCE6150}"/>
    <cellStyle name="Normal 6 4 4 2 2 4" xfId="3206" xr:uid="{9B371088-FF55-4AB3-9640-77A8372CD5DD}"/>
    <cellStyle name="Normal 6 4 4 2 3" xfId="1635" xr:uid="{9754DCFD-23AC-4B6B-BA3D-903F85C52B2F}"/>
    <cellStyle name="Normal 6 4 4 2 3 2" xfId="1636" xr:uid="{0412C34D-BF28-4A7F-9A6F-A38366A61DCE}"/>
    <cellStyle name="Normal 6 4 4 2 4" xfId="1637" xr:uid="{F761409C-BA28-4279-9B2E-BB81A60A064D}"/>
    <cellStyle name="Normal 6 4 4 2 5" xfId="3207" xr:uid="{2A9B6C9C-E4B4-4DFE-9BBF-B372F74DE9C2}"/>
    <cellStyle name="Normal 6 4 4 3" xfId="645" xr:uid="{C2EDA50E-46FC-4DB8-A1C0-6777C0802F0F}"/>
    <cellStyle name="Normal 6 4 4 3 2" xfId="1638" xr:uid="{5A8305B8-2750-4C9C-909A-4AAA12358B1C}"/>
    <cellStyle name="Normal 6 4 4 3 2 2" xfId="1639" xr:uid="{FD930C34-44D3-4C8B-A9B3-1A58A3739604}"/>
    <cellStyle name="Normal 6 4 4 3 3" xfId="1640" xr:uid="{B2101545-A2EE-4F1D-AACB-AA55B50D4207}"/>
    <cellStyle name="Normal 6 4 4 3 4" xfId="3208" xr:uid="{F02D5D5A-E1A4-42F5-B430-75082C3E983C}"/>
    <cellStyle name="Normal 6 4 4 4" xfId="1641" xr:uid="{87050BF2-4962-4385-B969-DF56846F5850}"/>
    <cellStyle name="Normal 6 4 4 4 2" xfId="1642" xr:uid="{87667839-EE3E-49FD-B252-7E353921DBCB}"/>
    <cellStyle name="Normal 6 4 4 4 3" xfId="3209" xr:uid="{9D5C63F4-F489-45AC-90EC-BE80B34D28EF}"/>
    <cellStyle name="Normal 6 4 4 4 4" xfId="3210" xr:uid="{A571115C-825D-43E4-91A6-B6802F6A8AA1}"/>
    <cellStyle name="Normal 6 4 4 5" xfId="1643" xr:uid="{7BDB3BD0-1548-4D45-B762-86AEF6E94DC2}"/>
    <cellStyle name="Normal 6 4 4 6" xfId="3211" xr:uid="{5B33CE2A-6CE4-4D08-A151-4B33254B86F6}"/>
    <cellStyle name="Normal 6 4 4 7" xfId="3212" xr:uid="{D4A0643A-B51E-4982-9F02-1001F36A7AB2}"/>
    <cellStyle name="Normal 6 4 5" xfId="336" xr:uid="{0E087D4F-94EF-4232-B39F-83D0F74276C1}"/>
    <cellStyle name="Normal 6 4 5 2" xfId="646" xr:uid="{D69D4E46-13AA-46BC-A24E-521C33D59188}"/>
    <cellStyle name="Normal 6 4 5 2 2" xfId="1644" xr:uid="{E983A4A8-E831-464C-894C-ED3C24EE25E2}"/>
    <cellStyle name="Normal 6 4 5 2 2 2" xfId="1645" xr:uid="{33DEEBC8-EA60-4F57-AE52-5D6A934DC78B}"/>
    <cellStyle name="Normal 6 4 5 2 3" xfId="1646" xr:uid="{42F77538-DA12-4620-9157-88E3FAF1ACC8}"/>
    <cellStyle name="Normal 6 4 5 2 4" xfId="3213" xr:uid="{566A0740-CD06-422E-A263-74B7BABBA9C7}"/>
    <cellStyle name="Normal 6 4 5 3" xfId="1647" xr:uid="{F4A376EF-5297-4060-9382-5DD241C01DB8}"/>
    <cellStyle name="Normal 6 4 5 3 2" xfId="1648" xr:uid="{BFBFC82A-1EC3-4B85-8FC1-069300A349FC}"/>
    <cellStyle name="Normal 6 4 5 3 3" xfId="3214" xr:uid="{A2211D62-6118-4208-90C4-D9D2334779E0}"/>
    <cellStyle name="Normal 6 4 5 3 4" xfId="3215" xr:uid="{FE5F31D9-5C94-4CE3-8814-7C80E5BE1615}"/>
    <cellStyle name="Normal 6 4 5 4" xfId="1649" xr:uid="{AC1837BA-58C3-4C95-B1AB-51DEA61C1BA4}"/>
    <cellStyle name="Normal 6 4 5 5" xfId="3216" xr:uid="{27AB7353-4134-4B98-82EE-5199C4234438}"/>
    <cellStyle name="Normal 6 4 5 6" xfId="3217" xr:uid="{36A2A9C2-7DB8-4E80-8C61-E6EDFD2919E0}"/>
    <cellStyle name="Normal 6 4 6" xfId="337" xr:uid="{67D31630-E8C3-4387-A252-EC57CC372AC9}"/>
    <cellStyle name="Normal 6 4 6 2" xfId="1650" xr:uid="{A66818A2-AD98-4B99-ADD8-F725D7143B7A}"/>
    <cellStyle name="Normal 6 4 6 2 2" xfId="1651" xr:uid="{0D64B238-1C42-4526-A230-911593BB2879}"/>
    <cellStyle name="Normal 6 4 6 2 3" xfId="3218" xr:uid="{C9CD4431-289F-480B-A315-FD754AC6E764}"/>
    <cellStyle name="Normal 6 4 6 2 4" xfId="3219" xr:uid="{22EEC014-33DF-4961-9700-D26FF8583594}"/>
    <cellStyle name="Normal 6 4 6 3" xfId="1652" xr:uid="{217EB56E-73F1-44E8-AA77-D32CA00E4D07}"/>
    <cellStyle name="Normal 6 4 6 4" xfId="3220" xr:uid="{65E264F5-B260-459D-8FE8-27F8FCB61B9F}"/>
    <cellStyle name="Normal 6 4 6 5" xfId="3221" xr:uid="{ED481C8D-6658-42A8-A347-44005C3AB8EA}"/>
    <cellStyle name="Normal 6 4 7" xfId="1653" xr:uid="{DD161B18-F57A-4E45-828B-C23B14B13661}"/>
    <cellStyle name="Normal 6 4 7 2" xfId="1654" xr:uid="{57488876-53FC-4B71-9FFD-83C3CA604614}"/>
    <cellStyle name="Normal 6 4 7 3" xfId="3222" xr:uid="{75260DAC-DF7A-498F-8C48-BD1196BD96E8}"/>
    <cellStyle name="Normal 6 4 7 3 2" xfId="4408" xr:uid="{91A9B4E8-FC5E-46A0-82A8-6708C4067277}"/>
    <cellStyle name="Normal 6 4 7 3 3" xfId="4686" xr:uid="{606179C0-CCCE-4A8F-89B5-42222C072AE1}"/>
    <cellStyle name="Normal 6 4 7 4" xfId="3223" xr:uid="{8822E933-BCD5-49D0-BCCE-F664D2AB9A2C}"/>
    <cellStyle name="Normal 6 4 8" xfId="1655" xr:uid="{CCB6EE97-F882-45E2-844C-550B0243781D}"/>
    <cellStyle name="Normal 6 4 8 2" xfId="3224" xr:uid="{1409B2B4-88A1-4A7E-BD5F-B7071E92A25A}"/>
    <cellStyle name="Normal 6 4 8 3" xfId="3225" xr:uid="{1918714F-BE2B-4B1C-A644-151B4927BB36}"/>
    <cellStyle name="Normal 6 4 8 4" xfId="3226" xr:uid="{167E10C8-1873-4172-BD23-673E7F2CF223}"/>
    <cellStyle name="Normal 6 4 9" xfId="3227" xr:uid="{0D46B885-A898-4842-8B87-E4B28B48F019}"/>
    <cellStyle name="Normal 6 5" xfId="124" xr:uid="{D9D2DA9F-21F6-4D59-B4B1-2A73B40903CE}"/>
    <cellStyle name="Normal 6 5 10" xfId="3228" xr:uid="{48B00608-478C-4822-A003-319FC06FBC8E}"/>
    <cellStyle name="Normal 6 5 11" xfId="3229" xr:uid="{BD87512A-3101-474A-B3E3-489C78A2AA6E}"/>
    <cellStyle name="Normal 6 5 2" xfId="125" xr:uid="{BDB80D84-8356-4827-BA5C-8DA0BAD61D50}"/>
    <cellStyle name="Normal 6 5 2 2" xfId="338" xr:uid="{F4CCE414-1BFF-4DBB-ACC7-1A904E60A39E}"/>
    <cellStyle name="Normal 6 5 2 2 2" xfId="647" xr:uid="{68AC37E4-CF26-4A12-9C0A-506B71B03CFF}"/>
    <cellStyle name="Normal 6 5 2 2 2 2" xfId="648" xr:uid="{8C331DBA-F7CA-4C42-A4B2-99E778AC36FA}"/>
    <cellStyle name="Normal 6 5 2 2 2 2 2" xfId="1656" xr:uid="{A7966C3B-5BD3-4448-9B5B-9146DC948341}"/>
    <cellStyle name="Normal 6 5 2 2 2 2 3" xfId="3230" xr:uid="{9F1EF941-807C-4D85-BFDD-FE0A9BDD4B6D}"/>
    <cellStyle name="Normal 6 5 2 2 2 2 4" xfId="3231" xr:uid="{3E22D51F-1580-466E-9BFB-5C41BF68F37A}"/>
    <cellStyle name="Normal 6 5 2 2 2 3" xfId="1657" xr:uid="{490B99CC-18E9-4E7D-BE0D-EDB2862D160E}"/>
    <cellStyle name="Normal 6 5 2 2 2 3 2" xfId="3232" xr:uid="{C31C9770-D216-4890-9721-09ADE27EEE9E}"/>
    <cellStyle name="Normal 6 5 2 2 2 3 3" xfId="3233" xr:uid="{CD7100BA-A6C6-4393-9739-E1FACD9FD9F7}"/>
    <cellStyle name="Normal 6 5 2 2 2 3 4" xfId="3234" xr:uid="{BBCCF785-0074-455A-81C3-4BBA76DA384A}"/>
    <cellStyle name="Normal 6 5 2 2 2 4" xfId="3235" xr:uid="{85136131-F00E-4B85-8C3E-F1CD23AE5BEE}"/>
    <cellStyle name="Normal 6 5 2 2 2 5" xfId="3236" xr:uid="{88497212-4E25-432B-9600-35BCD8893D36}"/>
    <cellStyle name="Normal 6 5 2 2 2 6" xfId="3237" xr:uid="{6CD83B67-43F3-43D3-91D6-1CA579B476E2}"/>
    <cellStyle name="Normal 6 5 2 2 3" xfId="649" xr:uid="{C7C279F1-96BA-47EB-A21D-1A8FBFD199D8}"/>
    <cellStyle name="Normal 6 5 2 2 3 2" xfId="1658" xr:uid="{0BD94431-D4ED-4237-B0AD-B964C944A920}"/>
    <cellStyle name="Normal 6 5 2 2 3 2 2" xfId="3238" xr:uid="{7654E4DE-235A-47AC-81D4-15714B8B42AF}"/>
    <cellStyle name="Normal 6 5 2 2 3 2 3" xfId="3239" xr:uid="{E278A7C1-5578-4FAC-A3C2-9461E9EEB061}"/>
    <cellStyle name="Normal 6 5 2 2 3 2 4" xfId="3240" xr:uid="{E7533F76-609A-43AA-8D7F-22F766B84907}"/>
    <cellStyle name="Normal 6 5 2 2 3 3" xfId="3241" xr:uid="{F39BCA43-6816-409D-9B04-B73D7E229121}"/>
    <cellStyle name="Normal 6 5 2 2 3 4" xfId="3242" xr:uid="{77BC0F04-AAC9-468D-929E-EBF99EED2580}"/>
    <cellStyle name="Normal 6 5 2 2 3 5" xfId="3243" xr:uid="{2FB1CF6E-778A-43A3-9019-27C5A82546B1}"/>
    <cellStyle name="Normal 6 5 2 2 4" xfId="1659" xr:uid="{D3BC6026-F288-47AB-8748-F47115A1CEBC}"/>
    <cellStyle name="Normal 6 5 2 2 4 2" xfId="3244" xr:uid="{68755CFB-1B42-4A02-9F0A-64D2B9A3A9A9}"/>
    <cellStyle name="Normal 6 5 2 2 4 3" xfId="3245" xr:uid="{2A7E161F-EEB2-4BED-B770-BAD10B048AA4}"/>
    <cellStyle name="Normal 6 5 2 2 4 4" xfId="3246" xr:uid="{3982E160-0BEA-445A-BDA8-3CE83731D62C}"/>
    <cellStyle name="Normal 6 5 2 2 5" xfId="3247" xr:uid="{54DA225A-E9A0-4104-ACEE-321FF2EE76E9}"/>
    <cellStyle name="Normal 6 5 2 2 5 2" xfId="3248" xr:uid="{C1C39F55-4FF4-4F2F-8D5C-62360A164728}"/>
    <cellStyle name="Normal 6 5 2 2 5 3" xfId="3249" xr:uid="{C0BB4C30-D5DA-40FC-8FE0-BC8892D5EAAE}"/>
    <cellStyle name="Normal 6 5 2 2 5 4" xfId="3250" xr:uid="{388E4BE7-454A-495D-A4F9-D0D98E94CC52}"/>
    <cellStyle name="Normal 6 5 2 2 6" xfId="3251" xr:uid="{5BE8643D-7C4D-4664-9FD7-49C1F3ACF028}"/>
    <cellStyle name="Normal 6 5 2 2 7" xfId="3252" xr:uid="{35F50BB7-DCEE-42BD-AA87-2F980480AAC2}"/>
    <cellStyle name="Normal 6 5 2 2 8" xfId="3253" xr:uid="{F6B999ED-441D-4342-A195-7D92C6A9B697}"/>
    <cellStyle name="Normal 6 5 2 3" xfId="650" xr:uid="{938E60A0-B908-44C3-BB65-A05FB9DD4992}"/>
    <cellStyle name="Normal 6 5 2 3 2" xfId="651" xr:uid="{61EE0136-B214-4A06-B69C-1A3E8BF9E335}"/>
    <cellStyle name="Normal 6 5 2 3 2 2" xfId="652" xr:uid="{88F21D70-50C0-4A96-83BA-AC29D6C005D5}"/>
    <cellStyle name="Normal 6 5 2 3 2 3" xfId="3254" xr:uid="{73A76936-BA09-405D-BAA3-36E88607E249}"/>
    <cellStyle name="Normal 6 5 2 3 2 4" xfId="3255" xr:uid="{766CA8C9-45D8-444D-90B4-915610E9A7EC}"/>
    <cellStyle name="Normal 6 5 2 3 3" xfId="653" xr:uid="{CAA59397-0388-45ED-8AC2-1EFA540776EC}"/>
    <cellStyle name="Normal 6 5 2 3 3 2" xfId="3256" xr:uid="{FDB215B9-47B0-486F-92AB-DBA783FCE5D3}"/>
    <cellStyle name="Normal 6 5 2 3 3 3" xfId="3257" xr:uid="{284E574D-8FC3-40C9-A827-7D7E1685C5AC}"/>
    <cellStyle name="Normal 6 5 2 3 3 4" xfId="3258" xr:uid="{149B0156-7C0C-4937-BA15-E5ABDBEC13C6}"/>
    <cellStyle name="Normal 6 5 2 3 4" xfId="3259" xr:uid="{9A90EE8E-679F-4DDF-B1CC-C8C1E266977A}"/>
    <cellStyle name="Normal 6 5 2 3 5" xfId="3260" xr:uid="{9168AE1D-AF0C-401D-8A97-5B08553379A6}"/>
    <cellStyle name="Normal 6 5 2 3 6" xfId="3261" xr:uid="{09487CE9-1425-4E9F-80DB-D72584AEE02A}"/>
    <cellStyle name="Normal 6 5 2 4" xfId="654" xr:uid="{03AB069B-6D96-4ED7-B287-26EAFE6D89DC}"/>
    <cellStyle name="Normal 6 5 2 4 2" xfId="655" xr:uid="{FE98D0FF-58B6-477A-8567-AA347C67FE30}"/>
    <cellStyle name="Normal 6 5 2 4 2 2" xfId="3262" xr:uid="{F642B918-B98C-494D-8812-94AC9E90D1C7}"/>
    <cellStyle name="Normal 6 5 2 4 2 3" xfId="3263" xr:uid="{2361CF53-B6A1-420E-B1AE-2D53F1976765}"/>
    <cellStyle name="Normal 6 5 2 4 2 4" xfId="3264" xr:uid="{79297A82-244A-4A9F-804C-1D290E5ABC30}"/>
    <cellStyle name="Normal 6 5 2 4 3" xfId="3265" xr:uid="{290193AA-C7F4-467C-917A-AE290EC94614}"/>
    <cellStyle name="Normal 6 5 2 4 4" xfId="3266" xr:uid="{E215A559-2068-4A3E-80BC-43651EDCE496}"/>
    <cellStyle name="Normal 6 5 2 4 5" xfId="3267" xr:uid="{CB1E4386-D3EB-46A6-8E8D-E7D64D2781CC}"/>
    <cellStyle name="Normal 6 5 2 5" xfId="656" xr:uid="{84918F90-E6B0-49BD-A514-7FE9201ECFE2}"/>
    <cellStyle name="Normal 6 5 2 5 2" xfId="3268" xr:uid="{8EA7F8B6-8862-42C1-BA45-8BD715C1FDFA}"/>
    <cellStyle name="Normal 6 5 2 5 3" xfId="3269" xr:uid="{651886E6-9CEB-4189-930A-F99924C827A2}"/>
    <cellStyle name="Normal 6 5 2 5 4" xfId="3270" xr:uid="{EBF7C426-3D4A-40BB-9CD6-5000028E9BA1}"/>
    <cellStyle name="Normal 6 5 2 6" xfId="3271" xr:uid="{89614A9B-4434-478D-8BA3-923A5FB030B7}"/>
    <cellStyle name="Normal 6 5 2 6 2" xfId="3272" xr:uid="{949BDF86-5119-40F5-80F1-8B65D3056C5E}"/>
    <cellStyle name="Normal 6 5 2 6 3" xfId="3273" xr:uid="{E26E5504-7118-479E-B3D4-B8F7019ABCF5}"/>
    <cellStyle name="Normal 6 5 2 6 4" xfId="3274" xr:uid="{1675972D-5516-43F6-9654-CD41A7C7E170}"/>
    <cellStyle name="Normal 6 5 2 7" xfId="3275" xr:uid="{A9941279-12D9-42CB-94DA-2E5D790EDF39}"/>
    <cellStyle name="Normal 6 5 2 8" xfId="3276" xr:uid="{16FE50D7-28EC-4CAD-8B5D-78A1BDA0FB03}"/>
    <cellStyle name="Normal 6 5 2 9" xfId="3277" xr:uid="{918A3010-E6DE-4E72-B678-0109F551D937}"/>
    <cellStyle name="Normal 6 5 3" xfId="339" xr:uid="{40315D67-0BEB-4167-86CD-CED8D2E58689}"/>
    <cellStyle name="Normal 6 5 3 2" xfId="657" xr:uid="{68E85FA0-E6A9-43E6-AE87-E4E3D3C76C2B}"/>
    <cellStyle name="Normal 6 5 3 2 2" xfId="658" xr:uid="{D41A97A4-2291-435E-8F37-CC43BC4CAB1C}"/>
    <cellStyle name="Normal 6 5 3 2 2 2" xfId="1660" xr:uid="{62BB506A-25C7-48EF-B7CB-05988B4A3D61}"/>
    <cellStyle name="Normal 6 5 3 2 2 2 2" xfId="1661" xr:uid="{21709619-31A5-400E-BD52-D0B6DB2E9ABA}"/>
    <cellStyle name="Normal 6 5 3 2 2 3" xfId="1662" xr:uid="{9B4851A3-EA0E-4BF0-8A02-B25859A3C0A0}"/>
    <cellStyle name="Normal 6 5 3 2 2 4" xfId="3278" xr:uid="{9180EE59-8F08-4D93-A189-8825C3610668}"/>
    <cellStyle name="Normal 6 5 3 2 3" xfId="1663" xr:uid="{312F865B-4DED-4C75-B8F9-80A109DE9832}"/>
    <cellStyle name="Normal 6 5 3 2 3 2" xfId="1664" xr:uid="{D96858F0-A7BB-4269-A3B3-0BBC515DA9EC}"/>
    <cellStyle name="Normal 6 5 3 2 3 3" xfId="3279" xr:uid="{86511413-B844-4B7A-B748-7EE28282F106}"/>
    <cellStyle name="Normal 6 5 3 2 3 4" xfId="3280" xr:uid="{83ED1D8F-2C8C-4B45-B9AC-F8A3F257A398}"/>
    <cellStyle name="Normal 6 5 3 2 4" xfId="1665" xr:uid="{F797C2CF-DCBF-4D04-B994-8F2C8C9FF279}"/>
    <cellStyle name="Normal 6 5 3 2 5" xfId="3281" xr:uid="{C77C238B-F8B8-41DD-AA71-AD604358D4A5}"/>
    <cellStyle name="Normal 6 5 3 2 6" xfId="3282" xr:uid="{23BBD56F-3D92-41ED-B418-DD87052BA77E}"/>
    <cellStyle name="Normal 6 5 3 3" xfId="659" xr:uid="{FE891360-3871-46CB-AD79-279C2A2B16F1}"/>
    <cellStyle name="Normal 6 5 3 3 2" xfId="1666" xr:uid="{1825FBE8-2EBC-4DAB-8AED-8D2C41DEEA3D}"/>
    <cellStyle name="Normal 6 5 3 3 2 2" xfId="1667" xr:uid="{C659CF33-1A71-4840-80B4-221EF7B52D3B}"/>
    <cellStyle name="Normal 6 5 3 3 2 3" xfId="3283" xr:uid="{E06D0018-0ACA-4FF3-9C20-AA87EBB35468}"/>
    <cellStyle name="Normal 6 5 3 3 2 4" xfId="3284" xr:uid="{31448389-3DC8-46B8-B3DE-A2B24EF2F21E}"/>
    <cellStyle name="Normal 6 5 3 3 3" xfId="1668" xr:uid="{838357E5-8658-4632-9C46-C92604227532}"/>
    <cellStyle name="Normal 6 5 3 3 4" xfId="3285" xr:uid="{0644B7DC-B06F-4BE6-8EBF-935ABD175045}"/>
    <cellStyle name="Normal 6 5 3 3 5" xfId="3286" xr:uid="{7107BEAD-3A2B-477A-8CAD-ADA2B446328B}"/>
    <cellStyle name="Normal 6 5 3 4" xfId="1669" xr:uid="{7665516C-C065-4865-8C1E-D4CAD9F1269D}"/>
    <cellStyle name="Normal 6 5 3 4 2" xfId="1670" xr:uid="{1A4CF46A-F644-428A-817F-4650C98F87B5}"/>
    <cellStyle name="Normal 6 5 3 4 3" xfId="3287" xr:uid="{1387C314-60C1-49EF-9BDF-E78A310C2939}"/>
    <cellStyle name="Normal 6 5 3 4 4" xfId="3288" xr:uid="{3D320A40-5A96-4966-B673-78DC115E5B10}"/>
    <cellStyle name="Normal 6 5 3 5" xfId="1671" xr:uid="{6BED4ABE-75C0-47CC-82B9-EC8B150F41D8}"/>
    <cellStyle name="Normal 6 5 3 5 2" xfId="3289" xr:uid="{F7AFA39E-E25C-47D6-BBA1-5F53EC92EFFD}"/>
    <cellStyle name="Normal 6 5 3 5 3" xfId="3290" xr:uid="{1822A750-BB40-433B-8DDC-42BFB45D640E}"/>
    <cellStyle name="Normal 6 5 3 5 4" xfId="3291" xr:uid="{088116AA-040D-4B6D-BFA0-9B031049CA2E}"/>
    <cellStyle name="Normal 6 5 3 6" xfId="3292" xr:uid="{CF7FA0AF-BB9F-42EC-929D-D922F330705B}"/>
    <cellStyle name="Normal 6 5 3 7" xfId="3293" xr:uid="{D7D4E9B8-2A92-4B54-8B0F-7AB0B6615912}"/>
    <cellStyle name="Normal 6 5 3 8" xfId="3294" xr:uid="{33A1CC14-B57F-4727-A35B-411943878CD7}"/>
    <cellStyle name="Normal 6 5 4" xfId="340" xr:uid="{7DEFF3EF-93E5-4EE8-92BC-65D646FD67A3}"/>
    <cellStyle name="Normal 6 5 4 2" xfId="660" xr:uid="{4A20C005-FBE3-44A6-8E93-6F87F72A598F}"/>
    <cellStyle name="Normal 6 5 4 2 2" xfId="661" xr:uid="{E203C88D-8515-47F4-AB10-EA8BDBF3B81F}"/>
    <cellStyle name="Normal 6 5 4 2 2 2" xfId="1672" xr:uid="{CA05161C-88CE-45B0-B50D-766A5ECC2AB8}"/>
    <cellStyle name="Normal 6 5 4 2 2 3" xfId="3295" xr:uid="{A968FA12-CBBA-4C4E-BC49-9F4D0D2AD5A9}"/>
    <cellStyle name="Normal 6 5 4 2 2 4" xfId="3296" xr:uid="{041E8B74-1CE8-4E63-A380-525F8406EF7F}"/>
    <cellStyle name="Normal 6 5 4 2 3" xfId="1673" xr:uid="{AF734E60-F497-47C5-8F28-812FFB7AE675}"/>
    <cellStyle name="Normal 6 5 4 2 4" xfId="3297" xr:uid="{EA227EDC-4B25-4373-9A9B-B4DD1A48C96E}"/>
    <cellStyle name="Normal 6 5 4 2 5" xfId="3298" xr:uid="{1A96CC73-00FB-4E1F-B70C-FB217D62145C}"/>
    <cellStyle name="Normal 6 5 4 3" xfId="662" xr:uid="{13C3320C-C96C-4DE3-89B4-BB43138F68D8}"/>
    <cellStyle name="Normal 6 5 4 3 2" xfId="1674" xr:uid="{3774A4C3-46FC-4822-AFEC-E5981A6DD1D6}"/>
    <cellStyle name="Normal 6 5 4 3 3" xfId="3299" xr:uid="{8EAAACAA-3C30-4E61-97B7-97E5ED07F47B}"/>
    <cellStyle name="Normal 6 5 4 3 4" xfId="3300" xr:uid="{51D4F834-A174-4B54-A3E2-6265B2842B1F}"/>
    <cellStyle name="Normal 6 5 4 4" xfId="1675" xr:uid="{F48F32D1-4947-48DB-96C5-9AA7E086FFE2}"/>
    <cellStyle name="Normal 6 5 4 4 2" xfId="3301" xr:uid="{B65EDD53-F9BB-4ED7-A3A7-F638400D67C9}"/>
    <cellStyle name="Normal 6 5 4 4 3" xfId="3302" xr:uid="{07AD7258-9064-4D5F-9EFA-529AEA0B9B9A}"/>
    <cellStyle name="Normal 6 5 4 4 4" xfId="3303" xr:uid="{6B648011-BBB5-49BE-B65B-23D93B872215}"/>
    <cellStyle name="Normal 6 5 4 5" xfId="3304" xr:uid="{8527ACCE-6930-4317-8F44-475DFF60D149}"/>
    <cellStyle name="Normal 6 5 4 6" xfId="3305" xr:uid="{B0861754-CA6F-4C27-963B-4C9CC4635CB6}"/>
    <cellStyle name="Normal 6 5 4 7" xfId="3306" xr:uid="{B1FEB151-B16B-4123-9160-FFE5548ADA00}"/>
    <cellStyle name="Normal 6 5 5" xfId="341" xr:uid="{2E117A67-BBB6-42A4-8EB5-604E370BF5E8}"/>
    <cellStyle name="Normal 6 5 5 2" xfId="663" xr:uid="{D8F8A965-DB36-4AFC-9258-0D703B640854}"/>
    <cellStyle name="Normal 6 5 5 2 2" xfId="1676" xr:uid="{DBF542A2-8C45-44ED-88BB-3F6F76EB774D}"/>
    <cellStyle name="Normal 6 5 5 2 3" xfId="3307" xr:uid="{9159793A-89EB-44F1-A06E-611A7E37CA43}"/>
    <cellStyle name="Normal 6 5 5 2 4" xfId="3308" xr:uid="{394898E3-96AE-4C8D-BF60-75D636DC3DEC}"/>
    <cellStyle name="Normal 6 5 5 3" xfId="1677" xr:uid="{AC72B501-0F08-42BF-AFCC-82BB9C1BCCCA}"/>
    <cellStyle name="Normal 6 5 5 3 2" xfId="3309" xr:uid="{0A9A6043-0807-42CB-889B-DABE4E812E93}"/>
    <cellStyle name="Normal 6 5 5 3 3" xfId="3310" xr:uid="{8E28D76A-1CD8-4D87-A4B1-5DE159C18AE3}"/>
    <cellStyle name="Normal 6 5 5 3 4" xfId="3311" xr:uid="{36A86CC7-2900-4E9B-939C-D3062496E2CC}"/>
    <cellStyle name="Normal 6 5 5 4" xfId="3312" xr:uid="{049FEA9C-8933-488A-AE1D-6A71D475FC27}"/>
    <cellStyle name="Normal 6 5 5 5" xfId="3313" xr:uid="{947F1E0F-BC98-458B-8C0C-C9AE1BBFCE47}"/>
    <cellStyle name="Normal 6 5 5 6" xfId="3314" xr:uid="{2C859FC9-9190-4B96-B27F-3E9AA2D6BD3F}"/>
    <cellStyle name="Normal 6 5 6" xfId="664" xr:uid="{B78B292E-F1C8-483A-B51C-B6479B2819BD}"/>
    <cellStyle name="Normal 6 5 6 2" xfId="1678" xr:uid="{7FAC1463-6C8E-4ECF-BFA0-DBC36B7BA516}"/>
    <cellStyle name="Normal 6 5 6 2 2" xfId="3315" xr:uid="{582320BF-DD38-4FDF-8802-219C69A0C35A}"/>
    <cellStyle name="Normal 6 5 6 2 3" xfId="3316" xr:uid="{4563FFD2-0B1B-4531-B38B-1181E56002CD}"/>
    <cellStyle name="Normal 6 5 6 2 4" xfId="3317" xr:uid="{431DF1DE-3026-4DCC-9612-23D8F877071F}"/>
    <cellStyle name="Normal 6 5 6 3" xfId="3318" xr:uid="{A5996E32-4980-43D0-A2AC-E1A8A5BD1B94}"/>
    <cellStyle name="Normal 6 5 6 4" xfId="3319" xr:uid="{B53E71FF-6318-4660-AAF2-76701A3BC39D}"/>
    <cellStyle name="Normal 6 5 6 5" xfId="3320" xr:uid="{C7B83A38-85E5-4268-BA81-A54512284209}"/>
    <cellStyle name="Normal 6 5 7" xfId="1679" xr:uid="{AAC45BCB-C376-4301-BA17-68C11836522B}"/>
    <cellStyle name="Normal 6 5 7 2" xfId="3321" xr:uid="{03E88F99-2D2A-4D20-BA35-26CBAFC158D6}"/>
    <cellStyle name="Normal 6 5 7 3" xfId="3322" xr:uid="{426E64C1-BFF4-4958-BB5E-1AC30FDC123A}"/>
    <cellStyle name="Normal 6 5 7 4" xfId="3323" xr:uid="{0DF12FAA-54D7-4577-8F74-73DC40F1AA5F}"/>
    <cellStyle name="Normal 6 5 8" xfId="3324" xr:uid="{E37DF276-F6CE-4328-A40A-6F23B8034066}"/>
    <cellStyle name="Normal 6 5 8 2" xfId="3325" xr:uid="{D6B4BDAD-25BD-47FF-BD8A-6FD64909789D}"/>
    <cellStyle name="Normal 6 5 8 3" xfId="3326" xr:uid="{A0407378-5B73-4D15-A787-0B85F6DB7A41}"/>
    <cellStyle name="Normal 6 5 8 4" xfId="3327" xr:uid="{693F6234-5132-4DB4-A6C7-BBA0851395BF}"/>
    <cellStyle name="Normal 6 5 9" xfId="3328" xr:uid="{3E606B14-8A93-484A-AC9C-8B6F6D2D84E0}"/>
    <cellStyle name="Normal 6 6" xfId="126" xr:uid="{42554B4E-7E88-48BB-A4E0-3597E5C8B67B}"/>
    <cellStyle name="Normal 6 6 2" xfId="127" xr:uid="{0926F62E-85A5-4397-8C05-4AF39BA0CDF5}"/>
    <cellStyle name="Normal 6 6 2 2" xfId="342" xr:uid="{143E700C-3013-45C4-8323-63733557E2B0}"/>
    <cellStyle name="Normal 6 6 2 2 2" xfId="665" xr:uid="{C1728F00-C287-4EBE-B7F3-1E73C364BF84}"/>
    <cellStyle name="Normal 6 6 2 2 2 2" xfId="1680" xr:uid="{4EC6BAA3-DEA0-4881-BF63-FABFF3306C50}"/>
    <cellStyle name="Normal 6 6 2 2 2 3" xfId="3329" xr:uid="{3C7E386E-0308-4FFD-B92D-09821AC8C06F}"/>
    <cellStyle name="Normal 6 6 2 2 2 4" xfId="3330" xr:uid="{CF0FF5A2-B8FE-4BF2-A8F9-41506B32E1A6}"/>
    <cellStyle name="Normal 6 6 2 2 3" xfId="1681" xr:uid="{0922808B-87A3-411C-8443-FBF2BCD66AD2}"/>
    <cellStyle name="Normal 6 6 2 2 3 2" xfId="3331" xr:uid="{0CAE3291-4605-4FF4-8E77-72675F688D8A}"/>
    <cellStyle name="Normal 6 6 2 2 3 3" xfId="3332" xr:uid="{1FE3BC93-9A50-4578-A360-FC8853DB71AB}"/>
    <cellStyle name="Normal 6 6 2 2 3 4" xfId="3333" xr:uid="{917DA47F-C11A-4314-AF4F-B57535D125C2}"/>
    <cellStyle name="Normal 6 6 2 2 4" xfId="3334" xr:uid="{324D96B8-1C6B-4309-BE06-8E42F4200B80}"/>
    <cellStyle name="Normal 6 6 2 2 5" xfId="3335" xr:uid="{FC910551-49D4-4780-82E8-DA00399FC175}"/>
    <cellStyle name="Normal 6 6 2 2 6" xfId="3336" xr:uid="{E7A9A32E-B4FC-438C-A5AE-C0860E64A239}"/>
    <cellStyle name="Normal 6 6 2 3" xfId="666" xr:uid="{3DE42011-7965-4487-B6F0-34AE26330ABC}"/>
    <cellStyle name="Normal 6 6 2 3 2" xfId="1682" xr:uid="{E81E6A94-D996-46A5-846D-2F5192F5D751}"/>
    <cellStyle name="Normal 6 6 2 3 2 2" xfId="3337" xr:uid="{00076317-F755-4DC2-B5CB-13588773C123}"/>
    <cellStyle name="Normal 6 6 2 3 2 3" xfId="3338" xr:uid="{2081C470-E46D-4881-AC8F-76A4F668E894}"/>
    <cellStyle name="Normal 6 6 2 3 2 4" xfId="3339" xr:uid="{D1B5521D-7F52-4C9C-BD35-9E4EC6330445}"/>
    <cellStyle name="Normal 6 6 2 3 3" xfId="3340" xr:uid="{9F085530-1396-45A2-8B69-69B963CE4910}"/>
    <cellStyle name="Normal 6 6 2 3 4" xfId="3341" xr:uid="{23EAB0B0-4E1F-4F4F-8A01-8F33CFDE4DB8}"/>
    <cellStyle name="Normal 6 6 2 3 5" xfId="3342" xr:uid="{4001B744-4B8C-43DF-98BE-E9EE6B3D1666}"/>
    <cellStyle name="Normal 6 6 2 4" xfId="1683" xr:uid="{79C3B70C-58E0-467A-9939-D20352545839}"/>
    <cellStyle name="Normal 6 6 2 4 2" xfId="3343" xr:uid="{D54624B6-A317-4977-B3E0-DCDE784C9869}"/>
    <cellStyle name="Normal 6 6 2 4 3" xfId="3344" xr:uid="{B7CA64CE-48CD-4174-AE1C-E8550F247738}"/>
    <cellStyle name="Normal 6 6 2 4 4" xfId="3345" xr:uid="{9D4590D0-1314-4466-BD7A-DDECDF06174C}"/>
    <cellStyle name="Normal 6 6 2 5" xfId="3346" xr:uid="{54AFA45B-5E52-4A35-B695-789D8F3838C2}"/>
    <cellStyle name="Normal 6 6 2 5 2" xfId="3347" xr:uid="{1619E869-DDFB-404D-AE24-2F92A335E020}"/>
    <cellStyle name="Normal 6 6 2 5 3" xfId="3348" xr:uid="{91689F8F-C4FE-4A00-B4A9-1C571D8F4F03}"/>
    <cellStyle name="Normal 6 6 2 5 4" xfId="3349" xr:uid="{AFB1717D-9962-4BA7-9E3A-C0E79C9D6E27}"/>
    <cellStyle name="Normal 6 6 2 6" xfId="3350" xr:uid="{4A42A879-C2DA-4498-9370-E206190DE483}"/>
    <cellStyle name="Normal 6 6 2 7" xfId="3351" xr:uid="{E8B9906E-DC28-4783-88AE-7F35B0DDB1B7}"/>
    <cellStyle name="Normal 6 6 2 8" xfId="3352" xr:uid="{2CD8ACCF-378E-412F-9A2D-58569E54C01C}"/>
    <cellStyle name="Normal 6 6 3" xfId="343" xr:uid="{37FE303E-A83C-41E2-914F-09AFF1347A73}"/>
    <cellStyle name="Normal 6 6 3 2" xfId="667" xr:uid="{4CD1A5DD-94FA-4F5B-84D1-2EF5666C7F01}"/>
    <cellStyle name="Normal 6 6 3 2 2" xfId="668" xr:uid="{2AFFC64E-CE1E-4AD4-B198-EA2549B70456}"/>
    <cellStyle name="Normal 6 6 3 2 3" xfId="3353" xr:uid="{02CA0C93-1572-4428-93CD-09FDFC99A005}"/>
    <cellStyle name="Normal 6 6 3 2 4" xfId="3354" xr:uid="{701869F8-4FE3-48CF-9A64-7C199BBB5E63}"/>
    <cellStyle name="Normal 6 6 3 3" xfId="669" xr:uid="{63D1BA65-F438-44F4-BE56-7CDF82D0999A}"/>
    <cellStyle name="Normal 6 6 3 3 2" xfId="3355" xr:uid="{09A0FFF4-F732-438D-BEE0-7CCA023EA83F}"/>
    <cellStyle name="Normal 6 6 3 3 3" xfId="3356" xr:uid="{C9B95B28-5CF9-4249-9C18-854D417965BB}"/>
    <cellStyle name="Normal 6 6 3 3 4" xfId="3357" xr:uid="{D4D7C249-0E69-431F-BB51-00D3365AE542}"/>
    <cellStyle name="Normal 6 6 3 4" xfId="3358" xr:uid="{E1975F6C-7F4E-48A1-8BFF-D8BFE59067DC}"/>
    <cellStyle name="Normal 6 6 3 5" xfId="3359" xr:uid="{134CAE46-87EA-47E3-BC23-49EE4B4543FF}"/>
    <cellStyle name="Normal 6 6 3 6" xfId="3360" xr:uid="{9F01FBEB-8272-4917-A122-AFE2ED0BBFFC}"/>
    <cellStyle name="Normal 6 6 4" xfId="344" xr:uid="{50F1320C-2E30-4313-A3E8-B08FECB5129A}"/>
    <cellStyle name="Normal 6 6 4 2" xfId="670" xr:uid="{7720946D-03CF-4260-9E40-1ED6099260A4}"/>
    <cellStyle name="Normal 6 6 4 2 2" xfId="3361" xr:uid="{4C045EAA-C876-47DA-9336-10E5F71461A3}"/>
    <cellStyle name="Normal 6 6 4 2 3" xfId="3362" xr:uid="{4E7051BF-B3E0-451C-B37A-97146080D6E3}"/>
    <cellStyle name="Normal 6 6 4 2 4" xfId="3363" xr:uid="{CA7CFA3D-EAF2-4587-B928-046FBC5AF09B}"/>
    <cellStyle name="Normal 6 6 4 3" xfId="3364" xr:uid="{0ECAB1E6-5BA1-42FF-B8D8-C09BD9EB04DE}"/>
    <cellStyle name="Normal 6 6 4 4" xfId="3365" xr:uid="{16DF6656-2C18-499C-9948-17484BF954C6}"/>
    <cellStyle name="Normal 6 6 4 5" xfId="3366" xr:uid="{1E68CD61-33F8-4E20-8A80-33A9BAD7425C}"/>
    <cellStyle name="Normal 6 6 5" xfId="671" xr:uid="{F43B6BAA-A0B0-4A89-952A-D909520D0A8B}"/>
    <cellStyle name="Normal 6 6 5 2" xfId="3367" xr:uid="{4DABC979-CD4E-489A-8DC6-E20FE3019CD3}"/>
    <cellStyle name="Normal 6 6 5 3" xfId="3368" xr:uid="{E4C3D8FA-CEA5-4BB1-AE59-4FEAF82E543A}"/>
    <cellStyle name="Normal 6 6 5 4" xfId="3369" xr:uid="{5E7DF95C-C46E-4C10-9950-8619972006C8}"/>
    <cellStyle name="Normal 6 6 6" xfId="3370" xr:uid="{FB261B38-5B8D-469F-B738-1EF0ADA86E05}"/>
    <cellStyle name="Normal 6 6 6 2" xfId="3371" xr:uid="{F03A0378-4230-41D6-A3FE-0BA042F8DDB4}"/>
    <cellStyle name="Normal 6 6 6 3" xfId="3372" xr:uid="{85DDB337-A1AB-4F29-B34E-7F17738368D4}"/>
    <cellStyle name="Normal 6 6 6 4" xfId="3373" xr:uid="{27EB9BB9-581F-48AC-9A99-60C9AEA87864}"/>
    <cellStyle name="Normal 6 6 7" xfId="3374" xr:uid="{314FBB1E-B246-44E8-AE4E-CC121B1ADA6F}"/>
    <cellStyle name="Normal 6 6 8" xfId="3375" xr:uid="{02CE3193-5878-4557-8D64-B6C5E8AEFE5A}"/>
    <cellStyle name="Normal 6 6 9" xfId="3376" xr:uid="{76A4C37B-C9FF-4AAB-8AAB-A112D2E0A3F6}"/>
    <cellStyle name="Normal 6 7" xfId="128" xr:uid="{EB856C9C-860B-497F-9C1C-44BD8F0D125C}"/>
    <cellStyle name="Normal 6 7 2" xfId="345" xr:uid="{B3EF0443-C39E-433C-8217-893ED6658B2A}"/>
    <cellStyle name="Normal 6 7 2 2" xfId="672" xr:uid="{6DE29222-C7D2-4C9A-A12C-F29CF5D9A8CC}"/>
    <cellStyle name="Normal 6 7 2 2 2" xfId="1684" xr:uid="{A63D0694-1D00-448D-86DD-129D8CA044DE}"/>
    <cellStyle name="Normal 6 7 2 2 2 2" xfId="1685" xr:uid="{6AD5A899-E41E-4603-AD2D-EC33788FC33D}"/>
    <cellStyle name="Normal 6 7 2 2 3" xfId="1686" xr:uid="{FD34BD20-2CAD-4CE9-94BA-84733C490518}"/>
    <cellStyle name="Normal 6 7 2 2 4" xfId="3377" xr:uid="{1C95CD5F-96BC-47C9-B548-FAA23B268F3C}"/>
    <cellStyle name="Normal 6 7 2 3" xfId="1687" xr:uid="{585B46C1-6D24-46FC-AFEE-6665450C6C49}"/>
    <cellStyle name="Normal 6 7 2 3 2" xfId="1688" xr:uid="{96C2FD5B-E020-4152-8331-77202C2A3504}"/>
    <cellStyle name="Normal 6 7 2 3 3" xfId="3378" xr:uid="{2256ACEE-ECDE-404C-84AE-5A1991BCA6C8}"/>
    <cellStyle name="Normal 6 7 2 3 4" xfId="3379" xr:uid="{92A50E77-E1BC-4CD6-BBDE-960EBAA29F0E}"/>
    <cellStyle name="Normal 6 7 2 4" xfId="1689" xr:uid="{A1B830BE-25DA-4F61-8836-FEAB06377B3C}"/>
    <cellStyle name="Normal 6 7 2 5" xfId="3380" xr:uid="{D3CB55D1-ECAE-4C63-BA15-EEEAEC1FBF66}"/>
    <cellStyle name="Normal 6 7 2 6" xfId="3381" xr:uid="{85BF08FD-9663-42C4-83B8-E4F6AFBE7456}"/>
    <cellStyle name="Normal 6 7 3" xfId="673" xr:uid="{CECA7CC7-D2FA-4346-889A-DB4EABF26124}"/>
    <cellStyle name="Normal 6 7 3 2" xfId="1690" xr:uid="{2FDF8D61-C593-41A2-A257-A310146CE4B3}"/>
    <cellStyle name="Normal 6 7 3 2 2" xfId="1691" xr:uid="{080C078A-7B41-4FE9-9C8F-2C03E1A55DE2}"/>
    <cellStyle name="Normal 6 7 3 2 3" xfId="3382" xr:uid="{6B69CF75-B3E2-4E49-8AB9-31B046F83098}"/>
    <cellStyle name="Normal 6 7 3 2 4" xfId="3383" xr:uid="{A90B2406-CEA6-4B50-A492-9D88E0A30F76}"/>
    <cellStyle name="Normal 6 7 3 3" xfId="1692" xr:uid="{A8108169-B309-4FD2-B786-6BBA0A502EE6}"/>
    <cellStyle name="Normal 6 7 3 4" xfId="3384" xr:uid="{45B1C613-2B2F-4AD0-B749-06D72B705DDB}"/>
    <cellStyle name="Normal 6 7 3 5" xfId="3385" xr:uid="{8CBFAC0B-BE8F-472E-96E4-5463ABAA385F}"/>
    <cellStyle name="Normal 6 7 4" xfId="1693" xr:uid="{C283FC9F-C86B-4C55-81AE-3FB002FDB02A}"/>
    <cellStyle name="Normal 6 7 4 2" xfId="1694" xr:uid="{76C052A2-1247-490A-8150-0E7EBED33562}"/>
    <cellStyle name="Normal 6 7 4 3" xfId="3386" xr:uid="{1B7C6845-53D1-40DF-BAAD-3150E5776D22}"/>
    <cellStyle name="Normal 6 7 4 4" xfId="3387" xr:uid="{C5EBE675-634C-49F4-8C2E-86C316A27D93}"/>
    <cellStyle name="Normal 6 7 5" xfId="1695" xr:uid="{8D396622-5B1F-4FBD-A995-71F79245CBA5}"/>
    <cellStyle name="Normal 6 7 5 2" xfId="3388" xr:uid="{958AE5D7-0D50-4B50-BD93-490F923256F1}"/>
    <cellStyle name="Normal 6 7 5 3" xfId="3389" xr:uid="{2A5B014A-F8EC-4142-911B-C194084B92A8}"/>
    <cellStyle name="Normal 6 7 5 4" xfId="3390" xr:uid="{CB75989C-A823-4308-BAE7-FB9487F92669}"/>
    <cellStyle name="Normal 6 7 6" xfId="3391" xr:uid="{01818D89-C7F0-44A7-BA95-8921EB0BF483}"/>
    <cellStyle name="Normal 6 7 7" xfId="3392" xr:uid="{74DB6E10-D89B-44B7-8B98-72828D8B138E}"/>
    <cellStyle name="Normal 6 7 8" xfId="3393" xr:uid="{9172CA07-4166-42BC-BC6E-71B2454BD7B4}"/>
    <cellStyle name="Normal 6 8" xfId="346" xr:uid="{A023F12B-BF9D-4BFF-971F-03CC70A169E3}"/>
    <cellStyle name="Normal 6 8 2" xfId="674" xr:uid="{D4A97C06-B0AC-41C5-9062-B5DF1B075CDE}"/>
    <cellStyle name="Normal 6 8 2 2" xfId="675" xr:uid="{EDF6C991-FEDC-44B7-B488-F5C64D2A9BCA}"/>
    <cellStyle name="Normal 6 8 2 2 2" xfId="1696" xr:uid="{CA3D9D2D-DCFA-41EE-B877-9A7142C94A1C}"/>
    <cellStyle name="Normal 6 8 2 2 3" xfId="3394" xr:uid="{CBCE702D-6FFA-49FF-8F5C-ECA79FCA6D9B}"/>
    <cellStyle name="Normal 6 8 2 2 4" xfId="3395" xr:uid="{34908C06-DC72-4B5B-96AA-2EA91F17EAFF}"/>
    <cellStyle name="Normal 6 8 2 3" xfId="1697" xr:uid="{DD148B04-DA5B-45C9-BD7D-121DE5BC088F}"/>
    <cellStyle name="Normal 6 8 2 4" xfId="3396" xr:uid="{F3F758F6-D442-4691-80CC-B4654C013EA1}"/>
    <cellStyle name="Normal 6 8 2 5" xfId="3397" xr:uid="{2F151C7C-D191-430F-8891-E2C0C3DF2BB1}"/>
    <cellStyle name="Normal 6 8 3" xfId="676" xr:uid="{32C85B57-EE60-4741-8C64-2185EE33E6F8}"/>
    <cellStyle name="Normal 6 8 3 2" xfId="1698" xr:uid="{B9AC66E0-B029-4F5F-99DB-4545C11B51C2}"/>
    <cellStyle name="Normal 6 8 3 3" xfId="3398" xr:uid="{76BBD59F-5A0A-49A6-B817-3047A88ABA42}"/>
    <cellStyle name="Normal 6 8 3 4" xfId="3399" xr:uid="{B9970302-9D52-41A0-9213-12ED911FFFB5}"/>
    <cellStyle name="Normal 6 8 4" xfId="1699" xr:uid="{67BECC40-70AE-41A9-9659-EA43063B3FA9}"/>
    <cellStyle name="Normal 6 8 4 2" xfId="3400" xr:uid="{186E8878-5927-48F0-A01D-91A813A0928C}"/>
    <cellStyle name="Normal 6 8 4 3" xfId="3401" xr:uid="{1747A7C4-93EF-4F63-B181-36CEB7C94C83}"/>
    <cellStyle name="Normal 6 8 4 4" xfId="3402" xr:uid="{CB731171-688A-49A9-916E-78E7B93D65D7}"/>
    <cellStyle name="Normal 6 8 5" xfId="3403" xr:uid="{60CAE342-2C9B-46E4-8E8E-B256FBE41903}"/>
    <cellStyle name="Normal 6 8 6" xfId="3404" xr:uid="{A57D44C1-3CFE-403F-BAC7-685C1206A11A}"/>
    <cellStyle name="Normal 6 8 7" xfId="3405" xr:uid="{6C61C3A4-CE46-46F2-98E8-45F00B8E71DB}"/>
    <cellStyle name="Normal 6 9" xfId="347" xr:uid="{56EF80ED-1A71-477A-8424-21D621932992}"/>
    <cellStyle name="Normal 6 9 2" xfId="677" xr:uid="{BAC929DE-68DE-4367-853E-517A1E9DA98E}"/>
    <cellStyle name="Normal 6 9 2 2" xfId="1700" xr:uid="{7EFF02FB-F461-41AD-94AE-169D1FC42FEC}"/>
    <cellStyle name="Normal 6 9 2 3" xfId="3406" xr:uid="{910FACF0-5204-481E-8757-86E20AE5371F}"/>
    <cellStyle name="Normal 6 9 2 4" xfId="3407" xr:uid="{208D578D-E4AD-437D-B39A-B64B421EA0F8}"/>
    <cellStyle name="Normal 6 9 3" xfId="1701" xr:uid="{9F44977A-5ADE-4D66-B5C4-9AB791776AE4}"/>
    <cellStyle name="Normal 6 9 3 2" xfId="3408" xr:uid="{214D5CF9-C227-40F3-BD4E-F678D58574C9}"/>
    <cellStyle name="Normal 6 9 3 3" xfId="3409" xr:uid="{4CEC0E3D-9FC8-4DF7-9259-BA9487621605}"/>
    <cellStyle name="Normal 6 9 3 4" xfId="3410" xr:uid="{3DE623FE-FA01-40D2-B3A3-AB3161617F5D}"/>
    <cellStyle name="Normal 6 9 4" xfId="3411" xr:uid="{9A5921A9-CFB4-4891-8699-1FF0A0A43439}"/>
    <cellStyle name="Normal 6 9 5" xfId="3412" xr:uid="{8FA378F7-179B-4BAE-8211-8E30B41FA1E5}"/>
    <cellStyle name="Normal 6 9 6" xfId="3413" xr:uid="{FD3F6467-4235-467A-98E1-6452E662D656}"/>
    <cellStyle name="Normal 7" xfId="129" xr:uid="{56F0D5BC-71F0-4BFE-96DC-1A57B4D04149}"/>
    <cellStyle name="Normal 7 10" xfId="1702" xr:uid="{0AD2F12C-5FBE-4E10-A62D-F4724E40C6AE}"/>
    <cellStyle name="Normal 7 10 2" xfId="3414" xr:uid="{65396B3C-9FA1-4BEE-A01D-96562A762B90}"/>
    <cellStyle name="Normal 7 10 3" xfId="3415" xr:uid="{7BD1AED6-CA4B-48D0-AEA9-606EA9F120D9}"/>
    <cellStyle name="Normal 7 10 4" xfId="3416" xr:uid="{434025C2-9AF1-4946-B3C5-15B6B5F4FCAE}"/>
    <cellStyle name="Normal 7 11" xfId="3417" xr:uid="{218B8DB8-5ACF-40A6-8E41-6D678124E96F}"/>
    <cellStyle name="Normal 7 11 2" xfId="3418" xr:uid="{1F94A124-8800-4A72-A956-F4CB8F0A7193}"/>
    <cellStyle name="Normal 7 11 3" xfId="3419" xr:uid="{4AC0CDC9-0605-40A2-B0D0-9764B7E9126A}"/>
    <cellStyle name="Normal 7 11 4" xfId="3420" xr:uid="{AA39D2D0-CCA5-4B62-8BEE-95A899DB5238}"/>
    <cellStyle name="Normal 7 12" xfId="3421" xr:uid="{20E3BF1B-0D14-4292-ADAA-2C3ED5E1232F}"/>
    <cellStyle name="Normal 7 12 2" xfId="3422" xr:uid="{33EBE780-13CC-43E3-AE7B-937901E54AF4}"/>
    <cellStyle name="Normal 7 13" xfId="3423" xr:uid="{165B098E-63F0-4C0D-A699-18D12574E4F3}"/>
    <cellStyle name="Normal 7 14" xfId="3424" xr:uid="{22DD3F39-0575-445D-A06F-1F7545A0B293}"/>
    <cellStyle name="Normal 7 15" xfId="3425" xr:uid="{30A2757C-05EA-4BD4-8A69-745724354302}"/>
    <cellStyle name="Normal 7 2" xfId="130" xr:uid="{A09E8652-389F-4223-BBEB-52AA346C3751}"/>
    <cellStyle name="Normal 7 2 10" xfId="3426" xr:uid="{9DBF85AC-942D-4A78-8C61-16365603512A}"/>
    <cellStyle name="Normal 7 2 11" xfId="3427" xr:uid="{0912D14E-36AA-442B-9D37-C0D6B7664B3E}"/>
    <cellStyle name="Normal 7 2 2" xfId="131" xr:uid="{D886922F-5FC3-4154-864D-2727C9172C01}"/>
    <cellStyle name="Normal 7 2 2 2" xfId="132" xr:uid="{0728060D-FA7F-4AA2-BF61-497A5C8C8AAD}"/>
    <cellStyle name="Normal 7 2 2 2 2" xfId="348" xr:uid="{88A3BBCE-F369-42C2-8378-D8A0047ED442}"/>
    <cellStyle name="Normal 7 2 2 2 2 2" xfId="678" xr:uid="{134EF270-8558-4A4B-99BE-6200977DD92B}"/>
    <cellStyle name="Normal 7 2 2 2 2 2 2" xfId="679" xr:uid="{4F7B1F94-A551-47D1-95B0-2AD6A55A9774}"/>
    <cellStyle name="Normal 7 2 2 2 2 2 2 2" xfId="1703" xr:uid="{8E6BEB4A-4A66-4A65-814F-B12676405D4F}"/>
    <cellStyle name="Normal 7 2 2 2 2 2 2 2 2" xfId="1704" xr:uid="{54D082A0-483E-4B98-BAC5-097BD978227E}"/>
    <cellStyle name="Normal 7 2 2 2 2 2 2 3" xfId="1705" xr:uid="{5BBE21DB-6F5F-43E3-A702-D55011B21BEA}"/>
    <cellStyle name="Normal 7 2 2 2 2 2 3" xfId="1706" xr:uid="{3399C8B0-2328-455F-8DA8-5112E0C466D9}"/>
    <cellStyle name="Normal 7 2 2 2 2 2 3 2" xfId="1707" xr:uid="{6807AFA7-4690-4C4D-B5E5-93D5E8F301DA}"/>
    <cellStyle name="Normal 7 2 2 2 2 2 4" xfId="1708" xr:uid="{1E127125-9048-4D9E-8D05-C829C23E2488}"/>
    <cellStyle name="Normal 7 2 2 2 2 3" xfId="680" xr:uid="{068BF7A0-31C2-46B9-B4D2-FA5E5D86C782}"/>
    <cellStyle name="Normal 7 2 2 2 2 3 2" xfId="1709" xr:uid="{B1C75A11-9E6A-4593-B248-AF99D6A4F920}"/>
    <cellStyle name="Normal 7 2 2 2 2 3 2 2" xfId="1710" xr:uid="{435BF9C1-0E46-44B1-8C28-2D0F38A9F479}"/>
    <cellStyle name="Normal 7 2 2 2 2 3 3" xfId="1711" xr:uid="{08316941-309E-4BB3-AA3D-596CDA0ACA7D}"/>
    <cellStyle name="Normal 7 2 2 2 2 3 4" xfId="3428" xr:uid="{8989118C-AE5D-4C33-A48B-C8212B47D1B5}"/>
    <cellStyle name="Normal 7 2 2 2 2 4" xfId="1712" xr:uid="{BFF10D67-0049-4E3A-9533-EBCC037CC89C}"/>
    <cellStyle name="Normal 7 2 2 2 2 4 2" xfId="1713" xr:uid="{34D24000-135A-4DE8-9634-E4AA1DE8E4F6}"/>
    <cellStyle name="Normal 7 2 2 2 2 5" xfId="1714" xr:uid="{ECA3C13E-FAA1-4275-AB55-5543FAAC0B99}"/>
    <cellStyle name="Normal 7 2 2 2 2 6" xfId="3429" xr:uid="{C296AA3F-A614-4855-8A89-C535AC4F6BE3}"/>
    <cellStyle name="Normal 7 2 2 2 3" xfId="349" xr:uid="{D214109F-8A57-4AE2-BC4E-E3C0A009499F}"/>
    <cellStyle name="Normal 7 2 2 2 3 2" xfId="681" xr:uid="{91D570E6-39F2-4A6B-8A5B-65B0CA56B19D}"/>
    <cellStyle name="Normal 7 2 2 2 3 2 2" xfId="682" xr:uid="{F18379EB-E5DF-4362-81E0-5ABB9997571C}"/>
    <cellStyle name="Normal 7 2 2 2 3 2 2 2" xfId="1715" xr:uid="{6602AE87-5474-46B1-B5B0-6F2D3BEB37C3}"/>
    <cellStyle name="Normal 7 2 2 2 3 2 2 2 2" xfId="1716" xr:uid="{7797A845-9DE2-47A5-BB5F-20B6CA8787C9}"/>
    <cellStyle name="Normal 7 2 2 2 3 2 2 3" xfId="1717" xr:uid="{A0970216-33E7-448D-AB43-D73E3ECA8A79}"/>
    <cellStyle name="Normal 7 2 2 2 3 2 3" xfId="1718" xr:uid="{ED2DC52D-D2BF-471F-8528-C41988D5EDCB}"/>
    <cellStyle name="Normal 7 2 2 2 3 2 3 2" xfId="1719" xr:uid="{D064BF24-F6A4-4B28-AA3E-AE20F974F19A}"/>
    <cellStyle name="Normal 7 2 2 2 3 2 4" xfId="1720" xr:uid="{A412F22F-4E2D-4962-8248-C845D2BA0EEB}"/>
    <cellStyle name="Normal 7 2 2 2 3 3" xfId="683" xr:uid="{D0E41A7B-3CF9-44B1-BA2E-69B6FE982470}"/>
    <cellStyle name="Normal 7 2 2 2 3 3 2" xfId="1721" xr:uid="{F62793A5-375A-4633-AF85-541A58DB3BA1}"/>
    <cellStyle name="Normal 7 2 2 2 3 3 2 2" xfId="1722" xr:uid="{12295425-1F0F-4C21-AD7B-020A29694C05}"/>
    <cellStyle name="Normal 7 2 2 2 3 3 3" xfId="1723" xr:uid="{78AEC241-0946-4C80-8531-F77C4D18317F}"/>
    <cellStyle name="Normal 7 2 2 2 3 4" xfId="1724" xr:uid="{EE1E55C4-CB2D-4C08-B6BA-6D5475A8B43F}"/>
    <cellStyle name="Normal 7 2 2 2 3 4 2" xfId="1725" xr:uid="{B76A3A5E-8048-4BAC-89C2-FE7D52EC0373}"/>
    <cellStyle name="Normal 7 2 2 2 3 5" xfId="1726" xr:uid="{24953C09-2D6C-4950-AE89-C15B95FB7B83}"/>
    <cellStyle name="Normal 7 2 2 2 4" xfId="684" xr:uid="{0E247491-950A-4FF6-B035-954858FD5467}"/>
    <cellStyle name="Normal 7 2 2 2 4 2" xfId="685" xr:uid="{D5587ADA-2738-450F-947B-E917CAF2616F}"/>
    <cellStyle name="Normal 7 2 2 2 4 2 2" xfId="1727" xr:uid="{4A605EDD-2CEB-4491-A446-7B70F50CA9F0}"/>
    <cellStyle name="Normal 7 2 2 2 4 2 2 2" xfId="1728" xr:uid="{50E05F51-0C77-4770-AF21-80F524F7A8C2}"/>
    <cellStyle name="Normal 7 2 2 2 4 2 3" xfId="1729" xr:uid="{F5CC401E-C7C3-487F-B46A-C7574F25B994}"/>
    <cellStyle name="Normal 7 2 2 2 4 3" xfId="1730" xr:uid="{D4B3C905-191E-48D6-8500-BBDE7910AFDB}"/>
    <cellStyle name="Normal 7 2 2 2 4 3 2" xfId="1731" xr:uid="{AFEFBB97-ED6E-4D12-9D15-0A1D214AAFE0}"/>
    <cellStyle name="Normal 7 2 2 2 4 4" xfId="1732" xr:uid="{5ACED798-3546-4225-9FAE-D3F88E383FFA}"/>
    <cellStyle name="Normal 7 2 2 2 5" xfId="686" xr:uid="{5197393C-0569-4A84-A3AE-4FBEFE5BD049}"/>
    <cellStyle name="Normal 7 2 2 2 5 2" xfId="1733" xr:uid="{EF335157-A10D-4E96-98BD-4286DBC33766}"/>
    <cellStyle name="Normal 7 2 2 2 5 2 2" xfId="1734" xr:uid="{3DB5E6FD-B08E-453B-8934-F199A95945B1}"/>
    <cellStyle name="Normal 7 2 2 2 5 3" xfId="1735" xr:uid="{AD3BE98D-2E4C-4053-B481-12EF1C1007C7}"/>
    <cellStyle name="Normal 7 2 2 2 5 4" xfId="3430" xr:uid="{DE3E73B6-93D5-45F0-ACA3-13C1123E960D}"/>
    <cellStyle name="Normal 7 2 2 2 6" xfId="1736" xr:uid="{F088887C-DD96-40CE-9DCE-9A76A0C4ED21}"/>
    <cellStyle name="Normal 7 2 2 2 6 2" xfId="1737" xr:uid="{C90D2F53-A398-4560-B71C-6A0CB33365DA}"/>
    <cellStyle name="Normal 7 2 2 2 7" xfId="1738" xr:uid="{8D1EE60E-768D-47CE-AAC4-46E2832E718D}"/>
    <cellStyle name="Normal 7 2 2 2 8" xfId="3431" xr:uid="{37331386-77BB-4F90-8175-F4D4EC9C4DFC}"/>
    <cellStyle name="Normal 7 2 2 3" xfId="350" xr:uid="{F069227F-1C1C-478C-988B-C0C98BE5B8F9}"/>
    <cellStyle name="Normal 7 2 2 3 2" xfId="687" xr:uid="{43095433-810B-43CD-9829-8C2E04461043}"/>
    <cellStyle name="Normal 7 2 2 3 2 2" xfId="688" xr:uid="{DDC24434-96DF-4E2F-8498-A57328FB26BA}"/>
    <cellStyle name="Normal 7 2 2 3 2 2 2" xfId="1739" xr:uid="{4FB27DB7-AA0C-4F1C-BC79-2D52CF0FF940}"/>
    <cellStyle name="Normal 7 2 2 3 2 2 2 2" xfId="1740" xr:uid="{645BDC77-8833-43D2-B616-7B15F20AA6F9}"/>
    <cellStyle name="Normal 7 2 2 3 2 2 3" xfId="1741" xr:uid="{B2282550-50AF-45FF-8D68-694D7B20AEB6}"/>
    <cellStyle name="Normal 7 2 2 3 2 3" xfId="1742" xr:uid="{799BF84E-541A-4AF7-8F11-C8D8AAFFEB60}"/>
    <cellStyle name="Normal 7 2 2 3 2 3 2" xfId="1743" xr:uid="{D2C1279D-8BE6-45DB-8EE3-407838EE9619}"/>
    <cellStyle name="Normal 7 2 2 3 2 4" xfId="1744" xr:uid="{DFBBE533-A99F-4FA4-85AC-93F99345D190}"/>
    <cellStyle name="Normal 7 2 2 3 3" xfId="689" xr:uid="{BA89A233-7D76-4D8F-AF09-CC95C8333402}"/>
    <cellStyle name="Normal 7 2 2 3 3 2" xfId="1745" xr:uid="{0C4CE213-720F-4C9E-AD94-88FFBF86A6BE}"/>
    <cellStyle name="Normal 7 2 2 3 3 2 2" xfId="1746" xr:uid="{74E26712-5FD5-4F4B-8245-2D7A54B75E82}"/>
    <cellStyle name="Normal 7 2 2 3 3 3" xfId="1747" xr:uid="{073D92CD-3C88-41AE-86A9-BE15AF843296}"/>
    <cellStyle name="Normal 7 2 2 3 3 4" xfId="3432" xr:uid="{9F669562-AEF1-4BBF-A583-051A6B680251}"/>
    <cellStyle name="Normal 7 2 2 3 4" xfId="1748" xr:uid="{CFF662CD-A916-466D-822B-85BDFFA76437}"/>
    <cellStyle name="Normal 7 2 2 3 4 2" xfId="1749" xr:uid="{C88D70E4-AF41-43AC-8736-2B962B6EF7AB}"/>
    <cellStyle name="Normal 7 2 2 3 5" xfId="1750" xr:uid="{46FD7A79-C6C0-48A9-BB97-51A444DC0646}"/>
    <cellStyle name="Normal 7 2 2 3 6" xfId="3433" xr:uid="{FA42A73D-FAFA-4EAF-B6F1-41FA1163CB23}"/>
    <cellStyle name="Normal 7 2 2 4" xfId="351" xr:uid="{5DAF3C96-899B-49FB-8554-56E87B56B26E}"/>
    <cellStyle name="Normal 7 2 2 4 2" xfId="690" xr:uid="{B6BC56D0-2199-40F6-A728-2DE110264D78}"/>
    <cellStyle name="Normal 7 2 2 4 2 2" xfId="691" xr:uid="{CE215124-32F8-416C-A3B8-1984492A7CFF}"/>
    <cellStyle name="Normal 7 2 2 4 2 2 2" xfId="1751" xr:uid="{9A9C20C6-3063-45BF-8401-4D9F84212FAD}"/>
    <cellStyle name="Normal 7 2 2 4 2 2 2 2" xfId="1752" xr:uid="{2150ED5D-D8B3-4F8C-9407-AE70193EF3B3}"/>
    <cellStyle name="Normal 7 2 2 4 2 2 3" xfId="1753" xr:uid="{494142FB-3FB2-416F-9087-8888FC62D3A4}"/>
    <cellStyle name="Normal 7 2 2 4 2 3" xfId="1754" xr:uid="{FEC059D9-8C6A-4F64-A024-9C794F419276}"/>
    <cellStyle name="Normal 7 2 2 4 2 3 2" xfId="1755" xr:uid="{B843215B-ED17-4162-B1C6-3110A5D1CC1E}"/>
    <cellStyle name="Normal 7 2 2 4 2 4" xfId="1756" xr:uid="{DE6C745C-31C9-4F0B-8D91-62178E0CF341}"/>
    <cellStyle name="Normal 7 2 2 4 3" xfId="692" xr:uid="{A45EFA3B-C966-4834-83E2-84DA458091C5}"/>
    <cellStyle name="Normal 7 2 2 4 3 2" xfId="1757" xr:uid="{1C0D6FE2-295E-4105-89DE-7753608DFB8B}"/>
    <cellStyle name="Normal 7 2 2 4 3 2 2" xfId="1758" xr:uid="{E6E25BAF-5C6F-47CA-A784-252FE9430AB4}"/>
    <cellStyle name="Normal 7 2 2 4 3 3" xfId="1759" xr:uid="{720403C4-9211-46A2-A9C2-DBCFD15D9550}"/>
    <cellStyle name="Normal 7 2 2 4 4" xfId="1760" xr:uid="{09B1FBA6-8B60-4D18-9DF2-8DDE25880628}"/>
    <cellStyle name="Normal 7 2 2 4 4 2" xfId="1761" xr:uid="{705DDEDF-F22A-4FC0-B85C-42EFE05FC8B6}"/>
    <cellStyle name="Normal 7 2 2 4 5" xfId="1762" xr:uid="{E3ABA0F9-5F5E-496E-93BA-626C57241ED2}"/>
    <cellStyle name="Normal 7 2 2 5" xfId="352" xr:uid="{4F80EEDF-99C0-4CF7-8D57-4C2885DA1CB1}"/>
    <cellStyle name="Normal 7 2 2 5 2" xfId="693" xr:uid="{CA6CA4C4-4141-4840-AFCA-F6FF79F36516}"/>
    <cellStyle name="Normal 7 2 2 5 2 2" xfId="1763" xr:uid="{DBF18377-EC3D-4283-B0C9-C1F305272F64}"/>
    <cellStyle name="Normal 7 2 2 5 2 2 2" xfId="1764" xr:uid="{ACEB50CE-A282-49B5-8DBF-FF53889D26E4}"/>
    <cellStyle name="Normal 7 2 2 5 2 3" xfId="1765" xr:uid="{3DECEE98-758C-46B8-9D29-2BC15DFB5051}"/>
    <cellStyle name="Normal 7 2 2 5 3" xfId="1766" xr:uid="{16A0A990-D4BC-47AD-BEF8-2BBC77469939}"/>
    <cellStyle name="Normal 7 2 2 5 3 2" xfId="1767" xr:uid="{D69F828F-7F98-40E4-BB88-56AA60F4D647}"/>
    <cellStyle name="Normal 7 2 2 5 4" xfId="1768" xr:uid="{BF488584-5623-4306-8DAD-0528E8B93362}"/>
    <cellStyle name="Normal 7 2 2 6" xfId="694" xr:uid="{4FB16856-0DBB-4667-AD70-98C2BC22D071}"/>
    <cellStyle name="Normal 7 2 2 6 2" xfId="1769" xr:uid="{485A34CD-E134-4596-B8BF-319569FB37CD}"/>
    <cellStyle name="Normal 7 2 2 6 2 2" xfId="1770" xr:uid="{0F662567-3908-4DB7-9E43-0FBA8E2C4D8A}"/>
    <cellStyle name="Normal 7 2 2 6 3" xfId="1771" xr:uid="{F7F8B2C1-1AFB-41F0-9827-ACA604885429}"/>
    <cellStyle name="Normal 7 2 2 6 4" xfId="3434" xr:uid="{D462EBB6-BD34-4131-8D93-46D78A2E389B}"/>
    <cellStyle name="Normal 7 2 2 7" xfId="1772" xr:uid="{EA497D77-080A-44F6-AF49-82C2EAF74705}"/>
    <cellStyle name="Normal 7 2 2 7 2" xfId="1773" xr:uid="{EF3825B1-0C9A-48E8-BABD-37DB91B74E94}"/>
    <cellStyle name="Normal 7 2 2 8" xfId="1774" xr:uid="{12155468-BE64-4D57-9611-6F4F3A0024EA}"/>
    <cellStyle name="Normal 7 2 2 9" xfId="3435" xr:uid="{54B95961-E41B-4AA9-9A69-511EF577396B}"/>
    <cellStyle name="Normal 7 2 3" xfId="133" xr:uid="{22D6B204-0CB6-4ECE-A7CB-8BBA7229BF71}"/>
    <cellStyle name="Normal 7 2 3 2" xfId="134" xr:uid="{C22C16C8-B3CF-4FF0-AFD7-2BC45146F287}"/>
    <cellStyle name="Normal 7 2 3 2 2" xfId="695" xr:uid="{B82A7037-46F4-4E7D-9812-69BD82772185}"/>
    <cellStyle name="Normal 7 2 3 2 2 2" xfId="696" xr:uid="{47A73E10-A896-448C-A852-43CAD85792B8}"/>
    <cellStyle name="Normal 7 2 3 2 2 2 2" xfId="1775" xr:uid="{1D0B407D-F361-432B-972D-96F51DE33BF5}"/>
    <cellStyle name="Normal 7 2 3 2 2 2 2 2" xfId="1776" xr:uid="{E072BAC9-C9A7-41AA-B8BA-CD019B58AABE}"/>
    <cellStyle name="Normal 7 2 3 2 2 2 3" xfId="1777" xr:uid="{4764D95C-10CE-47AD-8937-9D591DD9E45D}"/>
    <cellStyle name="Normal 7 2 3 2 2 3" xfId="1778" xr:uid="{87B29176-F72C-4D88-8E40-ACC4FF8E82C0}"/>
    <cellStyle name="Normal 7 2 3 2 2 3 2" xfId="1779" xr:uid="{2DB7EBB4-5BE4-47D2-9E11-0231ACAA14D4}"/>
    <cellStyle name="Normal 7 2 3 2 2 4" xfId="1780" xr:uid="{079CB848-7D13-4F88-9935-FD6842EEC8BB}"/>
    <cellStyle name="Normal 7 2 3 2 3" xfId="697" xr:uid="{904D8C57-B44B-445D-9BFD-9127A68D2860}"/>
    <cellStyle name="Normal 7 2 3 2 3 2" xfId="1781" xr:uid="{701C04D3-54EC-4C2C-8139-B96CFAAC5A22}"/>
    <cellStyle name="Normal 7 2 3 2 3 2 2" xfId="1782" xr:uid="{0CCDD965-16B7-4D74-B72D-4EA99042EA58}"/>
    <cellStyle name="Normal 7 2 3 2 3 3" xfId="1783" xr:uid="{008DAA11-04BF-466C-BABF-07336B100795}"/>
    <cellStyle name="Normal 7 2 3 2 3 4" xfId="3436" xr:uid="{EE1BD085-D811-452B-977B-A7A026E2B3B3}"/>
    <cellStyle name="Normal 7 2 3 2 4" xfId="1784" xr:uid="{1672466D-676E-40CE-A6CF-3841F5CA08A6}"/>
    <cellStyle name="Normal 7 2 3 2 4 2" xfId="1785" xr:uid="{FE0AE5BC-75ED-4BC6-B3B8-D00222016625}"/>
    <cellStyle name="Normal 7 2 3 2 5" xfId="1786" xr:uid="{DA5F5AC9-C129-4624-A324-0AB1B80CB58C}"/>
    <cellStyle name="Normal 7 2 3 2 6" xfId="3437" xr:uid="{80E313F1-B03B-40AC-AFF9-002E4B92615C}"/>
    <cellStyle name="Normal 7 2 3 3" xfId="353" xr:uid="{C47F9A36-C5AB-4909-8735-B9CC53F75854}"/>
    <cellStyle name="Normal 7 2 3 3 2" xfId="698" xr:uid="{55D82AF6-5778-45B1-8BE9-8ABB7B2FB17E}"/>
    <cellStyle name="Normal 7 2 3 3 2 2" xfId="699" xr:uid="{E532B690-6EED-4670-B423-E8FFF9270F8F}"/>
    <cellStyle name="Normal 7 2 3 3 2 2 2" xfId="1787" xr:uid="{4A7E6E31-81C1-44A9-8D89-8FC59826B907}"/>
    <cellStyle name="Normal 7 2 3 3 2 2 2 2" xfId="1788" xr:uid="{DC07B783-B200-41AF-A317-B3997447E0DF}"/>
    <cellStyle name="Normal 7 2 3 3 2 2 3" xfId="1789" xr:uid="{BE0161EC-4765-40BE-B175-1122706758E1}"/>
    <cellStyle name="Normal 7 2 3 3 2 3" xfId="1790" xr:uid="{C51DB26A-EB39-4227-9DD1-F69E3B25C791}"/>
    <cellStyle name="Normal 7 2 3 3 2 3 2" xfId="1791" xr:uid="{7FF3E84F-2372-4202-AA82-631A733EACC0}"/>
    <cellStyle name="Normal 7 2 3 3 2 4" xfId="1792" xr:uid="{CEC5BCAD-97F5-49A7-B63F-731CD4FC8374}"/>
    <cellStyle name="Normal 7 2 3 3 3" xfId="700" xr:uid="{05BC0002-3204-4D7B-831F-F19386BB7A13}"/>
    <cellStyle name="Normal 7 2 3 3 3 2" xfId="1793" xr:uid="{82C03AD2-C6A4-407C-AC03-C31E33203501}"/>
    <cellStyle name="Normal 7 2 3 3 3 2 2" xfId="1794" xr:uid="{9A162108-F655-4E41-A5B4-1385D6DF3F10}"/>
    <cellStyle name="Normal 7 2 3 3 3 3" xfId="1795" xr:uid="{50264DE0-BC25-45CF-ACA8-BDC2334C4241}"/>
    <cellStyle name="Normal 7 2 3 3 4" xfId="1796" xr:uid="{622207F9-0E0A-4D97-A622-DF62AE38A61B}"/>
    <cellStyle name="Normal 7 2 3 3 4 2" xfId="1797" xr:uid="{EE64107A-C5DC-4FCD-BAB7-7A53A58587B8}"/>
    <cellStyle name="Normal 7 2 3 3 5" xfId="1798" xr:uid="{23E36A2F-B5F9-40DA-B48C-FF453046C067}"/>
    <cellStyle name="Normal 7 2 3 4" xfId="354" xr:uid="{87D6EC3F-5827-4269-92DC-ACFEE0B4ED52}"/>
    <cellStyle name="Normal 7 2 3 4 2" xfId="701" xr:uid="{BA528A2D-6CD6-40C6-8FB4-849628BB72A7}"/>
    <cellStyle name="Normal 7 2 3 4 2 2" xfId="1799" xr:uid="{29B7221C-16B6-4C91-8A79-1F06746B4D94}"/>
    <cellStyle name="Normal 7 2 3 4 2 2 2" xfId="1800" xr:uid="{E7423D58-2245-4A5F-AFBE-32853427C315}"/>
    <cellStyle name="Normal 7 2 3 4 2 3" xfId="1801" xr:uid="{791C5C3E-4DA9-4082-A587-90C9B123BCF9}"/>
    <cellStyle name="Normal 7 2 3 4 3" xfId="1802" xr:uid="{E50AC361-C4B8-408F-9AAF-7045F701E9E9}"/>
    <cellStyle name="Normal 7 2 3 4 3 2" xfId="1803" xr:uid="{7E491AD4-5CD3-4874-89C0-1F6F2C64A10A}"/>
    <cellStyle name="Normal 7 2 3 4 4" xfId="1804" xr:uid="{D5E7C952-1701-4A74-ACAB-483A4418C806}"/>
    <cellStyle name="Normal 7 2 3 5" xfId="702" xr:uid="{82603B94-D695-4E98-809A-974BC7F0777A}"/>
    <cellStyle name="Normal 7 2 3 5 2" xfId="1805" xr:uid="{F8275DE3-00CA-4383-9FF3-6A82FEF9D05C}"/>
    <cellStyle name="Normal 7 2 3 5 2 2" xfId="1806" xr:uid="{273AED3C-662A-4A6B-A794-15D60614CD92}"/>
    <cellStyle name="Normal 7 2 3 5 3" xfId="1807" xr:uid="{8C6EAFFF-E4A4-4011-B66B-55C633AB59D8}"/>
    <cellStyle name="Normal 7 2 3 5 4" xfId="3438" xr:uid="{5F231006-0A14-4E9B-94B7-F1DF98A14A34}"/>
    <cellStyle name="Normal 7 2 3 6" xfId="1808" xr:uid="{E32DCCD3-EE0C-4836-9C9C-DE36E58CD781}"/>
    <cellStyle name="Normal 7 2 3 6 2" xfId="1809" xr:uid="{0E9935C6-7EFF-4D72-A157-0BB65CA33887}"/>
    <cellStyle name="Normal 7 2 3 7" xfId="1810" xr:uid="{A043B470-4463-4E04-AD8D-E6DF663FEEC1}"/>
    <cellStyle name="Normal 7 2 3 8" xfId="3439" xr:uid="{E130B29D-5DDA-4D0A-8056-CED319791CBE}"/>
    <cellStyle name="Normal 7 2 4" xfId="135" xr:uid="{0AC5B126-F67E-467D-91BD-3ABFB6759552}"/>
    <cellStyle name="Normal 7 2 4 2" xfId="449" xr:uid="{2D8B53FE-6D5D-43B3-97CB-9288D633DEE6}"/>
    <cellStyle name="Normal 7 2 4 2 2" xfId="703" xr:uid="{B1A236BA-13AC-40F7-B06C-261457E5B156}"/>
    <cellStyle name="Normal 7 2 4 2 2 2" xfId="1811" xr:uid="{C860DE32-663D-4182-8C65-C32343FE3465}"/>
    <cellStyle name="Normal 7 2 4 2 2 2 2" xfId="1812" xr:uid="{3E0A1454-86D7-4604-B638-3362B73D84C0}"/>
    <cellStyle name="Normal 7 2 4 2 2 3" xfId="1813" xr:uid="{12281EBE-648D-453E-ADD1-764F1C9DC4FA}"/>
    <cellStyle name="Normal 7 2 4 2 2 4" xfId="3440" xr:uid="{6C424FDB-BA47-407C-8FAA-72F1CB749E0A}"/>
    <cellStyle name="Normal 7 2 4 2 3" xfId="1814" xr:uid="{46A36F16-EF0E-4AD2-A769-AB4365CDD2E1}"/>
    <cellStyle name="Normal 7 2 4 2 3 2" xfId="1815" xr:uid="{4CB3E938-2421-4131-A257-D5E629CAAF68}"/>
    <cellStyle name="Normal 7 2 4 2 4" xfId="1816" xr:uid="{D373A76E-A7BA-4FD2-B5CE-AF8EF43171CA}"/>
    <cellStyle name="Normal 7 2 4 2 5" xfId="3441" xr:uid="{6A35E5A1-E7C0-451E-A514-2083C28A6883}"/>
    <cellStyle name="Normal 7 2 4 3" xfId="704" xr:uid="{9C6F789E-628C-484C-9977-EEA810516A90}"/>
    <cellStyle name="Normal 7 2 4 3 2" xfId="1817" xr:uid="{887B8C27-2C9A-4EFB-9F37-CEBD9B466FF6}"/>
    <cellStyle name="Normal 7 2 4 3 2 2" xfId="1818" xr:uid="{F5B1C9D1-8051-4E2A-93F9-7A46C51440ED}"/>
    <cellStyle name="Normal 7 2 4 3 3" xfId="1819" xr:uid="{D052629F-9E1D-4C00-8059-FB6DB41AE332}"/>
    <cellStyle name="Normal 7 2 4 3 4" xfId="3442" xr:uid="{69266171-0CB0-4B78-B2CA-DA2FC46FBFA9}"/>
    <cellStyle name="Normal 7 2 4 4" xfId="1820" xr:uid="{6A63926E-1669-4812-9849-B7548ADAD93D}"/>
    <cellStyle name="Normal 7 2 4 4 2" xfId="1821" xr:uid="{B9786E81-BB5C-43F9-9680-5425E5385280}"/>
    <cellStyle name="Normal 7 2 4 4 3" xfId="3443" xr:uid="{1FC2283D-AC11-4553-AB86-2D9EF994AE80}"/>
    <cellStyle name="Normal 7 2 4 4 4" xfId="3444" xr:uid="{5A671C43-755C-403F-90FA-11AF038F8D45}"/>
    <cellStyle name="Normal 7 2 4 5" xfId="1822" xr:uid="{F08E7CF9-63B3-40D6-8F63-6979FB002CB8}"/>
    <cellStyle name="Normal 7 2 4 6" xfId="3445" xr:uid="{0A08711C-558B-45AF-8378-895CFFEBECA0}"/>
    <cellStyle name="Normal 7 2 4 7" xfId="3446" xr:uid="{3DD627BA-DAEC-46B2-A7AD-A350814F8213}"/>
    <cellStyle name="Normal 7 2 5" xfId="355" xr:uid="{085FF0F0-4B95-4F3A-B1AA-D714C7D7F851}"/>
    <cellStyle name="Normal 7 2 5 2" xfId="705" xr:uid="{E12DB40C-207B-4590-9A09-A3EFB6DF3A02}"/>
    <cellStyle name="Normal 7 2 5 2 2" xfId="706" xr:uid="{F9031664-A3AC-48BE-8ACB-BE54A46313A0}"/>
    <cellStyle name="Normal 7 2 5 2 2 2" xfId="1823" xr:uid="{219027A1-4110-4A5B-8E17-1A1F06078A24}"/>
    <cellStyle name="Normal 7 2 5 2 2 2 2" xfId="1824" xr:uid="{83AA18E5-30B7-49F1-92BC-49813E23701B}"/>
    <cellStyle name="Normal 7 2 5 2 2 3" xfId="1825" xr:uid="{667ECCC0-A57C-415A-8459-A8CDFA22F2FF}"/>
    <cellStyle name="Normal 7 2 5 2 3" xfId="1826" xr:uid="{E431CF4C-D9DD-4995-94D5-D86AEE7FCB00}"/>
    <cellStyle name="Normal 7 2 5 2 3 2" xfId="1827" xr:uid="{74A79980-1238-400D-9330-2DC85EBA8DBD}"/>
    <cellStyle name="Normal 7 2 5 2 4" xfId="1828" xr:uid="{773F5EFD-93DD-4F26-85DA-64BFCB870149}"/>
    <cellStyle name="Normal 7 2 5 3" xfId="707" xr:uid="{A2013B13-9E41-4535-A9E8-DFA118C27FDE}"/>
    <cellStyle name="Normal 7 2 5 3 2" xfId="1829" xr:uid="{08329D2D-4A45-41BB-B88F-3289431929B6}"/>
    <cellStyle name="Normal 7 2 5 3 2 2" xfId="1830" xr:uid="{0E552FBF-B25B-43DA-AEBD-1BD7002D813B}"/>
    <cellStyle name="Normal 7 2 5 3 3" xfId="1831" xr:uid="{D04B5D82-A6B1-402A-ADDF-3FA5B8034061}"/>
    <cellStyle name="Normal 7 2 5 3 4" xfId="3447" xr:uid="{412A034D-6262-425B-A617-C5AD72B45616}"/>
    <cellStyle name="Normal 7 2 5 4" xfId="1832" xr:uid="{26709171-98D5-40C8-8C10-5790F48A3013}"/>
    <cellStyle name="Normal 7 2 5 4 2" xfId="1833" xr:uid="{1CD63D82-56C4-43B8-9DE0-CBA3697B83FA}"/>
    <cellStyle name="Normal 7 2 5 5" xfId="1834" xr:uid="{30E96AAC-6CA0-4D0C-A3B3-9240B18A96C5}"/>
    <cellStyle name="Normal 7 2 5 6" xfId="3448" xr:uid="{F6BEE635-E5DA-47B8-9C33-51D8C73B90D8}"/>
    <cellStyle name="Normal 7 2 6" xfId="356" xr:uid="{68F9196F-B824-4391-B9FA-236A95FED5A5}"/>
    <cellStyle name="Normal 7 2 6 2" xfId="708" xr:uid="{0C59B760-1BA4-4615-973D-09853EFD28D4}"/>
    <cellStyle name="Normal 7 2 6 2 2" xfId="1835" xr:uid="{A9B075F3-D484-4F3A-A2CF-43326B3996BA}"/>
    <cellStyle name="Normal 7 2 6 2 2 2" xfId="1836" xr:uid="{2DA9DECC-8509-4B3E-870C-4B40717980AB}"/>
    <cellStyle name="Normal 7 2 6 2 3" xfId="1837" xr:uid="{2A166214-1FFC-45A1-9FAD-0F58EBC19234}"/>
    <cellStyle name="Normal 7 2 6 2 4" xfId="3449" xr:uid="{A49AC148-A237-4D5B-9722-47B234969A51}"/>
    <cellStyle name="Normal 7 2 6 3" xfId="1838" xr:uid="{CB2FAF36-1E67-471D-962A-008485D88FAE}"/>
    <cellStyle name="Normal 7 2 6 3 2" xfId="1839" xr:uid="{74B19B0A-C1D0-4DBA-983B-B10711D0A2D0}"/>
    <cellStyle name="Normal 7 2 6 4" xfId="1840" xr:uid="{E5EAD5A6-0758-4187-B1B8-95434D2C4E29}"/>
    <cellStyle name="Normal 7 2 6 5" xfId="3450" xr:uid="{6EC7CC7C-4552-4826-BAE6-EF4F88E2510F}"/>
    <cellStyle name="Normal 7 2 7" xfId="709" xr:uid="{51E0F854-443D-4FD0-94BA-4303A02B48B2}"/>
    <cellStyle name="Normal 7 2 7 2" xfId="1841" xr:uid="{51AAEEB2-6679-4E36-B02B-33DD0005B5DB}"/>
    <cellStyle name="Normal 7 2 7 2 2" xfId="1842" xr:uid="{64D05CFF-7743-48F5-9FCE-16064DB59FBC}"/>
    <cellStyle name="Normal 7 2 7 2 3" xfId="4410" xr:uid="{F63D6350-706E-4EAE-B1AE-165886941865}"/>
    <cellStyle name="Normal 7 2 7 3" xfId="1843" xr:uid="{FE02E23B-6C27-4D37-AA93-6B1B8ED48A6E}"/>
    <cellStyle name="Normal 7 2 7 4" xfId="3451" xr:uid="{0B7D36CA-4D55-4AA7-B6E5-1BEDC096AD15}"/>
    <cellStyle name="Normal 7 2 7 4 2" xfId="4580" xr:uid="{1388FDE3-009B-4562-A6C8-9961C80BA683}"/>
    <cellStyle name="Normal 7 2 7 4 3" xfId="4687" xr:uid="{E62BDB54-CB97-42D9-AFE1-D405C46FE467}"/>
    <cellStyle name="Normal 7 2 7 4 4" xfId="4609" xr:uid="{8747F325-1C0A-4683-9B8D-17DA3403F6E2}"/>
    <cellStyle name="Normal 7 2 8" xfId="1844" xr:uid="{1C41C88E-F4B0-4158-BAA9-8405C3393F5F}"/>
    <cellStyle name="Normal 7 2 8 2" xfId="1845" xr:uid="{01A5A937-F5C5-4596-B925-80503E7B8555}"/>
    <cellStyle name="Normal 7 2 8 3" xfId="3452" xr:uid="{F6D73E98-59AD-4FC9-92B2-10D1946C0B1E}"/>
    <cellStyle name="Normal 7 2 8 4" xfId="3453" xr:uid="{D74E2EE9-11C4-475D-AC54-31A670A4162D}"/>
    <cellStyle name="Normal 7 2 9" xfId="1846" xr:uid="{738C6818-1700-45F9-BE50-F9C94CD310F2}"/>
    <cellStyle name="Normal 7 3" xfId="136" xr:uid="{79065387-827E-4E4A-9A08-04881BBACD2E}"/>
    <cellStyle name="Normal 7 3 10" xfId="3454" xr:uid="{886B112A-75E1-40B0-A858-2E9F448C99A5}"/>
    <cellStyle name="Normal 7 3 11" xfId="3455" xr:uid="{214F6E80-2BE8-41A6-9E88-B9C2E7C7D4B6}"/>
    <cellStyle name="Normal 7 3 2" xfId="137" xr:uid="{F7E31E60-245B-45D0-A846-4497238D3577}"/>
    <cellStyle name="Normal 7 3 2 2" xfId="138" xr:uid="{BA2F5E44-8585-4492-B9BB-0805189821F2}"/>
    <cellStyle name="Normal 7 3 2 2 2" xfId="357" xr:uid="{C7D6397C-3654-4CE3-8A2D-8C20E7A57DAC}"/>
    <cellStyle name="Normal 7 3 2 2 2 2" xfId="710" xr:uid="{7A8433EB-9BC5-4FF3-8ED5-41B1EFC4A7DB}"/>
    <cellStyle name="Normal 7 3 2 2 2 2 2" xfId="1847" xr:uid="{23E7D7AF-02F8-43B7-BC35-334882D14D93}"/>
    <cellStyle name="Normal 7 3 2 2 2 2 2 2" xfId="1848" xr:uid="{E0701069-1ACC-4F4B-B0C5-1D7051AA3AF5}"/>
    <cellStyle name="Normal 7 3 2 2 2 2 3" xfId="1849" xr:uid="{3B84669E-13D6-455B-A4F6-B4BDEA751967}"/>
    <cellStyle name="Normal 7 3 2 2 2 2 4" xfId="3456" xr:uid="{1062023A-766F-4B45-BFE4-8CA08F156888}"/>
    <cellStyle name="Normal 7 3 2 2 2 3" xfId="1850" xr:uid="{1122E032-58FC-4DCC-870F-D3EF470D7C1A}"/>
    <cellStyle name="Normal 7 3 2 2 2 3 2" xfId="1851" xr:uid="{6A7D2CFF-63A6-4225-BC9B-7590F378C0A0}"/>
    <cellStyle name="Normal 7 3 2 2 2 3 3" xfId="3457" xr:uid="{E7D1781B-5390-4FB5-AB02-5803DF0CA18C}"/>
    <cellStyle name="Normal 7 3 2 2 2 3 4" xfId="3458" xr:uid="{BEA68510-69E8-4771-B572-A74BF4CE2A46}"/>
    <cellStyle name="Normal 7 3 2 2 2 4" xfId="1852" xr:uid="{63ACAD20-62D3-48E5-828E-CB80D7B81D61}"/>
    <cellStyle name="Normal 7 3 2 2 2 5" xfId="3459" xr:uid="{B1C40E94-491D-432C-A0B3-B82EA23497DE}"/>
    <cellStyle name="Normal 7 3 2 2 2 6" xfId="3460" xr:uid="{AED1A71D-3FFC-49B0-AAFD-C4E8C47B8BD0}"/>
    <cellStyle name="Normal 7 3 2 2 3" xfId="711" xr:uid="{791A7524-6A8F-452A-8881-492723B6558F}"/>
    <cellStyle name="Normal 7 3 2 2 3 2" xfId="1853" xr:uid="{26C04ED8-A017-435D-AA38-D1197E67A190}"/>
    <cellStyle name="Normal 7 3 2 2 3 2 2" xfId="1854" xr:uid="{2B2ADB0B-8443-4A86-B6B1-B58E493D9890}"/>
    <cellStyle name="Normal 7 3 2 2 3 2 3" xfId="3461" xr:uid="{D4B5E9D6-BEBA-42F4-B3B8-A73AE1E197FF}"/>
    <cellStyle name="Normal 7 3 2 2 3 2 4" xfId="3462" xr:uid="{032FD149-ACF2-4D81-8BA5-41785A3285D2}"/>
    <cellStyle name="Normal 7 3 2 2 3 3" xfId="1855" xr:uid="{0EA3760F-E163-48B4-8469-EC6E760A1536}"/>
    <cellStyle name="Normal 7 3 2 2 3 4" xfId="3463" xr:uid="{D91AA344-BA08-416B-A327-280B6EFCCA53}"/>
    <cellStyle name="Normal 7 3 2 2 3 5" xfId="3464" xr:uid="{BCD1690E-67DF-468E-A056-4324BDFA2195}"/>
    <cellStyle name="Normal 7 3 2 2 4" xfId="1856" xr:uid="{7D118B8E-478A-4D8C-B732-4493BF3E6A79}"/>
    <cellStyle name="Normal 7 3 2 2 4 2" xfId="1857" xr:uid="{7F44BF3D-2596-4AC7-9499-4A9CC18401FF}"/>
    <cellStyle name="Normal 7 3 2 2 4 3" xfId="3465" xr:uid="{7EDA22BB-DECA-47A9-B040-054F6285157A}"/>
    <cellStyle name="Normal 7 3 2 2 4 4" xfId="3466" xr:uid="{21E2A222-8E4C-4BE7-9741-46BEE812D0DC}"/>
    <cellStyle name="Normal 7 3 2 2 5" xfId="1858" xr:uid="{B3B60E2A-6BE5-44A4-B19F-1E0FE7ABAA8A}"/>
    <cellStyle name="Normal 7 3 2 2 5 2" xfId="3467" xr:uid="{C84A2B68-19F8-447E-BC82-91EED6E7D082}"/>
    <cellStyle name="Normal 7 3 2 2 5 3" xfId="3468" xr:uid="{72CD96D7-EB90-421F-A09D-D008F89522F3}"/>
    <cellStyle name="Normal 7 3 2 2 5 4" xfId="3469" xr:uid="{E7BE6E67-CA6D-4AFC-870E-F364D695B993}"/>
    <cellStyle name="Normal 7 3 2 2 6" xfId="3470" xr:uid="{5CA2049F-9EB2-481B-8A96-3ED436C3B213}"/>
    <cellStyle name="Normal 7 3 2 2 7" xfId="3471" xr:uid="{FA82A8CF-656F-4489-9113-DAF317BE0242}"/>
    <cellStyle name="Normal 7 3 2 2 8" xfId="3472" xr:uid="{26D13CC4-BEE0-4D62-A206-85FF74E0A6C2}"/>
    <cellStyle name="Normal 7 3 2 3" xfId="358" xr:uid="{E7D48A96-05A7-4420-B985-B092677AE279}"/>
    <cellStyle name="Normal 7 3 2 3 2" xfId="712" xr:uid="{452AAE73-F6BE-439E-8BD9-BD64CF30DF70}"/>
    <cellStyle name="Normal 7 3 2 3 2 2" xfId="713" xr:uid="{91438253-ABEC-4777-A441-7CFAAE489683}"/>
    <cellStyle name="Normal 7 3 2 3 2 2 2" xfId="1859" xr:uid="{020F39F9-2244-464B-B02F-A7E9C6D108E3}"/>
    <cellStyle name="Normal 7 3 2 3 2 2 2 2" xfId="1860" xr:uid="{138A15A8-BA7C-4E81-ADE8-971B06341B2D}"/>
    <cellStyle name="Normal 7 3 2 3 2 2 3" xfId="1861" xr:uid="{6A88F943-CFBD-4B0B-A9E0-E648DDFE08F7}"/>
    <cellStyle name="Normal 7 3 2 3 2 3" xfId="1862" xr:uid="{5387F511-3D29-466C-9949-480E705A1611}"/>
    <cellStyle name="Normal 7 3 2 3 2 3 2" xfId="1863" xr:uid="{6ABD571C-7E85-4EFD-A352-297FB10C1A0C}"/>
    <cellStyle name="Normal 7 3 2 3 2 4" xfId="1864" xr:uid="{F6354E0B-8021-4B45-940C-1968F7851B33}"/>
    <cellStyle name="Normal 7 3 2 3 3" xfId="714" xr:uid="{256BE764-881A-4177-A7B0-89434423ABDD}"/>
    <cellStyle name="Normal 7 3 2 3 3 2" xfId="1865" xr:uid="{7DA29E38-2C05-47E5-A496-4FB338215FE8}"/>
    <cellStyle name="Normal 7 3 2 3 3 2 2" xfId="1866" xr:uid="{049F4BAC-1F38-4A26-8AEC-2A95AD52FDD2}"/>
    <cellStyle name="Normal 7 3 2 3 3 3" xfId="1867" xr:uid="{DE24D86A-B13F-45F8-A463-DC19B2832996}"/>
    <cellStyle name="Normal 7 3 2 3 3 4" xfId="3473" xr:uid="{E0F1439C-5FB8-4902-8E11-445EACF3522D}"/>
    <cellStyle name="Normal 7 3 2 3 4" xfId="1868" xr:uid="{40240B32-C28D-484C-A408-3540EAF86B9F}"/>
    <cellStyle name="Normal 7 3 2 3 4 2" xfId="1869" xr:uid="{D7185379-7498-4F22-A852-D9EEAF8ED16B}"/>
    <cellStyle name="Normal 7 3 2 3 5" xfId="1870" xr:uid="{015007F7-5D5F-49CE-A682-F2FF1C148BAC}"/>
    <cellStyle name="Normal 7 3 2 3 6" xfId="3474" xr:uid="{DA8A901C-8370-4FAE-98D5-83E30A786295}"/>
    <cellStyle name="Normal 7 3 2 4" xfId="359" xr:uid="{C7AB1C7D-F46D-42B6-9567-F4886FF551CF}"/>
    <cellStyle name="Normal 7 3 2 4 2" xfId="715" xr:uid="{CEB93EE7-34D7-4022-9EA2-56E29193B55F}"/>
    <cellStyle name="Normal 7 3 2 4 2 2" xfId="1871" xr:uid="{896980A3-70E1-47FB-9127-B30DE923F848}"/>
    <cellStyle name="Normal 7 3 2 4 2 2 2" xfId="1872" xr:uid="{C74C067E-171B-4B4C-96CA-46AAAE5E6D9D}"/>
    <cellStyle name="Normal 7 3 2 4 2 3" xfId="1873" xr:uid="{4528B6D8-296B-4EA9-BC25-CCD411CFD830}"/>
    <cellStyle name="Normal 7 3 2 4 2 4" xfId="3475" xr:uid="{D5105167-889E-4968-A9FC-C9868B390A4C}"/>
    <cellStyle name="Normal 7 3 2 4 3" xfId="1874" xr:uid="{7C5E505E-11FB-4A7B-8391-15DEF4DE7C1B}"/>
    <cellStyle name="Normal 7 3 2 4 3 2" xfId="1875" xr:uid="{1BE46652-3D64-4275-BA13-1E984FC68407}"/>
    <cellStyle name="Normal 7 3 2 4 4" xfId="1876" xr:uid="{A073725F-4633-48D2-A5F1-3F2CA3CCCACF}"/>
    <cellStyle name="Normal 7 3 2 4 5" xfId="3476" xr:uid="{CFA006C1-27B5-414A-A4DA-43FC59D85D45}"/>
    <cellStyle name="Normal 7 3 2 5" xfId="360" xr:uid="{74B30E9F-5750-48B4-97C0-85A42DCD77BF}"/>
    <cellStyle name="Normal 7 3 2 5 2" xfId="1877" xr:uid="{507C43D9-5BCF-4CD6-97E9-7E89FD383501}"/>
    <cellStyle name="Normal 7 3 2 5 2 2" xfId="1878" xr:uid="{6F69CE26-D196-4CE5-9F53-7B377164673E}"/>
    <cellStyle name="Normal 7 3 2 5 3" xfId="1879" xr:uid="{EF183A72-3607-42C6-B2A1-7B6EEFDE61EB}"/>
    <cellStyle name="Normal 7 3 2 5 4" xfId="3477" xr:uid="{2DB05C71-2F74-4F0F-87E8-321674980458}"/>
    <cellStyle name="Normal 7 3 2 6" xfId="1880" xr:uid="{1569B793-FEFD-4545-AD0C-F342E06F61BD}"/>
    <cellStyle name="Normal 7 3 2 6 2" xfId="1881" xr:uid="{90FAEB52-A424-427B-BD92-D9979D509070}"/>
    <cellStyle name="Normal 7 3 2 6 3" xfId="3478" xr:uid="{8AC06C8F-7E82-48E3-80D7-EDA281DFA638}"/>
    <cellStyle name="Normal 7 3 2 6 4" xfId="3479" xr:uid="{1475E90F-8924-4408-94BD-A816D0227F1B}"/>
    <cellStyle name="Normal 7 3 2 7" xfId="1882" xr:uid="{A5DDF857-3584-4409-A16B-A072C5B3D33E}"/>
    <cellStyle name="Normal 7 3 2 8" xfId="3480" xr:uid="{D8747C69-CA1A-4885-8C40-B70937D7BAD4}"/>
    <cellStyle name="Normal 7 3 2 9" xfId="3481" xr:uid="{CC5F8563-E4AB-4122-A67D-E3EEF30B16EA}"/>
    <cellStyle name="Normal 7 3 3" xfId="139" xr:uid="{2BB6563B-F233-4873-B5F9-B2AB3AC7E764}"/>
    <cellStyle name="Normal 7 3 3 2" xfId="140" xr:uid="{045D3CD4-1AEE-4E08-BD52-3D700BA8E8C4}"/>
    <cellStyle name="Normal 7 3 3 2 2" xfId="716" xr:uid="{176A068C-B96C-421E-861D-D287023982ED}"/>
    <cellStyle name="Normal 7 3 3 2 2 2" xfId="1883" xr:uid="{611AD271-05C1-47C7-9E19-B122D43D9529}"/>
    <cellStyle name="Normal 7 3 3 2 2 2 2" xfId="1884" xr:uid="{80DFAC18-807D-44B4-BEB5-BD4D67556831}"/>
    <cellStyle name="Normal 7 3 3 2 2 2 2 2" xfId="4485" xr:uid="{EF8AB4E2-1FA9-4CC2-8A66-9A16160B0EEF}"/>
    <cellStyle name="Normal 7 3 3 2 2 2 3" xfId="4486" xr:uid="{134512D7-4D3C-4F1B-B2D1-93EA92787FD0}"/>
    <cellStyle name="Normal 7 3 3 2 2 3" xfId="1885" xr:uid="{88412FFF-7042-4F7E-873F-D249B1CCA6E7}"/>
    <cellStyle name="Normal 7 3 3 2 2 3 2" xfId="4487" xr:uid="{9F4D5423-AA94-463D-B814-553625FE42E4}"/>
    <cellStyle name="Normal 7 3 3 2 2 4" xfId="3482" xr:uid="{6EEF9B54-31E1-4DE6-AAED-0A566699EA50}"/>
    <cellStyle name="Normal 7 3 3 2 3" xfId="1886" xr:uid="{50320195-C9FD-490B-8101-F01C997B6F66}"/>
    <cellStyle name="Normal 7 3 3 2 3 2" xfId="1887" xr:uid="{FDDD9EAC-B389-4CD3-A8A2-8631C6452E87}"/>
    <cellStyle name="Normal 7 3 3 2 3 2 2" xfId="4488" xr:uid="{EB67C7A7-41D5-4515-A118-8622F00AF70A}"/>
    <cellStyle name="Normal 7 3 3 2 3 3" xfId="3483" xr:uid="{D901B6A5-C168-4BBF-84A2-053AB0BBFBEA}"/>
    <cellStyle name="Normal 7 3 3 2 3 4" xfId="3484" xr:uid="{EA3635A4-5E3A-4C01-AEAA-1B3AD3458B45}"/>
    <cellStyle name="Normal 7 3 3 2 4" xfId="1888" xr:uid="{2C393C60-3860-4EBD-8837-81943020AE9F}"/>
    <cellStyle name="Normal 7 3 3 2 4 2" xfId="4489" xr:uid="{94E132A6-9047-40BD-A382-515F590BDD25}"/>
    <cellStyle name="Normal 7 3 3 2 5" xfId="3485" xr:uid="{93FCD513-3858-4703-8F9B-C8D26B712F70}"/>
    <cellStyle name="Normal 7 3 3 2 6" xfId="3486" xr:uid="{4A4A77BF-40A5-45A5-810F-29F1D79DD517}"/>
    <cellStyle name="Normal 7 3 3 3" xfId="361" xr:uid="{25A4A293-BE58-4F3C-925B-8D2EC2F2083A}"/>
    <cellStyle name="Normal 7 3 3 3 2" xfId="1889" xr:uid="{0A0E4C66-26B2-47F3-8873-0E4E9DB31B17}"/>
    <cellStyle name="Normal 7 3 3 3 2 2" xfId="1890" xr:uid="{329C638E-34FD-48AC-9EF6-4E15B77C8A64}"/>
    <cellStyle name="Normal 7 3 3 3 2 2 2" xfId="4490" xr:uid="{A98836C2-22D9-482C-A59E-82E30BFCC43E}"/>
    <cellStyle name="Normal 7 3 3 3 2 3" xfId="3487" xr:uid="{11098732-9680-415E-95D2-1FF8931C4319}"/>
    <cellStyle name="Normal 7 3 3 3 2 4" xfId="3488" xr:uid="{E269F2DB-1FC8-418F-A3BB-AA914084F8ED}"/>
    <cellStyle name="Normal 7 3 3 3 3" xfId="1891" xr:uid="{4F8B9915-7746-440B-8F2D-8FD6E71E9391}"/>
    <cellStyle name="Normal 7 3 3 3 3 2" xfId="4491" xr:uid="{D4E1EF7B-B302-46A7-921D-057C65CEC021}"/>
    <cellStyle name="Normal 7 3 3 3 4" xfId="3489" xr:uid="{46AA61FB-E00B-43C1-8110-82272B82AFF1}"/>
    <cellStyle name="Normal 7 3 3 3 5" xfId="3490" xr:uid="{A90CCE96-4043-4CCA-9840-586C47C31174}"/>
    <cellStyle name="Normal 7 3 3 4" xfId="1892" xr:uid="{BF6F7BC0-8464-40D5-9199-A1F3867E7D08}"/>
    <cellStyle name="Normal 7 3 3 4 2" xfId="1893" xr:uid="{32F4EFB5-829B-474F-9342-6375B1A680DD}"/>
    <cellStyle name="Normal 7 3 3 4 2 2" xfId="4492" xr:uid="{C797F988-2178-447F-80E4-914C961DFB0A}"/>
    <cellStyle name="Normal 7 3 3 4 3" xfId="3491" xr:uid="{90D01679-DE00-4FAD-B678-1D73C4FA4143}"/>
    <cellStyle name="Normal 7 3 3 4 4" xfId="3492" xr:uid="{0C4BF6EC-0E0E-46F2-847D-E1C161BD4925}"/>
    <cellStyle name="Normal 7 3 3 5" xfId="1894" xr:uid="{66035317-4E0B-453A-94BF-8617020ADD8A}"/>
    <cellStyle name="Normal 7 3 3 5 2" xfId="3493" xr:uid="{4C177BEC-A084-4638-9865-F9BE64C13470}"/>
    <cellStyle name="Normal 7 3 3 5 3" xfId="3494" xr:uid="{D6736990-2722-4510-AC6E-A528520EAE6B}"/>
    <cellStyle name="Normal 7 3 3 5 4" xfId="3495" xr:uid="{CCBFD339-1F6D-45D3-9A6A-BE6CA7F834C0}"/>
    <cellStyle name="Normal 7 3 3 6" xfId="3496" xr:uid="{39890C15-40DF-4277-BC69-605DD3755667}"/>
    <cellStyle name="Normal 7 3 3 7" xfId="3497" xr:uid="{326071AB-0831-4FDB-9890-8381FBED0AB7}"/>
    <cellStyle name="Normal 7 3 3 8" xfId="3498" xr:uid="{10C6B76E-1C95-45E2-B78A-F0861F4C88C7}"/>
    <cellStyle name="Normal 7 3 4" xfId="141" xr:uid="{64DC63F2-E6D0-4C68-B0A5-03C835A450D1}"/>
    <cellStyle name="Normal 7 3 4 2" xfId="717" xr:uid="{189651D3-A47C-421E-8484-A57426A68C7B}"/>
    <cellStyle name="Normal 7 3 4 2 2" xfId="718" xr:uid="{2D22EFA7-5E95-49F6-93CC-DB0A6051C46D}"/>
    <cellStyle name="Normal 7 3 4 2 2 2" xfId="1895" xr:uid="{954C4FC3-504E-4607-B2D4-3F6CD1423CFF}"/>
    <cellStyle name="Normal 7 3 4 2 2 2 2" xfId="1896" xr:uid="{6EFEDC45-1EA3-4F69-BC1F-64EDCA2A2F23}"/>
    <cellStyle name="Normal 7 3 4 2 2 3" xfId="1897" xr:uid="{E4C461E8-8344-4CCA-B955-A3AF234714B1}"/>
    <cellStyle name="Normal 7 3 4 2 2 4" xfId="3499" xr:uid="{7B66E755-4A26-497F-BEEE-74D469686078}"/>
    <cellStyle name="Normal 7 3 4 2 3" xfId="1898" xr:uid="{9E1A44A6-40B9-49AF-9F90-5EFF5A6B3738}"/>
    <cellStyle name="Normal 7 3 4 2 3 2" xfId="1899" xr:uid="{8DBADAA4-E1C4-483F-B18F-5E4473B70C5C}"/>
    <cellStyle name="Normal 7 3 4 2 4" xfId="1900" xr:uid="{4774AE85-3043-4656-ADAE-4AEF42B7CF38}"/>
    <cellStyle name="Normal 7 3 4 2 5" xfId="3500" xr:uid="{936358FF-9937-49A5-9077-990E2749DFD3}"/>
    <cellStyle name="Normal 7 3 4 3" xfId="719" xr:uid="{E487CF60-9763-4B6F-A1D9-67D1BAE227AA}"/>
    <cellStyle name="Normal 7 3 4 3 2" xfId="1901" xr:uid="{3C77FA28-83E7-4834-9F29-E9E05B9D374D}"/>
    <cellStyle name="Normal 7 3 4 3 2 2" xfId="1902" xr:uid="{F7FFE0AB-73C8-4926-A046-23619EC0302A}"/>
    <cellStyle name="Normal 7 3 4 3 3" xfId="1903" xr:uid="{280A7148-600A-4C3E-A31D-9DF55289B314}"/>
    <cellStyle name="Normal 7 3 4 3 4" xfId="3501" xr:uid="{D7351513-172D-4167-A6A3-FF0DE89FFFC4}"/>
    <cellStyle name="Normal 7 3 4 4" xfId="1904" xr:uid="{CC88D960-30EC-4596-913B-F05162038859}"/>
    <cellStyle name="Normal 7 3 4 4 2" xfId="1905" xr:uid="{BF2033BF-8B6D-41F9-B1C0-25620B999113}"/>
    <cellStyle name="Normal 7 3 4 4 3" xfId="3502" xr:uid="{9166CE66-0D62-4EB6-9F16-23B266B70EEA}"/>
    <cellStyle name="Normal 7 3 4 4 4" xfId="3503" xr:uid="{C61CB8DF-1369-455C-B465-5A6431A304EE}"/>
    <cellStyle name="Normal 7 3 4 5" xfId="1906" xr:uid="{B6FF4197-0691-4695-98BC-690600C94AB7}"/>
    <cellStyle name="Normal 7 3 4 6" xfId="3504" xr:uid="{61123001-C848-4214-A668-BCE7ED99B64F}"/>
    <cellStyle name="Normal 7 3 4 7" xfId="3505" xr:uid="{04F76E38-13E8-483F-9CFE-13E9049AC5E5}"/>
    <cellStyle name="Normal 7 3 5" xfId="362" xr:uid="{711857EC-796E-401C-90F3-5FB8BC8834C5}"/>
    <cellStyle name="Normal 7 3 5 2" xfId="720" xr:uid="{0D819A58-A8C9-424C-AF28-F0CEE971BE95}"/>
    <cellStyle name="Normal 7 3 5 2 2" xfId="1907" xr:uid="{D61958BA-999A-4BC3-8EB4-C36759F6A44E}"/>
    <cellStyle name="Normal 7 3 5 2 2 2" xfId="1908" xr:uid="{D55DCF95-4096-4157-9EB5-38CCE8C2DE34}"/>
    <cellStyle name="Normal 7 3 5 2 3" xfId="1909" xr:uid="{80A536DC-247B-48ED-BB75-09ACA03B3BE4}"/>
    <cellStyle name="Normal 7 3 5 2 4" xfId="3506" xr:uid="{C871C722-0540-4ED5-8CE9-AA3DA0EF5191}"/>
    <cellStyle name="Normal 7 3 5 3" xfId="1910" xr:uid="{B21EC14D-1BD6-45D5-A109-03720459476E}"/>
    <cellStyle name="Normal 7 3 5 3 2" xfId="1911" xr:uid="{AC304275-9FD2-4E9D-9704-889D0A2E998F}"/>
    <cellStyle name="Normal 7 3 5 3 3" xfId="3507" xr:uid="{BD3ACEAF-8280-4299-A51B-23C62EAA1345}"/>
    <cellStyle name="Normal 7 3 5 3 4" xfId="3508" xr:uid="{A6832408-8A3A-44CD-A0E6-1CBF0B1D8248}"/>
    <cellStyle name="Normal 7 3 5 4" xfId="1912" xr:uid="{870CA598-9198-4C6C-B56C-D68C189D1157}"/>
    <cellStyle name="Normal 7 3 5 5" xfId="3509" xr:uid="{29AA5348-F3F9-42A6-BD0F-C1FE0FDBAA3B}"/>
    <cellStyle name="Normal 7 3 5 6" xfId="3510" xr:uid="{0962BCE5-2581-4584-88DE-63733E6F91B2}"/>
    <cellStyle name="Normal 7 3 6" xfId="363" xr:uid="{EC42F84D-6535-4C45-8946-8B36E94258D4}"/>
    <cellStyle name="Normal 7 3 6 2" xfId="1913" xr:uid="{1224E810-09CE-48EE-951A-9CB3152EBDAB}"/>
    <cellStyle name="Normal 7 3 6 2 2" xfId="1914" xr:uid="{A2F3E0A7-AA9B-4124-8EEE-AFE774FE394A}"/>
    <cellStyle name="Normal 7 3 6 2 3" xfId="3511" xr:uid="{8D71FC44-CBFC-4E7E-B51C-F952C486B2C5}"/>
    <cellStyle name="Normal 7 3 6 2 4" xfId="3512" xr:uid="{42A538D0-8AC7-4F36-B115-0F0067D8AFC9}"/>
    <cellStyle name="Normal 7 3 6 3" xfId="1915" xr:uid="{1C6C66A6-C07D-4F98-BB73-7E3931BCE466}"/>
    <cellStyle name="Normal 7 3 6 4" xfId="3513" xr:uid="{D31ACA8E-0760-4ABA-9797-2DFA345D6847}"/>
    <cellStyle name="Normal 7 3 6 5" xfId="3514" xr:uid="{497961F5-5B44-4F26-BE87-B336BBA080D9}"/>
    <cellStyle name="Normal 7 3 7" xfId="1916" xr:uid="{116AB8B8-9F44-43F8-869C-C8CE1AADC30C}"/>
    <cellStyle name="Normal 7 3 7 2" xfId="1917" xr:uid="{FACA2E30-21AF-4D88-809D-FF8201B296CE}"/>
    <cellStyle name="Normal 7 3 7 3" xfId="3515" xr:uid="{A6812FAF-EBF4-4787-8216-36130191D57C}"/>
    <cellStyle name="Normal 7 3 7 4" xfId="3516" xr:uid="{A7E32897-1B40-4817-A743-84593307F369}"/>
    <cellStyle name="Normal 7 3 8" xfId="1918" xr:uid="{4205EC34-0606-443E-AE5E-F461D0DF73E4}"/>
    <cellStyle name="Normal 7 3 8 2" xfId="3517" xr:uid="{274E5B8C-CEC2-4A25-B867-BA54D7EF2F57}"/>
    <cellStyle name="Normal 7 3 8 3" xfId="3518" xr:uid="{65DF0929-24EC-4F8B-997A-8ACB930291CA}"/>
    <cellStyle name="Normal 7 3 8 4" xfId="3519" xr:uid="{A885DC71-C562-477D-AE9A-4823127AE8E9}"/>
    <cellStyle name="Normal 7 3 9" xfId="3520" xr:uid="{DCD48A09-5861-43A2-9BA3-9836E7698B2C}"/>
    <cellStyle name="Normal 7 4" xfId="142" xr:uid="{EAB27944-4706-42B8-8BA8-29E927B9DEA7}"/>
    <cellStyle name="Normal 7 4 10" xfId="3521" xr:uid="{6E960A2E-A144-4035-834B-CAE19A7256ED}"/>
    <cellStyle name="Normal 7 4 11" xfId="3522" xr:uid="{C87A0016-54D7-4277-A4E5-A466A1263580}"/>
    <cellStyle name="Normal 7 4 2" xfId="143" xr:uid="{493F3775-5182-4BAD-9487-194FF829E226}"/>
    <cellStyle name="Normal 7 4 2 2" xfId="364" xr:uid="{AD8A0E58-D61E-4C92-BBC6-401168B6613C}"/>
    <cellStyle name="Normal 7 4 2 2 2" xfId="721" xr:uid="{F3BF5203-A6EC-487E-B199-3D2CEF403108}"/>
    <cellStyle name="Normal 7 4 2 2 2 2" xfId="722" xr:uid="{A913F403-93F3-48B0-A8F6-E0F52188E7B8}"/>
    <cellStyle name="Normal 7 4 2 2 2 2 2" xfId="1919" xr:uid="{B4011635-D16C-4582-B7B4-11D99D1AABFD}"/>
    <cellStyle name="Normal 7 4 2 2 2 2 3" xfId="3523" xr:uid="{0CA8631E-AEB5-41DD-BCF3-9554A366ADDB}"/>
    <cellStyle name="Normal 7 4 2 2 2 2 4" xfId="3524" xr:uid="{44F0B7A6-8B1A-447A-B710-BD334047BFFD}"/>
    <cellStyle name="Normal 7 4 2 2 2 3" xfId="1920" xr:uid="{607EF866-A13A-4BC1-9DE2-4E10B441DE09}"/>
    <cellStyle name="Normal 7 4 2 2 2 3 2" xfId="3525" xr:uid="{96B7C3E7-21FF-4389-9F5A-0D8640CFA89C}"/>
    <cellStyle name="Normal 7 4 2 2 2 3 3" xfId="3526" xr:uid="{3FB8CF35-F05E-449F-9B83-67306B583D3D}"/>
    <cellStyle name="Normal 7 4 2 2 2 3 4" xfId="3527" xr:uid="{C64002C7-4D07-4447-8A80-CB3BECF123EF}"/>
    <cellStyle name="Normal 7 4 2 2 2 4" xfId="3528" xr:uid="{9E30A240-4A74-47C9-930B-5DC57C02E4E7}"/>
    <cellStyle name="Normal 7 4 2 2 2 5" xfId="3529" xr:uid="{D0102C42-6E49-4771-B64B-095973258A8C}"/>
    <cellStyle name="Normal 7 4 2 2 2 6" xfId="3530" xr:uid="{BEB8ABE3-8913-44AE-AA1C-4D757293EF81}"/>
    <cellStyle name="Normal 7 4 2 2 3" xfId="723" xr:uid="{B1966742-8F31-493D-AA9E-91C331F360F1}"/>
    <cellStyle name="Normal 7 4 2 2 3 2" xfId="1921" xr:uid="{CAD4D54E-BF5E-4FD9-B7A7-1559916A1386}"/>
    <cellStyle name="Normal 7 4 2 2 3 2 2" xfId="3531" xr:uid="{A7938CAE-8290-4AE8-A6A3-5E8B8C60C59B}"/>
    <cellStyle name="Normal 7 4 2 2 3 2 3" xfId="3532" xr:uid="{A27B75C6-C129-4115-8214-8A8FB1ABD0C2}"/>
    <cellStyle name="Normal 7 4 2 2 3 2 4" xfId="3533" xr:uid="{24BAD49E-DC79-4CCE-85F8-4965B3F88274}"/>
    <cellStyle name="Normal 7 4 2 2 3 3" xfId="3534" xr:uid="{CA920196-5026-4064-9C69-CCCCB35DDA0A}"/>
    <cellStyle name="Normal 7 4 2 2 3 4" xfId="3535" xr:uid="{4C45815B-DB96-434B-B371-324F8173238C}"/>
    <cellStyle name="Normal 7 4 2 2 3 5" xfId="3536" xr:uid="{CA21B4D9-4CB5-4AA0-8F2D-812FF9490DB6}"/>
    <cellStyle name="Normal 7 4 2 2 4" xfId="1922" xr:uid="{7B41B5C9-438D-476F-9D95-92E811101D50}"/>
    <cellStyle name="Normal 7 4 2 2 4 2" xfId="3537" xr:uid="{BB61026D-AC11-4728-8A7D-290349982A17}"/>
    <cellStyle name="Normal 7 4 2 2 4 3" xfId="3538" xr:uid="{7F1A0FD2-4C9F-40DF-AB1B-4B33D92135E2}"/>
    <cellStyle name="Normal 7 4 2 2 4 4" xfId="3539" xr:uid="{CCE18B30-C821-40A9-9B54-98308FD637F4}"/>
    <cellStyle name="Normal 7 4 2 2 5" xfId="3540" xr:uid="{B35AAD1F-6902-42E6-892F-97BB1C244A71}"/>
    <cellStyle name="Normal 7 4 2 2 5 2" xfId="3541" xr:uid="{4F1FE2C7-579B-4448-BA7B-4B1041E094A9}"/>
    <cellStyle name="Normal 7 4 2 2 5 3" xfId="3542" xr:uid="{611CBCB3-6130-43B1-8774-9556BF62BD85}"/>
    <cellStyle name="Normal 7 4 2 2 5 4" xfId="3543" xr:uid="{75B4D031-C231-46DF-A7FF-37C9915B6833}"/>
    <cellStyle name="Normal 7 4 2 2 6" xfId="3544" xr:uid="{CE2E900D-F4E8-41A8-B724-41ADAB9C2921}"/>
    <cellStyle name="Normal 7 4 2 2 7" xfId="3545" xr:uid="{10820FBA-1B78-4239-9884-0BB9621D643A}"/>
    <cellStyle name="Normal 7 4 2 2 8" xfId="3546" xr:uid="{4B55021D-CCB0-4DDF-B668-DDDE5200B09E}"/>
    <cellStyle name="Normal 7 4 2 3" xfId="724" xr:uid="{2F76CA5B-8C35-4F96-8E06-47770B2BD0EF}"/>
    <cellStyle name="Normal 7 4 2 3 2" xfId="725" xr:uid="{5B5A5A1A-A6FC-4139-9BCE-2197D473DDDA}"/>
    <cellStyle name="Normal 7 4 2 3 2 2" xfId="726" xr:uid="{4603389D-5DD7-43CA-A534-DC7D33951324}"/>
    <cellStyle name="Normal 7 4 2 3 2 3" xfId="3547" xr:uid="{B3E16AE7-24BD-456B-A6DC-13B158C32121}"/>
    <cellStyle name="Normal 7 4 2 3 2 4" xfId="3548" xr:uid="{B95144D4-48A5-41F0-B673-DD95ECD1BCC6}"/>
    <cellStyle name="Normal 7 4 2 3 3" xfId="727" xr:uid="{D0C93E90-7782-4BE4-A3FF-92F4B78A4B50}"/>
    <cellStyle name="Normal 7 4 2 3 3 2" xfId="3549" xr:uid="{085B41DA-2F8B-4296-B253-88D10B4BBD63}"/>
    <cellStyle name="Normal 7 4 2 3 3 3" xfId="3550" xr:uid="{59CE5165-176A-48DA-8F7A-AFA051B345D7}"/>
    <cellStyle name="Normal 7 4 2 3 3 4" xfId="3551" xr:uid="{86F4EA1A-69F2-48C3-9561-FFA513F394C2}"/>
    <cellStyle name="Normal 7 4 2 3 4" xfId="3552" xr:uid="{AD4900DD-3545-4B24-B686-C79AD3F65E1C}"/>
    <cellStyle name="Normal 7 4 2 3 5" xfId="3553" xr:uid="{9717EF6A-91D9-49C7-B7E9-58B91DECC6AC}"/>
    <cellStyle name="Normal 7 4 2 3 6" xfId="3554" xr:uid="{4AB43299-D66A-4C78-BA9E-3857041FBC40}"/>
    <cellStyle name="Normal 7 4 2 4" xfId="728" xr:uid="{38C92F62-AC7E-4098-BC09-ED4E19117AAA}"/>
    <cellStyle name="Normal 7 4 2 4 2" xfId="729" xr:uid="{4D5DC3B1-C851-4B8C-9F59-1C75CB16CAED}"/>
    <cellStyle name="Normal 7 4 2 4 2 2" xfId="3555" xr:uid="{0BFDF94B-208F-45A4-A772-511C70B185BC}"/>
    <cellStyle name="Normal 7 4 2 4 2 3" xfId="3556" xr:uid="{8F944420-83D8-4444-B35C-93AB781B9F98}"/>
    <cellStyle name="Normal 7 4 2 4 2 4" xfId="3557" xr:uid="{B6A93BA0-60E9-4C2F-A162-189BA9162083}"/>
    <cellStyle name="Normal 7 4 2 4 3" xfId="3558" xr:uid="{F6A50C43-D8C2-415A-A4F0-72058488D5F1}"/>
    <cellStyle name="Normal 7 4 2 4 4" xfId="3559" xr:uid="{11E933BF-513E-4925-A50A-7171FC92A319}"/>
    <cellStyle name="Normal 7 4 2 4 5" xfId="3560" xr:uid="{AB762F2B-2EA6-4A78-8FDE-11FAF27BEB58}"/>
    <cellStyle name="Normal 7 4 2 5" xfId="730" xr:uid="{32D7A451-BD84-4BD7-B122-6AFAC80B3772}"/>
    <cellStyle name="Normal 7 4 2 5 2" xfId="3561" xr:uid="{FB2063B4-D9C3-4216-BD0A-4C8468ADD825}"/>
    <cellStyle name="Normal 7 4 2 5 3" xfId="3562" xr:uid="{A683AC17-9F1B-4E0F-953D-5A28A7230271}"/>
    <cellStyle name="Normal 7 4 2 5 4" xfId="3563" xr:uid="{C9474FF1-E8B5-4416-9073-310D96492888}"/>
    <cellStyle name="Normal 7 4 2 6" xfId="3564" xr:uid="{B46E06C7-6848-4BA7-91CD-ADD2CFDB0734}"/>
    <cellStyle name="Normal 7 4 2 6 2" xfId="3565" xr:uid="{9951C41D-673A-4E93-994F-73CAA3361C3B}"/>
    <cellStyle name="Normal 7 4 2 6 3" xfId="3566" xr:uid="{B018EEB8-7ECB-4D21-9EB4-CCFD035D9F94}"/>
    <cellStyle name="Normal 7 4 2 6 4" xfId="3567" xr:uid="{E06A4559-544E-4929-ACF3-891F02005C8C}"/>
    <cellStyle name="Normal 7 4 2 7" xfId="3568" xr:uid="{8244C875-75D0-4565-946F-EC72996C2C8E}"/>
    <cellStyle name="Normal 7 4 2 8" xfId="3569" xr:uid="{1DDD9DA6-2EC9-4096-91BD-34E97F6BD18C}"/>
    <cellStyle name="Normal 7 4 2 9" xfId="3570" xr:uid="{7FE9F347-EEC3-49A9-AF82-232A1B10271D}"/>
    <cellStyle name="Normal 7 4 3" xfId="365" xr:uid="{C9F1816B-4485-4486-A422-3C9ABC6219F8}"/>
    <cellStyle name="Normal 7 4 3 2" xfId="731" xr:uid="{1BD30C9F-211E-4FA0-8174-F349112F1073}"/>
    <cellStyle name="Normal 7 4 3 2 2" xfId="732" xr:uid="{2D49AD51-8BC6-4E0C-A032-FD4192D90A70}"/>
    <cellStyle name="Normal 7 4 3 2 2 2" xfId="1923" xr:uid="{E3354D55-3FA1-4CFD-938A-DB12276C9573}"/>
    <cellStyle name="Normal 7 4 3 2 2 2 2" xfId="1924" xr:uid="{1CAE60B4-331E-4E00-8523-BF2AA1BC9B71}"/>
    <cellStyle name="Normal 7 4 3 2 2 3" xfId="1925" xr:uid="{57289866-FB01-4E53-8EBF-310654928CAE}"/>
    <cellStyle name="Normal 7 4 3 2 2 4" xfId="3571" xr:uid="{F111BE45-8258-48E3-A1E6-DDB7711CE13B}"/>
    <cellStyle name="Normal 7 4 3 2 3" xfId="1926" xr:uid="{82A3DB61-AEE6-47D1-A67E-5C957988BF9B}"/>
    <cellStyle name="Normal 7 4 3 2 3 2" xfId="1927" xr:uid="{5709053E-A4BD-4585-86F8-E13F166D8F11}"/>
    <cellStyle name="Normal 7 4 3 2 3 3" xfId="3572" xr:uid="{24ED8312-C5CB-425C-8A30-7B67CD3CA75B}"/>
    <cellStyle name="Normal 7 4 3 2 3 4" xfId="3573" xr:uid="{41F75BAF-E006-4D80-99E2-6FF62E298EE7}"/>
    <cellStyle name="Normal 7 4 3 2 4" xfId="1928" xr:uid="{D5F60C3A-50D6-48D5-8EA2-6AB126969250}"/>
    <cellStyle name="Normal 7 4 3 2 5" xfId="3574" xr:uid="{FE48F8EE-BE90-41D6-A372-8C9D56DAC76F}"/>
    <cellStyle name="Normal 7 4 3 2 6" xfId="3575" xr:uid="{EE599F0A-3BA9-4640-B3C8-E125D6FF18B6}"/>
    <cellStyle name="Normal 7 4 3 3" xfId="733" xr:uid="{68BE4F48-A33B-45EF-AE9C-6BED0807AA72}"/>
    <cellStyle name="Normal 7 4 3 3 2" xfId="1929" xr:uid="{016794F0-B1F8-48B8-9BE1-CD968600180B}"/>
    <cellStyle name="Normal 7 4 3 3 2 2" xfId="1930" xr:uid="{CFF233DA-860E-464A-8E1F-FC3EC90BE7AC}"/>
    <cellStyle name="Normal 7 4 3 3 2 3" xfId="3576" xr:uid="{47AF17CE-0D0D-4665-85DA-90490DCC26D4}"/>
    <cellStyle name="Normal 7 4 3 3 2 4" xfId="3577" xr:uid="{2687FB12-A81B-45D8-A94B-02080F9F9190}"/>
    <cellStyle name="Normal 7 4 3 3 3" xfId="1931" xr:uid="{96C75830-ABA7-497D-AACC-542FDF2C81B9}"/>
    <cellStyle name="Normal 7 4 3 3 4" xfId="3578" xr:uid="{D3CC96A1-441F-4536-9F3A-4B5FEACA9040}"/>
    <cellStyle name="Normal 7 4 3 3 5" xfId="3579" xr:uid="{BCF76E23-A5FD-4305-B7DF-849F884AE8FA}"/>
    <cellStyle name="Normal 7 4 3 4" xfId="1932" xr:uid="{E7F5ECAE-7FB4-43FE-8E93-62FF6073339C}"/>
    <cellStyle name="Normal 7 4 3 4 2" xfId="1933" xr:uid="{34A33923-C494-48A7-8444-6D46775E746F}"/>
    <cellStyle name="Normal 7 4 3 4 3" xfId="3580" xr:uid="{B9B9C348-CB9C-4E5B-B0EF-F306413270A6}"/>
    <cellStyle name="Normal 7 4 3 4 4" xfId="3581" xr:uid="{3934B15B-8C4B-4BB5-9AAD-33783C8976B1}"/>
    <cellStyle name="Normal 7 4 3 5" xfId="1934" xr:uid="{17EAEF38-8649-4DEE-B824-A2E70DF9A639}"/>
    <cellStyle name="Normal 7 4 3 5 2" xfId="3582" xr:uid="{8069FB44-1A7E-46F5-9A19-EDF6D4C15BD1}"/>
    <cellStyle name="Normal 7 4 3 5 3" xfId="3583" xr:uid="{8DE972D9-614E-4D28-8B2A-F6C16A023066}"/>
    <cellStyle name="Normal 7 4 3 5 4" xfId="3584" xr:uid="{E928E01D-2320-4D70-84AC-7C4A56C9CFA0}"/>
    <cellStyle name="Normal 7 4 3 6" xfId="3585" xr:uid="{F519642B-FA2D-48CC-A503-8F6897BB2278}"/>
    <cellStyle name="Normal 7 4 3 7" xfId="3586" xr:uid="{AF0ACE59-B41B-4B2B-BC8C-F27BC7CB5301}"/>
    <cellStyle name="Normal 7 4 3 8" xfId="3587" xr:uid="{47433615-1ED7-4DA2-900B-7BD3184D6F44}"/>
    <cellStyle name="Normal 7 4 4" xfId="366" xr:uid="{C84CC377-D65A-4CC2-9924-2A4A807ECB67}"/>
    <cellStyle name="Normal 7 4 4 2" xfId="734" xr:uid="{49205671-86D2-44EB-B3D2-D9B6D95EEE3F}"/>
    <cellStyle name="Normal 7 4 4 2 2" xfId="735" xr:uid="{31E745A5-F185-4D96-8AAC-200E14E74395}"/>
    <cellStyle name="Normal 7 4 4 2 2 2" xfId="1935" xr:uid="{81786B9C-EED6-46CC-AF6A-93498A0EAA83}"/>
    <cellStyle name="Normal 7 4 4 2 2 3" xfId="3588" xr:uid="{E24526C0-6A61-422E-9A75-A7E36ADDB96C}"/>
    <cellStyle name="Normal 7 4 4 2 2 4" xfId="3589" xr:uid="{713717E0-6793-4044-A5D4-BB41327C2155}"/>
    <cellStyle name="Normal 7 4 4 2 3" xfId="1936" xr:uid="{3EF96BA6-FA8D-4C0F-9ECF-B82FFA7AFABF}"/>
    <cellStyle name="Normal 7 4 4 2 4" xfId="3590" xr:uid="{7B1FE620-D38B-4BCE-90E0-0406F437377F}"/>
    <cellStyle name="Normal 7 4 4 2 5" xfId="3591" xr:uid="{E11077E5-E122-4D50-995C-7EB6D34E0412}"/>
    <cellStyle name="Normal 7 4 4 3" xfId="736" xr:uid="{188460DA-506E-4A54-92BC-81E8165CDBB7}"/>
    <cellStyle name="Normal 7 4 4 3 2" xfId="1937" xr:uid="{2967D00E-89FC-4EF4-8DA9-9707425ECBFD}"/>
    <cellStyle name="Normal 7 4 4 3 3" xfId="3592" xr:uid="{F9992172-435F-48F4-B495-6E4A10CF673A}"/>
    <cellStyle name="Normal 7 4 4 3 4" xfId="3593" xr:uid="{E1B438AF-40AB-4966-95CB-984775F8C9CB}"/>
    <cellStyle name="Normal 7 4 4 4" xfId="1938" xr:uid="{77BE8C4C-0F6F-4CE0-8390-D8D266BD1D99}"/>
    <cellStyle name="Normal 7 4 4 4 2" xfId="3594" xr:uid="{8BACF6D1-D44B-4975-8206-4473CE2DCB47}"/>
    <cellStyle name="Normal 7 4 4 4 3" xfId="3595" xr:uid="{C173B3B3-5805-4D96-917A-93328F4F3AA5}"/>
    <cellStyle name="Normal 7 4 4 4 4" xfId="3596" xr:uid="{2DF87EF4-393E-4D71-AE9D-A50F93E53A5F}"/>
    <cellStyle name="Normal 7 4 4 5" xfId="3597" xr:uid="{6138167E-01FB-4122-AD77-964B10DCA49D}"/>
    <cellStyle name="Normal 7 4 4 6" xfId="3598" xr:uid="{6212AEAD-0742-45B1-A205-8A2212EE5667}"/>
    <cellStyle name="Normal 7 4 4 7" xfId="3599" xr:uid="{6E64FD11-D356-4F60-B2FF-DD09E123A1DB}"/>
    <cellStyle name="Normal 7 4 5" xfId="367" xr:uid="{7897961F-D7A7-4CCF-A02D-74B3EEEBCC76}"/>
    <cellStyle name="Normal 7 4 5 2" xfId="737" xr:uid="{98EFF8C6-30B9-4A54-9BC4-F1CDA03C86FC}"/>
    <cellStyle name="Normal 7 4 5 2 2" xfId="1939" xr:uid="{4FF35620-F791-4CD2-90CB-3CE08EB7DBCD}"/>
    <cellStyle name="Normal 7 4 5 2 3" xfId="3600" xr:uid="{95C77995-3CD2-4D82-B767-11AB2ABCC96D}"/>
    <cellStyle name="Normal 7 4 5 2 4" xfId="3601" xr:uid="{2978012E-D23C-42CB-A8A7-97EF311E75B4}"/>
    <cellStyle name="Normal 7 4 5 3" xfId="1940" xr:uid="{9E4F4089-C100-4AB4-9C9B-B2F449B55055}"/>
    <cellStyle name="Normal 7 4 5 3 2" xfId="3602" xr:uid="{0A62DF7F-DDB3-44FE-9CFA-5750404AEA1C}"/>
    <cellStyle name="Normal 7 4 5 3 3" xfId="3603" xr:uid="{B675BC68-62D1-4FA4-B19E-54BCF64CE20A}"/>
    <cellStyle name="Normal 7 4 5 3 4" xfId="3604" xr:uid="{B29418C1-484C-4218-9882-0BE53A6ECB00}"/>
    <cellStyle name="Normal 7 4 5 4" xfId="3605" xr:uid="{33BBDF27-5779-42E0-9CCB-F305D99AB908}"/>
    <cellStyle name="Normal 7 4 5 5" xfId="3606" xr:uid="{55D1485F-EC6D-447F-B2A6-287655E182FD}"/>
    <cellStyle name="Normal 7 4 5 6" xfId="3607" xr:uid="{91FADEAD-4FFD-4095-836C-6205347BA755}"/>
    <cellStyle name="Normal 7 4 6" xfId="738" xr:uid="{079E60D1-652D-4DD6-A1D8-76F96598B912}"/>
    <cellStyle name="Normal 7 4 6 2" xfId="1941" xr:uid="{1CD35CF6-60DA-472B-AED1-F901B2E4F3CC}"/>
    <cellStyle name="Normal 7 4 6 2 2" xfId="3608" xr:uid="{ECB9F640-6055-4064-8182-58BFA6DE5B81}"/>
    <cellStyle name="Normal 7 4 6 2 3" xfId="3609" xr:uid="{A7539964-8C56-4899-88B3-EE6D26559701}"/>
    <cellStyle name="Normal 7 4 6 2 4" xfId="3610" xr:uid="{6324FBDA-6FC1-4CA0-B123-9667B00C016B}"/>
    <cellStyle name="Normal 7 4 6 3" xfId="3611" xr:uid="{82472039-3454-4D38-9795-478584ECAF3B}"/>
    <cellStyle name="Normal 7 4 6 4" xfId="3612" xr:uid="{158616F5-5246-44B0-8713-2227E10B15EF}"/>
    <cellStyle name="Normal 7 4 6 5" xfId="3613" xr:uid="{30A73907-9FDA-4707-8790-6C1A31C43E72}"/>
    <cellStyle name="Normal 7 4 7" xfId="1942" xr:uid="{148DD574-7EAB-446A-BBCB-4C2006588A8C}"/>
    <cellStyle name="Normal 7 4 7 2" xfId="3614" xr:uid="{752AA0EC-D7F7-4E6A-B327-468D8361B7FC}"/>
    <cellStyle name="Normal 7 4 7 3" xfId="3615" xr:uid="{A5CD51F7-EA9C-40CE-86D7-3D1225D33E73}"/>
    <cellStyle name="Normal 7 4 7 4" xfId="3616" xr:uid="{FCA06140-86DF-4EF1-AFC6-1FF9F2C98CA0}"/>
    <cellStyle name="Normal 7 4 8" xfId="3617" xr:uid="{BAA4EE6A-1E8E-4A98-BBE1-EC32D0939406}"/>
    <cellStyle name="Normal 7 4 8 2" xfId="3618" xr:uid="{662AB940-9D80-42D4-BC8E-0588A991B063}"/>
    <cellStyle name="Normal 7 4 8 3" xfId="3619" xr:uid="{65308116-B07A-4830-AC17-D11FFFE02FD3}"/>
    <cellStyle name="Normal 7 4 8 4" xfId="3620" xr:uid="{4D5EE816-0CAA-4923-A101-6CFF8CD46D7A}"/>
    <cellStyle name="Normal 7 4 9" xfId="3621" xr:uid="{6B7422B3-95FE-4962-9099-7BF3EDD11EB3}"/>
    <cellStyle name="Normal 7 5" xfId="144" xr:uid="{348ED987-5B1A-4B36-999F-96C158359F26}"/>
    <cellStyle name="Normal 7 5 2" xfId="145" xr:uid="{F04F0FC0-AEBF-458E-916E-90A30C99B5A5}"/>
    <cellStyle name="Normal 7 5 2 2" xfId="368" xr:uid="{BA39A118-5A1E-41E8-8B91-C2272DCFCF10}"/>
    <cellStyle name="Normal 7 5 2 2 2" xfId="739" xr:uid="{65E8429E-3FCC-4599-BBCA-1C3F796BA8AF}"/>
    <cellStyle name="Normal 7 5 2 2 2 2" xfId="1943" xr:uid="{A2D6E4AE-339D-42C5-B0AB-A3A4F4F9FF50}"/>
    <cellStyle name="Normal 7 5 2 2 2 3" xfId="3622" xr:uid="{42E46541-69CB-4696-8C48-11EA2A0B6359}"/>
    <cellStyle name="Normal 7 5 2 2 2 4" xfId="3623" xr:uid="{8278F440-B891-45F7-B258-8F36AFD005CF}"/>
    <cellStyle name="Normal 7 5 2 2 3" xfId="1944" xr:uid="{71790F5A-695C-47A4-AD40-3351C86D5142}"/>
    <cellStyle name="Normal 7 5 2 2 3 2" xfId="3624" xr:uid="{3B02CCF1-4053-4108-8AC9-6BD64286CE88}"/>
    <cellStyle name="Normal 7 5 2 2 3 3" xfId="3625" xr:uid="{A6018E72-6413-40B9-BFEE-A23A91895C21}"/>
    <cellStyle name="Normal 7 5 2 2 3 4" xfId="3626" xr:uid="{E33C4CC2-3244-40DB-AD2C-C379DDB26B9F}"/>
    <cellStyle name="Normal 7 5 2 2 4" xfId="3627" xr:uid="{1FB3170B-A65A-43AD-935A-F63961A943D3}"/>
    <cellStyle name="Normal 7 5 2 2 5" xfId="3628" xr:uid="{C5463DA8-13D0-4110-995A-8CD135BD8758}"/>
    <cellStyle name="Normal 7 5 2 2 6" xfId="3629" xr:uid="{EBD75DD3-E68D-4876-85E1-378E6F49AE81}"/>
    <cellStyle name="Normal 7 5 2 3" xfId="740" xr:uid="{44863889-E8AF-4FED-92B9-3E62F92C7365}"/>
    <cellStyle name="Normal 7 5 2 3 2" xfId="1945" xr:uid="{9C5190C1-BCF7-4313-BF40-D9332B8F0700}"/>
    <cellStyle name="Normal 7 5 2 3 2 2" xfId="3630" xr:uid="{E73EA56C-6FDB-40B5-99DC-2204417C679E}"/>
    <cellStyle name="Normal 7 5 2 3 2 3" xfId="3631" xr:uid="{4D1DFA27-FBBD-4F03-9554-A918C8990C20}"/>
    <cellStyle name="Normal 7 5 2 3 2 4" xfId="3632" xr:uid="{70181A2C-F6A9-488F-AA7C-D09F32B85527}"/>
    <cellStyle name="Normal 7 5 2 3 3" xfId="3633" xr:uid="{F2B268CE-AE5A-45A6-A8CA-9480C5881346}"/>
    <cellStyle name="Normal 7 5 2 3 4" xfId="3634" xr:uid="{F85B2283-F0E4-4A8E-8A73-3C9EF54F7CC9}"/>
    <cellStyle name="Normal 7 5 2 3 5" xfId="3635" xr:uid="{3F7ADB3B-2A0C-45A0-BB50-1A893FD76079}"/>
    <cellStyle name="Normal 7 5 2 4" xfId="1946" xr:uid="{6425DF69-2209-479D-BF66-B673934A3D3B}"/>
    <cellStyle name="Normal 7 5 2 4 2" xfId="3636" xr:uid="{8614CF76-F453-4DAE-8E6B-8860868F61A9}"/>
    <cellStyle name="Normal 7 5 2 4 3" xfId="3637" xr:uid="{FECCDA92-40D9-40DD-AAFB-08076D2F3595}"/>
    <cellStyle name="Normal 7 5 2 4 4" xfId="3638" xr:uid="{5B9859FA-5450-4C0B-9B7B-58D2710A52D6}"/>
    <cellStyle name="Normal 7 5 2 5" xfId="3639" xr:uid="{1A42E40A-0670-4514-AAA3-30ED3DA0FDC3}"/>
    <cellStyle name="Normal 7 5 2 5 2" xfId="3640" xr:uid="{9C3C3C31-6C01-48A1-B6A7-1CFB92FF69AB}"/>
    <cellStyle name="Normal 7 5 2 5 3" xfId="3641" xr:uid="{05A2081E-C8D7-4116-AAE4-698D622F4736}"/>
    <cellStyle name="Normal 7 5 2 5 4" xfId="3642" xr:uid="{93733EB2-8828-4012-886A-9D1D5C049E0C}"/>
    <cellStyle name="Normal 7 5 2 6" xfId="3643" xr:uid="{E6D7B2DC-AA79-4F07-B444-71C3284B53D7}"/>
    <cellStyle name="Normal 7 5 2 7" xfId="3644" xr:uid="{8051EA95-78B5-42EB-9A8E-C64FE173EC07}"/>
    <cellStyle name="Normal 7 5 2 8" xfId="3645" xr:uid="{59150716-9B9C-4A15-8046-9CF36A5FF58F}"/>
    <cellStyle name="Normal 7 5 3" xfId="369" xr:uid="{0DE38C54-65DD-4AB8-B4EC-2E807762E4F0}"/>
    <cellStyle name="Normal 7 5 3 2" xfId="741" xr:uid="{A65D9D5A-3D49-4989-A683-6605F7B6EEF0}"/>
    <cellStyle name="Normal 7 5 3 2 2" xfId="742" xr:uid="{EBD47B01-BE56-4BB0-848B-EB5354EE0A65}"/>
    <cellStyle name="Normal 7 5 3 2 3" xfId="3646" xr:uid="{B68E798D-BC1D-4758-80FB-D78F9E0D89DC}"/>
    <cellStyle name="Normal 7 5 3 2 4" xfId="3647" xr:uid="{21B82DD3-384A-4D98-BFAC-6CA127C53A02}"/>
    <cellStyle name="Normal 7 5 3 3" xfId="743" xr:uid="{192BD576-6CC7-4DFA-A8E1-3273D540D255}"/>
    <cellStyle name="Normal 7 5 3 3 2" xfId="3648" xr:uid="{919C9924-97E1-44E0-A647-68CE469F40C0}"/>
    <cellStyle name="Normal 7 5 3 3 3" xfId="3649" xr:uid="{FDC98269-A43D-4B84-9786-58D4CE9111B0}"/>
    <cellStyle name="Normal 7 5 3 3 4" xfId="3650" xr:uid="{ACF63F3A-E1D6-4438-ADCC-27BE943CEDB0}"/>
    <cellStyle name="Normal 7 5 3 4" xfId="3651" xr:uid="{B31C4135-CD26-4E24-AEE7-7318D7249042}"/>
    <cellStyle name="Normal 7 5 3 5" xfId="3652" xr:uid="{61AD7423-9F99-4CC7-BEEB-446A70C3E420}"/>
    <cellStyle name="Normal 7 5 3 6" xfId="3653" xr:uid="{89E698C4-E7B2-4FB9-8CED-E0B218A6EA85}"/>
    <cellStyle name="Normal 7 5 4" xfId="370" xr:uid="{323954E2-9B13-416C-9944-FDA97143CE61}"/>
    <cellStyle name="Normal 7 5 4 2" xfId="744" xr:uid="{D72ADC0B-9F00-45D2-B764-2F0638BD613C}"/>
    <cellStyle name="Normal 7 5 4 2 2" xfId="3654" xr:uid="{F36E76C6-F343-4D66-B639-FF20E3DC7944}"/>
    <cellStyle name="Normal 7 5 4 2 3" xfId="3655" xr:uid="{517C6F4C-A42F-456D-B7E8-2258F0C7945D}"/>
    <cellStyle name="Normal 7 5 4 2 4" xfId="3656" xr:uid="{CC48FA98-4228-405E-84DA-188889489A6B}"/>
    <cellStyle name="Normal 7 5 4 3" xfId="3657" xr:uid="{2381C02A-15E4-488B-A699-98F83F897B85}"/>
    <cellStyle name="Normal 7 5 4 4" xfId="3658" xr:uid="{3DB0960E-989A-411F-89FD-E3B54FD79E4A}"/>
    <cellStyle name="Normal 7 5 4 5" xfId="3659" xr:uid="{B48B6632-3415-469B-AD0B-7ECE9B0128DA}"/>
    <cellStyle name="Normal 7 5 5" xfId="745" xr:uid="{33E6042D-1463-4572-93F4-C77FF6D3EAC2}"/>
    <cellStyle name="Normal 7 5 5 2" xfId="3660" xr:uid="{634D9D0F-CEF4-4CC1-941A-58D69E22DC96}"/>
    <cellStyle name="Normal 7 5 5 3" xfId="3661" xr:uid="{98B3A856-32B3-47DB-9168-5FE5C0B5FCE5}"/>
    <cellStyle name="Normal 7 5 5 4" xfId="3662" xr:uid="{43606807-9C32-4CD1-B443-ABED9D6E368F}"/>
    <cellStyle name="Normal 7 5 6" xfId="3663" xr:uid="{7168950D-688E-473C-9CA8-691910B186CD}"/>
    <cellStyle name="Normal 7 5 6 2" xfId="3664" xr:uid="{D6CAA784-A7E8-4A6D-8E34-4C1B59070EF5}"/>
    <cellStyle name="Normal 7 5 6 3" xfId="3665" xr:uid="{A4B832AA-ECB6-4923-9AE2-5593C0C6442A}"/>
    <cellStyle name="Normal 7 5 6 4" xfId="3666" xr:uid="{A51DE5F6-5FF9-4E7E-ACFD-675A3D2A1D3F}"/>
    <cellStyle name="Normal 7 5 7" xfId="3667" xr:uid="{F8E6F9D2-BC1C-415A-97A8-560E671617EB}"/>
    <cellStyle name="Normal 7 5 8" xfId="3668" xr:uid="{EDC80701-8F8A-410D-BFE9-D4CEF16CA984}"/>
    <cellStyle name="Normal 7 5 9" xfId="3669" xr:uid="{4612DB0B-B0C0-4F9B-9B9F-EA9212438B04}"/>
    <cellStyle name="Normal 7 6" xfId="146" xr:uid="{2D1AA13F-33B8-4B7D-8053-B921E2D85785}"/>
    <cellStyle name="Normal 7 6 2" xfId="371" xr:uid="{AD64742F-E2F4-4390-939C-A14AD5A7537D}"/>
    <cellStyle name="Normal 7 6 2 2" xfId="746" xr:uid="{39C40AB3-6EC2-421F-8E3A-D1101F14AF7F}"/>
    <cellStyle name="Normal 7 6 2 2 2" xfId="1947" xr:uid="{77E90D5E-A4A6-4A92-9C86-D68C1D92C756}"/>
    <cellStyle name="Normal 7 6 2 2 2 2" xfId="1948" xr:uid="{99EC9CAF-7075-4016-824D-9A400D141241}"/>
    <cellStyle name="Normal 7 6 2 2 3" xfId="1949" xr:uid="{821FFF70-CC06-4704-863D-AAE775D3B614}"/>
    <cellStyle name="Normal 7 6 2 2 4" xfId="3670" xr:uid="{6718647F-649C-4F27-BD8D-64085B2222A7}"/>
    <cellStyle name="Normal 7 6 2 3" xfId="1950" xr:uid="{EB3EB159-C4BB-40E1-94F3-909536DD667C}"/>
    <cellStyle name="Normal 7 6 2 3 2" xfId="1951" xr:uid="{AA947743-2670-4A50-BE19-0D9A48397E6B}"/>
    <cellStyle name="Normal 7 6 2 3 3" xfId="3671" xr:uid="{3C99BF0F-EB56-4C31-BFFD-6D5BE3E9FB84}"/>
    <cellStyle name="Normal 7 6 2 3 4" xfId="3672" xr:uid="{BFD41BAF-87D0-45EA-BB2C-525AB63D349D}"/>
    <cellStyle name="Normal 7 6 2 4" xfId="1952" xr:uid="{D3C3C186-4B63-4183-AD1F-72406B4A55D7}"/>
    <cellStyle name="Normal 7 6 2 5" xfId="3673" xr:uid="{C0FCF014-622B-4CAF-BA7D-DFB7FFC41176}"/>
    <cellStyle name="Normal 7 6 2 6" xfId="3674" xr:uid="{0D21D0C9-3A10-4C26-B5F3-008B622348DA}"/>
    <cellStyle name="Normal 7 6 3" xfId="747" xr:uid="{F9A242D2-520A-4A98-8535-C14633A9680A}"/>
    <cellStyle name="Normal 7 6 3 2" xfId="1953" xr:uid="{087C9AF0-08CC-4533-8FCB-F36C9476EC83}"/>
    <cellStyle name="Normal 7 6 3 2 2" xfId="1954" xr:uid="{D8E8C478-0E2E-47B8-8FCD-91919AF39CC8}"/>
    <cellStyle name="Normal 7 6 3 2 3" xfId="3675" xr:uid="{A0977DF4-91C9-430D-A5C2-439DF4409CF5}"/>
    <cellStyle name="Normal 7 6 3 2 4" xfId="3676" xr:uid="{295C8B50-AC99-4F06-BCD4-50CFD54D7F1D}"/>
    <cellStyle name="Normal 7 6 3 3" xfId="1955" xr:uid="{80980DB5-660D-41B5-831B-8B46A14EC014}"/>
    <cellStyle name="Normal 7 6 3 4" xfId="3677" xr:uid="{505703B0-FB15-4CE7-94E0-071CDBF3B414}"/>
    <cellStyle name="Normal 7 6 3 5" xfId="3678" xr:uid="{241E2CDE-8B0E-4C27-AB40-4CE69F027FC7}"/>
    <cellStyle name="Normal 7 6 4" xfId="1956" xr:uid="{609A0B75-B583-4DEB-A475-41CBBCF9232C}"/>
    <cellStyle name="Normal 7 6 4 2" xfId="1957" xr:uid="{D5C08268-2863-4C14-B782-19D5E36DD812}"/>
    <cellStyle name="Normal 7 6 4 3" xfId="3679" xr:uid="{12695A02-B32D-4F61-B6B1-8705CA1E63DF}"/>
    <cellStyle name="Normal 7 6 4 4" xfId="3680" xr:uid="{DE45D926-ADB4-4F60-BF19-A55F337E2425}"/>
    <cellStyle name="Normal 7 6 5" xfId="1958" xr:uid="{4E71CE47-0CD0-43E9-BEC3-4DEB5844DFCC}"/>
    <cellStyle name="Normal 7 6 5 2" xfId="3681" xr:uid="{EAAEBB01-58CE-4665-90B3-1152E8A4EDA8}"/>
    <cellStyle name="Normal 7 6 5 3" xfId="3682" xr:uid="{87A907B3-CD6E-4EFD-A3B7-7BECD470595E}"/>
    <cellStyle name="Normal 7 6 5 4" xfId="3683" xr:uid="{05EDB331-A40C-48F7-8D61-B48AE7FB4E1F}"/>
    <cellStyle name="Normal 7 6 6" xfId="3684" xr:uid="{F9FD16FD-B87E-462B-9F79-E9FAB9A3C740}"/>
    <cellStyle name="Normal 7 6 7" xfId="3685" xr:uid="{6054CC91-24FD-4076-B00C-D5DF6B623992}"/>
    <cellStyle name="Normal 7 6 8" xfId="3686" xr:uid="{ECB0E452-7011-4C51-8480-F92AA2AE76A5}"/>
    <cellStyle name="Normal 7 7" xfId="372" xr:uid="{ADA91EDA-C266-49D9-B93A-8F950E015772}"/>
    <cellStyle name="Normal 7 7 2" xfId="748" xr:uid="{317F8BF0-D43D-4B82-B409-0F1145CF4B5E}"/>
    <cellStyle name="Normal 7 7 2 2" xfId="749" xr:uid="{332AE8DD-01A0-4684-B262-D4C24A281896}"/>
    <cellStyle name="Normal 7 7 2 2 2" xfId="1959" xr:uid="{1F927B48-67DF-446A-A40C-5A81E71C9161}"/>
    <cellStyle name="Normal 7 7 2 2 3" xfId="3687" xr:uid="{413ECBE0-1C13-4DE7-BB21-B1FF149A1D13}"/>
    <cellStyle name="Normal 7 7 2 2 4" xfId="3688" xr:uid="{2E2DFB2A-C4C2-42EB-ADED-F0CB1E6050C9}"/>
    <cellStyle name="Normal 7 7 2 3" xfId="1960" xr:uid="{CFF1574E-3223-4425-9AC2-D5F867810713}"/>
    <cellStyle name="Normal 7 7 2 4" xfId="3689" xr:uid="{191B81D0-5A0D-493B-9F40-D875B672DF02}"/>
    <cellStyle name="Normal 7 7 2 5" xfId="3690" xr:uid="{D744BE76-745E-41C0-B0F2-C254710DA7A7}"/>
    <cellStyle name="Normal 7 7 3" xfId="750" xr:uid="{A38DD6AA-B9BF-4602-A90C-EA0AF58C3AC9}"/>
    <cellStyle name="Normal 7 7 3 2" xfId="1961" xr:uid="{276511BF-9B76-4F26-8EE4-8D94AB372D35}"/>
    <cellStyle name="Normal 7 7 3 3" xfId="3691" xr:uid="{EDFC977C-FB8D-428A-8FEA-69BDDF0461BB}"/>
    <cellStyle name="Normal 7 7 3 4" xfId="3692" xr:uid="{45934CB3-823F-4631-832E-D7C88F161C9B}"/>
    <cellStyle name="Normal 7 7 4" xfId="1962" xr:uid="{0DE81D86-8292-4EF1-B4A5-556B69C8B0A3}"/>
    <cellStyle name="Normal 7 7 4 2" xfId="3693" xr:uid="{CABB6C42-C5C3-4F67-83A6-635C8133A954}"/>
    <cellStyle name="Normal 7 7 4 3" xfId="3694" xr:uid="{FEB7F3AF-E4B1-4938-882F-AB09C2B44394}"/>
    <cellStyle name="Normal 7 7 4 4" xfId="3695" xr:uid="{B0E27B83-0647-4C6C-8BED-EE66F126A2AD}"/>
    <cellStyle name="Normal 7 7 5" xfId="3696" xr:uid="{C3EAD875-E7C4-49C6-A249-5C23C1CD73D8}"/>
    <cellStyle name="Normal 7 7 6" xfId="3697" xr:uid="{F2938AA7-09EF-400E-810F-73BDE77DDCA2}"/>
    <cellStyle name="Normal 7 7 7" xfId="3698" xr:uid="{B4A8A1AD-A36C-4C13-88E2-4BD6DCD0BB36}"/>
    <cellStyle name="Normal 7 8" xfId="373" xr:uid="{D27D2DC7-AB27-456D-93DA-43917DEC51DD}"/>
    <cellStyle name="Normal 7 8 2" xfId="751" xr:uid="{E300DC02-0FC6-4378-B45C-DC660F1F91BA}"/>
    <cellStyle name="Normal 7 8 2 2" xfId="1963" xr:uid="{76D4AD29-03F7-4FFA-9712-6172EB7C03BA}"/>
    <cellStyle name="Normal 7 8 2 3" xfId="3699" xr:uid="{AFA6269E-0F76-4B48-84EF-1BD47C65BD1F}"/>
    <cellStyle name="Normal 7 8 2 4" xfId="3700" xr:uid="{C7BFD92D-F08A-41F6-B452-015FC06F49CD}"/>
    <cellStyle name="Normal 7 8 3" xfId="1964" xr:uid="{4D4AAAF6-DF2D-4CE3-B055-87BE8E8C9255}"/>
    <cellStyle name="Normal 7 8 3 2" xfId="3701" xr:uid="{01BFC832-DA85-4364-B413-F3C98323DA9C}"/>
    <cellStyle name="Normal 7 8 3 3" xfId="3702" xr:uid="{7A66C1E8-C532-48DA-B9D9-52C10DE61F02}"/>
    <cellStyle name="Normal 7 8 3 4" xfId="3703" xr:uid="{B44B6F84-F87D-431D-BD1D-B03272999EF7}"/>
    <cellStyle name="Normal 7 8 4" xfId="3704" xr:uid="{23B933CA-425F-4D59-8D9F-6C6C50A203BB}"/>
    <cellStyle name="Normal 7 8 5" xfId="3705" xr:uid="{A8B28613-0969-4DA7-A0FC-E5964F607171}"/>
    <cellStyle name="Normal 7 8 6" xfId="3706" xr:uid="{C78F27F5-6CAB-480D-96FE-0C85B6951AF4}"/>
    <cellStyle name="Normal 7 9" xfId="374" xr:uid="{428AC910-3B00-467A-8753-A35592AF5A71}"/>
    <cellStyle name="Normal 7 9 2" xfId="1965" xr:uid="{5D9DC842-5CCC-46FC-849B-0A6AF36F0C06}"/>
    <cellStyle name="Normal 7 9 2 2" xfId="3707" xr:uid="{6D7AADFE-1741-4823-B200-90376A274323}"/>
    <cellStyle name="Normal 7 9 2 2 2" xfId="4409" xr:uid="{F0C86698-0032-485C-B046-939C74F9A3C4}"/>
    <cellStyle name="Normal 7 9 2 2 3" xfId="4688" xr:uid="{06CCB652-FC88-4B00-AE96-F3F0EAE5D5D6}"/>
    <cellStyle name="Normal 7 9 2 3" xfId="3708" xr:uid="{A8195FB1-AA88-4A2F-9E8C-35AA8A4B0F06}"/>
    <cellStyle name="Normal 7 9 2 4" xfId="3709" xr:uid="{F42302F1-5E21-485B-9491-E9426CC0C7A7}"/>
    <cellStyle name="Normal 7 9 3" xfId="3710" xr:uid="{A59F2E0B-639A-493A-B64D-F20C4AEF21A5}"/>
    <cellStyle name="Normal 7 9 4" xfId="3711" xr:uid="{99B2A316-32B3-4562-8E07-B08EC03194A6}"/>
    <cellStyle name="Normal 7 9 4 2" xfId="4579" xr:uid="{8E542E02-131E-4C93-9C80-0DD22E703F1C}"/>
    <cellStyle name="Normal 7 9 4 3" xfId="4689" xr:uid="{E3078217-73DA-4D9F-8DB0-2B98A56A919D}"/>
    <cellStyle name="Normal 7 9 4 4" xfId="4608" xr:uid="{B4C6FA93-D3D5-4D92-90C3-EA219549AF9E}"/>
    <cellStyle name="Normal 7 9 5" xfId="3712" xr:uid="{C0535ABA-B2C1-4862-8A50-4F610A9675D3}"/>
    <cellStyle name="Normal 8" xfId="147" xr:uid="{D56F8F01-4242-4757-9710-DD79EA94ED23}"/>
    <cellStyle name="Normal 8 10" xfId="1966" xr:uid="{2A7FEA84-B2C2-4E6D-A52A-A8BEB8719EA3}"/>
    <cellStyle name="Normal 8 10 2" xfId="3713" xr:uid="{FFB4047C-5185-40F8-9A20-DE10F35A46FF}"/>
    <cellStyle name="Normal 8 10 3" xfId="3714" xr:uid="{5115E5C5-FF94-44A8-8858-F06A3A2E80FF}"/>
    <cellStyle name="Normal 8 10 4" xfId="3715" xr:uid="{ADFD7EEB-74E0-4661-9455-DFACCF3D1867}"/>
    <cellStyle name="Normal 8 11" xfId="3716" xr:uid="{6FEB7974-0EC8-4235-B6EA-94C8CFC8141B}"/>
    <cellStyle name="Normal 8 11 2" xfId="3717" xr:uid="{A347C073-9C40-4AB1-B3DC-0300843A8BD0}"/>
    <cellStyle name="Normal 8 11 3" xfId="3718" xr:uid="{C68F6513-54BB-4C9A-8ADD-52C39724FA0B}"/>
    <cellStyle name="Normal 8 11 4" xfId="3719" xr:uid="{88C9E7B6-95C4-4DA0-BF6C-BB4E2EEA11AB}"/>
    <cellStyle name="Normal 8 12" xfId="3720" xr:uid="{C65B7D3E-5081-4C2A-AC8E-439BDB97232C}"/>
    <cellStyle name="Normal 8 12 2" xfId="3721" xr:uid="{0D06EA2A-C059-419F-93E7-D742D7DDC53B}"/>
    <cellStyle name="Normal 8 13" xfId="3722" xr:uid="{73663B9E-5670-4F40-8201-226F1075AFC2}"/>
    <cellStyle name="Normal 8 14" xfId="3723" xr:uid="{CEB7FA3E-217D-4A5F-BA80-458E026BE997}"/>
    <cellStyle name="Normal 8 15" xfId="3724" xr:uid="{81F2D536-1397-4EBF-BF06-5D8C5A8C4573}"/>
    <cellStyle name="Normal 8 2" xfId="148" xr:uid="{CDD3CCAB-87A8-4DE3-BB08-EB2ECF6D57EE}"/>
    <cellStyle name="Normal 8 2 10" xfId="3725" xr:uid="{2C07E4D5-E2B9-45B9-B897-BCF2CE1D11CF}"/>
    <cellStyle name="Normal 8 2 11" xfId="3726" xr:uid="{D610AB23-3F38-470E-9543-A0EA1AA2484A}"/>
    <cellStyle name="Normal 8 2 2" xfId="149" xr:uid="{947A2B1F-319B-4DDE-9D37-880C2185C727}"/>
    <cellStyle name="Normal 8 2 2 2" xfId="150" xr:uid="{ABD4CD1E-1E8B-4782-916B-AF619B83DC9D}"/>
    <cellStyle name="Normal 8 2 2 2 2" xfId="375" xr:uid="{4AB87F9C-A556-4613-A257-A2644881A69A}"/>
    <cellStyle name="Normal 8 2 2 2 2 2" xfId="752" xr:uid="{9781BA00-2AC3-4564-8339-3781A90C52CC}"/>
    <cellStyle name="Normal 8 2 2 2 2 2 2" xfId="753" xr:uid="{AFA6DCCD-C0B3-4EAB-975C-16D3B412556E}"/>
    <cellStyle name="Normal 8 2 2 2 2 2 2 2" xfId="1967" xr:uid="{EC5453BC-AE95-471B-B8F3-EFA94718B876}"/>
    <cellStyle name="Normal 8 2 2 2 2 2 2 2 2" xfId="1968" xr:uid="{30453DE2-3E97-4893-91BE-FCB5EE917870}"/>
    <cellStyle name="Normal 8 2 2 2 2 2 2 3" xfId="1969" xr:uid="{1DDBCB7E-89D1-4E4B-9C40-D3BCE034636C}"/>
    <cellStyle name="Normal 8 2 2 2 2 2 3" xfId="1970" xr:uid="{1650567C-89B3-4B87-89D2-F19B57642614}"/>
    <cellStyle name="Normal 8 2 2 2 2 2 3 2" xfId="1971" xr:uid="{106D86A4-EDA1-4CE0-9C0A-97839D2C600B}"/>
    <cellStyle name="Normal 8 2 2 2 2 2 4" xfId="1972" xr:uid="{1D9E7B13-AE63-46A5-8DBE-2977748B00DC}"/>
    <cellStyle name="Normal 8 2 2 2 2 3" xfId="754" xr:uid="{B8CDC9F8-53E1-46E8-ACAD-30B6A1AD5D0F}"/>
    <cellStyle name="Normal 8 2 2 2 2 3 2" xfId="1973" xr:uid="{6EF88270-8027-4671-8A71-4BE343BCDA67}"/>
    <cellStyle name="Normal 8 2 2 2 2 3 2 2" xfId="1974" xr:uid="{84F503E0-5182-405E-9377-AC2CE7D7B140}"/>
    <cellStyle name="Normal 8 2 2 2 2 3 3" xfId="1975" xr:uid="{A747944E-CE53-4792-8572-898DF2F5F66A}"/>
    <cellStyle name="Normal 8 2 2 2 2 3 4" xfId="3727" xr:uid="{9B6AE586-ED3D-4D34-81FF-6A7E844E630E}"/>
    <cellStyle name="Normal 8 2 2 2 2 4" xfId="1976" xr:uid="{A6F040E4-2F78-4A48-8A99-2F5A2A3A3FBC}"/>
    <cellStyle name="Normal 8 2 2 2 2 4 2" xfId="1977" xr:uid="{ECF02EFA-84C6-49DA-823B-0D8A604D8A0C}"/>
    <cellStyle name="Normal 8 2 2 2 2 5" xfId="1978" xr:uid="{84DE23B2-6DF1-4AEB-92A3-B52E7FDBA4EE}"/>
    <cellStyle name="Normal 8 2 2 2 2 6" xfId="3728" xr:uid="{66A88991-407A-4FBE-88D0-024F91EE998E}"/>
    <cellStyle name="Normal 8 2 2 2 3" xfId="376" xr:uid="{975C24AB-1E6F-4A1A-86EF-8908025C472A}"/>
    <cellStyle name="Normal 8 2 2 2 3 2" xfId="755" xr:uid="{A9F80BAA-EB54-422A-A4A1-183B4E5A9299}"/>
    <cellStyle name="Normal 8 2 2 2 3 2 2" xfId="756" xr:uid="{A599859C-F652-48D2-9B1A-C72B89DE323B}"/>
    <cellStyle name="Normal 8 2 2 2 3 2 2 2" xfId="1979" xr:uid="{031C51A6-6964-48B9-A711-84ED5E4FA544}"/>
    <cellStyle name="Normal 8 2 2 2 3 2 2 2 2" xfId="1980" xr:uid="{C76A629A-952A-407B-AB3F-16CB3EDF52CF}"/>
    <cellStyle name="Normal 8 2 2 2 3 2 2 3" xfId="1981" xr:uid="{B1F2FDBB-1F99-4934-B341-68E00B9A82A5}"/>
    <cellStyle name="Normal 8 2 2 2 3 2 3" xfId="1982" xr:uid="{42FE445C-5576-438F-AED0-31E56B7CAA46}"/>
    <cellStyle name="Normal 8 2 2 2 3 2 3 2" xfId="1983" xr:uid="{FBFB692E-FB21-4C09-8006-1C6EA61066B7}"/>
    <cellStyle name="Normal 8 2 2 2 3 2 4" xfId="1984" xr:uid="{F5057A3B-9D17-4E63-8045-2A177AFA4478}"/>
    <cellStyle name="Normal 8 2 2 2 3 3" xfId="757" xr:uid="{37F2DD16-713D-4C27-837A-A1D6F13836B3}"/>
    <cellStyle name="Normal 8 2 2 2 3 3 2" xfId="1985" xr:uid="{A14912A3-9EF3-4ABF-8A2D-D121BD58ADC1}"/>
    <cellStyle name="Normal 8 2 2 2 3 3 2 2" xfId="1986" xr:uid="{DAF28143-1328-440F-BA7F-79DF2C8D4C82}"/>
    <cellStyle name="Normal 8 2 2 2 3 3 3" xfId="1987" xr:uid="{3ECEE2F4-675D-4DF9-9E09-E4B37715E5C9}"/>
    <cellStyle name="Normal 8 2 2 2 3 4" xfId="1988" xr:uid="{42BEA1B1-A1AF-481D-B170-7A26E217D312}"/>
    <cellStyle name="Normal 8 2 2 2 3 4 2" xfId="1989" xr:uid="{BD9EB6B7-3D3F-48B1-9E6E-9E5BD6375E31}"/>
    <cellStyle name="Normal 8 2 2 2 3 5" xfId="1990" xr:uid="{69E44CA5-41D5-4F44-A204-E3115FC0456E}"/>
    <cellStyle name="Normal 8 2 2 2 4" xfId="758" xr:uid="{D9EE874A-6139-4744-A40A-08C2DA181F09}"/>
    <cellStyle name="Normal 8 2 2 2 4 2" xfId="759" xr:uid="{86E7EFEB-9E07-4D52-AF64-FF6F169726F7}"/>
    <cellStyle name="Normal 8 2 2 2 4 2 2" xfId="1991" xr:uid="{782C5E8B-BB9C-487A-8A3F-80B2E5B09856}"/>
    <cellStyle name="Normal 8 2 2 2 4 2 2 2" xfId="1992" xr:uid="{B5D49FC8-6B1C-43CF-BEBC-436FF1F32637}"/>
    <cellStyle name="Normal 8 2 2 2 4 2 3" xfId="1993" xr:uid="{1ADCD994-D4F6-4D13-8089-10F3FFDEDF23}"/>
    <cellStyle name="Normal 8 2 2 2 4 3" xfId="1994" xr:uid="{F0F2673A-E0F3-4C05-A617-78CE6D5D8021}"/>
    <cellStyle name="Normal 8 2 2 2 4 3 2" xfId="1995" xr:uid="{E966F227-72A5-4450-907B-250C8CB668B7}"/>
    <cellStyle name="Normal 8 2 2 2 4 4" xfId="1996" xr:uid="{F0FD9782-D718-4FF2-A50B-F7AC58A3DA7E}"/>
    <cellStyle name="Normal 8 2 2 2 5" xfId="760" xr:uid="{4D2970BA-F200-442F-8130-4D4276694A81}"/>
    <cellStyle name="Normal 8 2 2 2 5 2" xfId="1997" xr:uid="{9ABACC6C-C6ED-4626-946D-6DC7873427C5}"/>
    <cellStyle name="Normal 8 2 2 2 5 2 2" xfId="1998" xr:uid="{9487D614-A6AC-4EF6-B709-1FE9D8D5891B}"/>
    <cellStyle name="Normal 8 2 2 2 5 3" xfId="1999" xr:uid="{A200905F-88E0-4F9A-8831-6582D11A06D7}"/>
    <cellStyle name="Normal 8 2 2 2 5 4" xfId="3729" xr:uid="{3B6BF243-DA5E-4614-9928-CBA1F75C8753}"/>
    <cellStyle name="Normal 8 2 2 2 6" xfId="2000" xr:uid="{F44CB64F-F40B-4155-8F05-10989B4948D6}"/>
    <cellStyle name="Normal 8 2 2 2 6 2" xfId="2001" xr:uid="{4444E6BA-3D5B-40FC-B775-9EA71C39A8D7}"/>
    <cellStyle name="Normal 8 2 2 2 7" xfId="2002" xr:uid="{2931F52E-2422-4A58-B4DC-E1F3E57C9DD5}"/>
    <cellStyle name="Normal 8 2 2 2 8" xfId="3730" xr:uid="{C4457467-6678-4835-B669-47258BC3C626}"/>
    <cellStyle name="Normal 8 2 2 3" xfId="377" xr:uid="{C7677E7C-F59A-47F4-9BA0-CA1A097D6403}"/>
    <cellStyle name="Normal 8 2 2 3 2" xfId="761" xr:uid="{6D6D0A8C-92C9-471E-9B84-B3CF536DDB0C}"/>
    <cellStyle name="Normal 8 2 2 3 2 2" xfId="762" xr:uid="{CD7614A9-D685-4B11-BDC2-F28B9DBC3755}"/>
    <cellStyle name="Normal 8 2 2 3 2 2 2" xfId="2003" xr:uid="{B1E71BD1-8156-4523-883A-3AEEC7BEA0EA}"/>
    <cellStyle name="Normal 8 2 2 3 2 2 2 2" xfId="2004" xr:uid="{E74CC8C0-E318-4206-8A1A-6EC7E72437F5}"/>
    <cellStyle name="Normal 8 2 2 3 2 2 3" xfId="2005" xr:uid="{38FB8872-9CFA-429C-B27E-9FA8B6005C1B}"/>
    <cellStyle name="Normal 8 2 2 3 2 3" xfId="2006" xr:uid="{52EF0BB4-F7A2-43D0-88C8-73C5CBE236C8}"/>
    <cellStyle name="Normal 8 2 2 3 2 3 2" xfId="2007" xr:uid="{F4F41E56-0669-445D-9C4D-9045E94A005E}"/>
    <cellStyle name="Normal 8 2 2 3 2 4" xfId="2008" xr:uid="{7B864C7E-A3D5-4146-924F-FE317DDB1E02}"/>
    <cellStyle name="Normal 8 2 2 3 3" xfId="763" xr:uid="{DA7B442B-F4B9-4D62-80D4-F74ED0AD658D}"/>
    <cellStyle name="Normal 8 2 2 3 3 2" xfId="2009" xr:uid="{FAD47676-5948-4171-A8F9-3301517723C5}"/>
    <cellStyle name="Normal 8 2 2 3 3 2 2" xfId="2010" xr:uid="{AD641ADA-AE5B-4A7C-92CF-41229B1B5B4B}"/>
    <cellStyle name="Normal 8 2 2 3 3 3" xfId="2011" xr:uid="{7B91C96F-D52D-4C03-AF32-EE52A17E8D4D}"/>
    <cellStyle name="Normal 8 2 2 3 3 4" xfId="3731" xr:uid="{7947E6C0-F214-48C7-9872-B861BF6A2D10}"/>
    <cellStyle name="Normal 8 2 2 3 4" xfId="2012" xr:uid="{24178D9B-F362-4071-AFFD-37EEEFE29A79}"/>
    <cellStyle name="Normal 8 2 2 3 4 2" xfId="2013" xr:uid="{BD7B19A5-3772-4EF8-B0B6-689C1F5B153F}"/>
    <cellStyle name="Normal 8 2 2 3 5" xfId="2014" xr:uid="{71785FB6-B783-4FE2-872B-D649BFBF9BF1}"/>
    <cellStyle name="Normal 8 2 2 3 6" xfId="3732" xr:uid="{B438F413-7E45-488C-82CF-1E076EA31D41}"/>
    <cellStyle name="Normal 8 2 2 4" xfId="378" xr:uid="{9A09BECE-EA41-4A04-BEC9-FDBC01867FF9}"/>
    <cellStyle name="Normal 8 2 2 4 2" xfId="764" xr:uid="{C5D03A79-7270-4B93-8917-1A49CB162247}"/>
    <cellStyle name="Normal 8 2 2 4 2 2" xfId="765" xr:uid="{95BBE9C8-D41C-4877-9890-57C4168FBE3D}"/>
    <cellStyle name="Normal 8 2 2 4 2 2 2" xfId="2015" xr:uid="{FD0B5516-B621-4461-94F0-80DDB1884A1D}"/>
    <cellStyle name="Normal 8 2 2 4 2 2 2 2" xfId="2016" xr:uid="{031EDE2C-7666-4EFE-86A3-B9E8F09FB9E6}"/>
    <cellStyle name="Normal 8 2 2 4 2 2 3" xfId="2017" xr:uid="{10ABE09B-BE49-46E9-B085-0E2995C61875}"/>
    <cellStyle name="Normal 8 2 2 4 2 3" xfId="2018" xr:uid="{9869F30D-8EC6-49FC-B3B0-F765AF70512D}"/>
    <cellStyle name="Normal 8 2 2 4 2 3 2" xfId="2019" xr:uid="{10EDFA7D-25F1-472A-84BF-7E2267ADAD9A}"/>
    <cellStyle name="Normal 8 2 2 4 2 4" xfId="2020" xr:uid="{1BEE69CC-31F5-4B27-A91F-A4DDDD651367}"/>
    <cellStyle name="Normal 8 2 2 4 3" xfId="766" xr:uid="{BA91F806-50C3-4EA6-98D8-B8469CC408F9}"/>
    <cellStyle name="Normal 8 2 2 4 3 2" xfId="2021" xr:uid="{8FDDD45E-1D6D-44C8-9AB3-3AE1017D8C18}"/>
    <cellStyle name="Normal 8 2 2 4 3 2 2" xfId="2022" xr:uid="{D331DC9B-009B-48EE-914E-7FCA3EA75E4C}"/>
    <cellStyle name="Normal 8 2 2 4 3 3" xfId="2023" xr:uid="{4B6F1B31-689F-4805-8A45-FA9141E5D181}"/>
    <cellStyle name="Normal 8 2 2 4 4" xfId="2024" xr:uid="{0116CA13-4B88-4D44-BB6B-006F7F979BA3}"/>
    <cellStyle name="Normal 8 2 2 4 4 2" xfId="2025" xr:uid="{0E7EDA53-D060-49FD-95F5-29A92E5885E0}"/>
    <cellStyle name="Normal 8 2 2 4 5" xfId="2026" xr:uid="{9C9400ED-798C-4E0A-846F-8594CE598573}"/>
    <cellStyle name="Normal 8 2 2 5" xfId="379" xr:uid="{B291258B-E744-4B56-8F3C-9A0E104899C7}"/>
    <cellStyle name="Normal 8 2 2 5 2" xfId="767" xr:uid="{BB94E488-C9AB-445D-9647-EAF07629B147}"/>
    <cellStyle name="Normal 8 2 2 5 2 2" xfId="2027" xr:uid="{6E67B506-A3B8-4E70-957E-3C2ABEF1384A}"/>
    <cellStyle name="Normal 8 2 2 5 2 2 2" xfId="2028" xr:uid="{A6687CF2-4C23-43A0-A555-6311E7F1F095}"/>
    <cellStyle name="Normal 8 2 2 5 2 3" xfId="2029" xr:uid="{AE56C8C8-5F9E-4CDA-B750-6CCF727B5318}"/>
    <cellStyle name="Normal 8 2 2 5 3" xfId="2030" xr:uid="{A417DA9C-9770-4060-A76E-C9A63D928DBB}"/>
    <cellStyle name="Normal 8 2 2 5 3 2" xfId="2031" xr:uid="{130437E5-8191-436E-AA6A-9FD5EF32493B}"/>
    <cellStyle name="Normal 8 2 2 5 4" xfId="2032" xr:uid="{CB1D5248-934A-4F3D-8BC9-62A3AC9AC9E2}"/>
    <cellStyle name="Normal 8 2 2 6" xfId="768" xr:uid="{04310980-C606-4818-8C9E-70201F559967}"/>
    <cellStyle name="Normal 8 2 2 6 2" xfId="2033" xr:uid="{3CB1C9CA-A87F-4480-A080-5C3723D91598}"/>
    <cellStyle name="Normal 8 2 2 6 2 2" xfId="2034" xr:uid="{7FEC5B42-8012-43A7-992B-0FDD0109CDFD}"/>
    <cellStyle name="Normal 8 2 2 6 3" xfId="2035" xr:uid="{F89D2345-1461-4259-AE0F-339D919E72AB}"/>
    <cellStyle name="Normal 8 2 2 6 4" xfId="3733" xr:uid="{76C4AAB7-2186-4E6A-877E-D3B4F45BF3AB}"/>
    <cellStyle name="Normal 8 2 2 7" xfId="2036" xr:uid="{35E7959B-C473-483E-9C35-60D61A27BBA4}"/>
    <cellStyle name="Normal 8 2 2 7 2" xfId="2037" xr:uid="{3ECB1067-B536-49A5-B258-4B2562B4B7A9}"/>
    <cellStyle name="Normal 8 2 2 8" xfId="2038" xr:uid="{EB91BFE0-34A4-45C3-9B60-5EF62BE68C11}"/>
    <cellStyle name="Normal 8 2 2 9" xfId="3734" xr:uid="{E77B89AB-07F1-4E4D-96E4-013357B50118}"/>
    <cellStyle name="Normal 8 2 3" xfId="151" xr:uid="{68A81175-6094-42EE-A9A3-C25A340BEE41}"/>
    <cellStyle name="Normal 8 2 3 2" xfId="152" xr:uid="{F56CECBB-42A6-4CED-95E6-F8C3DDE1B8F7}"/>
    <cellStyle name="Normal 8 2 3 2 2" xfId="769" xr:uid="{16376455-54D7-4011-9EB5-774041D7B1B4}"/>
    <cellStyle name="Normal 8 2 3 2 2 2" xfId="770" xr:uid="{152D0C7C-C58E-452E-9E3C-563628D80FC1}"/>
    <cellStyle name="Normal 8 2 3 2 2 2 2" xfId="2039" xr:uid="{BC5CCD51-5ACE-4E63-A3EC-16D9C29E833F}"/>
    <cellStyle name="Normal 8 2 3 2 2 2 2 2" xfId="2040" xr:uid="{62989CCC-243D-49C8-AE34-9AD876D3F446}"/>
    <cellStyle name="Normal 8 2 3 2 2 2 3" xfId="2041" xr:uid="{3B8A4E69-F636-40B0-8F00-5C13CE736F19}"/>
    <cellStyle name="Normal 8 2 3 2 2 3" xfId="2042" xr:uid="{8E7CA179-A233-43F5-9645-3EE152158EFA}"/>
    <cellStyle name="Normal 8 2 3 2 2 3 2" xfId="2043" xr:uid="{9F296199-CEA7-486E-808B-C08C4E407868}"/>
    <cellStyle name="Normal 8 2 3 2 2 4" xfId="2044" xr:uid="{C262D959-6A46-4072-A199-9C7C8D8B2E24}"/>
    <cellStyle name="Normal 8 2 3 2 3" xfId="771" xr:uid="{6410CDC0-C722-4932-87D3-7738B046FD9A}"/>
    <cellStyle name="Normal 8 2 3 2 3 2" xfId="2045" xr:uid="{4975EAF3-EC79-4B0E-A2DC-23938835D8C2}"/>
    <cellStyle name="Normal 8 2 3 2 3 2 2" xfId="2046" xr:uid="{3BD85354-C1B3-49C7-AE15-A6E4DFE7A489}"/>
    <cellStyle name="Normal 8 2 3 2 3 3" xfId="2047" xr:uid="{01447516-7A65-416B-A865-80CDB1B2049A}"/>
    <cellStyle name="Normal 8 2 3 2 3 4" xfId="3735" xr:uid="{5EBAD9BC-6D25-4833-BCA2-1D170052FB44}"/>
    <cellStyle name="Normal 8 2 3 2 4" xfId="2048" xr:uid="{24DD5908-C5B0-43AE-BC57-202D4B2FFAF1}"/>
    <cellStyle name="Normal 8 2 3 2 4 2" xfId="2049" xr:uid="{7FE37619-CC48-44DA-ADFD-B8244C2D870C}"/>
    <cellStyle name="Normal 8 2 3 2 5" xfId="2050" xr:uid="{B35E72DF-4C40-4EF8-A668-F73976B10ED4}"/>
    <cellStyle name="Normal 8 2 3 2 6" xfId="3736" xr:uid="{0C399C5F-5D9E-43A4-9A97-0F6D51972D81}"/>
    <cellStyle name="Normal 8 2 3 3" xfId="380" xr:uid="{6F366813-0892-46F8-909A-325213749653}"/>
    <cellStyle name="Normal 8 2 3 3 2" xfId="772" xr:uid="{36F3BDF3-8685-4CF2-8680-4B2CAF022A40}"/>
    <cellStyle name="Normal 8 2 3 3 2 2" xfId="773" xr:uid="{6C4E734C-8C66-45C2-8121-2BE3A2434151}"/>
    <cellStyle name="Normal 8 2 3 3 2 2 2" xfId="2051" xr:uid="{CC134BD1-FA96-4EBA-97D6-0C2DF9747BBF}"/>
    <cellStyle name="Normal 8 2 3 3 2 2 2 2" xfId="2052" xr:uid="{65FB0CDD-1074-40C6-9DAE-A0E510471AFC}"/>
    <cellStyle name="Normal 8 2 3 3 2 2 3" xfId="2053" xr:uid="{C6651B34-D428-43FC-9C7F-9ED4D8DCB2B4}"/>
    <cellStyle name="Normal 8 2 3 3 2 3" xfId="2054" xr:uid="{E2C583BD-675C-48AF-ADFE-831B1E3CD228}"/>
    <cellStyle name="Normal 8 2 3 3 2 3 2" xfId="2055" xr:uid="{94DEA94C-555B-43C9-A45E-8CF507A9A07C}"/>
    <cellStyle name="Normal 8 2 3 3 2 4" xfId="2056" xr:uid="{0A47FD0F-2F1F-403E-B411-23776902210F}"/>
    <cellStyle name="Normal 8 2 3 3 3" xfId="774" xr:uid="{15A186EA-195B-4988-8AF7-5090D0B69056}"/>
    <cellStyle name="Normal 8 2 3 3 3 2" xfId="2057" xr:uid="{89C82054-3147-4CA8-88EB-C77F1CD72DDF}"/>
    <cellStyle name="Normal 8 2 3 3 3 2 2" xfId="2058" xr:uid="{0D5788D1-0D79-4B86-8B33-6107A15C1FDD}"/>
    <cellStyle name="Normal 8 2 3 3 3 3" xfId="2059" xr:uid="{0D534099-0B1F-400B-A7E1-2854D91B8224}"/>
    <cellStyle name="Normal 8 2 3 3 4" xfId="2060" xr:uid="{268BAD29-C152-457C-BF53-EA7187F84322}"/>
    <cellStyle name="Normal 8 2 3 3 4 2" xfId="2061" xr:uid="{8D181640-B3F1-461F-A393-7B5B76DB4A75}"/>
    <cellStyle name="Normal 8 2 3 3 5" xfId="2062" xr:uid="{6461A71F-7D32-47B5-A5FE-CF73A687201F}"/>
    <cellStyle name="Normal 8 2 3 4" xfId="381" xr:uid="{EEB78FE5-30E2-4F3A-97AA-353586EEEE91}"/>
    <cellStyle name="Normal 8 2 3 4 2" xfId="775" xr:uid="{3ED38B7F-6631-4574-BDBD-23E556DF20C3}"/>
    <cellStyle name="Normal 8 2 3 4 2 2" xfId="2063" xr:uid="{54434516-527A-44F7-8943-6482A1D994E8}"/>
    <cellStyle name="Normal 8 2 3 4 2 2 2" xfId="2064" xr:uid="{0B621E15-732C-4BD1-AAD7-FE215BD9AFF1}"/>
    <cellStyle name="Normal 8 2 3 4 2 3" xfId="2065" xr:uid="{BAB5FD07-FD3B-45CC-8A7E-639A45C9989E}"/>
    <cellStyle name="Normal 8 2 3 4 3" xfId="2066" xr:uid="{B00A0FDC-8387-4736-9FE4-69482A55977C}"/>
    <cellStyle name="Normal 8 2 3 4 3 2" xfId="2067" xr:uid="{EAE2A92E-5BB1-4FCF-996B-867CC0392F73}"/>
    <cellStyle name="Normal 8 2 3 4 4" xfId="2068" xr:uid="{2842D03F-5BCA-4956-AD59-81BDF51EEA08}"/>
    <cellStyle name="Normal 8 2 3 5" xfId="776" xr:uid="{4B72FC8E-978F-4158-8FB2-0B36C9765F06}"/>
    <cellStyle name="Normal 8 2 3 5 2" xfId="2069" xr:uid="{6C348A17-DA56-4BE4-A2BD-1015016AD7D6}"/>
    <cellStyle name="Normal 8 2 3 5 2 2" xfId="2070" xr:uid="{1728365B-0757-4CE2-AD01-13A0B52E509F}"/>
    <cellStyle name="Normal 8 2 3 5 3" xfId="2071" xr:uid="{0B2AC53C-D504-4937-8529-B8C071C383E0}"/>
    <cellStyle name="Normal 8 2 3 5 4" xfId="3737" xr:uid="{B3822F83-62B3-4F3B-9A88-4EA9C7ED2F0F}"/>
    <cellStyle name="Normal 8 2 3 6" xfId="2072" xr:uid="{1BADC660-F0EE-4F3A-8748-3F2B91310AC0}"/>
    <cellStyle name="Normal 8 2 3 6 2" xfId="2073" xr:uid="{D9720B13-FDA5-479D-BDA5-2ADFF0A975EA}"/>
    <cellStyle name="Normal 8 2 3 7" xfId="2074" xr:uid="{98BB32FD-611B-4C4D-A131-A4B3ABAADCD5}"/>
    <cellStyle name="Normal 8 2 3 8" xfId="3738" xr:uid="{3CE7C411-54E8-4FF6-AE43-0B4AB94F11B3}"/>
    <cellStyle name="Normal 8 2 4" xfId="153" xr:uid="{77337280-A27B-4546-AD15-F47C144224DB}"/>
    <cellStyle name="Normal 8 2 4 2" xfId="450" xr:uid="{2EAD21D3-7BC1-4E70-B092-AAA7868CDEF4}"/>
    <cellStyle name="Normal 8 2 4 2 2" xfId="777" xr:uid="{DCF68DAA-2DDC-4087-89A0-E12157F91EBE}"/>
    <cellStyle name="Normal 8 2 4 2 2 2" xfId="2075" xr:uid="{EA5A07E1-65D2-4E62-B247-C5E4AE9AD14F}"/>
    <cellStyle name="Normal 8 2 4 2 2 2 2" xfId="2076" xr:uid="{35A37F68-7E79-4A8C-A279-41148CC02AA5}"/>
    <cellStyle name="Normal 8 2 4 2 2 3" xfId="2077" xr:uid="{F10CDCE3-D155-4A6D-BEDC-87AE3AACB226}"/>
    <cellStyle name="Normal 8 2 4 2 2 4" xfId="3739" xr:uid="{8DEC4271-1AB0-4289-989C-7769F053077F}"/>
    <cellStyle name="Normal 8 2 4 2 3" xfId="2078" xr:uid="{0D3727FA-BD69-4174-BF52-622652DD5066}"/>
    <cellStyle name="Normal 8 2 4 2 3 2" xfId="2079" xr:uid="{9DAAE79C-A795-42B7-A8DA-CCF80C139178}"/>
    <cellStyle name="Normal 8 2 4 2 4" xfId="2080" xr:uid="{B9DDBFAB-9821-456F-B3C0-6A72CE9F264D}"/>
    <cellStyle name="Normal 8 2 4 2 5" xfId="3740" xr:uid="{833144FF-3E21-4256-98F4-897D7298B4D2}"/>
    <cellStyle name="Normal 8 2 4 3" xfId="778" xr:uid="{6B849970-74F2-4DD5-83D9-1D918A759690}"/>
    <cellStyle name="Normal 8 2 4 3 2" xfId="2081" xr:uid="{8E989CA0-3824-47B2-83D9-B64DD628EAC2}"/>
    <cellStyle name="Normal 8 2 4 3 2 2" xfId="2082" xr:uid="{30D947D5-15DC-423F-9BE7-5608F351FC28}"/>
    <cellStyle name="Normal 8 2 4 3 3" xfId="2083" xr:uid="{34395078-1BEF-4E7D-AE18-AFE3BBEA1F67}"/>
    <cellStyle name="Normal 8 2 4 3 4" xfId="3741" xr:uid="{C328CB92-D04E-4C26-ABD1-9940EFD44DDF}"/>
    <cellStyle name="Normal 8 2 4 4" xfId="2084" xr:uid="{5BA7DCE5-EB7B-4272-B9E5-B967D7618ADD}"/>
    <cellStyle name="Normal 8 2 4 4 2" xfId="2085" xr:uid="{B345EB4E-4625-4B24-A250-6BF14BC379C5}"/>
    <cellStyle name="Normal 8 2 4 4 3" xfId="3742" xr:uid="{B9FCBDF4-692E-4367-B5A8-A1324095AA45}"/>
    <cellStyle name="Normal 8 2 4 4 4" xfId="3743" xr:uid="{EB94231A-8F68-43EF-95C3-3F177E24C9D1}"/>
    <cellStyle name="Normal 8 2 4 5" xfId="2086" xr:uid="{1F2C24EB-8F0B-458E-ACCC-E4503562AB90}"/>
    <cellStyle name="Normal 8 2 4 6" xfId="3744" xr:uid="{7B2F0EFB-A739-4ABF-AA24-C0263BCC1519}"/>
    <cellStyle name="Normal 8 2 4 7" xfId="3745" xr:uid="{F1F204CC-C860-453E-9D08-462C2650C104}"/>
    <cellStyle name="Normal 8 2 5" xfId="382" xr:uid="{C154BB99-7CB0-4721-956B-BA542F4C802B}"/>
    <cellStyle name="Normal 8 2 5 2" xfId="779" xr:uid="{3712F5C8-6FFA-41D2-9645-29F37B580797}"/>
    <cellStyle name="Normal 8 2 5 2 2" xfId="780" xr:uid="{128872FD-32F0-41EF-89DC-C0068B053318}"/>
    <cellStyle name="Normal 8 2 5 2 2 2" xfId="2087" xr:uid="{0279637C-D669-4C62-A295-D517EE3226A5}"/>
    <cellStyle name="Normal 8 2 5 2 2 2 2" xfId="2088" xr:uid="{69B68669-A011-486F-9BEA-B4986FEF0C0C}"/>
    <cellStyle name="Normal 8 2 5 2 2 3" xfId="2089" xr:uid="{EE0DAD31-8658-4B0C-9F06-2C6945F64606}"/>
    <cellStyle name="Normal 8 2 5 2 3" xfId="2090" xr:uid="{72D2DA7A-7E3E-4395-871A-F62DADE4853E}"/>
    <cellStyle name="Normal 8 2 5 2 3 2" xfId="2091" xr:uid="{383A4E43-61C6-46CB-AA21-90B853B949AA}"/>
    <cellStyle name="Normal 8 2 5 2 4" xfId="2092" xr:uid="{3C9641F4-C8FC-40FC-BEEF-383EF1FA5090}"/>
    <cellStyle name="Normal 8 2 5 3" xfId="781" xr:uid="{E50634B4-C739-459C-911A-2AD13A628615}"/>
    <cellStyle name="Normal 8 2 5 3 2" xfId="2093" xr:uid="{8BDC66D5-FA70-4C09-9457-3FCBEC3552C0}"/>
    <cellStyle name="Normal 8 2 5 3 2 2" xfId="2094" xr:uid="{B1B65AB3-9395-42FC-A067-57EC03A3A081}"/>
    <cellStyle name="Normal 8 2 5 3 3" xfId="2095" xr:uid="{D98A9500-C7EF-438E-B61C-6F04C9D8B9BA}"/>
    <cellStyle name="Normal 8 2 5 3 4" xfId="3746" xr:uid="{3DC311A2-4D71-4F40-B5EE-743A8A51EAB6}"/>
    <cellStyle name="Normal 8 2 5 4" xfId="2096" xr:uid="{314FF638-2FCF-469D-800A-8A476D0FE8D2}"/>
    <cellStyle name="Normal 8 2 5 4 2" xfId="2097" xr:uid="{972F6D37-2B85-4EAA-8F30-3A74D4D458E5}"/>
    <cellStyle name="Normal 8 2 5 5" xfId="2098" xr:uid="{3A8D6580-0AEF-41A8-865E-1047AE50A84E}"/>
    <cellStyle name="Normal 8 2 5 6" xfId="3747" xr:uid="{02D6C57A-4CFA-450D-BAAC-A1CB259E64B9}"/>
    <cellStyle name="Normal 8 2 6" xfId="383" xr:uid="{96F4EAF2-578C-400F-A77D-A9980E73B437}"/>
    <cellStyle name="Normal 8 2 6 2" xfId="782" xr:uid="{A98BC332-2295-44BC-A7EC-7E09BA06EF31}"/>
    <cellStyle name="Normal 8 2 6 2 2" xfId="2099" xr:uid="{9626D96D-70BD-460E-B44E-50540B0253B3}"/>
    <cellStyle name="Normal 8 2 6 2 2 2" xfId="2100" xr:uid="{B9BBD0C4-991A-4252-97CB-A4AFF0D2EE4C}"/>
    <cellStyle name="Normal 8 2 6 2 3" xfId="2101" xr:uid="{C4F276AA-D7F1-4E15-9DF9-D5E713529D3B}"/>
    <cellStyle name="Normal 8 2 6 2 4" xfId="3748" xr:uid="{D1AA08DA-2D97-4FEF-825C-F4FA32063F8B}"/>
    <cellStyle name="Normal 8 2 6 3" xfId="2102" xr:uid="{7148DBC3-836F-4987-B31E-D52D855C7B1C}"/>
    <cellStyle name="Normal 8 2 6 3 2" xfId="2103" xr:uid="{E602A2E0-E4BB-4077-A8A8-2D909D6F1E88}"/>
    <cellStyle name="Normal 8 2 6 4" xfId="2104" xr:uid="{0D9873B0-F122-43D0-8A6D-230B84D9A6EA}"/>
    <cellStyle name="Normal 8 2 6 5" xfId="3749" xr:uid="{2E8C9E8F-4BFB-4EBE-9EE6-7FED79E999D1}"/>
    <cellStyle name="Normal 8 2 7" xfId="783" xr:uid="{A8383EEE-21FB-4E16-B690-075E5E7FDF32}"/>
    <cellStyle name="Normal 8 2 7 2" xfId="2105" xr:uid="{ABFF3CFC-609E-4537-AD80-76EBD1C3C160}"/>
    <cellStyle name="Normal 8 2 7 2 2" xfId="2106" xr:uid="{52B45F63-6910-413A-A0D5-DEDCBD280FF8}"/>
    <cellStyle name="Normal 8 2 7 3" xfId="2107" xr:uid="{9B8BEF5C-7661-45A1-97AB-BDEA23DFB180}"/>
    <cellStyle name="Normal 8 2 7 4" xfId="3750" xr:uid="{841D027F-8347-4492-96FA-5C18929899CD}"/>
    <cellStyle name="Normal 8 2 8" xfId="2108" xr:uid="{E3006F2F-133C-47A2-BC3C-53EC259FD88D}"/>
    <cellStyle name="Normal 8 2 8 2" xfId="2109" xr:uid="{38C65ADB-7AB7-46CF-B021-C37B199D95C9}"/>
    <cellStyle name="Normal 8 2 8 3" xfId="3751" xr:uid="{236D3920-99FD-4813-BED0-D7A4D489CBB0}"/>
    <cellStyle name="Normal 8 2 8 4" xfId="3752" xr:uid="{2001AC98-06E4-4C1A-9F76-A3618C2D0759}"/>
    <cellStyle name="Normal 8 2 9" xfId="2110" xr:uid="{FB267EC7-92BD-4352-AEDB-F36AA9F19927}"/>
    <cellStyle name="Normal 8 3" xfId="154" xr:uid="{55A9DA78-8EE0-4376-8DFD-AC9C88884EE8}"/>
    <cellStyle name="Normal 8 3 10" xfId="3753" xr:uid="{3241C159-0CD4-4FAB-8FCF-92692E60CCCC}"/>
    <cellStyle name="Normal 8 3 11" xfId="3754" xr:uid="{9C0B00FB-3FDD-4BAC-8BAF-4A898AFDA983}"/>
    <cellStyle name="Normal 8 3 2" xfId="155" xr:uid="{B991A535-2661-4BCC-8A15-EB4A6D9D21E3}"/>
    <cellStyle name="Normal 8 3 2 2" xfId="156" xr:uid="{13754C38-8E0D-4EC8-B178-A55F867D972D}"/>
    <cellStyle name="Normal 8 3 2 2 2" xfId="384" xr:uid="{13A8B2F8-CC10-49E1-AABC-C547843779ED}"/>
    <cellStyle name="Normal 8 3 2 2 2 2" xfId="784" xr:uid="{6FDD16CA-43D8-4E30-94F8-D4243FCC6B01}"/>
    <cellStyle name="Normal 8 3 2 2 2 2 2" xfId="2111" xr:uid="{1BBD4ABA-74E1-4836-98CC-A148BC05EC23}"/>
    <cellStyle name="Normal 8 3 2 2 2 2 2 2" xfId="2112" xr:uid="{02C005BA-8C8A-4827-9349-DE9F34CD0EE9}"/>
    <cellStyle name="Normal 8 3 2 2 2 2 3" xfId="2113" xr:uid="{E2FFFADB-7321-49D1-A58D-059F0FEA7C56}"/>
    <cellStyle name="Normal 8 3 2 2 2 2 4" xfId="3755" xr:uid="{2DF6ED6B-5617-4979-B248-CBD4F88DBC7A}"/>
    <cellStyle name="Normal 8 3 2 2 2 3" xfId="2114" xr:uid="{828CD509-5BB0-4663-92DC-0D33ABF822A7}"/>
    <cellStyle name="Normal 8 3 2 2 2 3 2" xfId="2115" xr:uid="{94117445-D730-4196-9F1C-16E4068A89F7}"/>
    <cellStyle name="Normal 8 3 2 2 2 3 3" xfId="3756" xr:uid="{A781D621-512F-47C6-BBDE-2CBCBD973AFC}"/>
    <cellStyle name="Normal 8 3 2 2 2 3 4" xfId="3757" xr:uid="{200C800E-431C-40E0-B09F-7E1BC66083F5}"/>
    <cellStyle name="Normal 8 3 2 2 2 4" xfId="2116" xr:uid="{59D51F61-F62C-45D1-9B1B-7CFBDC1553E7}"/>
    <cellStyle name="Normal 8 3 2 2 2 5" xfId="3758" xr:uid="{5CF8E423-80EB-42E0-B475-A6467F70DA7A}"/>
    <cellStyle name="Normal 8 3 2 2 2 6" xfId="3759" xr:uid="{4A55BCC7-FC5D-4EA8-BBA7-D4EA773726D5}"/>
    <cellStyle name="Normal 8 3 2 2 3" xfId="785" xr:uid="{0B5D6BBF-EE3D-4388-ACE6-4182EB1D130D}"/>
    <cellStyle name="Normal 8 3 2 2 3 2" xfId="2117" xr:uid="{F8973E01-8D73-4558-A2EC-DC6790447B82}"/>
    <cellStyle name="Normal 8 3 2 2 3 2 2" xfId="2118" xr:uid="{214B1B41-2393-4B15-899D-7221709796AE}"/>
    <cellStyle name="Normal 8 3 2 2 3 2 3" xfId="3760" xr:uid="{ADCDA852-F37B-4DCF-B7A7-BD3D88022B05}"/>
    <cellStyle name="Normal 8 3 2 2 3 2 4" xfId="3761" xr:uid="{086AE632-FCEC-48B2-B463-A15EAA90CEEA}"/>
    <cellStyle name="Normal 8 3 2 2 3 3" xfId="2119" xr:uid="{4207224F-C169-4ADB-82E0-F765746D9DA6}"/>
    <cellStyle name="Normal 8 3 2 2 3 4" xfId="3762" xr:uid="{662AF396-C952-4B58-884D-6B94F2F8869F}"/>
    <cellStyle name="Normal 8 3 2 2 3 5" xfId="3763" xr:uid="{B4597BFD-3AD4-48F9-B2CC-F66CDCDD1AB0}"/>
    <cellStyle name="Normal 8 3 2 2 4" xfId="2120" xr:uid="{D060F2A0-6ECA-432B-9497-7F75E8390829}"/>
    <cellStyle name="Normal 8 3 2 2 4 2" xfId="2121" xr:uid="{6A363A53-BB26-41AB-B157-0EE401311BEA}"/>
    <cellStyle name="Normal 8 3 2 2 4 3" xfId="3764" xr:uid="{8D821545-FA97-4BAA-A5AB-7ADA4FF9A400}"/>
    <cellStyle name="Normal 8 3 2 2 4 4" xfId="3765" xr:uid="{E4B69282-9F6F-4951-8DF9-56E8F1F77632}"/>
    <cellStyle name="Normal 8 3 2 2 5" xfId="2122" xr:uid="{DDAEAA7F-D868-4275-8AB9-389C4D93D1CE}"/>
    <cellStyle name="Normal 8 3 2 2 5 2" xfId="3766" xr:uid="{B6A85E66-C78C-4400-A861-F65A1D871E1F}"/>
    <cellStyle name="Normal 8 3 2 2 5 3" xfId="3767" xr:uid="{67C64B86-DB96-44CE-92E1-56E0A39D5E33}"/>
    <cellStyle name="Normal 8 3 2 2 5 4" xfId="3768" xr:uid="{979153E1-A196-4BD2-B122-87AF866F8426}"/>
    <cellStyle name="Normal 8 3 2 2 6" xfId="3769" xr:uid="{85C69BD7-12B6-431F-BE96-DB8D176BA40D}"/>
    <cellStyle name="Normal 8 3 2 2 7" xfId="3770" xr:uid="{8C18C396-1977-467E-AFA4-BEA479DAE22C}"/>
    <cellStyle name="Normal 8 3 2 2 8" xfId="3771" xr:uid="{23AC627A-DF7E-4EB3-9A7F-A536A7CB0643}"/>
    <cellStyle name="Normal 8 3 2 3" xfId="385" xr:uid="{007DCB3F-3A4C-4C4D-96BB-8502ECFEA5A2}"/>
    <cellStyle name="Normal 8 3 2 3 2" xfId="786" xr:uid="{54865B4F-666B-4E20-B27B-ED90B9C9FF86}"/>
    <cellStyle name="Normal 8 3 2 3 2 2" xfId="787" xr:uid="{2B29BCAB-CF96-4DA3-A727-97348CDDD9C0}"/>
    <cellStyle name="Normal 8 3 2 3 2 2 2" xfId="2123" xr:uid="{4EFAE565-D27F-469B-AA39-7A18B0FE16D7}"/>
    <cellStyle name="Normal 8 3 2 3 2 2 2 2" xfId="2124" xr:uid="{F239F9C9-DC16-4A59-AA8E-72304316E4EC}"/>
    <cellStyle name="Normal 8 3 2 3 2 2 3" xfId="2125" xr:uid="{BE6E66B9-3667-42D5-B8DE-A01C8440BD64}"/>
    <cellStyle name="Normal 8 3 2 3 2 3" xfId="2126" xr:uid="{0DCA5055-53BF-4645-BE77-5E08853BECD2}"/>
    <cellStyle name="Normal 8 3 2 3 2 3 2" xfId="2127" xr:uid="{83F10768-F4FE-40C9-B210-39FCBFB0F1F1}"/>
    <cellStyle name="Normal 8 3 2 3 2 4" xfId="2128" xr:uid="{269509C9-4681-465A-89AF-F6B5D70B618C}"/>
    <cellStyle name="Normal 8 3 2 3 3" xfId="788" xr:uid="{25DD797B-F654-4232-A7A5-01DA19E5304A}"/>
    <cellStyle name="Normal 8 3 2 3 3 2" xfId="2129" xr:uid="{48F6F288-C0C4-45C0-9A00-3C8C97390745}"/>
    <cellStyle name="Normal 8 3 2 3 3 2 2" xfId="2130" xr:uid="{4308D6D8-A81E-4BB5-853D-256312AACAE9}"/>
    <cellStyle name="Normal 8 3 2 3 3 3" xfId="2131" xr:uid="{DB51120B-090C-41FF-966A-C00DA1E7CC8D}"/>
    <cellStyle name="Normal 8 3 2 3 3 4" xfId="3772" xr:uid="{82F91F81-A84F-4B13-A353-FE728494BF62}"/>
    <cellStyle name="Normal 8 3 2 3 4" xfId="2132" xr:uid="{36D6EC12-2144-46BE-A1A7-D9457033B129}"/>
    <cellStyle name="Normal 8 3 2 3 4 2" xfId="2133" xr:uid="{B6794270-0848-4B9C-86B1-8AD2FD591973}"/>
    <cellStyle name="Normal 8 3 2 3 5" xfId="2134" xr:uid="{CD08E3F7-A711-49D5-9AAA-88B643516278}"/>
    <cellStyle name="Normal 8 3 2 3 6" xfId="3773" xr:uid="{5A4B703A-9B46-4B83-816A-7E995A1CA5FE}"/>
    <cellStyle name="Normal 8 3 2 4" xfId="386" xr:uid="{F23BBB9C-0B6D-4A8B-983E-C23FF1B9F8AC}"/>
    <cellStyle name="Normal 8 3 2 4 2" xfId="789" xr:uid="{71C6665F-01F8-4E78-9C12-AB9AB4009D42}"/>
    <cellStyle name="Normal 8 3 2 4 2 2" xfId="2135" xr:uid="{19462A03-A0B7-49F0-89D0-0CD980643019}"/>
    <cellStyle name="Normal 8 3 2 4 2 2 2" xfId="2136" xr:uid="{AA8118FD-2475-44E3-82FF-7B2B65155D48}"/>
    <cellStyle name="Normal 8 3 2 4 2 3" xfId="2137" xr:uid="{66CCDA05-6C9D-4C91-BCC0-22E8CD4D6D14}"/>
    <cellStyle name="Normal 8 3 2 4 2 4" xfId="3774" xr:uid="{E99A5176-E262-4089-A387-0282D13CE6B0}"/>
    <cellStyle name="Normal 8 3 2 4 3" xfId="2138" xr:uid="{68346B2C-03B1-4BAE-91FF-5C88F999F681}"/>
    <cellStyle name="Normal 8 3 2 4 3 2" xfId="2139" xr:uid="{E9844B2A-3E7E-461C-902B-9350B5B49908}"/>
    <cellStyle name="Normal 8 3 2 4 4" xfId="2140" xr:uid="{F27723AE-7A48-454A-A4CE-EDBEC22D8F58}"/>
    <cellStyle name="Normal 8 3 2 4 5" xfId="3775" xr:uid="{E142445F-6872-4527-A7EB-8621E41212B0}"/>
    <cellStyle name="Normal 8 3 2 5" xfId="387" xr:uid="{DA8BCDF1-DF28-4511-AABB-2E3E5802ED42}"/>
    <cellStyle name="Normal 8 3 2 5 2" xfId="2141" xr:uid="{B508C16B-37B7-4A66-A514-D60B81EE05B1}"/>
    <cellStyle name="Normal 8 3 2 5 2 2" xfId="2142" xr:uid="{BF330386-843A-477D-BEE4-63A4C6E6E8F2}"/>
    <cellStyle name="Normal 8 3 2 5 3" xfId="2143" xr:uid="{70C5F8FD-5655-4175-88B6-559872EBC2F6}"/>
    <cellStyle name="Normal 8 3 2 5 4" xfId="3776" xr:uid="{7FE1E927-10A9-476E-BEA9-3A2CF341FD82}"/>
    <cellStyle name="Normal 8 3 2 6" xfId="2144" xr:uid="{0E0B51F1-B43C-4407-ACB1-F1A97F9D5A23}"/>
    <cellStyle name="Normal 8 3 2 6 2" xfId="2145" xr:uid="{84809254-2506-44EE-9937-6BE2D1E0DC28}"/>
    <cellStyle name="Normal 8 3 2 6 3" xfId="3777" xr:uid="{77D83099-823C-43F2-9027-115F61F77376}"/>
    <cellStyle name="Normal 8 3 2 6 4" xfId="3778" xr:uid="{213B31BC-0795-44D3-90B0-ACEDCD2D44EF}"/>
    <cellStyle name="Normal 8 3 2 7" xfId="2146" xr:uid="{18E369F0-BB1C-4CA3-95BE-7AA7E2ECE30F}"/>
    <cellStyle name="Normal 8 3 2 8" xfId="3779" xr:uid="{191E8D7F-86A2-429F-954C-EF45EFD91D65}"/>
    <cellStyle name="Normal 8 3 2 9" xfId="3780" xr:uid="{6B0E3FDF-3D38-4960-AE05-11E407F9F208}"/>
    <cellStyle name="Normal 8 3 3" xfId="157" xr:uid="{058E4868-4788-45D1-83AD-7360120845E0}"/>
    <cellStyle name="Normal 8 3 3 2" xfId="158" xr:uid="{18A9525A-1106-4A4C-8DFB-740EA0B73C9C}"/>
    <cellStyle name="Normal 8 3 3 2 2" xfId="790" xr:uid="{FAF99232-A1D7-4534-A58D-3C802717F747}"/>
    <cellStyle name="Normal 8 3 3 2 2 2" xfId="2147" xr:uid="{1431D727-3F78-40DF-A8D2-69A3FBAFC5ED}"/>
    <cellStyle name="Normal 8 3 3 2 2 2 2" xfId="2148" xr:uid="{A42BD4CB-3542-4908-A53B-3F459BA4D39C}"/>
    <cellStyle name="Normal 8 3 3 2 2 2 2 2" xfId="4493" xr:uid="{188CDBD6-F83A-47E2-91C2-E2DF70BE1DA3}"/>
    <cellStyle name="Normal 8 3 3 2 2 2 3" xfId="4494" xr:uid="{9EF412D3-74F9-4EFB-8691-A72D5398A9FF}"/>
    <cellStyle name="Normal 8 3 3 2 2 3" xfId="2149" xr:uid="{B86B15A0-604A-4E99-955D-273BAA9CA0B0}"/>
    <cellStyle name="Normal 8 3 3 2 2 3 2" xfId="4495" xr:uid="{BD938E7B-F95C-4F10-9867-33E0041F9808}"/>
    <cellStyle name="Normal 8 3 3 2 2 4" xfId="3781" xr:uid="{0F1A468F-786B-42D9-8E77-C5FD994F6214}"/>
    <cellStyle name="Normal 8 3 3 2 3" xfId="2150" xr:uid="{56861521-DB54-4BE0-9F78-D0DD35C88F09}"/>
    <cellStyle name="Normal 8 3 3 2 3 2" xfId="2151" xr:uid="{82ACB346-B47E-4403-A6E7-AD94816A46EE}"/>
    <cellStyle name="Normal 8 3 3 2 3 2 2" xfId="4496" xr:uid="{E051B4AC-E227-4479-AB62-1EE4D9DBD93C}"/>
    <cellStyle name="Normal 8 3 3 2 3 3" xfId="3782" xr:uid="{06C175D7-2F02-4A15-8A87-CBBB26660F72}"/>
    <cellStyle name="Normal 8 3 3 2 3 4" xfId="3783" xr:uid="{F14A0A99-714A-4EB4-9653-421501E15E57}"/>
    <cellStyle name="Normal 8 3 3 2 4" xfId="2152" xr:uid="{6F7D700A-DEFF-4774-9356-228A89038BD0}"/>
    <cellStyle name="Normal 8 3 3 2 4 2" xfId="4497" xr:uid="{41D4E4F1-6E9E-4A52-A1EC-F4C59EEEDD61}"/>
    <cellStyle name="Normal 8 3 3 2 5" xfId="3784" xr:uid="{8AEA8082-35E5-4059-A8B8-72CCEB57CF6E}"/>
    <cellStyle name="Normal 8 3 3 2 6" xfId="3785" xr:uid="{F8313F41-522C-4B0D-8755-3F840E6471C7}"/>
    <cellStyle name="Normal 8 3 3 3" xfId="388" xr:uid="{1D08E1F1-9B3A-4B76-B26E-50B4572F38BA}"/>
    <cellStyle name="Normal 8 3 3 3 2" xfId="2153" xr:uid="{3ACF93FC-8896-4767-B7C6-343AB8BED9BF}"/>
    <cellStyle name="Normal 8 3 3 3 2 2" xfId="2154" xr:uid="{8B2FB5A3-4E9A-4138-853D-8641791D13A2}"/>
    <cellStyle name="Normal 8 3 3 3 2 2 2" xfId="4498" xr:uid="{8FEA07E2-F4A8-4B69-82D4-AAF694565AB5}"/>
    <cellStyle name="Normal 8 3 3 3 2 3" xfId="3786" xr:uid="{3571A304-20EF-4881-A846-CDC8E685A34F}"/>
    <cellStyle name="Normal 8 3 3 3 2 4" xfId="3787" xr:uid="{063DEF6D-0769-48EB-9A07-CA17F8F71212}"/>
    <cellStyle name="Normal 8 3 3 3 3" xfId="2155" xr:uid="{3C657EB0-8EB3-464A-8785-A6EFE6F42B25}"/>
    <cellStyle name="Normal 8 3 3 3 3 2" xfId="4499" xr:uid="{10F2DE0F-6E6B-424F-8B9B-2C6855B6694B}"/>
    <cellStyle name="Normal 8 3 3 3 4" xfId="3788" xr:uid="{FFEF4DF6-2F9C-46A2-8C3A-D027C6147774}"/>
    <cellStyle name="Normal 8 3 3 3 5" xfId="3789" xr:uid="{9218DD3D-B0D7-446A-8C93-26C8F57D0CD5}"/>
    <cellStyle name="Normal 8 3 3 4" xfId="2156" xr:uid="{C2DE16B9-3CF2-4DE7-ABAB-3CA1DD1F8840}"/>
    <cellStyle name="Normal 8 3 3 4 2" xfId="2157" xr:uid="{FD08E0FC-147A-4826-B34E-39C40E363725}"/>
    <cellStyle name="Normal 8 3 3 4 2 2" xfId="4500" xr:uid="{FE0D7FFC-D556-45BD-AEFE-D845D231BC10}"/>
    <cellStyle name="Normal 8 3 3 4 3" xfId="3790" xr:uid="{079CB2EA-E14C-4A0F-B45F-CC74095D4B37}"/>
    <cellStyle name="Normal 8 3 3 4 4" xfId="3791" xr:uid="{A0185089-5494-4258-A17E-391AA42E14A7}"/>
    <cellStyle name="Normal 8 3 3 5" xfId="2158" xr:uid="{54015BB5-0C9A-4073-8710-A23FE246079B}"/>
    <cellStyle name="Normal 8 3 3 5 2" xfId="3792" xr:uid="{08D11399-13F8-499B-A1BA-9846780B9739}"/>
    <cellStyle name="Normal 8 3 3 5 3" xfId="3793" xr:uid="{6AC250AC-8A85-4B8B-9EDE-BD79E77B39D1}"/>
    <cellStyle name="Normal 8 3 3 5 4" xfId="3794" xr:uid="{C2F5F23F-43A0-4459-B452-82AD6E263575}"/>
    <cellStyle name="Normal 8 3 3 6" xfId="3795" xr:uid="{CC30441B-AE60-4031-AEFA-6A29083BF280}"/>
    <cellStyle name="Normal 8 3 3 7" xfId="3796" xr:uid="{6AC8A291-BF71-419A-9131-706BE89960AE}"/>
    <cellStyle name="Normal 8 3 3 8" xfId="3797" xr:uid="{900D8619-1033-49BF-97AC-2A391B4CE5B3}"/>
    <cellStyle name="Normal 8 3 4" xfId="159" xr:uid="{98B604EA-5F36-4970-9CB2-C291F79ED332}"/>
    <cellStyle name="Normal 8 3 4 2" xfId="791" xr:uid="{BEAA9221-9289-4390-B8F1-2A59BB829DED}"/>
    <cellStyle name="Normal 8 3 4 2 2" xfId="792" xr:uid="{7BAF44B2-1354-48E2-ADC1-1127FC3BA812}"/>
    <cellStyle name="Normal 8 3 4 2 2 2" xfId="2159" xr:uid="{46E137E4-C0DD-4B7B-AF3D-785B03D74101}"/>
    <cellStyle name="Normal 8 3 4 2 2 2 2" xfId="2160" xr:uid="{C5BC7AB2-9BA2-47E3-9221-E6508A5F6EB1}"/>
    <cellStyle name="Normal 8 3 4 2 2 3" xfId="2161" xr:uid="{C09F99A1-D7B1-4B8C-BE76-257A03826717}"/>
    <cellStyle name="Normal 8 3 4 2 2 4" xfId="3798" xr:uid="{58124DE5-7436-453E-B10F-D7216336D12B}"/>
    <cellStyle name="Normal 8 3 4 2 3" xfId="2162" xr:uid="{0A1390E5-7554-4706-B1C8-FE83D6C8EF20}"/>
    <cellStyle name="Normal 8 3 4 2 3 2" xfId="2163" xr:uid="{F8F5E871-371F-4AC3-A520-A90813DEF087}"/>
    <cellStyle name="Normal 8 3 4 2 4" xfId="2164" xr:uid="{61A1D5E8-20A1-4804-A7B4-19EE2C80FA5D}"/>
    <cellStyle name="Normal 8 3 4 2 5" xfId="3799" xr:uid="{C25054A1-9D2E-4DA6-9642-CF7298E24D8A}"/>
    <cellStyle name="Normal 8 3 4 3" xfId="793" xr:uid="{AE172809-EDA5-43D1-B286-5F35071DA648}"/>
    <cellStyle name="Normal 8 3 4 3 2" xfId="2165" xr:uid="{E1BF8512-FCB3-44E1-9BD1-18D3B8166614}"/>
    <cellStyle name="Normal 8 3 4 3 2 2" xfId="2166" xr:uid="{74DA6F3E-6A63-44D8-850F-224366106DF2}"/>
    <cellStyle name="Normal 8 3 4 3 3" xfId="2167" xr:uid="{1A10AACE-12C2-4234-BE12-9E46EAC526BD}"/>
    <cellStyle name="Normal 8 3 4 3 4" xfId="3800" xr:uid="{6EA8FD0E-C7B6-4315-8E43-895E4084E81C}"/>
    <cellStyle name="Normal 8 3 4 4" xfId="2168" xr:uid="{A73909E7-23DB-4F6A-A84C-1AAE456CA379}"/>
    <cellStyle name="Normal 8 3 4 4 2" xfId="2169" xr:uid="{D8E5E248-629F-4B12-AE24-CBD0102445EE}"/>
    <cellStyle name="Normal 8 3 4 4 3" xfId="3801" xr:uid="{2CE15200-0C6B-48DE-AEDF-E426C7A50C1F}"/>
    <cellStyle name="Normal 8 3 4 4 4" xfId="3802" xr:uid="{84717D24-1C91-4042-902F-44437F591261}"/>
    <cellStyle name="Normal 8 3 4 5" xfId="2170" xr:uid="{F50FEC35-2396-49E9-ABCF-3ADB6FDEDD0F}"/>
    <cellStyle name="Normal 8 3 4 6" xfId="3803" xr:uid="{4CE3F9BA-D47F-400D-AC3D-60F455B5A4C2}"/>
    <cellStyle name="Normal 8 3 4 7" xfId="3804" xr:uid="{636530FA-C5D9-455C-A8D9-B7EA70E8BF70}"/>
    <cellStyle name="Normal 8 3 5" xfId="389" xr:uid="{4F02E61F-DB3F-4AC8-8E5A-3DAD7D66D9A8}"/>
    <cellStyle name="Normal 8 3 5 2" xfId="794" xr:uid="{6A310160-08DD-47D3-96F1-C00FE4C01246}"/>
    <cellStyle name="Normal 8 3 5 2 2" xfId="2171" xr:uid="{1A4E05BC-01DE-48B2-B35C-6EFDDB8F1077}"/>
    <cellStyle name="Normal 8 3 5 2 2 2" xfId="2172" xr:uid="{FC17FC7B-C747-48AE-B46A-1F0637299CF1}"/>
    <cellStyle name="Normal 8 3 5 2 3" xfId="2173" xr:uid="{CE78EFC2-1B9D-4E17-B0E6-6302F8452B1A}"/>
    <cellStyle name="Normal 8 3 5 2 4" xfId="3805" xr:uid="{1FABA970-0B4A-44B7-A9D8-C36B065344FB}"/>
    <cellStyle name="Normal 8 3 5 3" xfId="2174" xr:uid="{6BB1E041-C9B1-439A-87B3-0D2DA8A93CE5}"/>
    <cellStyle name="Normal 8 3 5 3 2" xfId="2175" xr:uid="{C9F9CB94-2E0F-4980-A77F-AEE6F12AF221}"/>
    <cellStyle name="Normal 8 3 5 3 3" xfId="3806" xr:uid="{BC97B326-1DB6-47FD-812E-8960887664C0}"/>
    <cellStyle name="Normal 8 3 5 3 4" xfId="3807" xr:uid="{97F61B9C-66E5-4F29-9C13-35951C618262}"/>
    <cellStyle name="Normal 8 3 5 4" xfId="2176" xr:uid="{8246D73F-6410-4984-8436-FAE53346690E}"/>
    <cellStyle name="Normal 8 3 5 5" xfId="3808" xr:uid="{0C28E32E-A72B-4598-B35B-6EC4C3EA1CF0}"/>
    <cellStyle name="Normal 8 3 5 6" xfId="3809" xr:uid="{2CCDB655-EBD0-4D68-953D-4E76D7B72938}"/>
    <cellStyle name="Normal 8 3 6" xfId="390" xr:uid="{BE59699E-C1D6-423D-BF79-0EE4C2C1C1DC}"/>
    <cellStyle name="Normal 8 3 6 2" xfId="2177" xr:uid="{171A2889-9E84-407B-8B09-814228A4E69A}"/>
    <cellStyle name="Normal 8 3 6 2 2" xfId="2178" xr:uid="{D41E587C-B60C-4039-B259-75E32DBCBBD4}"/>
    <cellStyle name="Normal 8 3 6 2 3" xfId="3810" xr:uid="{183B8A67-862F-444F-974D-6C7866962784}"/>
    <cellStyle name="Normal 8 3 6 2 4" xfId="3811" xr:uid="{090D6492-E9DC-49E6-9BE9-A6F2B7177F34}"/>
    <cellStyle name="Normal 8 3 6 3" xfId="2179" xr:uid="{E25583AA-8FEA-4A47-88D9-802F0E5EC04A}"/>
    <cellStyle name="Normal 8 3 6 4" xfId="3812" xr:uid="{6CAB2F36-7179-46A6-A192-9EA77935C5A3}"/>
    <cellStyle name="Normal 8 3 6 5" xfId="3813" xr:uid="{F6BD3BF5-0D0B-43DB-802B-8AA5BFB21E44}"/>
    <cellStyle name="Normal 8 3 7" xfId="2180" xr:uid="{173820F1-40F5-4568-9A18-5DCC90053E77}"/>
    <cellStyle name="Normal 8 3 7 2" xfId="2181" xr:uid="{3BC0D9E9-1590-46A0-BDBE-DCAAAA01F8F5}"/>
    <cellStyle name="Normal 8 3 7 3" xfId="3814" xr:uid="{065911F7-8403-4FC6-943E-27A5DBD35814}"/>
    <cellStyle name="Normal 8 3 7 4" xfId="3815" xr:uid="{CB79EB26-7CFD-4EF7-A53B-81B822E2ACBE}"/>
    <cellStyle name="Normal 8 3 8" xfId="2182" xr:uid="{C4B49D85-E5A8-4B37-9F98-66DD4B503D57}"/>
    <cellStyle name="Normal 8 3 8 2" xfId="3816" xr:uid="{A25DAF54-08EC-4614-9035-EDCD3AA85330}"/>
    <cellStyle name="Normal 8 3 8 3" xfId="3817" xr:uid="{B443606F-C499-41FD-B7CB-01D10D52FE6C}"/>
    <cellStyle name="Normal 8 3 8 4" xfId="3818" xr:uid="{F2CFCF6D-548A-4839-B8E1-0531A2EECE53}"/>
    <cellStyle name="Normal 8 3 9" xfId="3819" xr:uid="{A2510222-A850-4C59-803C-1665EBEFCE11}"/>
    <cellStyle name="Normal 8 4" xfId="160" xr:uid="{976B8CC4-F957-42F7-A9EA-B5C42982ABB9}"/>
    <cellStyle name="Normal 8 4 10" xfId="3820" xr:uid="{F7F35CE9-FE0E-4279-AA65-339186385A76}"/>
    <cellStyle name="Normal 8 4 11" xfId="3821" xr:uid="{DF922D54-4E27-4D53-B8D3-90C353A03E01}"/>
    <cellStyle name="Normal 8 4 2" xfId="161" xr:uid="{AF21A3B6-BE52-4644-AADF-D6823BF7981B}"/>
    <cellStyle name="Normal 8 4 2 2" xfId="391" xr:uid="{CDD852A1-71F5-4B6C-9DDF-ABE3A00ECB2D}"/>
    <cellStyle name="Normal 8 4 2 2 2" xfId="795" xr:uid="{A50EDCE2-1362-4C61-A828-0A621F2660C5}"/>
    <cellStyle name="Normal 8 4 2 2 2 2" xfId="796" xr:uid="{22D8D8C3-2147-4131-8016-D4981A2DC707}"/>
    <cellStyle name="Normal 8 4 2 2 2 2 2" xfId="2183" xr:uid="{EA24798E-112C-4CCB-95D7-A5394CF65D08}"/>
    <cellStyle name="Normal 8 4 2 2 2 2 3" xfId="3822" xr:uid="{641E0A58-112F-4B4B-8186-CDB1B0CAB3FD}"/>
    <cellStyle name="Normal 8 4 2 2 2 2 4" xfId="3823" xr:uid="{11464E68-7E99-4FAB-AC44-FBF6B18ED6CE}"/>
    <cellStyle name="Normal 8 4 2 2 2 3" xfId="2184" xr:uid="{447DE9E2-8938-4548-8D11-E5B400AEAD9F}"/>
    <cellStyle name="Normal 8 4 2 2 2 3 2" xfId="3824" xr:uid="{9C176AB1-47FD-4955-8162-B8EE4D28C081}"/>
    <cellStyle name="Normal 8 4 2 2 2 3 3" xfId="3825" xr:uid="{ACFEDD9A-14C0-49D0-BBA6-3F34EF60D90F}"/>
    <cellStyle name="Normal 8 4 2 2 2 3 4" xfId="3826" xr:uid="{C67287CC-8C9A-4C85-B7A1-4174E94B4BD4}"/>
    <cellStyle name="Normal 8 4 2 2 2 4" xfId="3827" xr:uid="{DA261B5A-4FC3-406D-8861-79542D94AC32}"/>
    <cellStyle name="Normal 8 4 2 2 2 5" xfId="3828" xr:uid="{5C424316-4E84-4CDF-8BC0-C3C22C21B0A2}"/>
    <cellStyle name="Normal 8 4 2 2 2 6" xfId="3829" xr:uid="{14B33741-4DCF-4D37-922B-396AC998E827}"/>
    <cellStyle name="Normal 8 4 2 2 3" xfId="797" xr:uid="{FD4E1F44-8CD7-4278-B1F5-70C8F99641B8}"/>
    <cellStyle name="Normal 8 4 2 2 3 2" xfId="2185" xr:uid="{8E91B3C3-3403-4A67-8C7F-D0C8B56757AB}"/>
    <cellStyle name="Normal 8 4 2 2 3 2 2" xfId="3830" xr:uid="{2284D4DD-E70F-43DA-A137-79B22327E32F}"/>
    <cellStyle name="Normal 8 4 2 2 3 2 3" xfId="3831" xr:uid="{B337BEC7-745C-4B3D-9C45-C254E22AD559}"/>
    <cellStyle name="Normal 8 4 2 2 3 2 4" xfId="3832" xr:uid="{01F837F9-4D3B-49EA-BD48-194E81494F34}"/>
    <cellStyle name="Normal 8 4 2 2 3 3" xfId="3833" xr:uid="{25817F10-24BC-4A3E-BBF3-EE5BD6B4A414}"/>
    <cellStyle name="Normal 8 4 2 2 3 4" xfId="3834" xr:uid="{21991428-AE77-4966-B6F4-EB0AFFA0A405}"/>
    <cellStyle name="Normal 8 4 2 2 3 5" xfId="3835" xr:uid="{505454FA-5F7C-41C0-8FC3-DC7D028B3164}"/>
    <cellStyle name="Normal 8 4 2 2 4" xfId="2186" xr:uid="{11FCB72C-DE68-4793-B8B9-5FD5D0169E74}"/>
    <cellStyle name="Normal 8 4 2 2 4 2" xfId="3836" xr:uid="{7CDBD2CC-4660-48BB-A808-B73E538D2C18}"/>
    <cellStyle name="Normal 8 4 2 2 4 3" xfId="3837" xr:uid="{8B048BAC-F1AC-4FB3-BD4E-D5551F42DA7B}"/>
    <cellStyle name="Normal 8 4 2 2 4 4" xfId="3838" xr:uid="{BE67B846-A154-40DA-B385-1BC37747006F}"/>
    <cellStyle name="Normal 8 4 2 2 5" xfId="3839" xr:uid="{5B46C7BA-283C-4F89-9AB3-42E8E3E9B75A}"/>
    <cellStyle name="Normal 8 4 2 2 5 2" xfId="3840" xr:uid="{E20F9D24-0241-42C4-BF3A-B789E92DC760}"/>
    <cellStyle name="Normal 8 4 2 2 5 3" xfId="3841" xr:uid="{D3EC4861-6A08-444D-846D-01A4F090A662}"/>
    <cellStyle name="Normal 8 4 2 2 5 4" xfId="3842" xr:uid="{1C3F271E-5C0C-47D9-B90B-17898383198A}"/>
    <cellStyle name="Normal 8 4 2 2 6" xfId="3843" xr:uid="{0960F0F6-4D0A-47F0-B777-D3FBB24627BA}"/>
    <cellStyle name="Normal 8 4 2 2 7" xfId="3844" xr:uid="{62F81B8E-5C17-43AA-88C2-44C470E6D4F2}"/>
    <cellStyle name="Normal 8 4 2 2 8" xfId="3845" xr:uid="{CC04E9DE-E628-4F73-9473-0E203A79346D}"/>
    <cellStyle name="Normal 8 4 2 3" xfId="798" xr:uid="{81B4B0BA-10B4-4DC5-88B4-A14A1FE0E7BE}"/>
    <cellStyle name="Normal 8 4 2 3 2" xfId="799" xr:uid="{C75EAE64-83D8-4166-9E4D-A6C8171D1CCF}"/>
    <cellStyle name="Normal 8 4 2 3 2 2" xfId="800" xr:uid="{F86B8CAC-97C8-4713-981C-2878602DAF45}"/>
    <cellStyle name="Normal 8 4 2 3 2 3" xfId="3846" xr:uid="{47A29CB8-51C1-4128-8293-F49B36C105F2}"/>
    <cellStyle name="Normal 8 4 2 3 2 4" xfId="3847" xr:uid="{0684740B-96BE-419A-9DBE-8A7E29F35546}"/>
    <cellStyle name="Normal 8 4 2 3 3" xfId="801" xr:uid="{6D13FAC4-AC1A-4F4B-91CC-667D18C65738}"/>
    <cellStyle name="Normal 8 4 2 3 3 2" xfId="3848" xr:uid="{59EFD3A7-703C-46EF-9ED9-66DE2F8E0A80}"/>
    <cellStyle name="Normal 8 4 2 3 3 3" xfId="3849" xr:uid="{251D1E43-AE58-4680-B0E5-AE775E4A6021}"/>
    <cellStyle name="Normal 8 4 2 3 3 4" xfId="3850" xr:uid="{30C80C28-F691-4765-BAB7-0CCB38C773DA}"/>
    <cellStyle name="Normal 8 4 2 3 4" xfId="3851" xr:uid="{B3F3821D-F702-4D4C-8A73-B06A96807757}"/>
    <cellStyle name="Normal 8 4 2 3 5" xfId="3852" xr:uid="{90793284-4C74-457D-B5DB-D5F86C495EA4}"/>
    <cellStyle name="Normal 8 4 2 3 6" xfId="3853" xr:uid="{045A9EBC-9A15-497F-A4A0-2BAE39BFBDDD}"/>
    <cellStyle name="Normal 8 4 2 4" xfId="802" xr:uid="{1EC965F7-7E5F-4B8F-B745-83E86D8985A7}"/>
    <cellStyle name="Normal 8 4 2 4 2" xfId="803" xr:uid="{833BB664-B807-466A-9235-CA3AB66B8865}"/>
    <cellStyle name="Normal 8 4 2 4 2 2" xfId="3854" xr:uid="{D40DC875-1579-4F0B-84BE-83831C565662}"/>
    <cellStyle name="Normal 8 4 2 4 2 3" xfId="3855" xr:uid="{935007E5-55DC-4D40-8492-14056C8F0D14}"/>
    <cellStyle name="Normal 8 4 2 4 2 4" xfId="3856" xr:uid="{4C1F9CA1-B3C4-4326-A92F-E46EC8211AD3}"/>
    <cellStyle name="Normal 8 4 2 4 3" xfId="3857" xr:uid="{88C2EBF8-39E6-4B96-A8BD-1983D9691CD9}"/>
    <cellStyle name="Normal 8 4 2 4 4" xfId="3858" xr:uid="{ED5CB209-7C93-4253-B036-CFFB929FD9DB}"/>
    <cellStyle name="Normal 8 4 2 4 5" xfId="3859" xr:uid="{ED93C184-3D61-4312-8895-8DA1AEEE9E46}"/>
    <cellStyle name="Normal 8 4 2 5" xfId="804" xr:uid="{DE64C549-AF01-42CC-80EA-FBC324EF5997}"/>
    <cellStyle name="Normal 8 4 2 5 2" xfId="3860" xr:uid="{FDCF6329-03AB-4A15-8D8C-E467F2C8C066}"/>
    <cellStyle name="Normal 8 4 2 5 3" xfId="3861" xr:uid="{A695FF3E-8698-441D-82FF-79FA7F59DBEC}"/>
    <cellStyle name="Normal 8 4 2 5 4" xfId="3862" xr:uid="{45674235-4560-4663-B1D3-5D2BE336F501}"/>
    <cellStyle name="Normal 8 4 2 6" xfId="3863" xr:uid="{03E8FD8B-1DF0-46A8-A7FC-2B4CA1B271D2}"/>
    <cellStyle name="Normal 8 4 2 6 2" xfId="3864" xr:uid="{4F169132-7320-487D-BF2E-A4DBA77487EF}"/>
    <cellStyle name="Normal 8 4 2 6 3" xfId="3865" xr:uid="{D37958EF-B1CF-4344-960E-E1811BEFA39E}"/>
    <cellStyle name="Normal 8 4 2 6 4" xfId="3866" xr:uid="{5F67CFC4-DAD7-4B82-942B-080F1B7E24E8}"/>
    <cellStyle name="Normal 8 4 2 7" xfId="3867" xr:uid="{A37CE0DC-192A-4173-92EE-81C6E3E69DB6}"/>
    <cellStyle name="Normal 8 4 2 8" xfId="3868" xr:uid="{B431188C-F644-4423-ACE1-192A5C868F23}"/>
    <cellStyle name="Normal 8 4 2 9" xfId="3869" xr:uid="{D2ED28AD-60C9-4FF7-B0C2-30425FD134C3}"/>
    <cellStyle name="Normal 8 4 3" xfId="392" xr:uid="{404D5F2A-DF85-4BE1-9D27-3FEEA0E2B52E}"/>
    <cellStyle name="Normal 8 4 3 2" xfId="805" xr:uid="{CFF0D086-C77D-4D70-B6B1-CAB59DEF712A}"/>
    <cellStyle name="Normal 8 4 3 2 2" xfId="806" xr:uid="{33B8FF62-BB82-4594-8780-1E3BFAAF5138}"/>
    <cellStyle name="Normal 8 4 3 2 2 2" xfId="2187" xr:uid="{ED53080A-9253-4D0A-958F-4E22C3546776}"/>
    <cellStyle name="Normal 8 4 3 2 2 2 2" xfId="2188" xr:uid="{9352CEAD-9DB2-48DD-ACAE-9E6E26E2A174}"/>
    <cellStyle name="Normal 8 4 3 2 2 3" xfId="2189" xr:uid="{562FF167-3113-485A-BBA8-EDE73425DEBF}"/>
    <cellStyle name="Normal 8 4 3 2 2 4" xfId="3870" xr:uid="{CB32FD90-A83C-4EDC-B687-B14F90E5CC80}"/>
    <cellStyle name="Normal 8 4 3 2 3" xfId="2190" xr:uid="{1943CF39-7B6A-42B3-B7B1-3BF781ED6F40}"/>
    <cellStyle name="Normal 8 4 3 2 3 2" xfId="2191" xr:uid="{152441F3-9755-4CFE-BB77-3ADDAE3D13F2}"/>
    <cellStyle name="Normal 8 4 3 2 3 3" xfId="3871" xr:uid="{E6B1423E-8D0A-4A84-AAEC-5D7D6431BAF7}"/>
    <cellStyle name="Normal 8 4 3 2 3 4" xfId="3872" xr:uid="{A538154C-C598-4634-9CCC-87A616EAE5CD}"/>
    <cellStyle name="Normal 8 4 3 2 4" xfId="2192" xr:uid="{0B0796D9-7B83-40A4-8BF7-D21027A8A469}"/>
    <cellStyle name="Normal 8 4 3 2 5" xfId="3873" xr:uid="{A80181A5-30DF-42ED-AEBC-758908AC1386}"/>
    <cellStyle name="Normal 8 4 3 2 6" xfId="3874" xr:uid="{3BC92DC5-3BA0-4014-901D-86BFC01701F3}"/>
    <cellStyle name="Normal 8 4 3 3" xfId="807" xr:uid="{7275AFA5-2C22-46B0-8168-62CE61FC1433}"/>
    <cellStyle name="Normal 8 4 3 3 2" xfId="2193" xr:uid="{DE4E1AC9-704F-4ABE-A0AF-ABAF10166412}"/>
    <cellStyle name="Normal 8 4 3 3 2 2" xfId="2194" xr:uid="{2FD89356-512C-423D-A8EE-CFB4011EFBF0}"/>
    <cellStyle name="Normal 8 4 3 3 2 3" xfId="3875" xr:uid="{4896545E-B8EF-4996-8C5E-6B1223110D1A}"/>
    <cellStyle name="Normal 8 4 3 3 2 4" xfId="3876" xr:uid="{59A6AF2A-63A3-43B3-91DB-6A6E41C19A85}"/>
    <cellStyle name="Normal 8 4 3 3 3" xfId="2195" xr:uid="{33832868-2C53-4BBE-9AB2-EFACD7687EDB}"/>
    <cellStyle name="Normal 8 4 3 3 4" xfId="3877" xr:uid="{C136F839-3EC6-449F-9C19-3D9027C3BE40}"/>
    <cellStyle name="Normal 8 4 3 3 5" xfId="3878" xr:uid="{342A484E-9D0A-45CE-8601-DDB1A9697CCE}"/>
    <cellStyle name="Normal 8 4 3 4" xfId="2196" xr:uid="{2739BA23-88F7-452A-A16E-A63A5C26FA54}"/>
    <cellStyle name="Normal 8 4 3 4 2" xfId="2197" xr:uid="{06FD7C02-9CB2-4C23-BC97-1436995D282E}"/>
    <cellStyle name="Normal 8 4 3 4 3" xfId="3879" xr:uid="{8AC60545-3499-4859-A12A-C6A751957774}"/>
    <cellStyle name="Normal 8 4 3 4 4" xfId="3880" xr:uid="{87118B42-F016-4086-9938-9AE3F9789C51}"/>
    <cellStyle name="Normal 8 4 3 5" xfId="2198" xr:uid="{986210D0-3334-4E78-A466-260A002B89A2}"/>
    <cellStyle name="Normal 8 4 3 5 2" xfId="3881" xr:uid="{0B9A001C-2327-4470-B8CF-33670928BC30}"/>
    <cellStyle name="Normal 8 4 3 5 3" xfId="3882" xr:uid="{72E98A8A-B053-45BD-9FD0-069BB6C819F1}"/>
    <cellStyle name="Normal 8 4 3 5 4" xfId="3883" xr:uid="{7E96B61D-0197-440E-8C23-AE1D02B0948D}"/>
    <cellStyle name="Normal 8 4 3 6" xfId="3884" xr:uid="{36D2E505-FFC3-4500-9A3B-05B427BEF950}"/>
    <cellStyle name="Normal 8 4 3 7" xfId="3885" xr:uid="{26DF4699-CF3E-45D7-878D-963B70D8AFF9}"/>
    <cellStyle name="Normal 8 4 3 8" xfId="3886" xr:uid="{BC720078-117A-493E-9243-6DCF574F7696}"/>
    <cellStyle name="Normal 8 4 4" xfId="393" xr:uid="{241AE4FD-6FBE-4241-91BB-3A6FD79B9411}"/>
    <cellStyle name="Normal 8 4 4 2" xfId="808" xr:uid="{605517D8-C4B4-47A6-87DD-A847EB99AD50}"/>
    <cellStyle name="Normal 8 4 4 2 2" xfId="809" xr:uid="{87B2CBCB-DF87-4728-AE5A-51C7ECDDA928}"/>
    <cellStyle name="Normal 8 4 4 2 2 2" xfId="2199" xr:uid="{CA3BCADE-26E6-4D35-93A1-DCD9D471189E}"/>
    <cellStyle name="Normal 8 4 4 2 2 3" xfId="3887" xr:uid="{24ABF4EC-4249-40D0-84CA-5E435098639E}"/>
    <cellStyle name="Normal 8 4 4 2 2 4" xfId="3888" xr:uid="{087BF2BA-CF75-4D9D-B99C-4D02411FBEBD}"/>
    <cellStyle name="Normal 8 4 4 2 3" xfId="2200" xr:uid="{8BC2DBA6-D4B8-45B9-A109-0E5EF07DE1A7}"/>
    <cellStyle name="Normal 8 4 4 2 4" xfId="3889" xr:uid="{1D57C1C1-6DB7-49AA-B1F8-CFA0A262BF58}"/>
    <cellStyle name="Normal 8 4 4 2 5" xfId="3890" xr:uid="{85E7E55B-6CD6-47BC-8B55-8FFC2B2389A3}"/>
    <cellStyle name="Normal 8 4 4 3" xfId="810" xr:uid="{56D6E9BA-B606-40FC-AA23-36F4C9559D43}"/>
    <cellStyle name="Normal 8 4 4 3 2" xfId="2201" xr:uid="{004B1F5B-6FE8-47B2-8860-686FD36521B1}"/>
    <cellStyle name="Normal 8 4 4 3 3" xfId="3891" xr:uid="{A09EC47B-0422-4847-BCA3-168C2202449D}"/>
    <cellStyle name="Normal 8 4 4 3 4" xfId="3892" xr:uid="{0D1C4B5B-8C97-4069-ACAE-9B2EC23C3CDB}"/>
    <cellStyle name="Normal 8 4 4 4" xfId="2202" xr:uid="{F8CD9B4D-B2F9-4197-A953-BDE20646DE55}"/>
    <cellStyle name="Normal 8 4 4 4 2" xfId="3893" xr:uid="{2CE80E7A-F1CA-4E7E-9DCF-03F71E5AC5C0}"/>
    <cellStyle name="Normal 8 4 4 4 3" xfId="3894" xr:uid="{CF6C9CCF-B43E-4283-95EA-2BB51E5E98C6}"/>
    <cellStyle name="Normal 8 4 4 4 4" xfId="3895" xr:uid="{F2531A9D-E1AF-4BAC-A629-0BE224C929DB}"/>
    <cellStyle name="Normal 8 4 4 5" xfId="3896" xr:uid="{B60CE0CD-8DCF-455D-A1A7-7C5744E574C6}"/>
    <cellStyle name="Normal 8 4 4 6" xfId="3897" xr:uid="{2DEC3F4E-5574-4777-B138-722A34ADA1DD}"/>
    <cellStyle name="Normal 8 4 4 7" xfId="3898" xr:uid="{CAEFED2E-9F80-455E-832E-161B9AE21C02}"/>
    <cellStyle name="Normal 8 4 5" xfId="394" xr:uid="{59A8918B-82B5-49B8-BFB4-1B83AB62B9B3}"/>
    <cellStyle name="Normal 8 4 5 2" xfId="811" xr:uid="{8DAD51E8-D223-4EA3-B719-2D9CB8F33297}"/>
    <cellStyle name="Normal 8 4 5 2 2" xfId="2203" xr:uid="{A0DC5C67-52B4-47EB-AC4B-3BA71E0A823A}"/>
    <cellStyle name="Normal 8 4 5 2 3" xfId="3899" xr:uid="{61271D16-D7A0-4109-B5C7-94BEAF4087F2}"/>
    <cellStyle name="Normal 8 4 5 2 4" xfId="3900" xr:uid="{B55C0CC4-E539-4EC7-ADB0-37A8BBBF8AEE}"/>
    <cellStyle name="Normal 8 4 5 3" xfId="2204" xr:uid="{38877CD7-7E29-4674-A4F0-30DBA7E7EA95}"/>
    <cellStyle name="Normal 8 4 5 3 2" xfId="3901" xr:uid="{66BD5367-BB63-4BC1-88E0-2AB8F3DC19F5}"/>
    <cellStyle name="Normal 8 4 5 3 3" xfId="3902" xr:uid="{C010D0B3-5FF9-452C-AE22-45A655F0E601}"/>
    <cellStyle name="Normal 8 4 5 3 4" xfId="3903" xr:uid="{E5DB9FDE-3855-4779-8EE2-5F1D0DA7D09F}"/>
    <cellStyle name="Normal 8 4 5 4" xfId="3904" xr:uid="{88F69BF5-05DA-4016-AAAA-2077782DD892}"/>
    <cellStyle name="Normal 8 4 5 5" xfId="3905" xr:uid="{036DA0B3-11EF-4049-93C6-661934D086EC}"/>
    <cellStyle name="Normal 8 4 5 6" xfId="3906" xr:uid="{21E073E5-8481-4639-AA4A-2416144CCE46}"/>
    <cellStyle name="Normal 8 4 6" xfId="812" xr:uid="{74982356-E1F2-4AE3-84A6-7ECC50C4FB0E}"/>
    <cellStyle name="Normal 8 4 6 2" xfId="2205" xr:uid="{7A2F837B-E28B-46E2-9E8F-8934810BD9FD}"/>
    <cellStyle name="Normal 8 4 6 2 2" xfId="3907" xr:uid="{D2A44A39-AA25-40CA-85EB-203915E1E775}"/>
    <cellStyle name="Normal 8 4 6 2 3" xfId="3908" xr:uid="{E1496247-CF5A-4776-B6AC-BF8CC2DC9D65}"/>
    <cellStyle name="Normal 8 4 6 2 4" xfId="3909" xr:uid="{810A2BFC-739C-4736-8016-39D10D15518E}"/>
    <cellStyle name="Normal 8 4 6 3" xfId="3910" xr:uid="{FE2F0B56-2530-4114-AF5F-CA8BE9490122}"/>
    <cellStyle name="Normal 8 4 6 4" xfId="3911" xr:uid="{70427D9C-4FEE-41A7-9F08-6EE18436CF50}"/>
    <cellStyle name="Normal 8 4 6 5" xfId="3912" xr:uid="{B230F0EE-3A44-4335-ABB9-205C355DED18}"/>
    <cellStyle name="Normal 8 4 7" xfId="2206" xr:uid="{226363DE-B842-407B-874F-FFCCA2160813}"/>
    <cellStyle name="Normal 8 4 7 2" xfId="3913" xr:uid="{E07ACD6A-FF72-469C-892B-15D7A4922A23}"/>
    <cellStyle name="Normal 8 4 7 3" xfId="3914" xr:uid="{05878111-24CA-40CE-A54C-A9A60109E626}"/>
    <cellStyle name="Normal 8 4 7 4" xfId="3915" xr:uid="{A4B2ADF8-8C92-4BE5-8087-C0171796176D}"/>
    <cellStyle name="Normal 8 4 8" xfId="3916" xr:uid="{2FF83ACB-1C82-4851-8B6F-B555CE2A66C4}"/>
    <cellStyle name="Normal 8 4 8 2" xfId="3917" xr:uid="{A3CDEC6B-2421-467D-B0F0-BE02E4E29565}"/>
    <cellStyle name="Normal 8 4 8 3" xfId="3918" xr:uid="{616609C7-53FD-48DC-A099-0076BF458160}"/>
    <cellStyle name="Normal 8 4 8 4" xfId="3919" xr:uid="{90C5FA9B-FD7D-4B88-A848-8E73C247887F}"/>
    <cellStyle name="Normal 8 4 9" xfId="3920" xr:uid="{9F9252EF-5EA6-408B-84E2-0079DE05ABE4}"/>
    <cellStyle name="Normal 8 5" xfId="162" xr:uid="{5E03199F-21A9-4267-BB3E-24C73EE69148}"/>
    <cellStyle name="Normal 8 5 2" xfId="163" xr:uid="{885DC59E-CD3A-4AC4-B73B-14D2C75A7F90}"/>
    <cellStyle name="Normal 8 5 2 2" xfId="395" xr:uid="{145CA574-26A7-4FC9-B590-E5DA9850913E}"/>
    <cellStyle name="Normal 8 5 2 2 2" xfId="813" xr:uid="{EBB4A5D1-EB3F-44B7-9E81-1B0BCAFCC8B5}"/>
    <cellStyle name="Normal 8 5 2 2 2 2" xfId="2207" xr:uid="{71C9498C-6350-404F-8B45-9130FB976348}"/>
    <cellStyle name="Normal 8 5 2 2 2 3" xfId="3921" xr:uid="{DBD09C72-7680-4EA3-8F45-184999480285}"/>
    <cellStyle name="Normal 8 5 2 2 2 4" xfId="3922" xr:uid="{1B7FCB41-C92A-417A-A092-EC5CF0FD9E84}"/>
    <cellStyle name="Normal 8 5 2 2 3" xfId="2208" xr:uid="{9AE29BF6-5734-47CB-9AE0-B4DE1310D4FB}"/>
    <cellStyle name="Normal 8 5 2 2 3 2" xfId="3923" xr:uid="{ACB032EF-FBDA-4159-B27F-D7A66C7472F8}"/>
    <cellStyle name="Normal 8 5 2 2 3 3" xfId="3924" xr:uid="{656FC97E-61E9-489D-B7A2-6575FDF21FD1}"/>
    <cellStyle name="Normal 8 5 2 2 3 4" xfId="3925" xr:uid="{A6D85FFB-2339-43DC-9C19-CDED0C11BED5}"/>
    <cellStyle name="Normal 8 5 2 2 4" xfId="3926" xr:uid="{A56400D8-DD49-4C1D-BABD-FA9AD921B457}"/>
    <cellStyle name="Normal 8 5 2 2 5" xfId="3927" xr:uid="{270E299C-9DC9-4D45-BCDE-03DCEC2CDB7C}"/>
    <cellStyle name="Normal 8 5 2 2 6" xfId="3928" xr:uid="{8660E5EA-C522-41AE-B2B0-B07BB78B3C2D}"/>
    <cellStyle name="Normal 8 5 2 3" xfId="814" xr:uid="{EE8F9A02-7110-4651-82A8-239F81F7462B}"/>
    <cellStyle name="Normal 8 5 2 3 2" xfId="2209" xr:uid="{A2D9A544-29E7-487E-B18C-8A6E4F9ABA24}"/>
    <cellStyle name="Normal 8 5 2 3 2 2" xfId="3929" xr:uid="{0F17C00B-00E5-4586-A3AF-1A29C4E1A8D6}"/>
    <cellStyle name="Normal 8 5 2 3 2 3" xfId="3930" xr:uid="{8E7780D4-4D64-45B9-BD67-26C5D426B3F5}"/>
    <cellStyle name="Normal 8 5 2 3 2 4" xfId="3931" xr:uid="{56F27666-1707-48AE-BC89-2C92A7CEBE27}"/>
    <cellStyle name="Normal 8 5 2 3 3" xfId="3932" xr:uid="{6878672F-6615-41E6-A8EE-A037984F601B}"/>
    <cellStyle name="Normal 8 5 2 3 4" xfId="3933" xr:uid="{DA00E02D-9249-47C7-BF49-323159E57959}"/>
    <cellStyle name="Normal 8 5 2 3 5" xfId="3934" xr:uid="{4C777A7F-5767-418C-9C11-7B3931462420}"/>
    <cellStyle name="Normal 8 5 2 4" xfId="2210" xr:uid="{52FE359D-8A3C-4DE6-9B39-0B3F481E3851}"/>
    <cellStyle name="Normal 8 5 2 4 2" xfId="3935" xr:uid="{23378809-B5E3-4092-A283-3C85D24BF2F9}"/>
    <cellStyle name="Normal 8 5 2 4 3" xfId="3936" xr:uid="{CF05D49A-4AC2-4E59-8B2A-4A22C57E4F5F}"/>
    <cellStyle name="Normal 8 5 2 4 4" xfId="3937" xr:uid="{4C35B365-B103-485C-B573-057EA241B8FF}"/>
    <cellStyle name="Normal 8 5 2 5" xfId="3938" xr:uid="{253DCB09-8D61-433E-956A-09A23B2B9533}"/>
    <cellStyle name="Normal 8 5 2 5 2" xfId="3939" xr:uid="{55B4B9E3-95DC-4D89-BE24-5AD7447058F8}"/>
    <cellStyle name="Normal 8 5 2 5 3" xfId="3940" xr:uid="{647FB965-4AD7-4CAE-8745-138AA7502F88}"/>
    <cellStyle name="Normal 8 5 2 5 4" xfId="3941" xr:uid="{217A3877-98FC-43FB-A88B-A0A3C8E93460}"/>
    <cellStyle name="Normal 8 5 2 6" xfId="3942" xr:uid="{F2E172EE-D27E-4780-B0DD-EEDC18AE313E}"/>
    <cellStyle name="Normal 8 5 2 7" xfId="3943" xr:uid="{8AC857AD-953F-4EFD-BD02-9FBF5887CAF4}"/>
    <cellStyle name="Normal 8 5 2 8" xfId="3944" xr:uid="{D6709552-0574-4C4C-B901-04265A408D85}"/>
    <cellStyle name="Normal 8 5 3" xfId="396" xr:uid="{59EE7CAD-02C2-49DF-9C51-E00E80617F31}"/>
    <cellStyle name="Normal 8 5 3 2" xfId="815" xr:uid="{C962644D-FEFE-4A8F-B04C-D07ACF1DD09E}"/>
    <cellStyle name="Normal 8 5 3 2 2" xfId="816" xr:uid="{C073DB06-59DF-4595-A63C-2C28EB406502}"/>
    <cellStyle name="Normal 8 5 3 2 3" xfId="3945" xr:uid="{449A6B58-CD41-4E21-AD19-2F9D45BD7244}"/>
    <cellStyle name="Normal 8 5 3 2 4" xfId="3946" xr:uid="{C99CD8A5-9DE4-445A-AC6B-44AB3D51FB8F}"/>
    <cellStyle name="Normal 8 5 3 3" xfId="817" xr:uid="{C7930C0B-A276-4A28-92AF-CC6D3226C73B}"/>
    <cellStyle name="Normal 8 5 3 3 2" xfId="3947" xr:uid="{CBEA3F65-821C-4ED4-B8D5-CDB17A6FAC1C}"/>
    <cellStyle name="Normal 8 5 3 3 3" xfId="3948" xr:uid="{1096C537-0D42-451A-8289-E68974E7B7D8}"/>
    <cellStyle name="Normal 8 5 3 3 4" xfId="3949" xr:uid="{01D4215A-D0C6-42D1-BF52-5D496BB66976}"/>
    <cellStyle name="Normal 8 5 3 4" xfId="3950" xr:uid="{087343B0-4D00-4950-A0D6-4D02A1585A96}"/>
    <cellStyle name="Normal 8 5 3 5" xfId="3951" xr:uid="{A5D5FE9A-06EA-4C5C-8272-46CF591AE8CD}"/>
    <cellStyle name="Normal 8 5 3 6" xfId="3952" xr:uid="{1B75D971-43AC-42F3-89B6-56DF4EB5EC4D}"/>
    <cellStyle name="Normal 8 5 4" xfId="397" xr:uid="{EFADE3FF-E7E7-41E3-8305-9266C6635E05}"/>
    <cellStyle name="Normal 8 5 4 2" xfId="818" xr:uid="{031FE811-9885-4AE8-A58A-A84EEC406800}"/>
    <cellStyle name="Normal 8 5 4 2 2" xfId="3953" xr:uid="{4214B543-A589-41A7-8EB6-3C639AEC063B}"/>
    <cellStyle name="Normal 8 5 4 2 3" xfId="3954" xr:uid="{32A8CBDF-B849-4A0A-B7A3-DF5170042869}"/>
    <cellStyle name="Normal 8 5 4 2 4" xfId="3955" xr:uid="{576D8B55-3E04-4F0A-91C3-A310C93E1652}"/>
    <cellStyle name="Normal 8 5 4 3" xfId="3956" xr:uid="{A274779C-969B-4513-A05A-8C99852EA78E}"/>
    <cellStyle name="Normal 8 5 4 4" xfId="3957" xr:uid="{BCA6EF92-B3FC-417E-BD64-E9544A4749F1}"/>
    <cellStyle name="Normal 8 5 4 5" xfId="3958" xr:uid="{BA71D961-61C3-4B0F-B3DC-F76924FFAB80}"/>
    <cellStyle name="Normal 8 5 5" xfId="819" xr:uid="{E1F82206-090E-4E04-907B-1A574150001C}"/>
    <cellStyle name="Normal 8 5 5 2" xfId="3959" xr:uid="{EC319B43-A39E-41AF-B107-04073CE35F75}"/>
    <cellStyle name="Normal 8 5 5 3" xfId="3960" xr:uid="{D945A9CC-49A1-4558-8626-F2F89C0F9FE2}"/>
    <cellStyle name="Normal 8 5 5 4" xfId="3961" xr:uid="{63FC4140-7190-420F-9755-6815A02C5FC1}"/>
    <cellStyle name="Normal 8 5 6" xfId="3962" xr:uid="{805A0E88-179D-43F2-9665-C2D1A53911E6}"/>
    <cellStyle name="Normal 8 5 6 2" xfId="3963" xr:uid="{6A1654A3-3B4F-4047-A8B0-61DC59EE6AF5}"/>
    <cellStyle name="Normal 8 5 6 3" xfId="3964" xr:uid="{5F8FA17F-3D08-4249-ADB2-AB2212EEF995}"/>
    <cellStyle name="Normal 8 5 6 4" xfId="3965" xr:uid="{348D08B2-EF34-46B9-99F3-678F50FAA3C8}"/>
    <cellStyle name="Normal 8 5 7" xfId="3966" xr:uid="{EBAE39DB-F7F6-458F-8656-C62C2241530B}"/>
    <cellStyle name="Normal 8 5 8" xfId="3967" xr:uid="{A1866395-0552-4DD1-95F8-2EF1D4922F82}"/>
    <cellStyle name="Normal 8 5 9" xfId="3968" xr:uid="{D0EAFC4E-04B6-4DAD-8372-D742A1C71871}"/>
    <cellStyle name="Normal 8 6" xfId="164" xr:uid="{B13E854B-19BA-405D-9161-9182CF45A0E3}"/>
    <cellStyle name="Normal 8 6 2" xfId="398" xr:uid="{D8C684C1-D129-41E0-A483-CF06FB375599}"/>
    <cellStyle name="Normal 8 6 2 2" xfId="820" xr:uid="{069B50BD-CAEC-47DE-B3AA-8725E06DB02E}"/>
    <cellStyle name="Normal 8 6 2 2 2" xfId="2211" xr:uid="{3925DF1C-A35F-4D87-A70F-E0DD5AC9D0EB}"/>
    <cellStyle name="Normal 8 6 2 2 2 2" xfId="2212" xr:uid="{82AAA4BF-A696-41C9-B9E9-C93C3E3F4091}"/>
    <cellStyle name="Normal 8 6 2 2 3" xfId="2213" xr:uid="{AC31D1F6-8165-4404-A252-85EB5A65FCF2}"/>
    <cellStyle name="Normal 8 6 2 2 4" xfId="3969" xr:uid="{FFB90D43-3FEE-45B9-9E01-E9849F597AA2}"/>
    <cellStyle name="Normal 8 6 2 3" xfId="2214" xr:uid="{FE38B89C-B713-4435-A493-DCF1D3F32ADA}"/>
    <cellStyle name="Normal 8 6 2 3 2" xfId="2215" xr:uid="{66E51CAD-E41A-40C9-A79F-6466ACE46C53}"/>
    <cellStyle name="Normal 8 6 2 3 3" xfId="3970" xr:uid="{E0DBDDD8-B6C8-4616-95CF-D6152F345541}"/>
    <cellStyle name="Normal 8 6 2 3 4" xfId="3971" xr:uid="{7A351CAC-D2E0-4A4D-A424-7A68C9415761}"/>
    <cellStyle name="Normal 8 6 2 4" xfId="2216" xr:uid="{D0A90191-3104-4547-813B-51F67427A9C2}"/>
    <cellStyle name="Normal 8 6 2 5" xfId="3972" xr:uid="{F0BD1102-061F-474A-8F8E-CD5A823DA8C2}"/>
    <cellStyle name="Normal 8 6 2 6" xfId="3973" xr:uid="{039CE10A-A117-431E-AA28-919426CDFCC7}"/>
    <cellStyle name="Normal 8 6 3" xfId="821" xr:uid="{35B6B7C1-70C7-4167-9D43-ED9C6DDE2007}"/>
    <cellStyle name="Normal 8 6 3 2" xfId="2217" xr:uid="{1FBF7C94-8B3E-4922-95CF-C349E700DADC}"/>
    <cellStyle name="Normal 8 6 3 2 2" xfId="2218" xr:uid="{F93D00DD-2F39-4456-A5E1-2F2EDCF9ACB1}"/>
    <cellStyle name="Normal 8 6 3 2 3" xfId="3974" xr:uid="{56C81293-2192-4B3D-954D-EA0B446B7E93}"/>
    <cellStyle name="Normal 8 6 3 2 4" xfId="3975" xr:uid="{A7E29FEE-8055-488A-B62A-13F84B4DAA9B}"/>
    <cellStyle name="Normal 8 6 3 3" xfId="2219" xr:uid="{3A62934C-165F-4EE2-BDBD-314B2332154A}"/>
    <cellStyle name="Normal 8 6 3 4" xfId="3976" xr:uid="{7469B1FB-711E-4CCE-9698-49602919F053}"/>
    <cellStyle name="Normal 8 6 3 5" xfId="3977" xr:uid="{9EA8D584-27C4-4F85-BEEC-97E4BA077F8A}"/>
    <cellStyle name="Normal 8 6 4" xfId="2220" xr:uid="{65A913C1-475A-44F5-81B0-DE78CA08AA07}"/>
    <cellStyle name="Normal 8 6 4 2" xfId="2221" xr:uid="{74004B0D-B4BD-4A50-8138-53905846CBB4}"/>
    <cellStyle name="Normal 8 6 4 3" xfId="3978" xr:uid="{81A3A1E8-E2B3-4D40-9751-3AC2C9DBA3D3}"/>
    <cellStyle name="Normal 8 6 4 4" xfId="3979" xr:uid="{E15DD233-DA52-414B-9F70-412D21BB2F11}"/>
    <cellStyle name="Normal 8 6 5" xfId="2222" xr:uid="{F0D1A401-E346-40C9-91FF-4D47CA08982D}"/>
    <cellStyle name="Normal 8 6 5 2" xfId="3980" xr:uid="{C1B2694A-77F9-46D4-AD0E-18964319CA00}"/>
    <cellStyle name="Normal 8 6 5 3" xfId="3981" xr:uid="{9A919F1E-593A-49B8-8B7D-6B2077A07FF7}"/>
    <cellStyle name="Normal 8 6 5 4" xfId="3982" xr:uid="{107F1AA0-6BDD-44E0-8837-B52630839679}"/>
    <cellStyle name="Normal 8 6 6" xfId="3983" xr:uid="{741FAD2A-6D3A-449B-B267-351BA8642AAE}"/>
    <cellStyle name="Normal 8 6 7" xfId="3984" xr:uid="{5CC05875-186F-403A-95BE-C6E88B50CD61}"/>
    <cellStyle name="Normal 8 6 8" xfId="3985" xr:uid="{09096DCB-CDD7-4452-A835-37924705EEFC}"/>
    <cellStyle name="Normal 8 7" xfId="399" xr:uid="{C2C846F9-6FFE-44D5-9C9E-C660328A7B5D}"/>
    <cellStyle name="Normal 8 7 2" xfId="822" xr:uid="{00CB56B4-1AD8-4234-89FE-63BFB57C938A}"/>
    <cellStyle name="Normal 8 7 2 2" xfId="823" xr:uid="{E79A2EAB-4ABE-4CBD-B10E-9BE59804E2AA}"/>
    <cellStyle name="Normal 8 7 2 2 2" xfId="2223" xr:uid="{FDC1262E-51B6-4FC1-9E42-F79592A43616}"/>
    <cellStyle name="Normal 8 7 2 2 3" xfId="3986" xr:uid="{B2F6F8D2-A0B8-46FE-AE0B-A26A616E4932}"/>
    <cellStyle name="Normal 8 7 2 2 4" xfId="3987" xr:uid="{01317044-D58C-4BE2-8D49-F79385B684B7}"/>
    <cellStyle name="Normal 8 7 2 3" xfId="2224" xr:uid="{D4DDDAAF-FECE-4AEA-B665-324D2194D6C8}"/>
    <cellStyle name="Normal 8 7 2 4" xfId="3988" xr:uid="{053F4052-9169-4C70-92A4-1D28C68B7D1F}"/>
    <cellStyle name="Normal 8 7 2 5" xfId="3989" xr:uid="{A07E3420-3A85-45EF-9E19-6A8FAFF32324}"/>
    <cellStyle name="Normal 8 7 3" xfId="824" xr:uid="{F2DAEC15-13B6-4E52-AF17-B5C3C36EBD34}"/>
    <cellStyle name="Normal 8 7 3 2" xfId="2225" xr:uid="{DCC16D80-0F4B-484B-AB5C-C9E9016BDAB5}"/>
    <cellStyle name="Normal 8 7 3 3" xfId="3990" xr:uid="{6EBB7847-2202-46E0-B338-0FA2BF4E4CA7}"/>
    <cellStyle name="Normal 8 7 3 4" xfId="3991" xr:uid="{C3BD8F5B-2F6B-4B28-8811-4352BC55A833}"/>
    <cellStyle name="Normal 8 7 4" xfId="2226" xr:uid="{7D050E8A-7F44-4B11-A046-D28E27260B14}"/>
    <cellStyle name="Normal 8 7 4 2" xfId="3992" xr:uid="{D56BB2B3-7A46-409D-A6A5-72B1A944158B}"/>
    <cellStyle name="Normal 8 7 4 3" xfId="3993" xr:uid="{ED760988-D10C-476C-90F9-A86724FD863E}"/>
    <cellStyle name="Normal 8 7 4 4" xfId="3994" xr:uid="{ADAECC79-FBEA-4925-BD07-0A29B7255E51}"/>
    <cellStyle name="Normal 8 7 5" xfId="3995" xr:uid="{A31D9C05-DC5D-49D1-A56C-7D3ECAAA43C1}"/>
    <cellStyle name="Normal 8 7 6" xfId="3996" xr:uid="{5029312C-28D5-43B2-B2E6-0675A015B97A}"/>
    <cellStyle name="Normal 8 7 7" xfId="3997" xr:uid="{9CCE0961-6EFC-4298-91C0-9F167A08B3B8}"/>
    <cellStyle name="Normal 8 8" xfId="400" xr:uid="{E2CD3AE6-5672-4473-B025-4197451CDC1D}"/>
    <cellStyle name="Normal 8 8 2" xfId="825" xr:uid="{D2CD7347-83CD-4CF8-B958-C157519EB213}"/>
    <cellStyle name="Normal 8 8 2 2" xfId="2227" xr:uid="{0CB99A6F-36C8-44F8-B8B7-B7C425A0E6E1}"/>
    <cellStyle name="Normal 8 8 2 3" xfId="3998" xr:uid="{B1FC3490-8DF0-4990-8B7A-DB232ED874E8}"/>
    <cellStyle name="Normal 8 8 2 4" xfId="3999" xr:uid="{D0249CA7-5654-41F5-9D90-5B7D7F109929}"/>
    <cellStyle name="Normal 8 8 3" xfId="2228" xr:uid="{E4DFF457-44A7-4868-BE73-7E1CCD5018AA}"/>
    <cellStyle name="Normal 8 8 3 2" xfId="4000" xr:uid="{D26E6382-0347-4500-80F8-DD26290618F2}"/>
    <cellStyle name="Normal 8 8 3 3" xfId="4001" xr:uid="{8DE00C89-D91D-46FE-AC2E-4452F12A3897}"/>
    <cellStyle name="Normal 8 8 3 4" xfId="4002" xr:uid="{E44A3241-85A1-4F91-AF86-434C3F6BC8D7}"/>
    <cellStyle name="Normal 8 8 4" xfId="4003" xr:uid="{31E1E70F-0959-4BB9-B8AA-5E5727259554}"/>
    <cellStyle name="Normal 8 8 5" xfId="4004" xr:uid="{FB85C88E-3006-48BB-9843-E649C03C1C43}"/>
    <cellStyle name="Normal 8 8 6" xfId="4005" xr:uid="{F835E6F1-35F4-4AF5-97BF-4AEC8103383C}"/>
    <cellStyle name="Normal 8 9" xfId="401" xr:uid="{80ED0C7C-FFCF-43C7-B197-9D2E601A7778}"/>
    <cellStyle name="Normal 8 9 2" xfId="2229" xr:uid="{53D0C566-51D7-4BE4-AFDA-0EB4E4037D93}"/>
    <cellStyle name="Normal 8 9 2 2" xfId="4006" xr:uid="{9FA18AF4-6A83-4DB1-9CB5-BFF0A530D039}"/>
    <cellStyle name="Normal 8 9 2 2 2" xfId="4411" xr:uid="{4E472CF9-31D9-4D29-862E-0DF8B84E9CF9}"/>
    <cellStyle name="Normal 8 9 2 2 3" xfId="4690" xr:uid="{5227B913-E24B-4B50-A636-5259BD8D824F}"/>
    <cellStyle name="Normal 8 9 2 3" xfId="4007" xr:uid="{65C7854A-F9AE-4D6A-B1F6-91296CBA8922}"/>
    <cellStyle name="Normal 8 9 2 4" xfId="4008" xr:uid="{A6C2C284-22A0-4CBF-9DC0-30D8A4FBB06C}"/>
    <cellStyle name="Normal 8 9 3" xfId="4009" xr:uid="{5E07C3F7-AA52-4E5F-8A92-31AC714309E9}"/>
    <cellStyle name="Normal 8 9 4" xfId="4010" xr:uid="{D5BA94BD-BF94-464C-BAA2-7D28A899158C}"/>
    <cellStyle name="Normal 8 9 4 2" xfId="4581" xr:uid="{D55423D7-0AA9-4307-A73F-863363FDF924}"/>
    <cellStyle name="Normal 8 9 4 3" xfId="4691" xr:uid="{C83E94D1-EC97-43EA-9B97-553DC9165322}"/>
    <cellStyle name="Normal 8 9 4 4" xfId="4610" xr:uid="{50961E5C-00E1-43A4-93C2-A9A63083E937}"/>
    <cellStyle name="Normal 8 9 5" xfId="4011" xr:uid="{A8D8363C-F8CE-4484-B6F1-28CB97FADF22}"/>
    <cellStyle name="Normal 9" xfId="165" xr:uid="{4B2CB0CA-515B-4182-A46C-01CA99F84CF5}"/>
    <cellStyle name="Normal 9 10" xfId="402" xr:uid="{8C80C347-EDE1-4B55-9F05-4963FCF52098}"/>
    <cellStyle name="Normal 9 10 2" xfId="2230" xr:uid="{81A3770D-ADDB-4AF5-830C-C73E87D4FDBC}"/>
    <cellStyle name="Normal 9 10 2 2" xfId="4012" xr:uid="{CCB13372-B637-4637-8383-0FB0AC53D044}"/>
    <cellStyle name="Normal 9 10 2 3" xfId="4013" xr:uid="{0A92B2A2-4DAF-4194-AC5E-BEED45ED33D4}"/>
    <cellStyle name="Normal 9 10 2 4" xfId="4014" xr:uid="{CF0974A2-CEEC-4FBC-B3EE-09A8AA0C6780}"/>
    <cellStyle name="Normal 9 10 3" xfId="4015" xr:uid="{4E092F9F-E4C7-42CE-BB32-80360D103B71}"/>
    <cellStyle name="Normal 9 10 4" xfId="4016" xr:uid="{445D6FD3-1A36-4D3C-98B5-CD38E36FD8C2}"/>
    <cellStyle name="Normal 9 10 5" xfId="4017" xr:uid="{77D3EEE9-1DBB-4FA8-A69C-A81225994E67}"/>
    <cellStyle name="Normal 9 11" xfId="2231" xr:uid="{109509B4-EAA6-4D65-95C5-F8B31EBD0E94}"/>
    <cellStyle name="Normal 9 11 2" xfId="4018" xr:uid="{9B1405AE-387B-4205-A2A1-3C631B1D63BF}"/>
    <cellStyle name="Normal 9 11 3" xfId="4019" xr:uid="{2047991A-9431-4A6D-96F2-244DFA7719A5}"/>
    <cellStyle name="Normal 9 11 4" xfId="4020" xr:uid="{86B0EF06-99C0-400C-95EA-A15C99CB1B73}"/>
    <cellStyle name="Normal 9 12" xfId="4021" xr:uid="{FD0B2A7E-992D-4C06-BD6C-1019250D7DEE}"/>
    <cellStyle name="Normal 9 12 2" xfId="4022" xr:uid="{8A48C18E-0803-4CCE-95F8-C12EFDFD92FD}"/>
    <cellStyle name="Normal 9 12 3" xfId="4023" xr:uid="{23AFB742-9127-4808-8078-6A9B24A16F22}"/>
    <cellStyle name="Normal 9 12 4" xfId="4024" xr:uid="{ABF6C31F-55BE-4B51-9642-D7B6D0FD0475}"/>
    <cellStyle name="Normal 9 13" xfId="4025" xr:uid="{4ADF2CA1-D8F3-404A-83B0-88D7B970615A}"/>
    <cellStyle name="Normal 9 13 2" xfId="4026" xr:uid="{2B47F595-33C4-41C6-B94C-4A899C4AD73E}"/>
    <cellStyle name="Normal 9 14" xfId="4027" xr:uid="{7FDF5942-8F25-4059-BB20-E168644D6F29}"/>
    <cellStyle name="Normal 9 15" xfId="4028" xr:uid="{B8F3719C-4AEC-40CA-947F-1189243923A9}"/>
    <cellStyle name="Normal 9 16" xfId="4029" xr:uid="{E540034B-6046-49E7-BBB9-F4DC64857562}"/>
    <cellStyle name="Normal 9 2" xfId="166" xr:uid="{345C7284-429B-4FFA-8143-507A9EC79BC3}"/>
    <cellStyle name="Normal 9 2 2" xfId="403" xr:uid="{9931766E-551D-4ACB-9444-394BEF9A27A0}"/>
    <cellStyle name="Normal 9 2 2 2" xfId="4673" xr:uid="{43C20C3F-3F4E-46F1-ACA4-22FBB6999AB2}"/>
    <cellStyle name="Normal 9 2 3" xfId="4562" xr:uid="{CE926876-6CDC-4E4B-B0AE-49146E00DBBF}"/>
    <cellStyle name="Normal 9 3" xfId="167" xr:uid="{9AEE9D32-1819-46CC-940F-F29E8174ABED}"/>
    <cellStyle name="Normal 9 3 10" xfId="4030" xr:uid="{41D731AE-3F03-44C1-A50E-9BC6E5171E87}"/>
    <cellStyle name="Normal 9 3 11" xfId="4031" xr:uid="{9F3BDE51-1E6D-452E-8F9D-A4917ACCFD83}"/>
    <cellStyle name="Normal 9 3 2" xfId="168" xr:uid="{CAFD2EC0-9AB1-4BB6-AD11-2CACA02746B9}"/>
    <cellStyle name="Normal 9 3 2 2" xfId="169" xr:uid="{921BB3ED-C164-4B1D-B0D2-7FDA30DAB690}"/>
    <cellStyle name="Normal 9 3 2 2 2" xfId="404" xr:uid="{B7287470-C9CE-4DBD-8B54-B2DC0510E286}"/>
    <cellStyle name="Normal 9 3 2 2 2 2" xfId="826" xr:uid="{BBB8D612-ABA1-45E0-BF9B-D4EA2589D5B8}"/>
    <cellStyle name="Normal 9 3 2 2 2 2 2" xfId="827" xr:uid="{E947C801-DF19-4F11-AE41-A542EE60EBED}"/>
    <cellStyle name="Normal 9 3 2 2 2 2 2 2" xfId="2232" xr:uid="{94F5681F-FB63-441B-B86C-E52C33A50330}"/>
    <cellStyle name="Normal 9 3 2 2 2 2 2 2 2" xfId="2233" xr:uid="{39816B5E-5618-490C-AD95-6B8B9F5D2FE0}"/>
    <cellStyle name="Normal 9 3 2 2 2 2 2 3" xfId="2234" xr:uid="{01AC108F-7C5B-4421-B343-3754E3D4655E}"/>
    <cellStyle name="Normal 9 3 2 2 2 2 3" xfId="2235" xr:uid="{3BD4A0E1-E94A-4677-B0E1-AB18AC755407}"/>
    <cellStyle name="Normal 9 3 2 2 2 2 3 2" xfId="2236" xr:uid="{BECD00C9-9B62-4B94-8EBF-87689952749C}"/>
    <cellStyle name="Normal 9 3 2 2 2 2 4" xfId="2237" xr:uid="{0EAEE39A-CB83-43DD-B283-E161C708A96D}"/>
    <cellStyle name="Normal 9 3 2 2 2 3" xfId="828" xr:uid="{B0E0F8C1-2C03-4B5E-BD0D-7660F14E3117}"/>
    <cellStyle name="Normal 9 3 2 2 2 3 2" xfId="2238" xr:uid="{BEFFA21F-4136-4C13-9738-15341419AE51}"/>
    <cellStyle name="Normal 9 3 2 2 2 3 2 2" xfId="2239" xr:uid="{D908B3AE-C22B-4C42-B644-5117B2EA824C}"/>
    <cellStyle name="Normal 9 3 2 2 2 3 3" xfId="2240" xr:uid="{4E3EF34D-8DBB-4331-B159-FD353F1F8B5F}"/>
    <cellStyle name="Normal 9 3 2 2 2 3 4" xfId="4032" xr:uid="{2652BA43-4F5E-40B1-87ED-5F7DF2AA2396}"/>
    <cellStyle name="Normal 9 3 2 2 2 4" xfId="2241" xr:uid="{98F57B28-D3DC-49E2-9AEC-03EFC2048938}"/>
    <cellStyle name="Normal 9 3 2 2 2 4 2" xfId="2242" xr:uid="{0429CBB7-C8DF-4529-92D4-FDBE0C6AC22A}"/>
    <cellStyle name="Normal 9 3 2 2 2 5" xfId="2243" xr:uid="{A30647FD-EFFC-4C38-B889-D3FDF88BE97A}"/>
    <cellStyle name="Normal 9 3 2 2 2 6" xfId="4033" xr:uid="{EDA10DAC-5C1F-4473-8ECC-C408A53220F1}"/>
    <cellStyle name="Normal 9 3 2 2 3" xfId="405" xr:uid="{046C9F8D-FF53-4457-8E7E-8422BAA06148}"/>
    <cellStyle name="Normal 9 3 2 2 3 2" xfId="829" xr:uid="{D95505A8-63FF-4043-BFED-2E02626674D0}"/>
    <cellStyle name="Normal 9 3 2 2 3 2 2" xfId="830" xr:uid="{520385B1-D402-417C-94CD-2179511C1781}"/>
    <cellStyle name="Normal 9 3 2 2 3 2 2 2" xfId="2244" xr:uid="{76F0E1FE-10BA-4E98-ACAD-36F52920A2D1}"/>
    <cellStyle name="Normal 9 3 2 2 3 2 2 2 2" xfId="2245" xr:uid="{F08F044F-A09A-4863-B0B5-32954E2ECC11}"/>
    <cellStyle name="Normal 9 3 2 2 3 2 2 3" xfId="2246" xr:uid="{38827710-8276-4373-BBAC-D99521200362}"/>
    <cellStyle name="Normal 9 3 2 2 3 2 3" xfId="2247" xr:uid="{044C5D64-952E-46D2-B65E-332C2A0C088E}"/>
    <cellStyle name="Normal 9 3 2 2 3 2 3 2" xfId="2248" xr:uid="{A5895A2D-EB72-400A-9F6D-58ADB300E2DE}"/>
    <cellStyle name="Normal 9 3 2 2 3 2 4" xfId="2249" xr:uid="{8A8674F8-EF54-474C-9EE4-11983B5319D4}"/>
    <cellStyle name="Normal 9 3 2 2 3 3" xfId="831" xr:uid="{1E2C7471-9996-45B0-BD37-F758E342127D}"/>
    <cellStyle name="Normal 9 3 2 2 3 3 2" xfId="2250" xr:uid="{3A941487-263D-4C4C-90F8-553B043DE01F}"/>
    <cellStyle name="Normal 9 3 2 2 3 3 2 2" xfId="2251" xr:uid="{7C86D551-DA3C-413A-ABE8-CC2CDD39C3EA}"/>
    <cellStyle name="Normal 9 3 2 2 3 3 3" xfId="2252" xr:uid="{9FC363F3-1C07-48FB-BCD5-06F8B3DCA5E1}"/>
    <cellStyle name="Normal 9 3 2 2 3 4" xfId="2253" xr:uid="{D3E708C0-86AD-433B-85D5-94C431F4766F}"/>
    <cellStyle name="Normal 9 3 2 2 3 4 2" xfId="2254" xr:uid="{75463121-E7D8-488F-A99C-8B7BACBE0296}"/>
    <cellStyle name="Normal 9 3 2 2 3 5" xfId="2255" xr:uid="{76189F17-A8ED-4A3C-99FD-ED3F36F783C2}"/>
    <cellStyle name="Normal 9 3 2 2 4" xfId="832" xr:uid="{0045D496-76D9-48E4-B130-C35A4B94F994}"/>
    <cellStyle name="Normal 9 3 2 2 4 2" xfId="833" xr:uid="{CEF45131-E1C2-406F-B6C4-45D57BB5D8B7}"/>
    <cellStyle name="Normal 9 3 2 2 4 2 2" xfId="2256" xr:uid="{7C68986B-DFCB-42F6-967C-ED0AF5977EFD}"/>
    <cellStyle name="Normal 9 3 2 2 4 2 2 2" xfId="2257" xr:uid="{7D9EC18E-0D13-4507-BBA0-971B9DB593E3}"/>
    <cellStyle name="Normal 9 3 2 2 4 2 3" xfId="2258" xr:uid="{CB6C1203-CBB5-495E-88BA-5CDBFCA2C932}"/>
    <cellStyle name="Normal 9 3 2 2 4 3" xfId="2259" xr:uid="{B7B5E2E6-43BF-4F45-98B5-2FA3D35B598E}"/>
    <cellStyle name="Normal 9 3 2 2 4 3 2" xfId="2260" xr:uid="{832696C7-C1D2-4B26-80BA-1CE53CC94213}"/>
    <cellStyle name="Normal 9 3 2 2 4 4" xfId="2261" xr:uid="{B2D947A1-521D-4160-871B-5C6599FF82E4}"/>
    <cellStyle name="Normal 9 3 2 2 5" xfId="834" xr:uid="{82EAF985-F2D3-4D7C-9F3A-B297B6537476}"/>
    <cellStyle name="Normal 9 3 2 2 5 2" xfId="2262" xr:uid="{9A979FBD-AB24-43DC-AF51-FA08D0934AAB}"/>
    <cellStyle name="Normal 9 3 2 2 5 2 2" xfId="2263" xr:uid="{9B36B948-8372-41CA-8EA3-484FA2D17914}"/>
    <cellStyle name="Normal 9 3 2 2 5 3" xfId="2264" xr:uid="{F1A161A1-B1BF-4991-992E-A4F786EB96A3}"/>
    <cellStyle name="Normal 9 3 2 2 5 4" xfId="4034" xr:uid="{E284D6E5-3324-4C5A-89E8-747C1F8CC83B}"/>
    <cellStyle name="Normal 9 3 2 2 6" xfId="2265" xr:uid="{8E9E13C5-2019-4A70-8FBA-198587158DC0}"/>
    <cellStyle name="Normal 9 3 2 2 6 2" xfId="2266" xr:uid="{36C35C7D-4116-444B-9491-435ECEF798BD}"/>
    <cellStyle name="Normal 9 3 2 2 7" xfId="2267" xr:uid="{B228C7A4-7B53-4224-BEBB-3AED42B88882}"/>
    <cellStyle name="Normal 9 3 2 2 8" xfId="4035" xr:uid="{B94AF475-45A5-45F0-8686-64006001CC59}"/>
    <cellStyle name="Normal 9 3 2 3" xfId="406" xr:uid="{0B3BE038-52C0-468E-BDBA-DF5EC9308FE8}"/>
    <cellStyle name="Normal 9 3 2 3 2" xfId="835" xr:uid="{213710D1-B54E-4EC7-9F3C-03851649C475}"/>
    <cellStyle name="Normal 9 3 2 3 2 2" xfId="836" xr:uid="{952DB3C2-33D4-4D65-8B0B-75B8BCF2473B}"/>
    <cellStyle name="Normal 9 3 2 3 2 2 2" xfId="2268" xr:uid="{0CCD0D9C-CEA1-46CF-A237-EF6BB0652D3E}"/>
    <cellStyle name="Normal 9 3 2 3 2 2 2 2" xfId="2269" xr:uid="{86001B06-B5E9-4716-82A1-127F077C478F}"/>
    <cellStyle name="Normal 9 3 2 3 2 2 3" xfId="2270" xr:uid="{BCBB1A89-F54B-4A7E-B2F5-27FF57BE63ED}"/>
    <cellStyle name="Normal 9 3 2 3 2 3" xfId="2271" xr:uid="{537233F4-6911-47F6-9066-D56DB507CFC4}"/>
    <cellStyle name="Normal 9 3 2 3 2 3 2" xfId="2272" xr:uid="{27BAAD4D-18DE-469C-9188-468764C91579}"/>
    <cellStyle name="Normal 9 3 2 3 2 4" xfId="2273" xr:uid="{3AAF7F99-A332-4AB0-A809-59305C269D19}"/>
    <cellStyle name="Normal 9 3 2 3 3" xfId="837" xr:uid="{66A736EB-AA93-4F4F-AB52-EFF228FA59A3}"/>
    <cellStyle name="Normal 9 3 2 3 3 2" xfId="2274" xr:uid="{DFBF69E1-D0CE-4565-A946-916A75768772}"/>
    <cellStyle name="Normal 9 3 2 3 3 2 2" xfId="2275" xr:uid="{8F824B4A-E773-4D45-B998-E07B75CA4404}"/>
    <cellStyle name="Normal 9 3 2 3 3 3" xfId="2276" xr:uid="{1A9B3B01-BAE7-4932-AF21-F147F48FCE84}"/>
    <cellStyle name="Normal 9 3 2 3 3 4" xfId="4036" xr:uid="{6393951C-97A0-4CD5-83A3-35307526354F}"/>
    <cellStyle name="Normal 9 3 2 3 4" xfId="2277" xr:uid="{D1B4BA38-B381-4F2A-80BB-734A3D186939}"/>
    <cellStyle name="Normal 9 3 2 3 4 2" xfId="2278" xr:uid="{1BAB7C46-84FD-4A41-9B2E-2B95140330CE}"/>
    <cellStyle name="Normal 9 3 2 3 5" xfId="2279" xr:uid="{02A7A150-2A73-47BA-AD33-5CD99836F6AC}"/>
    <cellStyle name="Normal 9 3 2 3 6" xfId="4037" xr:uid="{5E2026E6-CBA0-4B2F-8BFF-55E661499380}"/>
    <cellStyle name="Normal 9 3 2 4" xfId="407" xr:uid="{74E46521-DAA3-444F-A740-A97487458ACA}"/>
    <cellStyle name="Normal 9 3 2 4 2" xfId="838" xr:uid="{6D8FD81C-3C48-414E-A8A8-749997743270}"/>
    <cellStyle name="Normal 9 3 2 4 2 2" xfId="839" xr:uid="{2CB1818D-462A-4F24-BA72-D360D3875081}"/>
    <cellStyle name="Normal 9 3 2 4 2 2 2" xfId="2280" xr:uid="{D5BCE950-FA1C-4DE0-B8D6-00F0673B8175}"/>
    <cellStyle name="Normal 9 3 2 4 2 2 2 2" xfId="2281" xr:uid="{07A9BE8F-5635-480E-9CCF-E0C3398C3762}"/>
    <cellStyle name="Normal 9 3 2 4 2 2 3" xfId="2282" xr:uid="{8DCFC0EA-9F1F-4528-89E3-03FBB3260561}"/>
    <cellStyle name="Normal 9 3 2 4 2 3" xfId="2283" xr:uid="{F6CDBB63-89AB-4CEB-B82A-77AA6301D29B}"/>
    <cellStyle name="Normal 9 3 2 4 2 3 2" xfId="2284" xr:uid="{E9B6D5E8-5209-474A-AA17-5BAFCBAE9FCF}"/>
    <cellStyle name="Normal 9 3 2 4 2 4" xfId="2285" xr:uid="{89B097DD-C0D7-4421-B8F4-DBB92AAA6D81}"/>
    <cellStyle name="Normal 9 3 2 4 3" xfId="840" xr:uid="{33481FC7-0AB1-436F-9160-FAF1E2A69796}"/>
    <cellStyle name="Normal 9 3 2 4 3 2" xfId="2286" xr:uid="{9DFEB5CE-2A69-40D0-9449-61327EAC04B6}"/>
    <cellStyle name="Normal 9 3 2 4 3 2 2" xfId="2287" xr:uid="{A320394F-D6C2-4D37-9E4C-1DD6581B093D}"/>
    <cellStyle name="Normal 9 3 2 4 3 3" xfId="2288" xr:uid="{A99907E6-07BF-4600-A57E-04A49A3F0A5C}"/>
    <cellStyle name="Normal 9 3 2 4 4" xfId="2289" xr:uid="{C81AE70F-1A0A-4DDC-A0F8-C76A1BAEC933}"/>
    <cellStyle name="Normal 9 3 2 4 4 2" xfId="2290" xr:uid="{409E0B1E-02F7-46F2-8352-5EB1D4B7CF3A}"/>
    <cellStyle name="Normal 9 3 2 4 5" xfId="2291" xr:uid="{9F34BF7F-8038-4C06-BE53-83A89F20BAD7}"/>
    <cellStyle name="Normal 9 3 2 5" xfId="408" xr:uid="{E2892473-5EA5-4ABE-BFEE-59753976860A}"/>
    <cellStyle name="Normal 9 3 2 5 2" xfId="841" xr:uid="{B4863062-7265-41EE-A1CC-B33FABEE69C8}"/>
    <cellStyle name="Normal 9 3 2 5 2 2" xfId="2292" xr:uid="{9C3E5AE3-320F-4F17-8B50-C7326C5A6367}"/>
    <cellStyle name="Normal 9 3 2 5 2 2 2" xfId="2293" xr:uid="{00D26DBF-2134-457B-AC3A-D42172869DB9}"/>
    <cellStyle name="Normal 9 3 2 5 2 3" xfId="2294" xr:uid="{2B3914A7-13E3-45B9-9F89-285FDCFE91D6}"/>
    <cellStyle name="Normal 9 3 2 5 3" xfId="2295" xr:uid="{EE444CF5-2363-4EBD-94E8-54B2445C8C09}"/>
    <cellStyle name="Normal 9 3 2 5 3 2" xfId="2296" xr:uid="{22BB822B-6A5E-432E-A2FF-6B9CC922BA9F}"/>
    <cellStyle name="Normal 9 3 2 5 4" xfId="2297" xr:uid="{C55569D5-17F8-46FC-BDFD-ED403375246B}"/>
    <cellStyle name="Normal 9 3 2 6" xfId="842" xr:uid="{D6F90D37-EEF7-429B-B799-3F229D69B145}"/>
    <cellStyle name="Normal 9 3 2 6 2" xfId="2298" xr:uid="{A1A815BE-7C3A-4BD1-8E0C-DB3D0CFA588D}"/>
    <cellStyle name="Normal 9 3 2 6 2 2" xfId="2299" xr:uid="{CE7E9B39-2C63-4E9E-BFD2-E5C0151EC4AF}"/>
    <cellStyle name="Normal 9 3 2 6 3" xfId="2300" xr:uid="{0FB00E1F-72E1-4E39-9358-C5771CAA10E5}"/>
    <cellStyle name="Normal 9 3 2 6 4" xfId="4038" xr:uid="{ABAFA09A-844C-49DA-BBDA-B05B7F53718F}"/>
    <cellStyle name="Normal 9 3 2 7" xfId="2301" xr:uid="{37B9478C-9D10-438A-B28E-FC87F7723349}"/>
    <cellStyle name="Normal 9 3 2 7 2" xfId="2302" xr:uid="{ECFAD584-4E2F-4214-9427-6C3C88F6113F}"/>
    <cellStyle name="Normal 9 3 2 8" xfId="2303" xr:uid="{12C7FC70-0389-4955-88F5-36FA75D80E9D}"/>
    <cellStyle name="Normal 9 3 2 9" xfId="4039" xr:uid="{B24AE7D9-75C0-4607-8D6F-3E904501E649}"/>
    <cellStyle name="Normal 9 3 3" xfId="170" xr:uid="{52D5225D-495A-4BAA-846D-67BD8EB5B3D0}"/>
    <cellStyle name="Normal 9 3 3 2" xfId="171" xr:uid="{2A79BC42-3D87-4C33-856B-98CE0E0829C7}"/>
    <cellStyle name="Normal 9 3 3 2 2" xfId="843" xr:uid="{04124328-550E-4969-A376-3184D05D58DE}"/>
    <cellStyle name="Normal 9 3 3 2 2 2" xfId="844" xr:uid="{138C6232-6D7B-4591-8C3A-B34FD16C4291}"/>
    <cellStyle name="Normal 9 3 3 2 2 2 2" xfId="2304" xr:uid="{1F32214F-2A9B-4500-92BC-B46666B20FD1}"/>
    <cellStyle name="Normal 9 3 3 2 2 2 2 2" xfId="2305" xr:uid="{040E4CA8-993E-4A75-9349-D3D5F4746785}"/>
    <cellStyle name="Normal 9 3 3 2 2 2 3" xfId="2306" xr:uid="{20246094-3F24-46CE-875A-4610C29837FE}"/>
    <cellStyle name="Normal 9 3 3 2 2 3" xfId="2307" xr:uid="{F40A81A7-3BFD-41F4-9016-C8911BEAEBED}"/>
    <cellStyle name="Normal 9 3 3 2 2 3 2" xfId="2308" xr:uid="{5FEDD3C1-E7F3-4126-BE75-EC14DB1EF79D}"/>
    <cellStyle name="Normal 9 3 3 2 2 4" xfId="2309" xr:uid="{04C44323-CB95-472D-B208-EC49B7B2B603}"/>
    <cellStyle name="Normal 9 3 3 2 3" xfId="845" xr:uid="{5488502B-4397-44A6-8C2C-5A1563C872F5}"/>
    <cellStyle name="Normal 9 3 3 2 3 2" xfId="2310" xr:uid="{7EAFABDA-DCCD-42B4-A5AE-744E92A291F9}"/>
    <cellStyle name="Normal 9 3 3 2 3 2 2" xfId="2311" xr:uid="{71669E32-EE01-4E13-9293-2F7D02C05F1C}"/>
    <cellStyle name="Normal 9 3 3 2 3 3" xfId="2312" xr:uid="{BD14AB31-CD60-48E5-B9AF-74C579FE98B7}"/>
    <cellStyle name="Normal 9 3 3 2 3 4" xfId="4040" xr:uid="{313E6CF3-E464-4A60-B2B6-1CCC53B57902}"/>
    <cellStyle name="Normal 9 3 3 2 4" xfId="2313" xr:uid="{46EC7D64-4563-40DF-BDC3-C6E1DDC6C981}"/>
    <cellStyle name="Normal 9 3 3 2 4 2" xfId="2314" xr:uid="{8C6F2142-96D4-4D15-AE7E-547E749B33D6}"/>
    <cellStyle name="Normal 9 3 3 2 5" xfId="2315" xr:uid="{82BCA6DA-5193-4587-8559-E0F33CFA03A3}"/>
    <cellStyle name="Normal 9 3 3 2 6" xfId="4041" xr:uid="{9D935ABA-0B87-478E-ADEA-A331569C983A}"/>
    <cellStyle name="Normal 9 3 3 3" xfId="409" xr:uid="{2339BAF2-3431-4198-A2FB-40DCB40464C1}"/>
    <cellStyle name="Normal 9 3 3 3 2" xfId="846" xr:uid="{A7FD673A-4337-4E14-A15D-0355A040322A}"/>
    <cellStyle name="Normal 9 3 3 3 2 2" xfId="847" xr:uid="{B03DF3EB-31DE-4BD0-84AD-6605ED74A6F7}"/>
    <cellStyle name="Normal 9 3 3 3 2 2 2" xfId="2316" xr:uid="{AE692D01-FAD1-405D-8B33-A63F807BCE30}"/>
    <cellStyle name="Normal 9 3 3 3 2 2 2 2" xfId="2317" xr:uid="{742CFF99-DBC5-4369-B8F3-AE4269396EFC}"/>
    <cellStyle name="Normal 9 3 3 3 2 2 2 2 2" xfId="4766" xr:uid="{DE2F0532-71F4-4B8D-B8C8-26173253F6E3}"/>
    <cellStyle name="Normal 9 3 3 3 2 2 3" xfId="2318" xr:uid="{39934D3E-7A77-4677-8C2E-94D6267572F1}"/>
    <cellStyle name="Normal 9 3 3 3 2 2 3 2" xfId="4767" xr:uid="{C26BAE08-A726-494D-BDD1-E74DBCBAFA4E}"/>
    <cellStyle name="Normal 9 3 3 3 2 3" xfId="2319" xr:uid="{184FC634-D6A9-458F-ADD8-BE02F011682D}"/>
    <cellStyle name="Normal 9 3 3 3 2 3 2" xfId="2320" xr:uid="{90BDFBC2-D22B-4D23-9489-6A61CE1FF65F}"/>
    <cellStyle name="Normal 9 3 3 3 2 3 2 2" xfId="4769" xr:uid="{BAD4940F-50FC-49E2-96EB-E6B5F9D05120}"/>
    <cellStyle name="Normal 9 3 3 3 2 3 3" xfId="4768" xr:uid="{F0FF17FE-A6B8-456A-B8BD-9F2A3F972F99}"/>
    <cellStyle name="Normal 9 3 3 3 2 4" xfId="2321" xr:uid="{1548EF2C-E6A4-4C7B-8CEA-BA6727E78442}"/>
    <cellStyle name="Normal 9 3 3 3 2 4 2" xfId="4770" xr:uid="{89FF8101-1292-480D-91E9-96803CD325E7}"/>
    <cellStyle name="Normal 9 3 3 3 3" xfId="848" xr:uid="{D6204FDF-0BF4-409D-B3B4-1C5F7F1903D2}"/>
    <cellStyle name="Normal 9 3 3 3 3 2" xfId="2322" xr:uid="{77811C4B-F78D-460A-A27C-88CF66863000}"/>
    <cellStyle name="Normal 9 3 3 3 3 2 2" xfId="2323" xr:uid="{D942A7CF-54C3-46D2-B91E-7510F4FA99F8}"/>
    <cellStyle name="Normal 9 3 3 3 3 2 2 2" xfId="4773" xr:uid="{48850FB2-4232-47DB-A745-12072EF3D3C0}"/>
    <cellStyle name="Normal 9 3 3 3 3 2 3" xfId="4772" xr:uid="{4146AEB9-4CC7-497D-B768-A928CD0263AE}"/>
    <cellStyle name="Normal 9 3 3 3 3 3" xfId="2324" xr:uid="{5B514C15-6F4E-47B9-B84E-335BE42FF21F}"/>
    <cellStyle name="Normal 9 3 3 3 3 3 2" xfId="4774" xr:uid="{0308873B-E326-4EA2-871B-DB3B3A0BA335}"/>
    <cellStyle name="Normal 9 3 3 3 3 4" xfId="4771" xr:uid="{A5450396-A56A-4E14-93FE-F7956C874326}"/>
    <cellStyle name="Normal 9 3 3 3 4" xfId="2325" xr:uid="{D3770505-80CF-472C-B355-50EE04A93334}"/>
    <cellStyle name="Normal 9 3 3 3 4 2" xfId="2326" xr:uid="{321E0C0C-DC84-4F92-9237-75E372D9914C}"/>
    <cellStyle name="Normal 9 3 3 3 4 2 2" xfId="4776" xr:uid="{1B1F60BD-4F40-4ECF-B6BE-1C72B1BCE3CA}"/>
    <cellStyle name="Normal 9 3 3 3 4 3" xfId="4775" xr:uid="{B9EDF6C0-8528-4498-B735-D0379B393FA8}"/>
    <cellStyle name="Normal 9 3 3 3 5" xfId="2327" xr:uid="{00214C9D-2FC7-4605-9E18-BF916F00A5F4}"/>
    <cellStyle name="Normal 9 3 3 3 5 2" xfId="4777" xr:uid="{1BB3121A-8C7B-4038-A4F5-6C5ABD03D194}"/>
    <cellStyle name="Normal 9 3 3 4" xfId="410" xr:uid="{C8B18E2E-1FDC-4BB6-A3DE-1E4CF8B60D67}"/>
    <cellStyle name="Normal 9 3 3 4 2" xfId="849" xr:uid="{5E158393-CB22-4E90-AAEE-E3C4B315C70F}"/>
    <cellStyle name="Normal 9 3 3 4 2 2" xfId="2328" xr:uid="{86B0DC9B-C96B-4B77-91DA-834454B4032E}"/>
    <cellStyle name="Normal 9 3 3 4 2 2 2" xfId="2329" xr:uid="{A6F431C6-8CBC-4033-89BE-7C90475CD8B8}"/>
    <cellStyle name="Normal 9 3 3 4 2 2 2 2" xfId="4781" xr:uid="{4CDC12B5-7942-4558-85F7-32453ACAD318}"/>
    <cellStyle name="Normal 9 3 3 4 2 2 3" xfId="4780" xr:uid="{38332E4D-1058-4626-8858-90F5E42DCBC0}"/>
    <cellStyle name="Normal 9 3 3 4 2 3" xfId="2330" xr:uid="{E765F053-A6A3-4E31-B169-6E52DA6CD9A3}"/>
    <cellStyle name="Normal 9 3 3 4 2 3 2" xfId="4782" xr:uid="{85417A83-5825-4B58-99A6-551C630AE46B}"/>
    <cellStyle name="Normal 9 3 3 4 2 4" xfId="4779" xr:uid="{8247D024-8B50-4803-A1F7-77F429512122}"/>
    <cellStyle name="Normal 9 3 3 4 3" xfId="2331" xr:uid="{16590023-A820-4D29-ACB3-ADBA4D8176DF}"/>
    <cellStyle name="Normal 9 3 3 4 3 2" xfId="2332" xr:uid="{39B6EA2D-84EC-4F4C-BAC3-0C35583EDA1B}"/>
    <cellStyle name="Normal 9 3 3 4 3 2 2" xfId="4784" xr:uid="{C4004104-3E0D-4366-B585-8F8A817AF957}"/>
    <cellStyle name="Normal 9 3 3 4 3 3" xfId="4783" xr:uid="{AD489A50-AEF6-4F04-BDCC-4EC3C847D9BF}"/>
    <cellStyle name="Normal 9 3 3 4 4" xfId="2333" xr:uid="{0F758159-BF98-45BF-A337-99FA2E40B041}"/>
    <cellStyle name="Normal 9 3 3 4 4 2" xfId="4785" xr:uid="{9DFB97F2-EE45-48E3-A52D-ED4D73729351}"/>
    <cellStyle name="Normal 9 3 3 4 5" xfId="4778" xr:uid="{9FDBAA06-8364-44C6-A273-2AD25E847481}"/>
    <cellStyle name="Normal 9 3 3 5" xfId="850" xr:uid="{57C4EAC9-5DAC-4936-ADA8-617509023327}"/>
    <cellStyle name="Normal 9 3 3 5 2" xfId="2334" xr:uid="{E8491549-5BE5-43E6-9F70-4BB52715BE1D}"/>
    <cellStyle name="Normal 9 3 3 5 2 2" xfId="2335" xr:uid="{018FA76C-78ED-4E7E-ACE7-2F6B1F3DF339}"/>
    <cellStyle name="Normal 9 3 3 5 2 2 2" xfId="4788" xr:uid="{4763A72A-0E8C-4484-9D82-72A373364A4E}"/>
    <cellStyle name="Normal 9 3 3 5 2 3" xfId="4787" xr:uid="{CAD7B6B4-3292-4B34-83CB-DBD91A0B8FFE}"/>
    <cellStyle name="Normal 9 3 3 5 3" xfId="2336" xr:uid="{F09F767F-EFEB-41D2-990D-8A6E6DF05725}"/>
    <cellStyle name="Normal 9 3 3 5 3 2" xfId="4789" xr:uid="{3B770DCA-645F-4EED-832F-FABF735E3A6E}"/>
    <cellStyle name="Normal 9 3 3 5 4" xfId="4042" xr:uid="{F2D48661-443B-482E-8E4C-6D96520DC5F1}"/>
    <cellStyle name="Normal 9 3 3 5 4 2" xfId="4790" xr:uid="{E92C88A6-3E1E-46AD-9255-C6CF2058819B}"/>
    <cellStyle name="Normal 9 3 3 5 5" xfId="4786" xr:uid="{4F7A6403-71F4-4221-91EA-791A38986C63}"/>
    <cellStyle name="Normal 9 3 3 6" xfId="2337" xr:uid="{578F4845-3D1F-47D3-BB12-599D48D6C046}"/>
    <cellStyle name="Normal 9 3 3 6 2" xfId="2338" xr:uid="{523AE1CF-8A88-4475-9D91-F873EB4E356F}"/>
    <cellStyle name="Normal 9 3 3 6 2 2" xfId="4792" xr:uid="{038056AF-E3C2-45EF-9A9C-97401C943BA5}"/>
    <cellStyle name="Normal 9 3 3 6 3" xfId="4791" xr:uid="{D4F091C3-B75E-4684-98A0-904932E57851}"/>
    <cellStyle name="Normal 9 3 3 7" xfId="2339" xr:uid="{97ED8DB6-EC82-4F5A-BD77-540EA6A2C725}"/>
    <cellStyle name="Normal 9 3 3 7 2" xfId="4793" xr:uid="{70D5E402-341F-4EF1-97EF-9579C6C989C6}"/>
    <cellStyle name="Normal 9 3 3 8" xfId="4043" xr:uid="{29DE8655-F9C2-4EB3-ACE9-BB501A96F945}"/>
    <cellStyle name="Normal 9 3 3 8 2" xfId="4794" xr:uid="{6026FD33-12EF-40E4-89AB-AD0CF7AF2508}"/>
    <cellStyle name="Normal 9 3 4" xfId="172" xr:uid="{E7CAEA04-FCA1-4001-8DA4-2224B3CE961E}"/>
    <cellStyle name="Normal 9 3 4 2" xfId="451" xr:uid="{64762C1E-25B9-4F2B-B72A-60926153C1A7}"/>
    <cellStyle name="Normal 9 3 4 2 2" xfId="851" xr:uid="{B684EBF7-30F4-4132-B5ED-597928CCE2A9}"/>
    <cellStyle name="Normal 9 3 4 2 2 2" xfId="2340" xr:uid="{A803BA05-A337-4182-86A5-016462E02AFE}"/>
    <cellStyle name="Normal 9 3 4 2 2 2 2" xfId="2341" xr:uid="{3DB629CC-21C2-4F59-BF15-77969C4A4314}"/>
    <cellStyle name="Normal 9 3 4 2 2 2 2 2" xfId="4799" xr:uid="{2CE1F8A8-D6F9-4731-9EFB-C846CEF56F0E}"/>
    <cellStyle name="Normal 9 3 4 2 2 2 3" xfId="4798" xr:uid="{99261ED3-E874-416A-8F93-C2405DA3A84C}"/>
    <cellStyle name="Normal 9 3 4 2 2 3" xfId="2342" xr:uid="{B7B07A05-5C63-41ED-9164-4D331877664A}"/>
    <cellStyle name="Normal 9 3 4 2 2 3 2" xfId="4800" xr:uid="{7C7C5CB6-ACE2-404A-8E24-5C97C200A406}"/>
    <cellStyle name="Normal 9 3 4 2 2 4" xfId="4044" xr:uid="{833A058B-0D74-4479-B10B-0840940FBACD}"/>
    <cellStyle name="Normal 9 3 4 2 2 4 2" xfId="4801" xr:uid="{3CB355EC-493F-4875-A8B4-2A66DA3A5A28}"/>
    <cellStyle name="Normal 9 3 4 2 2 5" xfId="4797" xr:uid="{AC5C7D64-A4EA-454C-B179-F4B58BEDBE6B}"/>
    <cellStyle name="Normal 9 3 4 2 3" xfId="2343" xr:uid="{4D896F65-9978-4152-A379-C542841B3877}"/>
    <cellStyle name="Normal 9 3 4 2 3 2" xfId="2344" xr:uid="{0726E26B-7E7B-4C05-9327-BD5F1BF22E14}"/>
    <cellStyle name="Normal 9 3 4 2 3 2 2" xfId="4803" xr:uid="{BC3C4A86-FDE4-46C7-93EF-EAAC4C1F35EF}"/>
    <cellStyle name="Normal 9 3 4 2 3 3" xfId="4802" xr:uid="{62BB09D9-C48D-465E-80A3-8D0220529BEC}"/>
    <cellStyle name="Normal 9 3 4 2 4" xfId="2345" xr:uid="{52B1CCE3-5C76-44F3-B3F6-18F1AE6F1FFC}"/>
    <cellStyle name="Normal 9 3 4 2 4 2" xfId="4804" xr:uid="{CEB4E0C0-50F6-4256-AB5D-69EA0EFBB124}"/>
    <cellStyle name="Normal 9 3 4 2 5" xfId="4045" xr:uid="{D1DD64E9-648D-4EC2-8185-66065416874A}"/>
    <cellStyle name="Normal 9 3 4 2 5 2" xfId="4805" xr:uid="{ED2D2F61-D6A6-47FA-A3C7-6A8E18CEBB8B}"/>
    <cellStyle name="Normal 9 3 4 2 6" xfId="4796" xr:uid="{077E1CA9-1010-405B-993F-2246C5471CC4}"/>
    <cellStyle name="Normal 9 3 4 3" xfId="852" xr:uid="{4C262B75-55CA-47E6-ABC6-FF00A0AE3864}"/>
    <cellStyle name="Normal 9 3 4 3 2" xfId="2346" xr:uid="{56CC6994-9DD5-4FCB-BF72-598083A038C9}"/>
    <cellStyle name="Normal 9 3 4 3 2 2" xfId="2347" xr:uid="{43C38587-461B-4425-8D30-5EBDF704F376}"/>
    <cellStyle name="Normal 9 3 4 3 2 2 2" xfId="4808" xr:uid="{C846FCD7-9A3C-47C0-A0E1-2C87DE27C6E9}"/>
    <cellStyle name="Normal 9 3 4 3 2 3" xfId="4807" xr:uid="{3377FC64-69B3-4131-BA72-3B85095E0448}"/>
    <cellStyle name="Normal 9 3 4 3 3" xfId="2348" xr:uid="{8147F2E9-E697-4603-A00E-6254F549D6E6}"/>
    <cellStyle name="Normal 9 3 4 3 3 2" xfId="4809" xr:uid="{8542F993-4831-4ED8-947F-D0D5EABE30D1}"/>
    <cellStyle name="Normal 9 3 4 3 4" xfId="4046" xr:uid="{DB649B56-5DB5-4F9E-8462-79C4B1D097CA}"/>
    <cellStyle name="Normal 9 3 4 3 4 2" xfId="4810" xr:uid="{3A47BC0B-CC38-4237-BE48-0AC8D3222656}"/>
    <cellStyle name="Normal 9 3 4 3 5" xfId="4806" xr:uid="{E209A44D-3603-4357-BE14-6EA41EE72154}"/>
    <cellStyle name="Normal 9 3 4 4" xfId="2349" xr:uid="{E0FD1380-FA62-4F89-8AAB-A750A10CC163}"/>
    <cellStyle name="Normal 9 3 4 4 2" xfId="2350" xr:uid="{5AE50D97-15F7-479B-B727-1A76D4D7E297}"/>
    <cellStyle name="Normal 9 3 4 4 2 2" xfId="4812" xr:uid="{CB26BA15-B0F3-4A44-BBF4-A3193CEAAA75}"/>
    <cellStyle name="Normal 9 3 4 4 3" xfId="4047" xr:uid="{C1B1BB3F-D656-4237-84FE-E4A4954A69E9}"/>
    <cellStyle name="Normal 9 3 4 4 3 2" xfId="4813" xr:uid="{28034C9B-D010-49C1-8E7D-8B5DCC3381B7}"/>
    <cellStyle name="Normal 9 3 4 4 4" xfId="4048" xr:uid="{04841A54-F8DC-4C5F-85A0-74C2A786350C}"/>
    <cellStyle name="Normal 9 3 4 4 4 2" xfId="4814" xr:uid="{470C119B-860A-47D8-BC0A-9C498A4F5125}"/>
    <cellStyle name="Normal 9 3 4 4 5" xfId="4811" xr:uid="{0C74817A-AAC3-40E9-AB0C-A9285A595662}"/>
    <cellStyle name="Normal 9 3 4 5" xfId="2351" xr:uid="{3C61971B-CB22-4D49-882A-48B095304FD7}"/>
    <cellStyle name="Normal 9 3 4 5 2" xfId="4815" xr:uid="{0B10E14E-3212-4D16-A577-9005400B8523}"/>
    <cellStyle name="Normal 9 3 4 6" xfId="4049" xr:uid="{79CE15DF-109F-488C-BC5D-462F6811311D}"/>
    <cellStyle name="Normal 9 3 4 6 2" xfId="4816" xr:uid="{193A621E-0A1E-420E-8275-9F99E38B57B1}"/>
    <cellStyle name="Normal 9 3 4 7" xfId="4050" xr:uid="{38D590FC-5CDF-46C7-A801-C3ED979BFB03}"/>
    <cellStyle name="Normal 9 3 4 7 2" xfId="4817" xr:uid="{AA1D429E-2B6E-4410-8803-345CACD0FF87}"/>
    <cellStyle name="Normal 9 3 4 8" xfId="4795" xr:uid="{3A356EDB-D457-4691-B014-C830D7EDDF04}"/>
    <cellStyle name="Normal 9 3 5" xfId="411" xr:uid="{0D5AD340-509B-4ECD-BF82-FB5055D0BF94}"/>
    <cellStyle name="Normal 9 3 5 2" xfId="853" xr:uid="{0F7BAF7F-D282-4BA8-9203-B128002CF8DA}"/>
    <cellStyle name="Normal 9 3 5 2 2" xfId="854" xr:uid="{6BB3CF3C-D3B9-4BDB-850F-F7B49068212F}"/>
    <cellStyle name="Normal 9 3 5 2 2 2" xfId="2352" xr:uid="{A0F1B5CE-D398-4C34-9C85-443E91625892}"/>
    <cellStyle name="Normal 9 3 5 2 2 2 2" xfId="2353" xr:uid="{CA6CA1F2-1DF2-47B2-854F-FD5BF02764C2}"/>
    <cellStyle name="Normal 9 3 5 2 2 2 2 2" xfId="4822" xr:uid="{F345F8AC-F1AF-4D70-A89D-2CC21B8B20D9}"/>
    <cellStyle name="Normal 9 3 5 2 2 2 3" xfId="4821" xr:uid="{970E9C6A-9A69-4A36-9AD4-FBBEB9C39359}"/>
    <cellStyle name="Normal 9 3 5 2 2 3" xfId="2354" xr:uid="{B41852CF-6E6E-4F33-9FF6-44A806DFD621}"/>
    <cellStyle name="Normal 9 3 5 2 2 3 2" xfId="4823" xr:uid="{4CDF490D-8ED5-4438-A61E-760B1EDE930D}"/>
    <cellStyle name="Normal 9 3 5 2 2 4" xfId="4820" xr:uid="{319DC161-1571-42F3-BE04-C4A38FAABFA2}"/>
    <cellStyle name="Normal 9 3 5 2 3" xfId="2355" xr:uid="{1A02DBEB-40DE-4483-B975-1B9AF6DE6754}"/>
    <cellStyle name="Normal 9 3 5 2 3 2" xfId="2356" xr:uid="{C85B726D-0654-4A02-82CE-DD8E0080B3FF}"/>
    <cellStyle name="Normal 9 3 5 2 3 2 2" xfId="4825" xr:uid="{474D28F0-941C-4596-A834-0BAA6ED82C61}"/>
    <cellStyle name="Normal 9 3 5 2 3 3" xfId="4824" xr:uid="{C9918246-04C2-4A91-9734-BF61970D2FC5}"/>
    <cellStyle name="Normal 9 3 5 2 4" xfId="2357" xr:uid="{C91EDD65-49DB-4ED3-BBF0-AF386B110C43}"/>
    <cellStyle name="Normal 9 3 5 2 4 2" xfId="4826" xr:uid="{5A293DBC-EF75-4B26-B033-B90358DA6ACC}"/>
    <cellStyle name="Normal 9 3 5 2 5" xfId="4819" xr:uid="{4EE8BED2-365F-456B-900C-4F7320E6A720}"/>
    <cellStyle name="Normal 9 3 5 3" xfId="855" xr:uid="{DE891A0F-8FDA-458A-BF34-D4CE0F0522C1}"/>
    <cellStyle name="Normal 9 3 5 3 2" xfId="2358" xr:uid="{0C63EEBA-6320-4E03-8BE8-F83326FBE533}"/>
    <cellStyle name="Normal 9 3 5 3 2 2" xfId="2359" xr:uid="{D2226097-0188-4A0B-ABD7-B96EAF984A7C}"/>
    <cellStyle name="Normal 9 3 5 3 2 2 2" xfId="4829" xr:uid="{EA09295E-9B0C-41F3-A4C9-1E7F9D099CD5}"/>
    <cellStyle name="Normal 9 3 5 3 2 3" xfId="4828" xr:uid="{B3C00FAA-5573-4A3A-90E6-5B7ACC4C7319}"/>
    <cellStyle name="Normal 9 3 5 3 3" xfId="2360" xr:uid="{64719EB3-FB96-4717-93F2-6D56A22ED84B}"/>
    <cellStyle name="Normal 9 3 5 3 3 2" xfId="4830" xr:uid="{E1AF073B-4C59-4013-BAC4-352AB13431D7}"/>
    <cellStyle name="Normal 9 3 5 3 4" xfId="4051" xr:uid="{80696798-D7B6-4A79-9941-80100ABE0741}"/>
    <cellStyle name="Normal 9 3 5 3 4 2" xfId="4831" xr:uid="{C642923D-9203-4CBA-9BC8-110126BC9ABE}"/>
    <cellStyle name="Normal 9 3 5 3 5" xfId="4827" xr:uid="{053E06CF-230B-4269-B77A-DF3111DB8082}"/>
    <cellStyle name="Normal 9 3 5 4" xfId="2361" xr:uid="{5C1DC779-FCCA-4D73-9CAE-98A88D06B0D8}"/>
    <cellStyle name="Normal 9 3 5 4 2" xfId="2362" xr:uid="{03F6D10E-A138-4CE1-AA87-6C1C7BED6778}"/>
    <cellStyle name="Normal 9 3 5 4 2 2" xfId="4833" xr:uid="{24DD37A5-874C-4769-A8F0-D6EF847958A3}"/>
    <cellStyle name="Normal 9 3 5 4 3" xfId="4832" xr:uid="{87BD18B9-21D3-4818-A5D3-DF1B384828CB}"/>
    <cellStyle name="Normal 9 3 5 5" xfId="2363" xr:uid="{175B9885-DD9D-41E2-B4B9-D9066FAAF522}"/>
    <cellStyle name="Normal 9 3 5 5 2" xfId="4834" xr:uid="{20E9E06C-BB02-42A8-8E56-1C24BEAFE407}"/>
    <cellStyle name="Normal 9 3 5 6" xfId="4052" xr:uid="{F48743FE-AF70-41F5-9DD8-ECDC95227005}"/>
    <cellStyle name="Normal 9 3 5 6 2" xfId="4835" xr:uid="{7038F6F4-CC98-4275-825E-4B600FF43069}"/>
    <cellStyle name="Normal 9 3 5 7" xfId="4818" xr:uid="{853A7F2C-0334-4CBF-A154-AA0EBAD3DAB7}"/>
    <cellStyle name="Normal 9 3 6" xfId="412" xr:uid="{AE3F0629-D8E4-449E-96AD-F89646E3097F}"/>
    <cellStyle name="Normal 9 3 6 2" xfId="856" xr:uid="{8219710D-C8D1-4EE6-A85B-F9C4D02E7A05}"/>
    <cellStyle name="Normal 9 3 6 2 2" xfId="2364" xr:uid="{3113A15B-4EC7-4488-AD29-8AAD6E0E62FA}"/>
    <cellStyle name="Normal 9 3 6 2 2 2" xfId="2365" xr:uid="{2BA56B50-6160-4B55-92E0-C328E0BA0C19}"/>
    <cellStyle name="Normal 9 3 6 2 2 2 2" xfId="4839" xr:uid="{F6EFA068-E864-4DD3-88DA-3EC6045DC064}"/>
    <cellStyle name="Normal 9 3 6 2 2 3" xfId="4838" xr:uid="{2CA102FE-2362-4E03-8222-174E56918CDA}"/>
    <cellStyle name="Normal 9 3 6 2 3" xfId="2366" xr:uid="{87305FE0-0312-4892-99C5-10CC1182A09A}"/>
    <cellStyle name="Normal 9 3 6 2 3 2" xfId="4840" xr:uid="{BDB4FD41-1A28-4EF3-B43F-613FBB018018}"/>
    <cellStyle name="Normal 9 3 6 2 4" xfId="4053" xr:uid="{57C996AA-947B-4B9E-9ADD-83AE02F3E9CA}"/>
    <cellStyle name="Normal 9 3 6 2 4 2" xfId="4841" xr:uid="{2D4AB99A-3C00-48B5-B062-A6C3F721589A}"/>
    <cellStyle name="Normal 9 3 6 2 5" xfId="4837" xr:uid="{50301F2E-9B47-4C6B-8779-577B25CC5B91}"/>
    <cellStyle name="Normal 9 3 6 3" xfId="2367" xr:uid="{09B479AE-94B1-4920-B22C-34CB03870457}"/>
    <cellStyle name="Normal 9 3 6 3 2" xfId="2368" xr:uid="{885B4B14-871E-4D3B-A4C0-06910ED8929C}"/>
    <cellStyle name="Normal 9 3 6 3 2 2" xfId="4843" xr:uid="{7CD48DAE-6126-4978-ACFB-EBA8A3EEBA18}"/>
    <cellStyle name="Normal 9 3 6 3 3" xfId="4842" xr:uid="{B1C6FEE6-A043-4B6E-AD70-999FC8160A38}"/>
    <cellStyle name="Normal 9 3 6 4" xfId="2369" xr:uid="{FE64A847-1E87-403C-89A4-3D897AECDE9C}"/>
    <cellStyle name="Normal 9 3 6 4 2" xfId="4844" xr:uid="{430338B0-A24D-4AD6-B91A-20E935EA46C7}"/>
    <cellStyle name="Normal 9 3 6 5" xfId="4054" xr:uid="{A1F06240-8C01-481A-A1AA-1423AF4A9523}"/>
    <cellStyle name="Normal 9 3 6 5 2" xfId="4845" xr:uid="{1D2FBD81-817A-44E6-BACD-7405C1332482}"/>
    <cellStyle name="Normal 9 3 6 6" xfId="4836" xr:uid="{9AF20BE9-EEBA-43D3-AC0A-36715EAC929F}"/>
    <cellStyle name="Normal 9 3 7" xfId="857" xr:uid="{CDDE3846-34EA-4E3F-8D95-BC47475E61D2}"/>
    <cellStyle name="Normal 9 3 7 2" xfId="2370" xr:uid="{501D081F-C909-4C40-AD26-633422FB808C}"/>
    <cellStyle name="Normal 9 3 7 2 2" xfId="2371" xr:uid="{B438C693-38C5-40A1-8AC3-E93FDB201FB5}"/>
    <cellStyle name="Normal 9 3 7 2 2 2" xfId="4848" xr:uid="{68D2A239-65AF-4469-A224-EA819C096A58}"/>
    <cellStyle name="Normal 9 3 7 2 3" xfId="4847" xr:uid="{64490E5A-FAE5-4821-889F-11F7B6CCB015}"/>
    <cellStyle name="Normal 9 3 7 3" xfId="2372" xr:uid="{E226C6D4-9418-478D-B7B5-423BECE4725F}"/>
    <cellStyle name="Normal 9 3 7 3 2" xfId="4849" xr:uid="{B547344A-0691-4729-B275-5C80DBD83E14}"/>
    <cellStyle name="Normal 9 3 7 4" xfId="4055" xr:uid="{8D1FA0F7-D1D0-431C-B7E0-62A5887BF48C}"/>
    <cellStyle name="Normal 9 3 7 4 2" xfId="4850" xr:uid="{2E3401D1-0309-43D4-AB1E-48A99029985F}"/>
    <cellStyle name="Normal 9 3 7 5" xfId="4846" xr:uid="{419AF292-3234-496B-AFC3-36945AB9E9E6}"/>
    <cellStyle name="Normal 9 3 8" xfId="2373" xr:uid="{E51CCD09-9BFE-4410-B9D5-A0A11334A127}"/>
    <cellStyle name="Normal 9 3 8 2" xfId="2374" xr:uid="{233507A0-C2A7-4247-920B-BE34AC993AE0}"/>
    <cellStyle name="Normal 9 3 8 2 2" xfId="4852" xr:uid="{291C65CB-5000-4A06-A7A0-FA5740FB678D}"/>
    <cellStyle name="Normal 9 3 8 3" xfId="4056" xr:uid="{36BDEF05-F30A-4C46-95A0-33152F9E5E75}"/>
    <cellStyle name="Normal 9 3 8 3 2" xfId="4853" xr:uid="{46CE5950-AAA0-4B43-9ED7-0D938261AC95}"/>
    <cellStyle name="Normal 9 3 8 4" xfId="4057" xr:uid="{2CD3BEC2-151F-4B77-8A4A-EA5BBA9FFBDE}"/>
    <cellStyle name="Normal 9 3 8 4 2" xfId="4854" xr:uid="{AC989B2D-F5D5-4B39-8AC0-2A25D4E9DE58}"/>
    <cellStyle name="Normal 9 3 8 5" xfId="4851" xr:uid="{CFEC38AF-AFEA-4F32-947E-E948D06E54BA}"/>
    <cellStyle name="Normal 9 3 9" xfId="2375" xr:uid="{2575D030-310B-49EB-A740-3C6A4A5B6FD4}"/>
    <cellStyle name="Normal 9 3 9 2" xfId="4855" xr:uid="{431CD72F-3E90-4A1A-A852-E610CE218854}"/>
    <cellStyle name="Normal 9 4" xfId="173" xr:uid="{519F6122-E137-4B60-BD55-A84C60F42BED}"/>
    <cellStyle name="Normal 9 4 10" xfId="4058" xr:uid="{48452B9B-C178-4938-88BD-5C9E1672022F}"/>
    <cellStyle name="Normal 9 4 10 2" xfId="4857" xr:uid="{BD12F992-7CBB-4AE5-8738-0E2A5710F3F4}"/>
    <cellStyle name="Normal 9 4 11" xfId="4059" xr:uid="{74E70132-7BC1-46A0-88F2-8467AA590147}"/>
    <cellStyle name="Normal 9 4 11 2" xfId="4858" xr:uid="{2003E04D-EB4E-4BF9-BEB5-91C5711A9605}"/>
    <cellStyle name="Normal 9 4 12" xfId="4856" xr:uid="{0888F09D-A8A7-4827-A745-123BBF036087}"/>
    <cellStyle name="Normal 9 4 2" xfId="174" xr:uid="{811CAA3D-87DD-4D83-B138-5E0BEA55D29B}"/>
    <cellStyle name="Normal 9 4 2 10" xfId="4859" xr:uid="{ECF55D83-0B89-4516-AF22-991C0FC20BA8}"/>
    <cellStyle name="Normal 9 4 2 2" xfId="175" xr:uid="{857F25CE-A972-4D7A-8F5C-DA1B68D0D175}"/>
    <cellStyle name="Normal 9 4 2 2 2" xfId="413" xr:uid="{0E7060CF-1E48-4370-9970-D98793567B85}"/>
    <cellStyle name="Normal 9 4 2 2 2 2" xfId="858" xr:uid="{850242B0-F253-4F97-8893-C2F22AFCA1B7}"/>
    <cellStyle name="Normal 9 4 2 2 2 2 2" xfId="2376" xr:uid="{D1F8E17D-67E4-4CCC-A105-F81F6C2118F7}"/>
    <cellStyle name="Normal 9 4 2 2 2 2 2 2" xfId="2377" xr:uid="{4082CDA7-F5BE-40F6-A4B8-0CE875DBF3A8}"/>
    <cellStyle name="Normal 9 4 2 2 2 2 2 2 2" xfId="4864" xr:uid="{2DDB2447-5BBE-4C05-AA0E-1390C421F12A}"/>
    <cellStyle name="Normal 9 4 2 2 2 2 2 3" xfId="4863" xr:uid="{7AACC0A1-56FE-4438-AC12-8DA69E7ABA43}"/>
    <cellStyle name="Normal 9 4 2 2 2 2 3" xfId="2378" xr:uid="{F415EAEE-2EB8-49C8-9433-E2A0826C6888}"/>
    <cellStyle name="Normal 9 4 2 2 2 2 3 2" xfId="4865" xr:uid="{E826DCB1-F386-4431-875A-E45294E0B3B1}"/>
    <cellStyle name="Normal 9 4 2 2 2 2 4" xfId="4060" xr:uid="{22B0B3BF-C41F-488D-BD8B-F1D13A38F1B8}"/>
    <cellStyle name="Normal 9 4 2 2 2 2 4 2" xfId="4866" xr:uid="{A28338F0-75A5-4374-996C-D6D9D85B5C8D}"/>
    <cellStyle name="Normal 9 4 2 2 2 2 5" xfId="4862" xr:uid="{F404DBF2-FD9B-4FDE-8529-35BB0CBAA480}"/>
    <cellStyle name="Normal 9 4 2 2 2 3" xfId="2379" xr:uid="{0C114A34-4505-461C-97E1-2049747823FD}"/>
    <cellStyle name="Normal 9 4 2 2 2 3 2" xfId="2380" xr:uid="{EAB1A249-B133-44C5-8A1C-3AEF5D768AD9}"/>
    <cellStyle name="Normal 9 4 2 2 2 3 2 2" xfId="4868" xr:uid="{482619C8-78E2-4466-B524-2023FE861103}"/>
    <cellStyle name="Normal 9 4 2 2 2 3 3" xfId="4061" xr:uid="{0B52F471-BE65-4A62-9973-AB3DE69C8066}"/>
    <cellStyle name="Normal 9 4 2 2 2 3 3 2" xfId="4869" xr:uid="{AE17FC42-1A3C-4981-A124-68816BCA6326}"/>
    <cellStyle name="Normal 9 4 2 2 2 3 4" xfId="4062" xr:uid="{A8E8EE2B-2777-4F6D-B406-1B4F6078F5BA}"/>
    <cellStyle name="Normal 9 4 2 2 2 3 4 2" xfId="4870" xr:uid="{C6ABE218-5B91-4738-B522-C6B90AB6AA68}"/>
    <cellStyle name="Normal 9 4 2 2 2 3 5" xfId="4867" xr:uid="{79962051-9693-4FDB-9488-A0FDE51BBBFE}"/>
    <cellStyle name="Normal 9 4 2 2 2 4" xfId="2381" xr:uid="{566E24A0-A9F0-4AEF-8AF0-6EF5B5574563}"/>
    <cellStyle name="Normal 9 4 2 2 2 4 2" xfId="4871" xr:uid="{E63B5787-24EE-4736-BBF4-B3AA5209E438}"/>
    <cellStyle name="Normal 9 4 2 2 2 5" xfId="4063" xr:uid="{9A272410-7E9B-41B7-9FB3-73FDD6F051CB}"/>
    <cellStyle name="Normal 9 4 2 2 2 5 2" xfId="4872" xr:uid="{80F1802B-CC79-46ED-929F-92AA6BD03F19}"/>
    <cellStyle name="Normal 9 4 2 2 2 6" xfId="4064" xr:uid="{85EC88E2-F893-411C-97AC-A40A87DACCB6}"/>
    <cellStyle name="Normal 9 4 2 2 2 6 2" xfId="4873" xr:uid="{50C6A2E7-07FB-439F-A21B-70AC26533B6C}"/>
    <cellStyle name="Normal 9 4 2 2 2 7" xfId="4861" xr:uid="{3F47DF73-3361-4990-B2E0-0AFBCD6A4261}"/>
    <cellStyle name="Normal 9 4 2 2 3" xfId="859" xr:uid="{0A9CD039-DBAC-44E7-8D0D-CED719968668}"/>
    <cellStyle name="Normal 9 4 2 2 3 2" xfId="2382" xr:uid="{E3FAA9F2-CAE1-4A16-AA44-A976AD9839F6}"/>
    <cellStyle name="Normal 9 4 2 2 3 2 2" xfId="2383" xr:uid="{EA86D768-47F7-4418-ADC9-7AAA83186D64}"/>
    <cellStyle name="Normal 9 4 2 2 3 2 2 2" xfId="4876" xr:uid="{D4752407-CA72-4B8E-BCA3-3A7F219780CC}"/>
    <cellStyle name="Normal 9 4 2 2 3 2 3" xfId="4065" xr:uid="{63C19238-B8EF-4706-B0AA-D9DA4D011C4A}"/>
    <cellStyle name="Normal 9 4 2 2 3 2 3 2" xfId="4877" xr:uid="{D676ECA9-8D7E-4B80-AE9F-BD39D433D4D1}"/>
    <cellStyle name="Normal 9 4 2 2 3 2 4" xfId="4066" xr:uid="{F0C99218-A565-4658-955C-92E6E9711B1B}"/>
    <cellStyle name="Normal 9 4 2 2 3 2 4 2" xfId="4878" xr:uid="{FCA836A7-B33E-4A60-8544-AF4AD6EF6675}"/>
    <cellStyle name="Normal 9 4 2 2 3 2 5" xfId="4875" xr:uid="{065BF2FF-184A-460D-A78F-701F368BC3BF}"/>
    <cellStyle name="Normal 9 4 2 2 3 3" xfId="2384" xr:uid="{53F27A53-7651-4900-9365-E6616BC865F3}"/>
    <cellStyle name="Normal 9 4 2 2 3 3 2" xfId="4879" xr:uid="{BD5998BC-E964-40F6-9160-4C092918C334}"/>
    <cellStyle name="Normal 9 4 2 2 3 4" xfId="4067" xr:uid="{55862067-D366-4889-8211-3A3D194E91E1}"/>
    <cellStyle name="Normal 9 4 2 2 3 4 2" xfId="4880" xr:uid="{CFBC233B-E5D6-447D-B160-F0165BE30414}"/>
    <cellStyle name="Normal 9 4 2 2 3 5" xfId="4068" xr:uid="{5771C5AD-3FC5-4302-83EB-DCA62D9459A1}"/>
    <cellStyle name="Normal 9 4 2 2 3 5 2" xfId="4881" xr:uid="{CAB0C1F5-4066-4BD4-9FAA-CC7239280A25}"/>
    <cellStyle name="Normal 9 4 2 2 3 6" xfId="4874" xr:uid="{78B6B72B-5BD8-4D67-9F95-CD72F6F91E97}"/>
    <cellStyle name="Normal 9 4 2 2 4" xfId="2385" xr:uid="{285C32A7-434A-407E-B176-4D2ECFE615D2}"/>
    <cellStyle name="Normal 9 4 2 2 4 2" xfId="2386" xr:uid="{4544B20E-D589-40DF-826F-DE9A8AF8A5BC}"/>
    <cellStyle name="Normal 9 4 2 2 4 2 2" xfId="4883" xr:uid="{77B569D2-ECEC-41FC-B8B2-EAD2A5F4129C}"/>
    <cellStyle name="Normal 9 4 2 2 4 3" xfId="4069" xr:uid="{A42FCF93-94F6-46B0-B99C-44EB3340DB8E}"/>
    <cellStyle name="Normal 9 4 2 2 4 3 2" xfId="4884" xr:uid="{45214CD8-184E-478B-BE2E-322467C516F1}"/>
    <cellStyle name="Normal 9 4 2 2 4 4" xfId="4070" xr:uid="{B6E1B128-23F8-4149-8835-08C733B47601}"/>
    <cellStyle name="Normal 9 4 2 2 4 4 2" xfId="4885" xr:uid="{121AE95A-021C-4DDC-9069-6133CE54172B}"/>
    <cellStyle name="Normal 9 4 2 2 4 5" xfId="4882" xr:uid="{CB78CE15-5D2C-47FF-8C8B-37F3A4AD7711}"/>
    <cellStyle name="Normal 9 4 2 2 5" xfId="2387" xr:uid="{5C26792F-5EB7-4B44-BB19-B5EB23EF4501}"/>
    <cellStyle name="Normal 9 4 2 2 5 2" xfId="4071" xr:uid="{1728BF44-7F57-4DEA-87AB-9193A00E1C3F}"/>
    <cellStyle name="Normal 9 4 2 2 5 2 2" xfId="4887" xr:uid="{42CBF440-0387-4E5C-8056-D3052FA5773A}"/>
    <cellStyle name="Normal 9 4 2 2 5 3" xfId="4072" xr:uid="{D4728D13-7F33-4092-BCD9-E277AF3BBCB1}"/>
    <cellStyle name="Normal 9 4 2 2 5 3 2" xfId="4888" xr:uid="{7DCC32EA-26D0-4799-AC75-9F3D688CAB88}"/>
    <cellStyle name="Normal 9 4 2 2 5 4" xfId="4073" xr:uid="{0936DA25-B320-4FE3-A2DF-104128F3C347}"/>
    <cellStyle name="Normal 9 4 2 2 5 4 2" xfId="4889" xr:uid="{3FFE9E43-F4F6-45D6-B4F7-B34FB9A91AD9}"/>
    <cellStyle name="Normal 9 4 2 2 5 5" xfId="4886" xr:uid="{3B9146EA-FE79-45BE-A31D-7FED56F8DD03}"/>
    <cellStyle name="Normal 9 4 2 2 6" xfId="4074" xr:uid="{C62837E5-6748-44F4-9DFF-FCB62F8DD4CC}"/>
    <cellStyle name="Normal 9 4 2 2 6 2" xfId="4890" xr:uid="{763E6197-AC89-485D-84D2-678A1A6E7181}"/>
    <cellStyle name="Normal 9 4 2 2 7" xfId="4075" xr:uid="{1F661D1C-E351-4B7E-B7C6-7C3C73B6FC00}"/>
    <cellStyle name="Normal 9 4 2 2 7 2" xfId="4891" xr:uid="{849C92DD-1C29-4697-AA95-C9703637AE71}"/>
    <cellStyle name="Normal 9 4 2 2 8" xfId="4076" xr:uid="{2BBC6501-2CEE-40A5-96C9-01C7486F9DC3}"/>
    <cellStyle name="Normal 9 4 2 2 8 2" xfId="4892" xr:uid="{79566802-5467-4A15-847A-A11013BC42BA}"/>
    <cellStyle name="Normal 9 4 2 2 9" xfId="4860" xr:uid="{848182A2-B4A8-4B19-AD9C-524E0F891F08}"/>
    <cellStyle name="Normal 9 4 2 3" xfId="414" xr:uid="{081A465E-3AA2-4FED-A729-63D6D9A0DA56}"/>
    <cellStyle name="Normal 9 4 2 3 2" xfId="860" xr:uid="{D0B5A27B-24F2-40A6-AF33-E2ECAFE55DF0}"/>
    <cellStyle name="Normal 9 4 2 3 2 2" xfId="861" xr:uid="{F51CFB57-63B6-4F27-999B-44886D022943}"/>
    <cellStyle name="Normal 9 4 2 3 2 2 2" xfId="2388" xr:uid="{16C99ADB-4DCB-469A-992A-C6931F5D068C}"/>
    <cellStyle name="Normal 9 4 2 3 2 2 2 2" xfId="2389" xr:uid="{B2BEDF6E-852C-424D-82AF-370D8D31121E}"/>
    <cellStyle name="Normal 9 4 2 3 2 2 2 2 2" xfId="4897" xr:uid="{B3FB26B8-08FD-427E-9BE4-069D81B1F241}"/>
    <cellStyle name="Normal 9 4 2 3 2 2 2 3" xfId="4896" xr:uid="{6EC0D342-012B-4CFE-BD04-CBD16BE40F12}"/>
    <cellStyle name="Normal 9 4 2 3 2 2 3" xfId="2390" xr:uid="{C30BD1B4-62A3-4A31-BE0B-4DE38D7AEEC2}"/>
    <cellStyle name="Normal 9 4 2 3 2 2 3 2" xfId="4898" xr:uid="{A938EE8C-80E5-4039-B39F-FCFBA18B1358}"/>
    <cellStyle name="Normal 9 4 2 3 2 2 4" xfId="4895" xr:uid="{419F20EB-B13C-4F2C-ADF5-395ADD05C88D}"/>
    <cellStyle name="Normal 9 4 2 3 2 3" xfId="2391" xr:uid="{7C38C478-C748-4CBA-86CB-16D2E3B820EE}"/>
    <cellStyle name="Normal 9 4 2 3 2 3 2" xfId="2392" xr:uid="{55C883CC-C0D9-4F39-9827-CC7EABA8D2C3}"/>
    <cellStyle name="Normal 9 4 2 3 2 3 2 2" xfId="4900" xr:uid="{5C73CD24-2D9C-433F-9274-F80B42C52183}"/>
    <cellStyle name="Normal 9 4 2 3 2 3 3" xfId="4899" xr:uid="{190DE959-9805-48C0-B64C-3DFFD511373E}"/>
    <cellStyle name="Normal 9 4 2 3 2 4" xfId="2393" xr:uid="{CFCE5C18-A4E4-45F9-B34A-58564226C590}"/>
    <cellStyle name="Normal 9 4 2 3 2 4 2" xfId="4901" xr:uid="{C5C546C2-CFAC-4267-8101-EECB2AA85D76}"/>
    <cellStyle name="Normal 9 4 2 3 2 5" xfId="4894" xr:uid="{DCDA13E6-4473-42FF-9FA0-9D0461F94E0F}"/>
    <cellStyle name="Normal 9 4 2 3 3" xfId="862" xr:uid="{EC288113-290E-4E92-A9DC-2755BD1F9A66}"/>
    <cellStyle name="Normal 9 4 2 3 3 2" xfId="2394" xr:uid="{3A045A14-58EB-41E4-BF9F-4B115144DC8D}"/>
    <cellStyle name="Normal 9 4 2 3 3 2 2" xfId="2395" xr:uid="{2C0AACEA-9381-46CF-8F8C-4CBA210051A8}"/>
    <cellStyle name="Normal 9 4 2 3 3 2 2 2" xfId="4904" xr:uid="{C0B7E80D-27D9-4F0C-88C5-FA398490D30E}"/>
    <cellStyle name="Normal 9 4 2 3 3 2 3" xfId="4903" xr:uid="{C606C0E7-9949-4B59-ACCD-15F4B128AA73}"/>
    <cellStyle name="Normal 9 4 2 3 3 3" xfId="2396" xr:uid="{BC54B2AB-FF82-41D6-B941-2F8E024C034C}"/>
    <cellStyle name="Normal 9 4 2 3 3 3 2" xfId="4905" xr:uid="{A641DEBD-76B2-4343-9E73-324870D361F2}"/>
    <cellStyle name="Normal 9 4 2 3 3 4" xfId="4077" xr:uid="{F8968CCD-C113-4353-928F-EE19A8B3123C}"/>
    <cellStyle name="Normal 9 4 2 3 3 4 2" xfId="4906" xr:uid="{0705DA1C-1A89-464A-B464-04BBA2EF8E56}"/>
    <cellStyle name="Normal 9 4 2 3 3 5" xfId="4902" xr:uid="{33A5244D-0357-4BDB-8015-323A64816BE9}"/>
    <cellStyle name="Normal 9 4 2 3 4" xfId="2397" xr:uid="{48DD16FD-E94A-451E-8BCB-6F55385AD806}"/>
    <cellStyle name="Normal 9 4 2 3 4 2" xfId="2398" xr:uid="{A71E9786-F321-4931-9B37-C3DD898CCE51}"/>
    <cellStyle name="Normal 9 4 2 3 4 2 2" xfId="4908" xr:uid="{F9F6A4E4-B343-4C3D-8417-1BC9AA5BCA5E}"/>
    <cellStyle name="Normal 9 4 2 3 4 3" xfId="4907" xr:uid="{ED3C0AAD-9CE6-4982-AF5E-623352702DDC}"/>
    <cellStyle name="Normal 9 4 2 3 5" xfId="2399" xr:uid="{1DC5EADD-DA6F-44D3-ACA2-162B7556484D}"/>
    <cellStyle name="Normal 9 4 2 3 5 2" xfId="4909" xr:uid="{1F29626D-B869-4074-8685-716500F52540}"/>
    <cellStyle name="Normal 9 4 2 3 6" xfId="4078" xr:uid="{2D0F212F-7BCF-4DD9-B07A-54D1B044C075}"/>
    <cellStyle name="Normal 9 4 2 3 6 2" xfId="4910" xr:uid="{7B07E303-CB00-423F-890B-25D0D5CD2265}"/>
    <cellStyle name="Normal 9 4 2 3 7" xfId="4893" xr:uid="{ED9AE6C1-B904-4391-A13C-D818BC8BC59E}"/>
    <cellStyle name="Normal 9 4 2 4" xfId="415" xr:uid="{59C4B8B3-3317-4002-BC70-64A269AC5DCC}"/>
    <cellStyle name="Normal 9 4 2 4 2" xfId="863" xr:uid="{3090A061-F044-4286-BF5C-9D13727885BC}"/>
    <cellStyle name="Normal 9 4 2 4 2 2" xfId="2400" xr:uid="{16765025-BA95-4AD7-BDFE-52DBA087B717}"/>
    <cellStyle name="Normal 9 4 2 4 2 2 2" xfId="2401" xr:uid="{CFAAA75C-8B62-499E-B01B-95D36B6B97C8}"/>
    <cellStyle name="Normal 9 4 2 4 2 2 2 2" xfId="4914" xr:uid="{10853A03-A3A0-432F-BA81-D10E2B264534}"/>
    <cellStyle name="Normal 9 4 2 4 2 2 3" xfId="4913" xr:uid="{F1DF5DC3-E478-4CAC-935D-911B92F75754}"/>
    <cellStyle name="Normal 9 4 2 4 2 3" xfId="2402" xr:uid="{7A64A32E-89C8-44AF-88C4-ACED6A5492E8}"/>
    <cellStyle name="Normal 9 4 2 4 2 3 2" xfId="4915" xr:uid="{63EA6031-0318-45EB-AE2A-396A06682D6B}"/>
    <cellStyle name="Normal 9 4 2 4 2 4" xfId="4079" xr:uid="{A8C4E20F-25DF-452B-8F0A-CF42D8EA5EE1}"/>
    <cellStyle name="Normal 9 4 2 4 2 4 2" xfId="4916" xr:uid="{A40E8900-2DEA-415D-9912-36A5EB814BB8}"/>
    <cellStyle name="Normal 9 4 2 4 2 5" xfId="4912" xr:uid="{A9D6950F-CD4A-4830-8988-01ADF828EC94}"/>
    <cellStyle name="Normal 9 4 2 4 3" xfId="2403" xr:uid="{A4E4C550-7D2E-446A-8FA9-26230A6D9472}"/>
    <cellStyle name="Normal 9 4 2 4 3 2" xfId="2404" xr:uid="{5570E34C-15C2-4C48-A397-6CBCA71D32F1}"/>
    <cellStyle name="Normal 9 4 2 4 3 2 2" xfId="4918" xr:uid="{450EA175-C836-4345-94E7-4A4950CAEC1E}"/>
    <cellStyle name="Normal 9 4 2 4 3 3" xfId="4917" xr:uid="{C861536D-5018-4654-87CD-92D938315610}"/>
    <cellStyle name="Normal 9 4 2 4 4" xfId="2405" xr:uid="{CB779504-0538-4329-B7EC-943538402EB7}"/>
    <cellStyle name="Normal 9 4 2 4 4 2" xfId="4919" xr:uid="{895D95DF-8D6C-4DAC-A867-62229EB1904F}"/>
    <cellStyle name="Normal 9 4 2 4 5" xfId="4080" xr:uid="{B91ACCF0-B40A-4F93-9111-ABA69031CAE7}"/>
    <cellStyle name="Normal 9 4 2 4 5 2" xfId="4920" xr:uid="{A0C9A188-848D-4917-84DC-F46E8A80BA18}"/>
    <cellStyle name="Normal 9 4 2 4 6" xfId="4911" xr:uid="{0587D226-E50B-49DB-81F4-FCCF8F648FE9}"/>
    <cellStyle name="Normal 9 4 2 5" xfId="416" xr:uid="{6B346805-DFA6-47BF-AF33-03CBD5E2FD80}"/>
    <cellStyle name="Normal 9 4 2 5 2" xfId="2406" xr:uid="{1D33F1DE-8302-4889-A388-20EED24B9A6A}"/>
    <cellStyle name="Normal 9 4 2 5 2 2" xfId="2407" xr:uid="{0DAF3DC3-1ECB-4F51-B1F1-3201213D0BF3}"/>
    <cellStyle name="Normal 9 4 2 5 2 2 2" xfId="4923" xr:uid="{3D49675E-AF99-4FF6-B6F3-343ED3FD16A6}"/>
    <cellStyle name="Normal 9 4 2 5 2 3" xfId="4922" xr:uid="{2C2BB8F9-4E7E-4047-870F-EF8D68772E2C}"/>
    <cellStyle name="Normal 9 4 2 5 3" xfId="2408" xr:uid="{F0DB3500-83F4-4973-BB4C-DC9F9A8B1BCF}"/>
    <cellStyle name="Normal 9 4 2 5 3 2" xfId="4924" xr:uid="{841319CC-52AA-4009-A4B3-A56311163ED5}"/>
    <cellStyle name="Normal 9 4 2 5 4" xfId="4081" xr:uid="{E806E948-2337-4F37-9281-957690F926FB}"/>
    <cellStyle name="Normal 9 4 2 5 4 2" xfId="4925" xr:uid="{D21DC0A2-8211-4F21-8DE1-5436D8EDA5B5}"/>
    <cellStyle name="Normal 9 4 2 5 5" xfId="4921" xr:uid="{0B1E605D-4249-4A77-BE2B-0B559D773FD2}"/>
    <cellStyle name="Normal 9 4 2 6" xfId="2409" xr:uid="{0DA40959-FD24-4EFB-89CA-D340C8966DC2}"/>
    <cellStyle name="Normal 9 4 2 6 2" xfId="2410" xr:uid="{731CD736-4C84-430F-B7C2-776631825922}"/>
    <cellStyle name="Normal 9 4 2 6 2 2" xfId="4927" xr:uid="{6F67C352-EFBC-4E2B-B022-51EB8E59121C}"/>
    <cellStyle name="Normal 9 4 2 6 3" xfId="4082" xr:uid="{212DE7DD-168C-455A-931D-8C2CDDDB54BB}"/>
    <cellStyle name="Normal 9 4 2 6 3 2" xfId="4928" xr:uid="{C8F91CE6-7EEE-4ECA-80A6-06A8728EAEFE}"/>
    <cellStyle name="Normal 9 4 2 6 4" xfId="4083" xr:uid="{B929F0FB-CABD-42CB-A97D-38D1FCAD2EF3}"/>
    <cellStyle name="Normal 9 4 2 6 4 2" xfId="4929" xr:uid="{CCBE6238-5E20-42EE-87D4-D222E50924CF}"/>
    <cellStyle name="Normal 9 4 2 6 5" xfId="4926" xr:uid="{6C0E6889-11B4-465D-9759-6E91F4C92C61}"/>
    <cellStyle name="Normal 9 4 2 7" xfId="2411" xr:uid="{7144FE8D-6418-4A4F-AE9C-EFDC05E6EBFC}"/>
    <cellStyle name="Normal 9 4 2 7 2" xfId="4930" xr:uid="{09FA1917-DA74-4D28-BC99-27609C7C76E7}"/>
    <cellStyle name="Normal 9 4 2 8" xfId="4084" xr:uid="{2E659589-AB66-45A4-881B-76DD2F8326B9}"/>
    <cellStyle name="Normal 9 4 2 8 2" xfId="4931" xr:uid="{0DAB3A84-60D2-4170-9E21-2959D81888A3}"/>
    <cellStyle name="Normal 9 4 2 9" xfId="4085" xr:uid="{E338B100-902F-452F-91C5-E8854BCF772C}"/>
    <cellStyle name="Normal 9 4 2 9 2" xfId="4932" xr:uid="{5EA20989-0675-4610-BD09-91F71B271638}"/>
    <cellStyle name="Normal 9 4 3" xfId="176" xr:uid="{BB80FE8F-88B8-417D-B11A-7FFCDD4AB54B}"/>
    <cellStyle name="Normal 9 4 3 2" xfId="177" xr:uid="{F02255D5-6A79-4634-BA08-7CE471ABAE80}"/>
    <cellStyle name="Normal 9 4 3 2 2" xfId="864" xr:uid="{AD1F1108-D779-4113-9F7B-6AAE5E2D2499}"/>
    <cellStyle name="Normal 9 4 3 2 2 2" xfId="2412" xr:uid="{A242F903-BFAD-450F-A28D-9E4611C9CBCC}"/>
    <cellStyle name="Normal 9 4 3 2 2 2 2" xfId="2413" xr:uid="{F850733B-FE0A-458F-AD63-CB1CA2E5AD79}"/>
    <cellStyle name="Normal 9 4 3 2 2 2 2 2" xfId="4501" xr:uid="{569B277C-791B-4694-9A3A-F41131C975E0}"/>
    <cellStyle name="Normal 9 4 3 2 2 2 2 2 2" xfId="5308" xr:uid="{8C99B91B-78A0-442A-A993-9448509EEF58}"/>
    <cellStyle name="Normal 9 4 3 2 2 2 2 2 3" xfId="4937" xr:uid="{15B1F0D1-0163-4FDE-AB8B-52D57616AD40}"/>
    <cellStyle name="Normal 9 4 3 2 2 2 3" xfId="4502" xr:uid="{E6D8458F-C9E6-4940-A640-282648B99438}"/>
    <cellStyle name="Normal 9 4 3 2 2 2 3 2" xfId="5309" xr:uid="{27327B03-19FC-466C-91CF-0E2729B89CAC}"/>
    <cellStyle name="Normal 9 4 3 2 2 2 3 3" xfId="4936" xr:uid="{6806A800-8426-42A4-B955-386CF5502EA4}"/>
    <cellStyle name="Normal 9 4 3 2 2 3" xfId="2414" xr:uid="{3B48EE3B-F2C2-4435-B385-635E4DE2BD74}"/>
    <cellStyle name="Normal 9 4 3 2 2 3 2" xfId="4503" xr:uid="{67ED99FF-07DB-44F8-B9D8-609BB1C14FCF}"/>
    <cellStyle name="Normal 9 4 3 2 2 3 2 2" xfId="5310" xr:uid="{3BC66B12-EFEE-427B-BEB4-5ABBF561E98E}"/>
    <cellStyle name="Normal 9 4 3 2 2 3 2 3" xfId="4938" xr:uid="{FE5278CB-0D62-48E9-A311-F08E97BF9C00}"/>
    <cellStyle name="Normal 9 4 3 2 2 4" xfId="4086" xr:uid="{DF7B03D4-B5E6-4E95-A369-152CCAF3275B}"/>
    <cellStyle name="Normal 9 4 3 2 2 4 2" xfId="4939" xr:uid="{4491EF6F-E45F-4952-94EC-5530938920BD}"/>
    <cellStyle name="Normal 9 4 3 2 2 5" xfId="4935" xr:uid="{292C401D-D4E6-47E9-BA91-3107517FBFB6}"/>
    <cellStyle name="Normal 9 4 3 2 3" xfId="2415" xr:uid="{3B7FE5B8-A694-45B6-9E12-7A0AF7A6E186}"/>
    <cellStyle name="Normal 9 4 3 2 3 2" xfId="2416" xr:uid="{44EC5067-2AE3-47DA-98E2-65ECB00F0455}"/>
    <cellStyle name="Normal 9 4 3 2 3 2 2" xfId="4504" xr:uid="{7669F8D8-2513-4A8B-9AE5-1351D544D23D}"/>
    <cellStyle name="Normal 9 4 3 2 3 2 2 2" xfId="5311" xr:uid="{005CC41A-A47F-4C8E-81A3-07001CAA4F21}"/>
    <cellStyle name="Normal 9 4 3 2 3 2 2 3" xfId="4941" xr:uid="{8FB2AAA8-5041-4AEA-9C47-4B633C415115}"/>
    <cellStyle name="Normal 9 4 3 2 3 3" xfId="4087" xr:uid="{39F6F439-CD3E-418C-ACE7-E49F047F2FD2}"/>
    <cellStyle name="Normal 9 4 3 2 3 3 2" xfId="4942" xr:uid="{C3967C6F-A98C-4FD3-8DE9-802CEFF62AD9}"/>
    <cellStyle name="Normal 9 4 3 2 3 4" xfId="4088" xr:uid="{F4D2DEE3-C953-4B2A-8484-F16549FCC4C5}"/>
    <cellStyle name="Normal 9 4 3 2 3 4 2" xfId="4943" xr:uid="{FFC38552-A0B7-47EA-BBF1-EA8D28D85E60}"/>
    <cellStyle name="Normal 9 4 3 2 3 5" xfId="4940" xr:uid="{A9683224-1A3B-40BE-9593-D94572DF3B67}"/>
    <cellStyle name="Normal 9 4 3 2 4" xfId="2417" xr:uid="{0488BC9E-0019-45D9-BF6C-73D53C3D2F87}"/>
    <cellStyle name="Normal 9 4 3 2 4 2" xfId="4505" xr:uid="{86757415-AAFF-4621-9603-7618AE129E93}"/>
    <cellStyle name="Normal 9 4 3 2 4 2 2" xfId="5312" xr:uid="{37A9548D-19E8-4EED-B4D4-389D80788411}"/>
    <cellStyle name="Normal 9 4 3 2 4 2 3" xfId="4944" xr:uid="{B9093556-E28A-4C79-B0C0-980D8E565BD2}"/>
    <cellStyle name="Normal 9 4 3 2 5" xfId="4089" xr:uid="{41F57D0D-9D6C-40DD-ACBF-72E597A73212}"/>
    <cellStyle name="Normal 9 4 3 2 5 2" xfId="4945" xr:uid="{73CFF6DA-150F-495D-9A7C-1CFFE69675E9}"/>
    <cellStyle name="Normal 9 4 3 2 6" xfId="4090" xr:uid="{B450882A-465E-4707-B836-25FDE8BBF79D}"/>
    <cellStyle name="Normal 9 4 3 2 6 2" xfId="4946" xr:uid="{E0D5EC31-307D-4E74-8075-D3F1CB373FFF}"/>
    <cellStyle name="Normal 9 4 3 2 7" xfId="4934" xr:uid="{FC12D0EB-B0B7-4515-A8F0-04C4DA72ED33}"/>
    <cellStyle name="Normal 9 4 3 3" xfId="417" xr:uid="{A8111273-B1F7-45EB-BE61-D2F4D0E4E3D5}"/>
    <cellStyle name="Normal 9 4 3 3 2" xfId="2418" xr:uid="{9BA6E3EB-63B3-41DD-B469-17C023FCA426}"/>
    <cellStyle name="Normal 9 4 3 3 2 2" xfId="2419" xr:uid="{7ABDFBB1-C314-4268-81A6-C3059551B554}"/>
    <cellStyle name="Normal 9 4 3 3 2 2 2" xfId="4506" xr:uid="{A4346C0D-0619-4831-828D-9D53641B7F7D}"/>
    <cellStyle name="Normal 9 4 3 3 2 2 2 2" xfId="5313" xr:uid="{88A41AF4-0ACE-464D-9657-B59777064F11}"/>
    <cellStyle name="Normal 9 4 3 3 2 2 2 3" xfId="4949" xr:uid="{257796AC-CB4C-4F5F-9709-51E6A1CB31F2}"/>
    <cellStyle name="Normal 9 4 3 3 2 3" xfId="4091" xr:uid="{AE703081-4F02-42FA-B99B-4AE499FC18CC}"/>
    <cellStyle name="Normal 9 4 3 3 2 3 2" xfId="4950" xr:uid="{2A22EF87-B814-4CE6-971F-435374E6CC44}"/>
    <cellStyle name="Normal 9 4 3 3 2 4" xfId="4092" xr:uid="{D0295DD0-7773-416C-A927-70F208593272}"/>
    <cellStyle name="Normal 9 4 3 3 2 4 2" xfId="4951" xr:uid="{33C2DC50-22B3-4A1F-98D2-FC015281BA1E}"/>
    <cellStyle name="Normal 9 4 3 3 2 5" xfId="4948" xr:uid="{AB6F5544-5842-4B7B-8C25-C213C414F658}"/>
    <cellStyle name="Normal 9 4 3 3 3" xfId="2420" xr:uid="{73DD8384-8B9A-4A7F-98F8-2EBBDB1A6C69}"/>
    <cellStyle name="Normal 9 4 3 3 3 2" xfId="4507" xr:uid="{0C7E8B7C-FDF8-4E0C-93C8-36A753C68F3F}"/>
    <cellStyle name="Normal 9 4 3 3 3 2 2" xfId="5314" xr:uid="{5B0C2F0C-20A5-4920-9A9E-D5223C0F9675}"/>
    <cellStyle name="Normal 9 4 3 3 3 2 3" xfId="4952" xr:uid="{C76BC2AE-EFCD-4E29-927F-67A76EFE15E6}"/>
    <cellStyle name="Normal 9 4 3 3 4" xfId="4093" xr:uid="{6F49B55F-DD18-482C-BFE7-0E49CB5EEAEB}"/>
    <cellStyle name="Normal 9 4 3 3 4 2" xfId="4953" xr:uid="{B42D3CED-A12B-4C13-A372-30E47A0C2772}"/>
    <cellStyle name="Normal 9 4 3 3 5" xfId="4094" xr:uid="{369A54EF-6911-40E4-BB2C-C65734BCB7C7}"/>
    <cellStyle name="Normal 9 4 3 3 5 2" xfId="4954" xr:uid="{478676CB-F5A8-48A9-B208-C8B7C39A1FD6}"/>
    <cellStyle name="Normal 9 4 3 3 6" xfId="4947" xr:uid="{12947735-F277-4DEB-8AD2-A47F84A666C1}"/>
    <cellStyle name="Normal 9 4 3 4" xfId="2421" xr:uid="{CE08AA7F-6AF4-452C-B2C2-58E325E5FBBE}"/>
    <cellStyle name="Normal 9 4 3 4 2" xfId="2422" xr:uid="{F049B60E-FA60-4585-8D75-F065E73CE1C3}"/>
    <cellStyle name="Normal 9 4 3 4 2 2" xfId="4508" xr:uid="{DB96C21B-79ED-443F-9223-942F8B718342}"/>
    <cellStyle name="Normal 9 4 3 4 2 2 2" xfId="5315" xr:uid="{A9D2259B-C15D-4516-BE96-6E24EDC05CC2}"/>
    <cellStyle name="Normal 9 4 3 4 2 2 3" xfId="4956" xr:uid="{C954E235-3D8D-44AF-B689-143F3203B6E1}"/>
    <cellStyle name="Normal 9 4 3 4 3" xfId="4095" xr:uid="{8EBBEF0E-8495-44A6-B62C-5AD731618B3E}"/>
    <cellStyle name="Normal 9 4 3 4 3 2" xfId="4957" xr:uid="{4813DB21-E96E-451D-9E38-8AB9F0CE9E8B}"/>
    <cellStyle name="Normal 9 4 3 4 4" xfId="4096" xr:uid="{A20F22A8-FC2E-43AE-9A61-54A421D2A8F5}"/>
    <cellStyle name="Normal 9 4 3 4 4 2" xfId="4958" xr:uid="{A819A49F-82ED-42FE-B319-6346A13C6D98}"/>
    <cellStyle name="Normal 9 4 3 4 5" xfId="4955" xr:uid="{3C28F317-89D3-402B-9894-D6512E16538F}"/>
    <cellStyle name="Normal 9 4 3 5" xfId="2423" xr:uid="{720F3F66-F0D2-491A-B2F7-113E627C15DC}"/>
    <cellStyle name="Normal 9 4 3 5 2" xfId="4097" xr:uid="{443738B9-16A5-40F4-AE81-7BF27384FF80}"/>
    <cellStyle name="Normal 9 4 3 5 2 2" xfId="4960" xr:uid="{647CE444-1622-4D50-B47E-77583A9FE280}"/>
    <cellStyle name="Normal 9 4 3 5 3" xfId="4098" xr:uid="{43B2A40A-DB34-461B-BEE7-726006D01027}"/>
    <cellStyle name="Normal 9 4 3 5 3 2" xfId="4961" xr:uid="{CB5A66AF-9E32-4BC6-8BB3-BB6EF777E713}"/>
    <cellStyle name="Normal 9 4 3 5 4" xfId="4099" xr:uid="{648F95BB-B1A0-4E4D-AFB3-D2F7E9162ACB}"/>
    <cellStyle name="Normal 9 4 3 5 4 2" xfId="4962" xr:uid="{B129462F-B7C2-4F62-B603-7CC637FDA2C3}"/>
    <cellStyle name="Normal 9 4 3 5 5" xfId="4959" xr:uid="{25DC1D59-DEBE-460F-B5F1-FC039C9CC39D}"/>
    <cellStyle name="Normal 9 4 3 6" xfId="4100" xr:uid="{7DE9ABFB-9D51-430E-9FB5-C8D7A9C21414}"/>
    <cellStyle name="Normal 9 4 3 6 2" xfId="4963" xr:uid="{10D09CCC-8360-4336-858F-1AB479780136}"/>
    <cellStyle name="Normal 9 4 3 7" xfId="4101" xr:uid="{D1E9511B-C8A6-4881-9A8F-798282F371E6}"/>
    <cellStyle name="Normal 9 4 3 7 2" xfId="4964" xr:uid="{AC0BCBA6-D452-4784-A72A-F1CA42E10B7C}"/>
    <cellStyle name="Normal 9 4 3 8" xfId="4102" xr:uid="{94C1B95F-2883-44E5-8C92-8740EFE81240}"/>
    <cellStyle name="Normal 9 4 3 8 2" xfId="4965" xr:uid="{F7E1FF69-10CD-41D7-A4DD-B959BA04DD25}"/>
    <cellStyle name="Normal 9 4 3 9" xfId="4933" xr:uid="{972CEA32-200D-4F84-9A7C-632755B4117F}"/>
    <cellStyle name="Normal 9 4 4" xfId="178" xr:uid="{3C3F8410-9CF3-4136-A417-630895D41EF3}"/>
    <cellStyle name="Normal 9 4 4 2" xfId="865" xr:uid="{E3A39585-96F8-4AA6-9AA3-E4E8425A4F18}"/>
    <cellStyle name="Normal 9 4 4 2 2" xfId="866" xr:uid="{5F84B590-D878-43EF-8ED2-27E94ABDE781}"/>
    <cellStyle name="Normal 9 4 4 2 2 2" xfId="2424" xr:uid="{5AE92A0F-AC70-48CE-B7AE-34246718A3E6}"/>
    <cellStyle name="Normal 9 4 4 2 2 2 2" xfId="2425" xr:uid="{1B65B6F7-0EC4-478D-B014-E729C740BF03}"/>
    <cellStyle name="Normal 9 4 4 2 2 2 2 2" xfId="4970" xr:uid="{B22953C4-D8BC-4037-ADA5-7EBE80AEB8B8}"/>
    <cellStyle name="Normal 9 4 4 2 2 2 3" xfId="4969" xr:uid="{A2F5E11B-4931-44C1-AC96-A71DD5BD73BF}"/>
    <cellStyle name="Normal 9 4 4 2 2 3" xfId="2426" xr:uid="{BCAC3804-88FD-4242-8860-1EDFBA010958}"/>
    <cellStyle name="Normal 9 4 4 2 2 3 2" xfId="4971" xr:uid="{27772DA7-F9DF-40D1-B55A-4FF17AADAC29}"/>
    <cellStyle name="Normal 9 4 4 2 2 4" xfId="4103" xr:uid="{71C280FE-46FD-413A-881F-D5AD875DD2F2}"/>
    <cellStyle name="Normal 9 4 4 2 2 4 2" xfId="4972" xr:uid="{9665590E-D7F7-4DBA-B469-DE7FF3A2B788}"/>
    <cellStyle name="Normal 9 4 4 2 2 5" xfId="4968" xr:uid="{2DF9CF46-582F-4E8C-989B-43AEC4DAD4DC}"/>
    <cellStyle name="Normal 9 4 4 2 3" xfId="2427" xr:uid="{9AFC7FE6-57A6-444E-87DD-587B83F421EB}"/>
    <cellStyle name="Normal 9 4 4 2 3 2" xfId="2428" xr:uid="{4AE1A25F-41F9-4011-A654-B99482F507F2}"/>
    <cellStyle name="Normal 9 4 4 2 3 2 2" xfId="4974" xr:uid="{B3C4A3A6-1F4E-4DA2-BE11-1C41B68A7002}"/>
    <cellStyle name="Normal 9 4 4 2 3 3" xfId="4973" xr:uid="{F3F67021-9CDC-4CE9-882B-6A5B058C0F65}"/>
    <cellStyle name="Normal 9 4 4 2 4" xfId="2429" xr:uid="{8B950A20-7327-4624-A840-1AF8A5E420A8}"/>
    <cellStyle name="Normal 9 4 4 2 4 2" xfId="4975" xr:uid="{938C5C30-2556-4621-BFBB-0BF593679E41}"/>
    <cellStyle name="Normal 9 4 4 2 5" xfId="4104" xr:uid="{6F5A3475-D718-40ED-873F-432043A617BF}"/>
    <cellStyle name="Normal 9 4 4 2 5 2" xfId="4976" xr:uid="{0FD8CA63-8A18-4BCC-B0D9-F7A76D2F778C}"/>
    <cellStyle name="Normal 9 4 4 2 6" xfId="4967" xr:uid="{8676A989-B688-4E6F-9FE3-0CE7FDE692F0}"/>
    <cellStyle name="Normal 9 4 4 3" xfId="867" xr:uid="{B1BA0B1E-52BA-4C13-956D-F967EB997435}"/>
    <cellStyle name="Normal 9 4 4 3 2" xfId="2430" xr:uid="{544DC8ED-6E88-4BDD-972F-0D30334990DD}"/>
    <cellStyle name="Normal 9 4 4 3 2 2" xfId="2431" xr:uid="{2D201A0E-2EF0-4E3C-ADA6-94FD348323BD}"/>
    <cellStyle name="Normal 9 4 4 3 2 2 2" xfId="4979" xr:uid="{EC106D68-19F8-4A48-B6CE-002FA3D9B2A0}"/>
    <cellStyle name="Normal 9 4 4 3 2 3" xfId="4978" xr:uid="{D34C54E7-2C31-4C71-9742-DD5B0E27DBFA}"/>
    <cellStyle name="Normal 9 4 4 3 3" xfId="2432" xr:uid="{7102AB1C-25E8-4EAD-9196-946E4E307CD1}"/>
    <cellStyle name="Normal 9 4 4 3 3 2" xfId="4980" xr:uid="{DFFC2900-DC2F-4A23-A36D-DFF157A27155}"/>
    <cellStyle name="Normal 9 4 4 3 4" xfId="4105" xr:uid="{D66FF473-A182-402B-A76B-F447A6C494C3}"/>
    <cellStyle name="Normal 9 4 4 3 4 2" xfId="4981" xr:uid="{BC146B7A-7E07-4007-8D7C-D89D499E20D8}"/>
    <cellStyle name="Normal 9 4 4 3 5" xfId="4977" xr:uid="{DBADDEE4-E311-42AE-B353-174F36F90DD7}"/>
    <cellStyle name="Normal 9 4 4 4" xfId="2433" xr:uid="{5313DD11-1693-4538-944F-2B125EB61813}"/>
    <cellStyle name="Normal 9 4 4 4 2" xfId="2434" xr:uid="{D2C40228-2648-40E4-8DF3-776EAEF53101}"/>
    <cellStyle name="Normal 9 4 4 4 2 2" xfId="4983" xr:uid="{3C43843A-6D31-4314-8324-8BD4F73CC77E}"/>
    <cellStyle name="Normal 9 4 4 4 3" xfId="4106" xr:uid="{CF26B8C9-973E-4BAC-B6EB-809C9E06F718}"/>
    <cellStyle name="Normal 9 4 4 4 3 2" xfId="4984" xr:uid="{45CD5233-E3DF-42B0-BD1F-04CD5416E609}"/>
    <cellStyle name="Normal 9 4 4 4 4" xfId="4107" xr:uid="{1FA8EE21-7742-4246-A445-CDC64281B4C5}"/>
    <cellStyle name="Normal 9 4 4 4 4 2" xfId="4985" xr:uid="{776BAC05-1226-4C0D-9887-7B18C4A31804}"/>
    <cellStyle name="Normal 9 4 4 4 5" xfId="4982" xr:uid="{E101374F-4288-465F-BF9B-04F6809A0DF1}"/>
    <cellStyle name="Normal 9 4 4 5" xfId="2435" xr:uid="{7D2F96CC-B906-4B68-8E0A-CC84AC266967}"/>
    <cellStyle name="Normal 9 4 4 5 2" xfId="4986" xr:uid="{B1243624-43B2-4C0A-9211-82C5BC89CBB8}"/>
    <cellStyle name="Normal 9 4 4 6" xfId="4108" xr:uid="{C624B205-1772-47A1-AB77-22EDDD3AAA1E}"/>
    <cellStyle name="Normal 9 4 4 6 2" xfId="4987" xr:uid="{D8A36356-EECA-4C0A-94FE-BB5F1B181998}"/>
    <cellStyle name="Normal 9 4 4 7" xfId="4109" xr:uid="{E7F82F02-5839-4AD0-9400-32747906FF1D}"/>
    <cellStyle name="Normal 9 4 4 7 2" xfId="4988" xr:uid="{BA9B1529-AE97-4475-96AD-A0E36CE2DA48}"/>
    <cellStyle name="Normal 9 4 4 8" xfId="4966" xr:uid="{CA8F96E1-D2B6-4B0C-B6C8-DDE0B63E1785}"/>
    <cellStyle name="Normal 9 4 5" xfId="418" xr:uid="{55A43802-6585-4FD1-B527-354A8B28869F}"/>
    <cellStyle name="Normal 9 4 5 2" xfId="868" xr:uid="{79681F1E-139A-4BBE-A302-67A8D278F4FE}"/>
    <cellStyle name="Normal 9 4 5 2 2" xfId="2436" xr:uid="{93D7F6DE-2CF1-4CC8-87C1-CCFC0E104067}"/>
    <cellStyle name="Normal 9 4 5 2 2 2" xfId="2437" xr:uid="{F00FB5C0-6C45-4A42-A080-FAF45C06C1C7}"/>
    <cellStyle name="Normal 9 4 5 2 2 2 2" xfId="4992" xr:uid="{A76E4F03-7927-4858-9A10-9CA0F32B0483}"/>
    <cellStyle name="Normal 9 4 5 2 2 3" xfId="4991" xr:uid="{5C38239B-9FC1-4F25-A0AF-ED51FC521093}"/>
    <cellStyle name="Normal 9 4 5 2 3" xfId="2438" xr:uid="{7575629B-E1AC-49CB-848A-F5DDC11872A2}"/>
    <cellStyle name="Normal 9 4 5 2 3 2" xfId="4993" xr:uid="{77230443-40B9-45B1-8AB7-CBF80FF24436}"/>
    <cellStyle name="Normal 9 4 5 2 4" xfId="4110" xr:uid="{E66EA55B-3439-4D11-B5BC-0768081A0BD5}"/>
    <cellStyle name="Normal 9 4 5 2 4 2" xfId="4994" xr:uid="{050B2E44-87A5-4384-866C-55CA7C1E0366}"/>
    <cellStyle name="Normal 9 4 5 2 5" xfId="4990" xr:uid="{08EC7324-8ACF-42E2-A5A8-A43E56069616}"/>
    <cellStyle name="Normal 9 4 5 3" xfId="2439" xr:uid="{DC246422-E2DC-4D29-9F1F-2E97F7176BB3}"/>
    <cellStyle name="Normal 9 4 5 3 2" xfId="2440" xr:uid="{F93134D4-B7C1-4D37-983A-7FFA83B4CA1F}"/>
    <cellStyle name="Normal 9 4 5 3 2 2" xfId="4996" xr:uid="{74534B26-0F12-495C-AEB0-763B82544D64}"/>
    <cellStyle name="Normal 9 4 5 3 3" xfId="4111" xr:uid="{E337C63C-D7CE-4196-A655-6BD7CE9AD7FE}"/>
    <cellStyle name="Normal 9 4 5 3 3 2" xfId="4997" xr:uid="{4502189D-AE12-4009-B6CB-41FFD68FED6B}"/>
    <cellStyle name="Normal 9 4 5 3 4" xfId="4112" xr:uid="{657B1FF2-1502-4F59-AB6B-2E2718D07952}"/>
    <cellStyle name="Normal 9 4 5 3 4 2" xfId="4998" xr:uid="{4D924102-BAD6-42B3-98CC-1D5568F39450}"/>
    <cellStyle name="Normal 9 4 5 3 5" xfId="4995" xr:uid="{58412FC4-FD9B-4365-96D9-4B32767756D8}"/>
    <cellStyle name="Normal 9 4 5 4" xfId="2441" xr:uid="{2C9746BA-B045-45FB-AC44-A56C74546F58}"/>
    <cellStyle name="Normal 9 4 5 4 2" xfId="4999" xr:uid="{414D6C8C-ACFE-4BA9-B188-794C73C60ADA}"/>
    <cellStyle name="Normal 9 4 5 5" xfId="4113" xr:uid="{1A1E3C54-93CC-412C-82B9-6A840F0BDDE3}"/>
    <cellStyle name="Normal 9 4 5 5 2" xfId="5000" xr:uid="{CCCBA842-8120-4039-8288-96BCA224313D}"/>
    <cellStyle name="Normal 9 4 5 6" xfId="4114" xr:uid="{7F17598C-8DDD-45C5-B25F-597807CF075F}"/>
    <cellStyle name="Normal 9 4 5 6 2" xfId="5001" xr:uid="{1A4218E3-C350-4D7C-9437-33A7EB754AE3}"/>
    <cellStyle name="Normal 9 4 5 7" xfId="4989" xr:uid="{B95B8CF3-2853-4D2A-938B-0FB5365CE920}"/>
    <cellStyle name="Normal 9 4 6" xfId="419" xr:uid="{7C07DA68-444A-4D6B-963A-79B58EA15F0C}"/>
    <cellStyle name="Normal 9 4 6 2" xfId="2442" xr:uid="{3559EAE5-A8C3-4780-8AE8-F7FA6D96463F}"/>
    <cellStyle name="Normal 9 4 6 2 2" xfId="2443" xr:uid="{B20BF163-9782-41FD-B1C5-2B237A691A6A}"/>
    <cellStyle name="Normal 9 4 6 2 2 2" xfId="5004" xr:uid="{9B3AB0BB-8B8A-4DF3-9DD3-8A58F162572E}"/>
    <cellStyle name="Normal 9 4 6 2 3" xfId="4115" xr:uid="{7FDF356D-7F98-4B4B-82AB-8657E850F128}"/>
    <cellStyle name="Normal 9 4 6 2 3 2" xfId="5005" xr:uid="{DB30E462-1983-4131-BA2F-B7C4E6ECA9E5}"/>
    <cellStyle name="Normal 9 4 6 2 4" xfId="4116" xr:uid="{FCC23821-03EA-4BD9-8AD5-A1D3F1A65933}"/>
    <cellStyle name="Normal 9 4 6 2 4 2" xfId="5006" xr:uid="{0C0BDCB9-C8AA-4E94-A80A-82FC36161834}"/>
    <cellStyle name="Normal 9 4 6 2 5" xfId="5003" xr:uid="{F6238316-A327-4184-8793-C19A434B5C22}"/>
    <cellStyle name="Normal 9 4 6 3" xfId="2444" xr:uid="{88E2621D-95F4-4318-87F9-218EEA2F3DB3}"/>
    <cellStyle name="Normal 9 4 6 3 2" xfId="5007" xr:uid="{67BA2DE3-122F-4A70-95AF-AC91DA297D60}"/>
    <cellStyle name="Normal 9 4 6 4" xfId="4117" xr:uid="{F5F35DFE-AA41-4911-B800-A83AF0DF12F7}"/>
    <cellStyle name="Normal 9 4 6 4 2" xfId="5008" xr:uid="{F26DAD7B-BBDC-40E5-A579-10E093D59A36}"/>
    <cellStyle name="Normal 9 4 6 5" xfId="4118" xr:uid="{963C89A8-793F-464F-871D-C13D8D971512}"/>
    <cellStyle name="Normal 9 4 6 5 2" xfId="5009" xr:uid="{A3CDEE00-0F94-48FE-9464-74BF49A01C5B}"/>
    <cellStyle name="Normal 9 4 6 6" xfId="5002" xr:uid="{DDB11621-2460-4211-A12F-95EF9F8915F6}"/>
    <cellStyle name="Normal 9 4 7" xfId="2445" xr:uid="{92AE4EF6-8B5B-4039-960A-9B945886A97E}"/>
    <cellStyle name="Normal 9 4 7 2" xfId="2446" xr:uid="{39C427B0-7839-47EF-9326-D2D1A95E30AA}"/>
    <cellStyle name="Normal 9 4 7 2 2" xfId="5011" xr:uid="{681C445F-8406-4073-B32E-C2FA6C819ADD}"/>
    <cellStyle name="Normal 9 4 7 3" xfId="4119" xr:uid="{8AC9EB99-ED81-4EC0-9D16-EA91347D4E03}"/>
    <cellStyle name="Normal 9 4 7 3 2" xfId="5012" xr:uid="{3766CD93-5C87-4808-8926-BC486A29278E}"/>
    <cellStyle name="Normal 9 4 7 4" xfId="4120" xr:uid="{63AC86D1-C6CE-4A04-883C-9820A1537080}"/>
    <cellStyle name="Normal 9 4 7 4 2" xfId="5013" xr:uid="{7FD97376-E39A-4FE6-80A6-C6F95848B7C1}"/>
    <cellStyle name="Normal 9 4 7 5" xfId="5010" xr:uid="{958F7279-A1B6-43C3-B5D6-E696ED16AA36}"/>
    <cellStyle name="Normal 9 4 8" xfId="2447" xr:uid="{D7DF77A9-2F80-4A9B-817F-123B402281C0}"/>
    <cellStyle name="Normal 9 4 8 2" xfId="4121" xr:uid="{9EE64C20-7832-412A-80DC-5FC1EB8D3899}"/>
    <cellStyle name="Normal 9 4 8 2 2" xfId="5015" xr:uid="{EB176754-4D5D-4B4C-9DA7-D37DACEBB7BE}"/>
    <cellStyle name="Normal 9 4 8 3" xfId="4122" xr:uid="{FF1CC1E7-655D-4981-97C7-F2F7EB1850C0}"/>
    <cellStyle name="Normal 9 4 8 3 2" xfId="5016" xr:uid="{BE012B4F-BEED-4660-8EAF-7F9ABD1F1661}"/>
    <cellStyle name="Normal 9 4 8 4" xfId="4123" xr:uid="{2899FB0A-4D6F-453A-B5D9-B56A9DB4CB75}"/>
    <cellStyle name="Normal 9 4 8 4 2" xfId="5017" xr:uid="{003FA2CE-972E-4EA6-A7EA-13BFD3996BB1}"/>
    <cellStyle name="Normal 9 4 8 5" xfId="5014" xr:uid="{D4929D7C-C2E6-442A-B1C2-631F17F2340A}"/>
    <cellStyle name="Normal 9 4 9" xfId="4124" xr:uid="{ABEAD703-DDF4-4417-9349-53721EC218EF}"/>
    <cellStyle name="Normal 9 4 9 2" xfId="5018" xr:uid="{E0F23E46-138A-4FC7-9889-54ADE03CBF87}"/>
    <cellStyle name="Normal 9 5" xfId="179" xr:uid="{8C08A4B0-FA58-4DD1-A541-022E0A58E662}"/>
    <cellStyle name="Normal 9 5 10" xfId="4125" xr:uid="{4819C062-2264-4C78-9A66-1A5903A37722}"/>
    <cellStyle name="Normal 9 5 10 2" xfId="5020" xr:uid="{B0A4CB4C-258F-4B8C-888A-551A885518AD}"/>
    <cellStyle name="Normal 9 5 11" xfId="4126" xr:uid="{3DB2FB3F-5EF3-4AF9-8750-BD83F4E6231C}"/>
    <cellStyle name="Normal 9 5 11 2" xfId="5021" xr:uid="{6A7195EB-3DB3-46FF-972E-4060B31F27E2}"/>
    <cellStyle name="Normal 9 5 12" xfId="5019" xr:uid="{35C863E0-12B6-4B52-8FD2-82DE66614B11}"/>
    <cellStyle name="Normal 9 5 2" xfId="180" xr:uid="{19E4DAC4-01AD-4FF3-A5A7-81D3C633D42E}"/>
    <cellStyle name="Normal 9 5 2 10" xfId="5022" xr:uid="{282CC678-89D0-4646-9EBB-0126A51AA9A8}"/>
    <cellStyle name="Normal 9 5 2 2" xfId="420" xr:uid="{1E47E260-E676-4CB8-AC79-DCF20E892D6B}"/>
    <cellStyle name="Normal 9 5 2 2 2" xfId="869" xr:uid="{3D6FEFE3-0FD5-4DEC-B139-D17B66733819}"/>
    <cellStyle name="Normal 9 5 2 2 2 2" xfId="870" xr:uid="{2536335C-F233-4A64-AA64-A59E2D93CA72}"/>
    <cellStyle name="Normal 9 5 2 2 2 2 2" xfId="2448" xr:uid="{8C921DA0-11FB-4FF8-B406-FF9E3CD05F42}"/>
    <cellStyle name="Normal 9 5 2 2 2 2 2 2" xfId="5026" xr:uid="{38D0CE0A-6DE5-4B1D-A5D4-8491D222B6AF}"/>
    <cellStyle name="Normal 9 5 2 2 2 2 3" xfId="4127" xr:uid="{A47A8E65-C5A1-498F-ADF6-BFE3A8C3B9B7}"/>
    <cellStyle name="Normal 9 5 2 2 2 2 3 2" xfId="5027" xr:uid="{E4587AFB-490A-45ED-B25C-5185B0BAA404}"/>
    <cellStyle name="Normal 9 5 2 2 2 2 4" xfId="4128" xr:uid="{0C536708-8E85-4106-9666-24C41A745310}"/>
    <cellStyle name="Normal 9 5 2 2 2 2 4 2" xfId="5028" xr:uid="{05C55DAC-A3C7-4F24-9932-62237C4685A7}"/>
    <cellStyle name="Normal 9 5 2 2 2 2 5" xfId="5025" xr:uid="{D2D38AA3-41C8-49F4-89D1-D0E07782686B}"/>
    <cellStyle name="Normal 9 5 2 2 2 3" xfId="2449" xr:uid="{41D7D18E-4A2D-4708-9C75-6E55677989C9}"/>
    <cellStyle name="Normal 9 5 2 2 2 3 2" xfId="4129" xr:uid="{D4459591-3CA3-43AD-9C3D-51577FF28A0F}"/>
    <cellStyle name="Normal 9 5 2 2 2 3 2 2" xfId="5030" xr:uid="{A84A6764-F125-4C75-A296-F2F53BE09623}"/>
    <cellStyle name="Normal 9 5 2 2 2 3 3" xfId="4130" xr:uid="{DECB26A2-23F4-48B0-9FE3-215D44C95F42}"/>
    <cellStyle name="Normal 9 5 2 2 2 3 3 2" xfId="5031" xr:uid="{3AAD4804-4CE5-47A1-9B82-491F3475B3DD}"/>
    <cellStyle name="Normal 9 5 2 2 2 3 4" xfId="4131" xr:uid="{AFAAA6AF-01AF-4A30-8BF5-3891E3676AB1}"/>
    <cellStyle name="Normal 9 5 2 2 2 3 4 2" xfId="5032" xr:uid="{898C9499-F46B-4EC0-93A9-AC73834D636D}"/>
    <cellStyle name="Normal 9 5 2 2 2 3 5" xfId="5029" xr:uid="{54DF44F3-4F84-4662-920D-0692706F2B9D}"/>
    <cellStyle name="Normal 9 5 2 2 2 4" xfId="4132" xr:uid="{A4E9BEC4-0BE1-4498-8F1D-CAA86DEB9667}"/>
    <cellStyle name="Normal 9 5 2 2 2 4 2" xfId="5033" xr:uid="{6A37F9D1-002C-4DE9-9B98-DEB148E14A34}"/>
    <cellStyle name="Normal 9 5 2 2 2 5" xfId="4133" xr:uid="{F7940A9B-AF27-4BB1-98C5-E69B988D391A}"/>
    <cellStyle name="Normal 9 5 2 2 2 5 2" xfId="5034" xr:uid="{D6E6CC1B-01FE-41B1-8D0F-860EAE4637C4}"/>
    <cellStyle name="Normal 9 5 2 2 2 6" xfId="4134" xr:uid="{B0D403E9-09ED-46DB-9EA2-8326CD240450}"/>
    <cellStyle name="Normal 9 5 2 2 2 6 2" xfId="5035" xr:uid="{B1135138-1A69-4F33-8795-E93D49795903}"/>
    <cellStyle name="Normal 9 5 2 2 2 7" xfId="5024" xr:uid="{570EEBDE-6FAD-4399-932B-4D9496351BF6}"/>
    <cellStyle name="Normal 9 5 2 2 3" xfId="871" xr:uid="{3A318817-A686-4467-A0C3-CC8D8D4C4307}"/>
    <cellStyle name="Normal 9 5 2 2 3 2" xfId="2450" xr:uid="{AB0D7D41-B1BA-4B92-95FF-E33306AD6A03}"/>
    <cellStyle name="Normal 9 5 2 2 3 2 2" xfId="4135" xr:uid="{ED67B052-F62B-404F-B010-ED86745ABEF5}"/>
    <cellStyle name="Normal 9 5 2 2 3 2 2 2" xfId="5038" xr:uid="{B133BC55-B711-4F02-8506-DB0AB34735BC}"/>
    <cellStyle name="Normal 9 5 2 2 3 2 3" xfId="4136" xr:uid="{1EC20329-9F9A-4955-87B9-790CCAC5EB6E}"/>
    <cellStyle name="Normal 9 5 2 2 3 2 3 2" xfId="5039" xr:uid="{231DD897-4B65-405A-BCF8-1D13744510C9}"/>
    <cellStyle name="Normal 9 5 2 2 3 2 4" xfId="4137" xr:uid="{9F6785BF-BA7E-4A3C-B89E-53262AAB5FBC}"/>
    <cellStyle name="Normal 9 5 2 2 3 2 4 2" xfId="5040" xr:uid="{AB1369BE-FCF6-4834-8013-C2A72865E9F5}"/>
    <cellStyle name="Normal 9 5 2 2 3 2 5" xfId="5037" xr:uid="{BE0ED871-356D-4B8E-BF43-5CC44A28CE78}"/>
    <cellStyle name="Normal 9 5 2 2 3 3" xfId="4138" xr:uid="{DC3820CB-F638-4EA7-AE95-E32DB4DF6038}"/>
    <cellStyle name="Normal 9 5 2 2 3 3 2" xfId="5041" xr:uid="{4BB2725D-4316-4498-B5BE-7B2750D335FE}"/>
    <cellStyle name="Normal 9 5 2 2 3 4" xfId="4139" xr:uid="{5211749F-92E1-40F2-A5A9-0BCE90903504}"/>
    <cellStyle name="Normal 9 5 2 2 3 4 2" xfId="5042" xr:uid="{200FE30A-3E86-4ECC-B9B3-43DA6D8429E7}"/>
    <cellStyle name="Normal 9 5 2 2 3 5" xfId="4140" xr:uid="{B111F64E-3DA9-45B0-92F0-ED7FB50F92CD}"/>
    <cellStyle name="Normal 9 5 2 2 3 5 2" xfId="5043" xr:uid="{560E8E7D-94A2-46B6-955D-23D3CC8FC5BA}"/>
    <cellStyle name="Normal 9 5 2 2 3 6" xfId="5036" xr:uid="{B0215A5C-5BC8-4190-A6B5-8CD0005B37B1}"/>
    <cellStyle name="Normal 9 5 2 2 4" xfId="2451" xr:uid="{9EBBF71A-3F1C-459D-99DB-1C001D73C920}"/>
    <cellStyle name="Normal 9 5 2 2 4 2" xfId="4141" xr:uid="{C579F383-40D1-4176-AAF3-5679373F50A4}"/>
    <cellStyle name="Normal 9 5 2 2 4 2 2" xfId="5045" xr:uid="{0253B128-EF2E-4C47-A8AF-5ADED07AFFD5}"/>
    <cellStyle name="Normal 9 5 2 2 4 3" xfId="4142" xr:uid="{BB027CF5-0156-4970-915F-0C212081BF7C}"/>
    <cellStyle name="Normal 9 5 2 2 4 3 2" xfId="5046" xr:uid="{CCA1666D-1046-4B21-8E60-D2DF4E0AA501}"/>
    <cellStyle name="Normal 9 5 2 2 4 4" xfId="4143" xr:uid="{3ABD2483-806F-4EAB-B0AD-05446BCA7CA3}"/>
    <cellStyle name="Normal 9 5 2 2 4 4 2" xfId="5047" xr:uid="{F63BA438-AC4B-49CF-BA0A-C23BAAF6E99A}"/>
    <cellStyle name="Normal 9 5 2 2 4 5" xfId="5044" xr:uid="{134A1FB8-9527-4A73-B30A-CD8BF59AABE9}"/>
    <cellStyle name="Normal 9 5 2 2 5" xfId="4144" xr:uid="{0D681B9B-94B9-4A48-923B-398EFD9244D7}"/>
    <cellStyle name="Normal 9 5 2 2 5 2" xfId="4145" xr:uid="{561ED83D-0862-4E9A-91C6-025B19CE8059}"/>
    <cellStyle name="Normal 9 5 2 2 5 2 2" xfId="5049" xr:uid="{313AC193-4710-4943-8DB9-6FE4ACB8EAD3}"/>
    <cellStyle name="Normal 9 5 2 2 5 3" xfId="4146" xr:uid="{B7866419-966B-4AA6-AA10-DF55ADADC990}"/>
    <cellStyle name="Normal 9 5 2 2 5 3 2" xfId="5050" xr:uid="{885A42CA-272B-4AD7-A44C-D358BABE7405}"/>
    <cellStyle name="Normal 9 5 2 2 5 4" xfId="4147" xr:uid="{BB1796A2-8800-4A75-89DE-DBCDAC7581B4}"/>
    <cellStyle name="Normal 9 5 2 2 5 4 2" xfId="5051" xr:uid="{9C0DD9BB-C015-4256-9FD5-819C7369EF3F}"/>
    <cellStyle name="Normal 9 5 2 2 5 5" xfId="5048" xr:uid="{E04813CE-1787-4F3F-AACA-97D79CACAD9F}"/>
    <cellStyle name="Normal 9 5 2 2 6" xfId="4148" xr:uid="{6F36823D-1461-4539-9C4F-66E42CF82607}"/>
    <cellStyle name="Normal 9 5 2 2 6 2" xfId="5052" xr:uid="{4474E4A2-1C4D-4F83-AF18-7D842A5DEF21}"/>
    <cellStyle name="Normal 9 5 2 2 7" xfId="4149" xr:uid="{903BEE70-F56C-4BF2-8ADB-529B47932CF3}"/>
    <cellStyle name="Normal 9 5 2 2 7 2" xfId="5053" xr:uid="{EC837436-6713-45F2-A829-1B52EFC5D7E9}"/>
    <cellStyle name="Normal 9 5 2 2 8" xfId="4150" xr:uid="{E80E3B7B-9684-4957-BA45-CBA924DD6204}"/>
    <cellStyle name="Normal 9 5 2 2 8 2" xfId="5054" xr:uid="{D5BA7EEF-C93A-42BE-8E7D-2B050AAA4515}"/>
    <cellStyle name="Normal 9 5 2 2 9" xfId="5023" xr:uid="{D8C9807C-26C4-4C51-862A-6E46EF1538DC}"/>
    <cellStyle name="Normal 9 5 2 3" xfId="872" xr:uid="{C38C5BCC-C6FE-46B8-AE63-EC9645F8F70B}"/>
    <cellStyle name="Normal 9 5 2 3 2" xfId="873" xr:uid="{DEB0C6E1-84E5-48F3-8EA2-4143374A6061}"/>
    <cellStyle name="Normal 9 5 2 3 2 2" xfId="874" xr:uid="{2F7ACF4F-B192-4F21-B8A8-A898C801F112}"/>
    <cellStyle name="Normal 9 5 2 3 2 2 2" xfId="5057" xr:uid="{4A045BDE-4007-4245-9DAB-3E2E6F82D34C}"/>
    <cellStyle name="Normal 9 5 2 3 2 3" xfId="4151" xr:uid="{600F92F8-7533-42AD-8336-46D5615674D4}"/>
    <cellStyle name="Normal 9 5 2 3 2 3 2" xfId="5058" xr:uid="{3BF0FC06-F369-4804-B7D5-F13FADB2FD2E}"/>
    <cellStyle name="Normal 9 5 2 3 2 4" xfId="4152" xr:uid="{2CD935F4-D8E4-44D9-8FA8-7D9EAE78BC5C}"/>
    <cellStyle name="Normal 9 5 2 3 2 4 2" xfId="5059" xr:uid="{384BDCD3-EEE5-4547-BEE3-7A4C62D3A21F}"/>
    <cellStyle name="Normal 9 5 2 3 2 5" xfId="5056" xr:uid="{AA4E8453-D204-4BAF-B9D5-93B935321A0F}"/>
    <cellStyle name="Normal 9 5 2 3 3" xfId="875" xr:uid="{A3427F4E-9568-471D-8CB7-020710AB8221}"/>
    <cellStyle name="Normal 9 5 2 3 3 2" xfId="4153" xr:uid="{6BDD7B89-72CB-4E43-8CAD-37DE53A09DD7}"/>
    <cellStyle name="Normal 9 5 2 3 3 2 2" xfId="5061" xr:uid="{296A56F5-47A5-4BB9-BCD3-54120A3731A2}"/>
    <cellStyle name="Normal 9 5 2 3 3 3" xfId="4154" xr:uid="{92A0610C-90B6-4CFB-9A63-FD92F78E46DF}"/>
    <cellStyle name="Normal 9 5 2 3 3 3 2" xfId="5062" xr:uid="{55B009EF-9A14-4AAC-824F-F9CCE7719CB9}"/>
    <cellStyle name="Normal 9 5 2 3 3 4" xfId="4155" xr:uid="{8B2DC8D0-64AD-4419-A627-0219942F3F5E}"/>
    <cellStyle name="Normal 9 5 2 3 3 4 2" xfId="5063" xr:uid="{B71670B6-C71C-4809-BEDF-9F721159DFFA}"/>
    <cellStyle name="Normal 9 5 2 3 3 5" xfId="5060" xr:uid="{254724C7-0E32-43C8-B4B6-1585AF42B94D}"/>
    <cellStyle name="Normal 9 5 2 3 4" xfId="4156" xr:uid="{EB3D7D9B-69B4-4C38-BB5A-2D26FC5D6C54}"/>
    <cellStyle name="Normal 9 5 2 3 4 2" xfId="5064" xr:uid="{4C37CE21-7D02-4495-8FC7-668D269BEC57}"/>
    <cellStyle name="Normal 9 5 2 3 5" xfId="4157" xr:uid="{00B3CCFE-9FC1-4B8A-A143-C1DB56DB0B53}"/>
    <cellStyle name="Normal 9 5 2 3 5 2" xfId="5065" xr:uid="{342DDEF4-214D-40B8-B6C4-1B7E063934D1}"/>
    <cellStyle name="Normal 9 5 2 3 6" xfId="4158" xr:uid="{EAE9B6E7-D13A-4A50-BE5C-EE437E2EA0E0}"/>
    <cellStyle name="Normal 9 5 2 3 6 2" xfId="5066" xr:uid="{BCE75D5B-67D3-4B60-8CE3-F3492ABCA4EE}"/>
    <cellStyle name="Normal 9 5 2 3 7" xfId="5055" xr:uid="{E1E2495A-E0B8-46EB-8B69-C2F77B0018AD}"/>
    <cellStyle name="Normal 9 5 2 4" xfId="876" xr:uid="{70804C9D-9695-4367-959A-3789B64191B6}"/>
    <cellStyle name="Normal 9 5 2 4 2" xfId="877" xr:uid="{8497C65C-6541-4616-966B-CD2E75B501DF}"/>
    <cellStyle name="Normal 9 5 2 4 2 2" xfId="4159" xr:uid="{F93152BE-8AF8-4258-9221-E440A2480A4D}"/>
    <cellStyle name="Normal 9 5 2 4 2 2 2" xfId="5069" xr:uid="{6A663A3A-6D48-4DAB-BF5E-942ADC3922D8}"/>
    <cellStyle name="Normal 9 5 2 4 2 3" xfId="4160" xr:uid="{8E46E696-F208-4B48-9E2E-AE2B2B4ECC9E}"/>
    <cellStyle name="Normal 9 5 2 4 2 3 2" xfId="5070" xr:uid="{8356E49F-860F-4BE1-955A-78DCBDD82CA7}"/>
    <cellStyle name="Normal 9 5 2 4 2 4" xfId="4161" xr:uid="{872D468E-DD04-4800-98F9-05C52C6F2DDE}"/>
    <cellStyle name="Normal 9 5 2 4 2 4 2" xfId="5071" xr:uid="{92DF7452-A608-4EA7-8FAE-31A23598BD52}"/>
    <cellStyle name="Normal 9 5 2 4 2 5" xfId="5068" xr:uid="{5C503BD0-772D-46BF-A818-0D89F76EF6AE}"/>
    <cellStyle name="Normal 9 5 2 4 3" xfId="4162" xr:uid="{E3A1AB6B-8519-4C5A-ABCB-AC376DA755FF}"/>
    <cellStyle name="Normal 9 5 2 4 3 2" xfId="5072" xr:uid="{464CD41E-5DBB-4B30-ACCC-64117D3BD8E2}"/>
    <cellStyle name="Normal 9 5 2 4 4" xfId="4163" xr:uid="{394443AD-3F24-455E-93AE-4CDD9F836D9D}"/>
    <cellStyle name="Normal 9 5 2 4 4 2" xfId="5073" xr:uid="{B167E89F-2C2D-41FD-B4E7-4FF508F93C71}"/>
    <cellStyle name="Normal 9 5 2 4 5" xfId="4164" xr:uid="{BC94EE44-5239-467C-8410-983E89960B95}"/>
    <cellStyle name="Normal 9 5 2 4 5 2" xfId="5074" xr:uid="{928C898D-B30A-4ADB-8C2D-F4D318794FAD}"/>
    <cellStyle name="Normal 9 5 2 4 6" xfId="5067" xr:uid="{C9FE1A91-C66D-4528-BE7C-186AA8FBD4FC}"/>
    <cellStyle name="Normal 9 5 2 5" xfId="878" xr:uid="{BCC47CAE-B649-4E71-942A-E75C5820A0DB}"/>
    <cellStyle name="Normal 9 5 2 5 2" xfId="4165" xr:uid="{2C3555BE-168B-49F8-95A6-166BFD4EB92C}"/>
    <cellStyle name="Normal 9 5 2 5 2 2" xfId="5076" xr:uid="{1FD6BD92-81DF-4CD9-A100-331EC4CE85DA}"/>
    <cellStyle name="Normal 9 5 2 5 3" xfId="4166" xr:uid="{41A55831-2DDD-4540-A3FF-740774CA6702}"/>
    <cellStyle name="Normal 9 5 2 5 3 2" xfId="5077" xr:uid="{C01A96A2-6637-404F-943B-022BE133C093}"/>
    <cellStyle name="Normal 9 5 2 5 4" xfId="4167" xr:uid="{508F8298-C0E4-4F7C-87EF-AE06D79F67A6}"/>
    <cellStyle name="Normal 9 5 2 5 4 2" xfId="5078" xr:uid="{1BD52C7C-CE5E-41A3-BBE1-DF97A895062F}"/>
    <cellStyle name="Normal 9 5 2 5 5" xfId="5075" xr:uid="{7ADA9857-0328-4EF5-8BB3-A8A83B253901}"/>
    <cellStyle name="Normal 9 5 2 6" xfId="4168" xr:uid="{914BB2B9-CC21-46D3-8AB5-F3BB2FE331B4}"/>
    <cellStyle name="Normal 9 5 2 6 2" xfId="4169" xr:uid="{39DDF587-36AA-453C-9997-3C934A4011D3}"/>
    <cellStyle name="Normal 9 5 2 6 2 2" xfId="5080" xr:uid="{3C3E4782-C4E5-42C2-9B05-E06EB8D46E0A}"/>
    <cellStyle name="Normal 9 5 2 6 3" xfId="4170" xr:uid="{BED38A4F-C292-4DDB-B935-05C8E7DE0C6E}"/>
    <cellStyle name="Normal 9 5 2 6 3 2" xfId="5081" xr:uid="{AA2AA683-2EDC-4D30-9949-E5971B8C4F80}"/>
    <cellStyle name="Normal 9 5 2 6 4" xfId="4171" xr:uid="{CFB7EFD9-0AB5-40C1-B0E0-767712D6BCD7}"/>
    <cellStyle name="Normal 9 5 2 6 4 2" xfId="5082" xr:uid="{974FCD1E-09D9-46D3-8FDE-BED3799E7BFE}"/>
    <cellStyle name="Normal 9 5 2 6 5" xfId="5079" xr:uid="{4E1744E5-32B5-45F7-9404-C42285C81D68}"/>
    <cellStyle name="Normal 9 5 2 7" xfId="4172" xr:uid="{7D57412E-2EB7-40EF-A43A-2E8C383A7C18}"/>
    <cellStyle name="Normal 9 5 2 7 2" xfId="5083" xr:uid="{DA1EB74D-A1F9-481B-B516-FE284BB5BC9A}"/>
    <cellStyle name="Normal 9 5 2 8" xfId="4173" xr:uid="{5B82448E-6646-4557-9327-21607EFF82C6}"/>
    <cellStyle name="Normal 9 5 2 8 2" xfId="5084" xr:uid="{D61F4B1E-65B1-465C-BADD-476F4DF8F14A}"/>
    <cellStyle name="Normal 9 5 2 9" xfId="4174" xr:uid="{186F6656-1490-4F37-8F33-5B49ED98CBF1}"/>
    <cellStyle name="Normal 9 5 2 9 2" xfId="5085" xr:uid="{4E456226-8B97-42D4-BA85-F3F9C82DED9F}"/>
    <cellStyle name="Normal 9 5 3" xfId="421" xr:uid="{A5E85FA3-B7CD-4569-8F34-2D5AEF8D2DDE}"/>
    <cellStyle name="Normal 9 5 3 2" xfId="879" xr:uid="{C403EFD3-4055-4970-8058-E83A6BC23F63}"/>
    <cellStyle name="Normal 9 5 3 2 2" xfId="880" xr:uid="{DE68ED65-F84E-45ED-9F7E-2B9D29CBBE2B}"/>
    <cellStyle name="Normal 9 5 3 2 2 2" xfId="2452" xr:uid="{28BEE37C-F4A9-4CA9-8C15-BC9002CB7A48}"/>
    <cellStyle name="Normal 9 5 3 2 2 2 2" xfId="2453" xr:uid="{99FBFC7E-D444-4C71-BC49-556F222B80F6}"/>
    <cellStyle name="Normal 9 5 3 2 2 2 2 2" xfId="5090" xr:uid="{C3014ECA-8758-40B0-8A12-ABACFE1C8B18}"/>
    <cellStyle name="Normal 9 5 3 2 2 2 3" xfId="5089" xr:uid="{401A86FE-B865-4245-AB2B-5224E7B36C00}"/>
    <cellStyle name="Normal 9 5 3 2 2 3" xfId="2454" xr:uid="{FAD6D7E6-02DF-46DC-BE69-07A491EB0F9E}"/>
    <cellStyle name="Normal 9 5 3 2 2 3 2" xfId="5091" xr:uid="{2F890127-3E72-49ED-AE82-E4A44624EF97}"/>
    <cellStyle name="Normal 9 5 3 2 2 4" xfId="4175" xr:uid="{2BA0FB44-FDF1-4389-B5B4-86918190CC6F}"/>
    <cellStyle name="Normal 9 5 3 2 2 4 2" xfId="5092" xr:uid="{4BEF7FED-5AA0-4DEC-AA49-7C2F6E8B06AD}"/>
    <cellStyle name="Normal 9 5 3 2 2 5" xfId="5088" xr:uid="{D07CD16F-B99D-4A15-92F5-3B2D887012FA}"/>
    <cellStyle name="Normal 9 5 3 2 3" xfId="2455" xr:uid="{EDC68460-F05A-470F-B0DF-D9318F14C58E}"/>
    <cellStyle name="Normal 9 5 3 2 3 2" xfId="2456" xr:uid="{EA1B9AC7-EBF6-42FA-A537-58E1A9B44B20}"/>
    <cellStyle name="Normal 9 5 3 2 3 2 2" xfId="5094" xr:uid="{B1361BBE-24CA-4B74-AD2A-7057112A1E96}"/>
    <cellStyle name="Normal 9 5 3 2 3 3" xfId="4176" xr:uid="{B6EA8262-6F64-414C-8509-500123F4C292}"/>
    <cellStyle name="Normal 9 5 3 2 3 3 2" xfId="5095" xr:uid="{A5210C80-63F4-4E49-8A8C-7A122C829E2B}"/>
    <cellStyle name="Normal 9 5 3 2 3 4" xfId="4177" xr:uid="{349B87E4-DF23-4E92-9CE4-E6D32F62FA47}"/>
    <cellStyle name="Normal 9 5 3 2 3 4 2" xfId="5096" xr:uid="{EB5EC3C6-A48E-4204-ADCC-13CD5F52969C}"/>
    <cellStyle name="Normal 9 5 3 2 3 5" xfId="5093" xr:uid="{14626607-C272-4A8B-AF83-DCF5D063FAB4}"/>
    <cellStyle name="Normal 9 5 3 2 4" xfId="2457" xr:uid="{CA0B68B1-9659-448F-A5FE-4508906C6638}"/>
    <cellStyle name="Normal 9 5 3 2 4 2" xfId="5097" xr:uid="{6F96B650-F028-4DF1-9922-E56AA24BFDBB}"/>
    <cellStyle name="Normal 9 5 3 2 5" xfId="4178" xr:uid="{814D2751-DC80-4603-80E6-9E031CA1D310}"/>
    <cellStyle name="Normal 9 5 3 2 5 2" xfId="5098" xr:uid="{5AA0905B-2DF7-4590-974B-99230A6B2FC7}"/>
    <cellStyle name="Normal 9 5 3 2 6" xfId="4179" xr:uid="{0094B8F5-C60D-47AA-84C1-91E483007FAB}"/>
    <cellStyle name="Normal 9 5 3 2 6 2" xfId="5099" xr:uid="{BF62F2D8-9C72-42DE-885D-D19F656995D5}"/>
    <cellStyle name="Normal 9 5 3 2 7" xfId="5087" xr:uid="{A83C25FF-5DCA-4DC7-ADFE-975C17508ADA}"/>
    <cellStyle name="Normal 9 5 3 3" xfId="881" xr:uid="{594EB765-81A3-41F7-816B-F97790FFA727}"/>
    <cellStyle name="Normal 9 5 3 3 2" xfId="2458" xr:uid="{E3787742-1965-43D0-ACDC-D245AF4AC4E5}"/>
    <cellStyle name="Normal 9 5 3 3 2 2" xfId="2459" xr:uid="{DB188218-9DAB-4646-BC5E-2FCCD663CC99}"/>
    <cellStyle name="Normal 9 5 3 3 2 2 2" xfId="5102" xr:uid="{5BDE0724-4F37-4070-858F-A21622A7F8A8}"/>
    <cellStyle name="Normal 9 5 3 3 2 3" xfId="4180" xr:uid="{B56256DB-019A-4E5C-AC2F-64CF08D4FB1C}"/>
    <cellStyle name="Normal 9 5 3 3 2 3 2" xfId="5103" xr:uid="{594D82EB-AC04-4744-8987-C9A3A2CB6D1C}"/>
    <cellStyle name="Normal 9 5 3 3 2 4" xfId="4181" xr:uid="{98C028BC-0232-42AB-85AB-28ACE68013B1}"/>
    <cellStyle name="Normal 9 5 3 3 2 4 2" xfId="5104" xr:uid="{40B881CA-DC4A-4A3B-B5BE-1C255C59681D}"/>
    <cellStyle name="Normal 9 5 3 3 2 5" xfId="5101" xr:uid="{C29E8DE3-06F8-4D6D-8523-287088284004}"/>
    <cellStyle name="Normal 9 5 3 3 3" xfId="2460" xr:uid="{4B06D43C-8DDF-46E1-A4E4-E51EAC31B9A7}"/>
    <cellStyle name="Normal 9 5 3 3 3 2" xfId="5105" xr:uid="{DFDE9C16-4A30-4CEA-A878-76E261A6AF3E}"/>
    <cellStyle name="Normal 9 5 3 3 4" xfId="4182" xr:uid="{814465C1-471E-42C9-9D87-70ED892C95D1}"/>
    <cellStyle name="Normal 9 5 3 3 4 2" xfId="5106" xr:uid="{79E76F04-164E-4D32-8750-DE2FA4D28978}"/>
    <cellStyle name="Normal 9 5 3 3 5" xfId="4183" xr:uid="{4FB62752-2A43-4132-8E53-700FF751EC41}"/>
    <cellStyle name="Normal 9 5 3 3 5 2" xfId="5107" xr:uid="{07A7058A-4FF4-458E-8096-E49DE57DEEA5}"/>
    <cellStyle name="Normal 9 5 3 3 6" xfId="5100" xr:uid="{5B53CD18-9569-4F51-ACD9-CD6CF0320074}"/>
    <cellStyle name="Normal 9 5 3 4" xfId="2461" xr:uid="{937533D1-D548-403D-9AE1-EA0C9AE88247}"/>
    <cellStyle name="Normal 9 5 3 4 2" xfId="2462" xr:uid="{B2D153C0-8C90-463E-BCF8-0BE81806A80B}"/>
    <cellStyle name="Normal 9 5 3 4 2 2" xfId="5109" xr:uid="{9063C8BE-DD22-4D47-9E8C-45E13D4780DF}"/>
    <cellStyle name="Normal 9 5 3 4 3" xfId="4184" xr:uid="{69629818-4749-4443-BED6-20BDC236CCA9}"/>
    <cellStyle name="Normal 9 5 3 4 3 2" xfId="5110" xr:uid="{DAC8E6F5-999F-4972-ADC7-D69A9F3AF3D6}"/>
    <cellStyle name="Normal 9 5 3 4 4" xfId="4185" xr:uid="{07ECB844-8C70-4FA8-8112-3C3B642A25D3}"/>
    <cellStyle name="Normal 9 5 3 4 4 2" xfId="5111" xr:uid="{5D12EDFB-BFAA-41A3-852C-73703B56D728}"/>
    <cellStyle name="Normal 9 5 3 4 5" xfId="5108" xr:uid="{3CD2E8A6-B8AE-4482-BBC8-9A186ED663F8}"/>
    <cellStyle name="Normal 9 5 3 5" xfId="2463" xr:uid="{03862427-15DD-4583-88EC-7510F5B78E1A}"/>
    <cellStyle name="Normal 9 5 3 5 2" xfId="4186" xr:uid="{D0FB6AAA-13D2-429A-BECB-C73CC8DF9065}"/>
    <cellStyle name="Normal 9 5 3 5 2 2" xfId="5113" xr:uid="{BD75DE43-1B6E-4BD3-BF62-E0CB0B4CCE0E}"/>
    <cellStyle name="Normal 9 5 3 5 3" xfId="4187" xr:uid="{26D9A664-B813-4363-8E44-49C15A5911CC}"/>
    <cellStyle name="Normal 9 5 3 5 3 2" xfId="5114" xr:uid="{8918A151-3CC6-4D7F-9C4B-5B40A540C1DC}"/>
    <cellStyle name="Normal 9 5 3 5 4" xfId="4188" xr:uid="{5FBF6226-7F55-4FB1-90D7-8DF244F77B74}"/>
    <cellStyle name="Normal 9 5 3 5 4 2" xfId="5115" xr:uid="{5A4A7090-FEF2-43ED-94B3-9D89C90B95D3}"/>
    <cellStyle name="Normal 9 5 3 5 5" xfId="5112" xr:uid="{0C204F54-883D-4CFC-9E3A-341D894495B0}"/>
    <cellStyle name="Normal 9 5 3 6" xfId="4189" xr:uid="{9F4D5CA0-7A39-4F6C-B3CA-3C2967354A3B}"/>
    <cellStyle name="Normal 9 5 3 6 2" xfId="5116" xr:uid="{92B591B2-598A-44C4-B373-948EADE4D6A7}"/>
    <cellStyle name="Normal 9 5 3 7" xfId="4190" xr:uid="{0EAC3029-06FB-4679-A29C-2BAA4560F045}"/>
    <cellStyle name="Normal 9 5 3 7 2" xfId="5117" xr:uid="{7D5FA40F-D794-48D6-B79B-BB6D1ED7AF6B}"/>
    <cellStyle name="Normal 9 5 3 8" xfId="4191" xr:uid="{2531BBD5-D29D-4AFE-8AAC-5DA8AD8AC29B}"/>
    <cellStyle name="Normal 9 5 3 8 2" xfId="5118" xr:uid="{53C5087E-8F3C-4048-B48E-AC5903EEC5D4}"/>
    <cellStyle name="Normal 9 5 3 9" xfId="5086" xr:uid="{EFF964D9-25DB-4373-8FDA-10664D110D3B}"/>
    <cellStyle name="Normal 9 5 4" xfId="422" xr:uid="{489C385A-324E-4C56-AC04-900D92FC3E40}"/>
    <cellStyle name="Normal 9 5 4 2" xfId="882" xr:uid="{20D26826-C224-42BC-8B1F-2434DA67B71F}"/>
    <cellStyle name="Normal 9 5 4 2 2" xfId="883" xr:uid="{3F5CA668-C090-4304-97AA-FB1291C93C84}"/>
    <cellStyle name="Normal 9 5 4 2 2 2" xfId="2464" xr:uid="{029C4209-0970-4728-9B02-FD37738C8448}"/>
    <cellStyle name="Normal 9 5 4 2 2 2 2" xfId="5122" xr:uid="{ABD9BBE6-94A3-4F0A-99CF-BC9BE156C1FE}"/>
    <cellStyle name="Normal 9 5 4 2 2 3" xfId="4192" xr:uid="{C227E5D8-332B-41A3-913F-F5E28E31A900}"/>
    <cellStyle name="Normal 9 5 4 2 2 3 2" xfId="5123" xr:uid="{FC6C9FE7-C576-456B-893C-C3D1AA7AB804}"/>
    <cellStyle name="Normal 9 5 4 2 2 4" xfId="4193" xr:uid="{6462BCD0-0A26-4548-B6B6-661DE817232C}"/>
    <cellStyle name="Normal 9 5 4 2 2 4 2" xfId="5124" xr:uid="{DBAD0F13-601C-4F01-A677-69BB0568203C}"/>
    <cellStyle name="Normal 9 5 4 2 2 5" xfId="5121" xr:uid="{C2B8427D-716E-49AD-B738-C9D5B4EEEC9C}"/>
    <cellStyle name="Normal 9 5 4 2 3" xfId="2465" xr:uid="{02AFB6E1-CC43-4FC8-95FE-C0F65E746683}"/>
    <cellStyle name="Normal 9 5 4 2 3 2" xfId="5125" xr:uid="{1920295B-E726-4B37-B5BC-6A396DE07186}"/>
    <cellStyle name="Normal 9 5 4 2 4" xfId="4194" xr:uid="{427AB0E3-9962-457A-81B7-50A449FBFD2B}"/>
    <cellStyle name="Normal 9 5 4 2 4 2" xfId="5126" xr:uid="{243D413D-1D8A-4A15-92A9-D03CCCC69520}"/>
    <cellStyle name="Normal 9 5 4 2 5" xfId="4195" xr:uid="{A4FDA6F7-D160-4713-9057-F8945B29DA40}"/>
    <cellStyle name="Normal 9 5 4 2 5 2" xfId="5127" xr:uid="{D1F3C11C-CF14-45A2-B921-1DC6735D1CA3}"/>
    <cellStyle name="Normal 9 5 4 2 6" xfId="5120" xr:uid="{B6E45253-46FB-4ED9-957D-84CF7F479197}"/>
    <cellStyle name="Normal 9 5 4 3" xfId="884" xr:uid="{2DB5538F-4F79-4A6B-9C65-DDCC01319B27}"/>
    <cellStyle name="Normal 9 5 4 3 2" xfId="2466" xr:uid="{3604E81B-D7AF-4A52-8685-EE55DFF742E0}"/>
    <cellStyle name="Normal 9 5 4 3 2 2" xfId="5129" xr:uid="{EC3177F5-D660-43BC-B159-2E56A58043A4}"/>
    <cellStyle name="Normal 9 5 4 3 3" xfId="4196" xr:uid="{2469E8B4-1C9F-4277-A385-851A600BBA3C}"/>
    <cellStyle name="Normal 9 5 4 3 3 2" xfId="5130" xr:uid="{D5249435-833B-4885-AE33-0CB972D0260C}"/>
    <cellStyle name="Normal 9 5 4 3 4" xfId="4197" xr:uid="{093A59B0-5A70-4C36-9B55-963388ABC789}"/>
    <cellStyle name="Normal 9 5 4 3 4 2" xfId="5131" xr:uid="{4FCD55FE-B262-4BC6-A155-577EE00AFEA9}"/>
    <cellStyle name="Normal 9 5 4 3 5" xfId="5128" xr:uid="{23DA4A9B-EA78-4FF6-9BB9-696D42B3A4E5}"/>
    <cellStyle name="Normal 9 5 4 4" xfId="2467" xr:uid="{0F5872F5-415E-481C-B6B5-670F1216DB6B}"/>
    <cellStyle name="Normal 9 5 4 4 2" xfId="4198" xr:uid="{80D22DAA-A17C-447E-93B1-C137B180CCDA}"/>
    <cellStyle name="Normal 9 5 4 4 2 2" xfId="5133" xr:uid="{108DE8E5-041C-402B-81D5-44D5004A290E}"/>
    <cellStyle name="Normal 9 5 4 4 3" xfId="4199" xr:uid="{B521301D-EB14-43A9-8BA3-100920349976}"/>
    <cellStyle name="Normal 9 5 4 4 3 2" xfId="5134" xr:uid="{859F4EE3-402D-482E-A389-0879ABCCDED6}"/>
    <cellStyle name="Normal 9 5 4 4 4" xfId="4200" xr:uid="{60B1DA03-B09A-48B8-AF00-0C976ADEDF81}"/>
    <cellStyle name="Normal 9 5 4 4 4 2" xfId="5135" xr:uid="{61A016CF-59C0-4283-861B-D396F7AD44B3}"/>
    <cellStyle name="Normal 9 5 4 4 5" xfId="5132" xr:uid="{C2A335C7-7626-4897-ABBA-A7CAC6158C65}"/>
    <cellStyle name="Normal 9 5 4 5" xfId="4201" xr:uid="{368EA081-0083-4AA0-BAE8-DE35EE998506}"/>
    <cellStyle name="Normal 9 5 4 5 2" xfId="5136" xr:uid="{83599779-DE86-4B77-876E-1B6287FBA2F0}"/>
    <cellStyle name="Normal 9 5 4 6" xfId="4202" xr:uid="{1817B9BE-E8BF-435D-91FA-B1047DDE1DEE}"/>
    <cellStyle name="Normal 9 5 4 6 2" xfId="5137" xr:uid="{A04E24F2-E09C-4E41-8C57-4D0AF9B3C902}"/>
    <cellStyle name="Normal 9 5 4 7" xfId="4203" xr:uid="{015B54AE-E9FE-445E-A8CA-027FCBDBE2A2}"/>
    <cellStyle name="Normal 9 5 4 7 2" xfId="5138" xr:uid="{E6BE1876-1D95-4839-B919-4B5A16BECC92}"/>
    <cellStyle name="Normal 9 5 4 8" xfId="5119" xr:uid="{56A319F1-EFF0-4724-90D6-EBAA3AA612AD}"/>
    <cellStyle name="Normal 9 5 5" xfId="423" xr:uid="{14E0197B-2F57-4F07-8688-DCA3A5170434}"/>
    <cellStyle name="Normal 9 5 5 2" xfId="885" xr:uid="{EA5EC6F4-B3B6-4B9C-8D91-E912436B8591}"/>
    <cellStyle name="Normal 9 5 5 2 2" xfId="2468" xr:uid="{B76278F1-9296-431F-83AA-54A8227D2F5D}"/>
    <cellStyle name="Normal 9 5 5 2 2 2" xfId="5141" xr:uid="{48897A90-2B4E-4639-B0B9-551D22D58C7A}"/>
    <cellStyle name="Normal 9 5 5 2 3" xfId="4204" xr:uid="{2E9F7FAD-A141-4E96-9116-8FA332D7A26A}"/>
    <cellStyle name="Normal 9 5 5 2 3 2" xfId="5142" xr:uid="{E6D851F8-5F34-4563-8B05-ECBCDA82BF31}"/>
    <cellStyle name="Normal 9 5 5 2 4" xfId="4205" xr:uid="{E161435A-A650-45F3-87DB-9EAE0050FDF7}"/>
    <cellStyle name="Normal 9 5 5 2 4 2" xfId="5143" xr:uid="{6C088D4D-CC8E-4888-9556-D21C3FB73593}"/>
    <cellStyle name="Normal 9 5 5 2 5" xfId="5140" xr:uid="{B004FEEE-CE58-4013-9BC7-86B6D94CFD5D}"/>
    <cellStyle name="Normal 9 5 5 3" xfId="2469" xr:uid="{B3715112-7D8E-4D59-812F-21586EF368F0}"/>
    <cellStyle name="Normal 9 5 5 3 2" xfId="4206" xr:uid="{9F730BC9-A2B7-4538-898B-1EF55B82289A}"/>
    <cellStyle name="Normal 9 5 5 3 2 2" xfId="5145" xr:uid="{800AA1A9-7CFE-42E1-AB87-8D4B64E40835}"/>
    <cellStyle name="Normal 9 5 5 3 3" xfId="4207" xr:uid="{5D9D1B24-D04F-46C2-86AD-B62E11DD97D0}"/>
    <cellStyle name="Normal 9 5 5 3 3 2" xfId="5146" xr:uid="{D078FB9F-B57B-4739-8CC8-B54CDC4EE06F}"/>
    <cellStyle name="Normal 9 5 5 3 4" xfId="4208" xr:uid="{63EE208C-A175-46BA-9236-D683B5F0E263}"/>
    <cellStyle name="Normal 9 5 5 3 4 2" xfId="5147" xr:uid="{5FD1C91C-372D-4D3A-AE75-7418FDB29F01}"/>
    <cellStyle name="Normal 9 5 5 3 5" xfId="5144" xr:uid="{C55B36CD-B090-4E82-A0BC-0D10F24C15E6}"/>
    <cellStyle name="Normal 9 5 5 4" xfId="4209" xr:uid="{C346FF65-B330-42F1-905D-9DABC5AF667B}"/>
    <cellStyle name="Normal 9 5 5 4 2" xfId="5148" xr:uid="{22EC391A-03C3-4C2C-A0A6-784995545940}"/>
    <cellStyle name="Normal 9 5 5 5" xfId="4210" xr:uid="{43BB6ED9-F245-4254-9AC1-332652783855}"/>
    <cellStyle name="Normal 9 5 5 5 2" xfId="5149" xr:uid="{E6F4E06D-D4F4-47DD-B572-968DC4B181F1}"/>
    <cellStyle name="Normal 9 5 5 6" xfId="4211" xr:uid="{6A6ECDC4-B4C6-4048-AD01-5869BAA3493D}"/>
    <cellStyle name="Normal 9 5 5 6 2" xfId="5150" xr:uid="{A454E2C8-2973-4451-BF7A-2B8A035E78C5}"/>
    <cellStyle name="Normal 9 5 5 7" xfId="5139" xr:uid="{91045430-7C85-4B20-A5B9-884013B3D023}"/>
    <cellStyle name="Normal 9 5 6" xfId="886" xr:uid="{776E0300-11CB-4209-A4F4-9826CBB0ACC9}"/>
    <cellStyle name="Normal 9 5 6 2" xfId="2470" xr:uid="{90E1EC6D-74F2-4D3C-83D8-A60CDD205169}"/>
    <cellStyle name="Normal 9 5 6 2 2" xfId="4212" xr:uid="{2EF84B53-1578-4CFB-B3D8-3A3726363B50}"/>
    <cellStyle name="Normal 9 5 6 2 2 2" xfId="5153" xr:uid="{CB4AB361-3813-4A2B-96EF-BB78D5B9444F}"/>
    <cellStyle name="Normal 9 5 6 2 3" xfId="4213" xr:uid="{96630D1C-BAE9-4BA6-9A68-BC1CD70ABFD5}"/>
    <cellStyle name="Normal 9 5 6 2 3 2" xfId="5154" xr:uid="{E8E2D0B1-FE80-4B4C-AF93-5BEF1B4E369C}"/>
    <cellStyle name="Normal 9 5 6 2 4" xfId="4214" xr:uid="{A5B7EF7A-588D-4623-9598-6331A539990A}"/>
    <cellStyle name="Normal 9 5 6 2 4 2" xfId="5155" xr:uid="{1CB9713D-7C74-42F5-A6A5-372908F06540}"/>
    <cellStyle name="Normal 9 5 6 2 5" xfId="5152" xr:uid="{AF859BBC-4F24-45B9-B31B-EE91DE591AF1}"/>
    <cellStyle name="Normal 9 5 6 3" xfId="4215" xr:uid="{F7816266-AA41-47D9-B3CF-37D03D09F15E}"/>
    <cellStyle name="Normal 9 5 6 3 2" xfId="5156" xr:uid="{C87864E9-34B4-47FE-B35F-7AC059F716B2}"/>
    <cellStyle name="Normal 9 5 6 4" xfId="4216" xr:uid="{029984CC-F7FC-4264-A24A-14FEA82CBDBA}"/>
    <cellStyle name="Normal 9 5 6 4 2" xfId="5157" xr:uid="{4A2CD139-1804-45FC-9F3C-D6792F63A1A2}"/>
    <cellStyle name="Normal 9 5 6 5" xfId="4217" xr:uid="{FB485CF0-E003-4213-84A0-747812080198}"/>
    <cellStyle name="Normal 9 5 6 5 2" xfId="5158" xr:uid="{4D2A2168-A26E-465E-AECD-64706804A4E8}"/>
    <cellStyle name="Normal 9 5 6 6" xfId="5151" xr:uid="{EE79F8EE-57B8-430D-8101-278716748944}"/>
    <cellStyle name="Normal 9 5 7" xfId="2471" xr:uid="{2DCF0712-8DEA-4633-9974-88F3698BAD94}"/>
    <cellStyle name="Normal 9 5 7 2" xfId="4218" xr:uid="{B83969DC-661E-4C73-A4A0-E478D6FFC4B6}"/>
    <cellStyle name="Normal 9 5 7 2 2" xfId="5160" xr:uid="{E46F6EF2-BCB4-4FC8-9F08-A961345BDC66}"/>
    <cellStyle name="Normal 9 5 7 3" xfId="4219" xr:uid="{DD75588C-0346-4D2A-B211-F89906DB07D4}"/>
    <cellStyle name="Normal 9 5 7 3 2" xfId="5161" xr:uid="{ECC901FD-6E70-4542-8854-75AF49F92B81}"/>
    <cellStyle name="Normal 9 5 7 4" xfId="4220" xr:uid="{1962E352-AAE9-463F-A228-F1D01718D4DE}"/>
    <cellStyle name="Normal 9 5 7 4 2" xfId="5162" xr:uid="{ABC3FD48-7E9B-4B9C-9610-72CCA5828CE9}"/>
    <cellStyle name="Normal 9 5 7 5" xfId="5159" xr:uid="{7D1EAE3C-0489-4A37-841B-7403C4FEFB97}"/>
    <cellStyle name="Normal 9 5 8" xfId="4221" xr:uid="{9954AA86-8526-4737-92A6-D07EEE779831}"/>
    <cellStyle name="Normal 9 5 8 2" xfId="4222" xr:uid="{BCCB9D37-3621-4B96-94D9-8D361AA73F6A}"/>
    <cellStyle name="Normal 9 5 8 2 2" xfId="5164" xr:uid="{94CEB249-5257-4389-9344-C6DFA32C007E}"/>
    <cellStyle name="Normal 9 5 8 3" xfId="4223" xr:uid="{8B18E9B8-74F1-4B96-858C-FD6D479C9809}"/>
    <cellStyle name="Normal 9 5 8 3 2" xfId="5165" xr:uid="{CFA5E41A-7BE4-4FDD-A0BD-2D84E5BF766D}"/>
    <cellStyle name="Normal 9 5 8 4" xfId="4224" xr:uid="{922C53E0-8DBD-46A9-B178-2B5F2C6FE9AF}"/>
    <cellStyle name="Normal 9 5 8 4 2" xfId="5166" xr:uid="{741912F0-511C-4EF7-BB84-E392D3D10A9F}"/>
    <cellStyle name="Normal 9 5 8 5" xfId="5163" xr:uid="{DB9A3318-B5FA-4E09-B294-7AE4B18A5FEE}"/>
    <cellStyle name="Normal 9 5 9" xfId="4225" xr:uid="{4820FF53-F840-429C-9D29-194380E087D1}"/>
    <cellStyle name="Normal 9 5 9 2" xfId="5167" xr:uid="{EE5725A9-B4D7-4A9D-9F1B-60425E3A5336}"/>
    <cellStyle name="Normal 9 6" xfId="181" xr:uid="{D2BD3E21-4A9A-47E5-BDD6-AD56E1956426}"/>
    <cellStyle name="Normal 9 6 10" xfId="5168" xr:uid="{BAA91026-D0F1-42DD-9D69-ADC91E12A9D6}"/>
    <cellStyle name="Normal 9 6 2" xfId="182" xr:uid="{D11C3133-1A51-4AB5-A0D7-7D5640B94178}"/>
    <cellStyle name="Normal 9 6 2 2" xfId="424" xr:uid="{95483232-AB74-40CE-8806-6023CFB213A3}"/>
    <cellStyle name="Normal 9 6 2 2 2" xfId="887" xr:uid="{85924776-0797-4DAB-A3CE-335658034ACB}"/>
    <cellStyle name="Normal 9 6 2 2 2 2" xfId="2472" xr:uid="{70CF6893-C379-4528-B144-741EFD486358}"/>
    <cellStyle name="Normal 9 6 2 2 2 2 2" xfId="5172" xr:uid="{00E028DB-6A6D-469A-BBE0-64054591C445}"/>
    <cellStyle name="Normal 9 6 2 2 2 3" xfId="4226" xr:uid="{0C2D4B3A-BB5E-4304-93B0-8EA2FBD44F27}"/>
    <cellStyle name="Normal 9 6 2 2 2 3 2" xfId="5173" xr:uid="{D8C56BA4-45A1-4CF3-9DAF-A5D6575A35A5}"/>
    <cellStyle name="Normal 9 6 2 2 2 4" xfId="4227" xr:uid="{76AFF900-0B01-441C-AE92-6D9270BB8099}"/>
    <cellStyle name="Normal 9 6 2 2 2 4 2" xfId="5174" xr:uid="{B5046F10-D8D4-4632-9456-EFA84D421A9D}"/>
    <cellStyle name="Normal 9 6 2 2 2 5" xfId="5171" xr:uid="{493710C7-97D0-40B7-B197-99DFB9116F43}"/>
    <cellStyle name="Normal 9 6 2 2 3" xfId="2473" xr:uid="{6F38F33D-4FC9-44C9-A5D6-6A04A6C892A9}"/>
    <cellStyle name="Normal 9 6 2 2 3 2" xfId="4228" xr:uid="{C832CDFE-75AF-40D0-841F-B3B1DA8A9460}"/>
    <cellStyle name="Normal 9 6 2 2 3 2 2" xfId="5176" xr:uid="{CC2297E1-5F55-4048-BB00-95CB6423C5CD}"/>
    <cellStyle name="Normal 9 6 2 2 3 3" xfId="4229" xr:uid="{1B6721AA-C6C5-4C9C-A30D-EE0168962F6A}"/>
    <cellStyle name="Normal 9 6 2 2 3 3 2" xfId="5177" xr:uid="{F7BE3B90-DC45-4787-8054-184363E653BF}"/>
    <cellStyle name="Normal 9 6 2 2 3 4" xfId="4230" xr:uid="{2B18912D-AD95-4F7A-8B93-9E0D15E20269}"/>
    <cellStyle name="Normal 9 6 2 2 3 4 2" xfId="5178" xr:uid="{C9ED6146-EDA5-4913-A29C-CEF7060C93E7}"/>
    <cellStyle name="Normal 9 6 2 2 3 5" xfId="5175" xr:uid="{CE35634D-3ECA-45B9-B851-21C89E4513C1}"/>
    <cellStyle name="Normal 9 6 2 2 4" xfId="4231" xr:uid="{DB790917-2846-4630-83C6-16A768D0A5EF}"/>
    <cellStyle name="Normal 9 6 2 2 4 2" xfId="5179" xr:uid="{5B99545B-B5F8-474B-BE8B-A90DDD2AC2F7}"/>
    <cellStyle name="Normal 9 6 2 2 5" xfId="4232" xr:uid="{F00E7A36-7101-425E-B6FE-D90E4A608CF3}"/>
    <cellStyle name="Normal 9 6 2 2 5 2" xfId="5180" xr:uid="{4A240E5E-AFF7-409B-B652-D8EA208ACA23}"/>
    <cellStyle name="Normal 9 6 2 2 6" xfId="4233" xr:uid="{F76B84E7-6EEF-4F1F-94AB-3D3596B44B40}"/>
    <cellStyle name="Normal 9 6 2 2 6 2" xfId="5181" xr:uid="{1ED3D604-7A77-40AD-BF83-A8E3B9DF2354}"/>
    <cellStyle name="Normal 9 6 2 2 7" xfId="5170" xr:uid="{DBBB168A-D757-469F-B6E6-99091C0439B4}"/>
    <cellStyle name="Normal 9 6 2 3" xfId="888" xr:uid="{DC5C76B7-4961-4246-B471-89217A294972}"/>
    <cellStyle name="Normal 9 6 2 3 2" xfId="2474" xr:uid="{D86A5AB0-67DE-4B1D-BB29-9C5D215F5209}"/>
    <cellStyle name="Normal 9 6 2 3 2 2" xfId="4234" xr:uid="{4F2024A5-3B84-4D16-83C8-574E1C464CA8}"/>
    <cellStyle name="Normal 9 6 2 3 2 2 2" xfId="5184" xr:uid="{29DD6814-C89B-4821-A1AD-490A8D02069B}"/>
    <cellStyle name="Normal 9 6 2 3 2 3" xfId="4235" xr:uid="{9F5EF17E-AA7A-4804-842A-B3D7FDC8F9B5}"/>
    <cellStyle name="Normal 9 6 2 3 2 3 2" xfId="5185" xr:uid="{0B53370C-7AF8-428B-B622-D59FE4064AE1}"/>
    <cellStyle name="Normal 9 6 2 3 2 4" xfId="4236" xr:uid="{C5C30CF7-2D16-4041-B6CA-4E82DCB6B8B3}"/>
    <cellStyle name="Normal 9 6 2 3 2 4 2" xfId="5186" xr:uid="{C3884C00-956F-4379-92DA-145D0699E14F}"/>
    <cellStyle name="Normal 9 6 2 3 2 5" xfId="5183" xr:uid="{431B6996-2505-4350-B084-610712A237F2}"/>
    <cellStyle name="Normal 9 6 2 3 3" xfId="4237" xr:uid="{2C06E05C-BD36-45EB-AC03-C908C51AB8A5}"/>
    <cellStyle name="Normal 9 6 2 3 3 2" xfId="5187" xr:uid="{215AD15F-07AF-4C7C-8D83-EE625DCC2BC2}"/>
    <cellStyle name="Normal 9 6 2 3 4" xfId="4238" xr:uid="{7B52C988-7C5E-4A08-92FB-130ACE085B6D}"/>
    <cellStyle name="Normal 9 6 2 3 4 2" xfId="5188" xr:uid="{3D8E60C5-2B9E-4DC7-B3E8-505C70682214}"/>
    <cellStyle name="Normal 9 6 2 3 5" xfId="4239" xr:uid="{B399A2CD-C520-434D-BBCC-FB3CDA275DCB}"/>
    <cellStyle name="Normal 9 6 2 3 5 2" xfId="5189" xr:uid="{B08C22D0-1863-4335-851D-7A3EE504C93D}"/>
    <cellStyle name="Normal 9 6 2 3 6" xfId="5182" xr:uid="{65317C88-C34B-4E99-8ACE-302B99D46B02}"/>
    <cellStyle name="Normal 9 6 2 4" xfId="2475" xr:uid="{000BC77A-2F6C-4573-98E9-6188BF1C9DFD}"/>
    <cellStyle name="Normal 9 6 2 4 2" xfId="4240" xr:uid="{CAC00C4C-26A0-4199-B391-9F3416879BDD}"/>
    <cellStyle name="Normal 9 6 2 4 2 2" xfId="5191" xr:uid="{154B3FDA-9791-4668-B7F6-C898E25711D1}"/>
    <cellStyle name="Normal 9 6 2 4 3" xfId="4241" xr:uid="{9726D787-0820-4487-A98D-720DABB37A8B}"/>
    <cellStyle name="Normal 9 6 2 4 3 2" xfId="5192" xr:uid="{6E14FE0E-522C-4B4F-B8E8-D0B5F59E2137}"/>
    <cellStyle name="Normal 9 6 2 4 4" xfId="4242" xr:uid="{3B90C5FC-8BEA-4929-A809-8599F4EDCB8A}"/>
    <cellStyle name="Normal 9 6 2 4 4 2" xfId="5193" xr:uid="{F62B2017-C25D-4C24-BCAB-6609A3EF2BF0}"/>
    <cellStyle name="Normal 9 6 2 4 5" xfId="5190" xr:uid="{12116330-5E0A-4D28-A38F-D8A3B1235681}"/>
    <cellStyle name="Normal 9 6 2 5" xfId="4243" xr:uid="{10204F81-1B5A-4ADF-8040-01281DB4BBDF}"/>
    <cellStyle name="Normal 9 6 2 5 2" xfId="4244" xr:uid="{49863C8C-5AA1-4C37-A9CD-879BBB83A2D3}"/>
    <cellStyle name="Normal 9 6 2 5 2 2" xfId="5195" xr:uid="{F5C19D8C-6A68-4160-8661-16DA3F0BEE8C}"/>
    <cellStyle name="Normal 9 6 2 5 3" xfId="4245" xr:uid="{D2435EEF-B8FC-432D-81AF-CA7305CE9330}"/>
    <cellStyle name="Normal 9 6 2 5 3 2" xfId="5196" xr:uid="{BA23EA00-BA74-4AD5-8471-1A1C043670D0}"/>
    <cellStyle name="Normal 9 6 2 5 4" xfId="4246" xr:uid="{EE702CB9-F891-4B90-8773-471F36F21BE6}"/>
    <cellStyle name="Normal 9 6 2 5 4 2" xfId="5197" xr:uid="{107439C6-BABE-4997-A7C1-5A3E2F06037C}"/>
    <cellStyle name="Normal 9 6 2 5 5" xfId="5194" xr:uid="{EFCBC5E8-59FC-425A-B30D-0EE71A2C83C3}"/>
    <cellStyle name="Normal 9 6 2 6" xfId="4247" xr:uid="{C6CF249D-F9B4-47EB-A69B-C8244AB1FAA6}"/>
    <cellStyle name="Normal 9 6 2 6 2" xfId="5198" xr:uid="{E98E8E8B-8AAB-4BB1-A4F5-802DAD3BF112}"/>
    <cellStyle name="Normal 9 6 2 7" xfId="4248" xr:uid="{0A9CEA6A-D0AA-4D86-8BEA-157733553409}"/>
    <cellStyle name="Normal 9 6 2 7 2" xfId="5199" xr:uid="{BD15B28C-79DC-40CA-8E06-90EFCF6A5911}"/>
    <cellStyle name="Normal 9 6 2 8" xfId="4249" xr:uid="{BB40163E-8D40-44F1-AD66-78156FF1FF0F}"/>
    <cellStyle name="Normal 9 6 2 8 2" xfId="5200" xr:uid="{2F67BDC8-DB6B-4013-BFF0-A4330D14481C}"/>
    <cellStyle name="Normal 9 6 2 9" xfId="5169" xr:uid="{6155B7C8-F0C2-419A-B6CC-44B3980E9B6A}"/>
    <cellStyle name="Normal 9 6 3" xfId="425" xr:uid="{5E664994-D372-4115-BE31-69BFAE184DA6}"/>
    <cellStyle name="Normal 9 6 3 2" xfId="889" xr:uid="{CF66ECF0-894F-47AF-BA96-752D218C88C9}"/>
    <cellStyle name="Normal 9 6 3 2 2" xfId="890" xr:uid="{7ED9DD0F-6D32-440E-A368-156D33B9F0AF}"/>
    <cellStyle name="Normal 9 6 3 2 2 2" xfId="5203" xr:uid="{F583F53F-0169-458C-914E-4012647897EF}"/>
    <cellStyle name="Normal 9 6 3 2 3" xfId="4250" xr:uid="{E6E575E3-D59F-4DD8-8319-C426455ED3F5}"/>
    <cellStyle name="Normal 9 6 3 2 3 2" xfId="5204" xr:uid="{28AD8085-2787-4BBD-8BE5-E42608E37679}"/>
    <cellStyle name="Normal 9 6 3 2 4" xfId="4251" xr:uid="{6D71512C-2F83-4BAC-AB8C-1E5171F43910}"/>
    <cellStyle name="Normal 9 6 3 2 4 2" xfId="5205" xr:uid="{0167DE55-7C0F-4348-B435-6319123EAEE4}"/>
    <cellStyle name="Normal 9 6 3 2 5" xfId="5202" xr:uid="{E224919E-8882-47A0-A2DE-C0632B172CCB}"/>
    <cellStyle name="Normal 9 6 3 3" xfId="891" xr:uid="{3F0C2959-D2A7-47AA-917B-E6752FD97902}"/>
    <cellStyle name="Normal 9 6 3 3 2" xfId="4252" xr:uid="{D16A636D-4023-48BE-A4A3-A02BDEB76849}"/>
    <cellStyle name="Normal 9 6 3 3 2 2" xfId="5207" xr:uid="{06AB67B8-86A3-4B09-BEB4-0DEF445AE32A}"/>
    <cellStyle name="Normal 9 6 3 3 3" xfId="4253" xr:uid="{6E276139-C675-4F10-BCFF-14440D9C8A2C}"/>
    <cellStyle name="Normal 9 6 3 3 3 2" xfId="5208" xr:uid="{0A0905B8-53F2-44F2-B2EA-92E59CD326FA}"/>
    <cellStyle name="Normal 9 6 3 3 4" xfId="4254" xr:uid="{46D07112-FD96-4DF3-87D7-35725D79C1E3}"/>
    <cellStyle name="Normal 9 6 3 3 4 2" xfId="5209" xr:uid="{EBF4CA9B-1EE2-4CDD-AEEA-ED72CAD67AAA}"/>
    <cellStyle name="Normal 9 6 3 3 5" xfId="5206" xr:uid="{2BC2C35C-A6B7-4474-B1C6-2D1B6C5C22AF}"/>
    <cellStyle name="Normal 9 6 3 4" xfId="4255" xr:uid="{2AB573B1-BEA7-4AE4-9B9D-01C157D5980A}"/>
    <cellStyle name="Normal 9 6 3 4 2" xfId="5210" xr:uid="{B47B0D41-355F-4BBB-A1A0-52A8210010FF}"/>
    <cellStyle name="Normal 9 6 3 5" xfId="4256" xr:uid="{44A618C2-4E4D-463E-ACFA-08FCE44F2E3A}"/>
    <cellStyle name="Normal 9 6 3 5 2" xfId="5211" xr:uid="{FB3382A8-B6A0-42EE-AD57-5AF9A19EBD66}"/>
    <cellStyle name="Normal 9 6 3 6" xfId="4257" xr:uid="{09E53335-FEF2-4D3F-A269-2B7D9130AD12}"/>
    <cellStyle name="Normal 9 6 3 6 2" xfId="5212" xr:uid="{701D14DB-7349-404D-A99E-648D7FB4B138}"/>
    <cellStyle name="Normal 9 6 3 7" xfId="5201" xr:uid="{5A046809-089B-472B-92E1-6D6E89E5C702}"/>
    <cellStyle name="Normal 9 6 4" xfId="426" xr:uid="{B99EA8EE-C3FF-4D6F-93E4-A8DC2B511638}"/>
    <cellStyle name="Normal 9 6 4 2" xfId="892" xr:uid="{F347C20F-8FD5-4E5B-BA32-10B91B3A510F}"/>
    <cellStyle name="Normal 9 6 4 2 2" xfId="4258" xr:uid="{9855AE18-60CC-4074-9BE9-B72CCE389D41}"/>
    <cellStyle name="Normal 9 6 4 2 2 2" xfId="5215" xr:uid="{D2E1549F-9A61-4345-BF06-87DBFF0FB8CE}"/>
    <cellStyle name="Normal 9 6 4 2 3" xfId="4259" xr:uid="{BEF7F703-98A0-4C74-9261-4691F6C2F0AC}"/>
    <cellStyle name="Normal 9 6 4 2 3 2" xfId="5216" xr:uid="{02C7A63F-14BB-477F-A743-0C40B09CE9E6}"/>
    <cellStyle name="Normal 9 6 4 2 4" xfId="4260" xr:uid="{F0CE930C-78C8-4324-84A4-C015333F71D8}"/>
    <cellStyle name="Normal 9 6 4 2 4 2" xfId="5217" xr:uid="{9DB6DC58-BDF3-4DC2-80BA-B84BF221604D}"/>
    <cellStyle name="Normal 9 6 4 2 5" xfId="5214" xr:uid="{EF638CD8-8ACA-43DB-B06A-FE4EFEB0419E}"/>
    <cellStyle name="Normal 9 6 4 3" xfId="4261" xr:uid="{FE4957D7-7BAB-4AA6-A711-02C221B692D0}"/>
    <cellStyle name="Normal 9 6 4 3 2" xfId="5218" xr:uid="{E7CD75A5-B6CA-49D7-838F-26021FEDD811}"/>
    <cellStyle name="Normal 9 6 4 4" xfId="4262" xr:uid="{8CCDDF8B-547F-4F38-A41A-8D7D83716D26}"/>
    <cellStyle name="Normal 9 6 4 4 2" xfId="5219" xr:uid="{0D751415-3BBC-4983-8A04-64D328F9F245}"/>
    <cellStyle name="Normal 9 6 4 5" xfId="4263" xr:uid="{D2A458AC-6D81-49E2-823B-F85881B79A08}"/>
    <cellStyle name="Normal 9 6 4 5 2" xfId="5220" xr:uid="{75D6136A-5DD7-4391-A060-C14533BB03CC}"/>
    <cellStyle name="Normal 9 6 4 6" xfId="5213" xr:uid="{5086345F-A8A7-464C-BD8F-F1502965D149}"/>
    <cellStyle name="Normal 9 6 5" xfId="893" xr:uid="{CF45E80B-6459-45D8-8A41-211C6565804E}"/>
    <cellStyle name="Normal 9 6 5 2" xfId="4264" xr:uid="{CE100A36-7113-423F-8D31-2009828A8BD4}"/>
    <cellStyle name="Normal 9 6 5 2 2" xfId="5222" xr:uid="{883ADBDB-CD16-4A48-AB5A-5F250C4143CE}"/>
    <cellStyle name="Normal 9 6 5 3" xfId="4265" xr:uid="{9B4335E9-D1D4-4F35-813E-76E4306597AF}"/>
    <cellStyle name="Normal 9 6 5 3 2" xfId="5223" xr:uid="{E0B042B4-99C5-45E6-8EB5-BC4C83723466}"/>
    <cellStyle name="Normal 9 6 5 4" xfId="4266" xr:uid="{BFA0C2D7-4984-4633-99AB-3D07FBBEC0B7}"/>
    <cellStyle name="Normal 9 6 5 4 2" xfId="5224" xr:uid="{31AA7C05-FA63-479F-82A3-C6FD5A1904F7}"/>
    <cellStyle name="Normal 9 6 5 5" xfId="5221" xr:uid="{ECE2E28B-14D1-446D-B5EF-2230C6E97FC6}"/>
    <cellStyle name="Normal 9 6 6" xfId="4267" xr:uid="{208A1B89-79EE-4063-B2C4-5FDD720431C7}"/>
    <cellStyle name="Normal 9 6 6 2" xfId="4268" xr:uid="{1514192C-7A06-43E2-B30E-E110E51CBCF4}"/>
    <cellStyle name="Normal 9 6 6 2 2" xfId="5226" xr:uid="{04681578-015B-4964-A0B1-E1B93FA6AA8A}"/>
    <cellStyle name="Normal 9 6 6 3" xfId="4269" xr:uid="{A657789C-6E7B-4F7A-AD89-53A70DD30C6B}"/>
    <cellStyle name="Normal 9 6 6 3 2" xfId="5227" xr:uid="{A915F0B9-9591-48B9-8F9A-0026925DC574}"/>
    <cellStyle name="Normal 9 6 6 4" xfId="4270" xr:uid="{3E43FEE6-9A73-4049-8141-7BBBD9DAAB6D}"/>
    <cellStyle name="Normal 9 6 6 4 2" xfId="5228" xr:uid="{B1F86DA9-1CD6-491A-9B42-9CF8D7055437}"/>
    <cellStyle name="Normal 9 6 6 5" xfId="5225" xr:uid="{B08F96AC-1BFE-40C7-ADDC-090E6C911393}"/>
    <cellStyle name="Normal 9 6 7" xfId="4271" xr:uid="{50E88AF8-0769-44B5-B28C-1CD18E141166}"/>
    <cellStyle name="Normal 9 6 7 2" xfId="5229" xr:uid="{382EE63E-1A36-4DDB-A37F-A63E4BCCD170}"/>
    <cellStyle name="Normal 9 6 8" xfId="4272" xr:uid="{00E5E77C-BE03-4812-A4C5-24DE80C10C8C}"/>
    <cellStyle name="Normal 9 6 8 2" xfId="5230" xr:uid="{2553C6E7-DA89-4007-AC63-4D0657395BDC}"/>
    <cellStyle name="Normal 9 6 9" xfId="4273" xr:uid="{C432E617-6FC7-4CED-8144-9972144FF196}"/>
    <cellStyle name="Normal 9 6 9 2" xfId="5231" xr:uid="{EA30631B-72D7-4A3C-A48A-D7E31EB61921}"/>
    <cellStyle name="Normal 9 7" xfId="183" xr:uid="{93708FC6-A573-4EB6-93B1-F23157ED8D1A}"/>
    <cellStyle name="Normal 9 7 2" xfId="427" xr:uid="{DAFC4CBB-98F8-4EAC-B240-366B80EAEFD6}"/>
    <cellStyle name="Normal 9 7 2 2" xfId="894" xr:uid="{4894F31C-1225-48FC-A1A9-F10BE1520FBC}"/>
    <cellStyle name="Normal 9 7 2 2 2" xfId="2476" xr:uid="{A5E7BCF5-4C73-4B14-93DA-7AE69C19A740}"/>
    <cellStyle name="Normal 9 7 2 2 2 2" xfId="2477" xr:uid="{AD08B7D9-7A82-4137-99BB-6D5A3A30D27C}"/>
    <cellStyle name="Normal 9 7 2 2 2 2 2" xfId="5236" xr:uid="{A443A5A8-DE66-43AF-BD10-7CC0EFE6E3BC}"/>
    <cellStyle name="Normal 9 7 2 2 2 3" xfId="5235" xr:uid="{ADB1FB5B-DE76-4CEA-A6B1-0ED394D0B904}"/>
    <cellStyle name="Normal 9 7 2 2 3" xfId="2478" xr:uid="{E4A39F38-76B1-4398-A753-CC2A01127731}"/>
    <cellStyle name="Normal 9 7 2 2 3 2" xfId="5237" xr:uid="{D90EA29C-2B22-41C8-98ED-C502879DE4BA}"/>
    <cellStyle name="Normal 9 7 2 2 4" xfId="4274" xr:uid="{07A41F54-501D-430C-B1F4-6AC662520C23}"/>
    <cellStyle name="Normal 9 7 2 2 4 2" xfId="5238" xr:uid="{AB3E1E55-8956-430A-99FE-A30AC703E77C}"/>
    <cellStyle name="Normal 9 7 2 2 5" xfId="5234" xr:uid="{787DAC13-AE90-40F0-B4A0-4F1A98614702}"/>
    <cellStyle name="Normal 9 7 2 3" xfId="2479" xr:uid="{37766D98-0735-4ED5-8F9F-F9D726707DBC}"/>
    <cellStyle name="Normal 9 7 2 3 2" xfId="2480" xr:uid="{AAC6C67D-2602-47E3-8757-448A86398471}"/>
    <cellStyle name="Normal 9 7 2 3 2 2" xfId="5240" xr:uid="{7ED30C5F-2E27-4E7A-AE29-F7152A6C5524}"/>
    <cellStyle name="Normal 9 7 2 3 3" xfId="4275" xr:uid="{950AA476-0E05-44EB-863B-5F27C2D5BD6B}"/>
    <cellStyle name="Normal 9 7 2 3 3 2" xfId="5241" xr:uid="{2F9CF8F5-B41F-4138-8B0E-676C59110C26}"/>
    <cellStyle name="Normal 9 7 2 3 4" xfId="4276" xr:uid="{82906C2B-70C2-4D4E-BBB4-1C65CAA2B1BB}"/>
    <cellStyle name="Normal 9 7 2 3 4 2" xfId="5242" xr:uid="{376F47D9-968E-4969-A570-E135CB38B90D}"/>
    <cellStyle name="Normal 9 7 2 3 5" xfId="5239" xr:uid="{09DCBDDC-CF42-4B2C-9D2C-01444131EC18}"/>
    <cellStyle name="Normal 9 7 2 4" xfId="2481" xr:uid="{1AA907F9-BFE7-486E-BE7C-DB99B37EA280}"/>
    <cellStyle name="Normal 9 7 2 4 2" xfId="5243" xr:uid="{6C486C28-D846-4137-B9AA-8450CF791F9B}"/>
    <cellStyle name="Normal 9 7 2 5" xfId="4277" xr:uid="{957B508B-85E7-41E3-A3F6-5758CBE54C10}"/>
    <cellStyle name="Normal 9 7 2 5 2" xfId="5244" xr:uid="{120AD62E-E631-4835-95D4-224854766F0D}"/>
    <cellStyle name="Normal 9 7 2 6" xfId="4278" xr:uid="{3DADF207-45A5-47D3-8433-1F42FAD0F79C}"/>
    <cellStyle name="Normal 9 7 2 6 2" xfId="5245" xr:uid="{49E63E2F-08EF-46F9-99C6-88DF1ECAC319}"/>
    <cellStyle name="Normal 9 7 2 7" xfId="5233" xr:uid="{AF6B6E85-E1D1-4BF9-B7E9-74048B250165}"/>
    <cellStyle name="Normal 9 7 3" xfId="895" xr:uid="{6D43C2D4-9D51-4273-A937-5A9B2B666045}"/>
    <cellStyle name="Normal 9 7 3 2" xfId="2482" xr:uid="{8F261E35-F764-4182-994B-EAB3B13DED8D}"/>
    <cellStyle name="Normal 9 7 3 2 2" xfId="2483" xr:uid="{6ABADD2D-9595-4F87-98BD-61412172361A}"/>
    <cellStyle name="Normal 9 7 3 2 2 2" xfId="5248" xr:uid="{0A280BF7-0022-483A-8E6A-C8F26A5CC652}"/>
    <cellStyle name="Normal 9 7 3 2 3" xfId="4279" xr:uid="{6E3199F8-793F-45C6-8C39-C405D18D41FB}"/>
    <cellStyle name="Normal 9 7 3 2 3 2" xfId="5249" xr:uid="{57155715-1956-417F-A2FD-88A48E33D591}"/>
    <cellStyle name="Normal 9 7 3 2 4" xfId="4280" xr:uid="{1ACB9F3D-E7D6-4E6D-83E7-CAE836D677E7}"/>
    <cellStyle name="Normal 9 7 3 2 4 2" xfId="5250" xr:uid="{FFE6A83C-CD3D-4810-99D0-5924B9CFDAFB}"/>
    <cellStyle name="Normal 9 7 3 2 5" xfId="5247" xr:uid="{821AB97E-BD1C-407E-9745-FCCF587EDBEE}"/>
    <cellStyle name="Normal 9 7 3 3" xfId="2484" xr:uid="{B53705AE-A061-4261-B2E0-09766BC34B47}"/>
    <cellStyle name="Normal 9 7 3 3 2" xfId="5251" xr:uid="{1D76CC44-6B02-42B3-AB2A-377B7F8603D3}"/>
    <cellStyle name="Normal 9 7 3 4" xfId="4281" xr:uid="{02107FF5-E05B-4F41-AEE6-C011EE449E38}"/>
    <cellStyle name="Normal 9 7 3 4 2" xfId="5252" xr:uid="{E6C0DB2B-82DD-48C2-9B07-DFA809F34C8F}"/>
    <cellStyle name="Normal 9 7 3 5" xfId="4282" xr:uid="{15A68FEA-8392-4BDB-A237-A41C2594277A}"/>
    <cellStyle name="Normal 9 7 3 5 2" xfId="5253" xr:uid="{286C3406-E447-4AA0-9FFA-3D4D339CF794}"/>
    <cellStyle name="Normal 9 7 3 6" xfId="5246" xr:uid="{C06FFEB8-9BAA-4AAB-A9FE-34045BB273D5}"/>
    <cellStyle name="Normal 9 7 4" xfId="2485" xr:uid="{97134BE6-8305-4689-87C2-4F0959759B4F}"/>
    <cellStyle name="Normal 9 7 4 2" xfId="2486" xr:uid="{FF1148C5-974C-4EF4-A6BC-3BFB42D3E045}"/>
    <cellStyle name="Normal 9 7 4 2 2" xfId="5255" xr:uid="{96AE95DF-7A0E-41DF-8349-9D72D62A418C}"/>
    <cellStyle name="Normal 9 7 4 3" xfId="4283" xr:uid="{B5BAAB80-B4D3-4374-BFA7-1144C9F3BDA5}"/>
    <cellStyle name="Normal 9 7 4 3 2" xfId="5256" xr:uid="{0E2B2D82-C996-4C33-BA3F-0DBB9537ABDE}"/>
    <cellStyle name="Normal 9 7 4 4" xfId="4284" xr:uid="{51D574E6-4A30-4AF7-AAC5-E6A7F4A2721C}"/>
    <cellStyle name="Normal 9 7 4 4 2" xfId="5257" xr:uid="{D71D0B05-113C-461A-8B8C-7FF08A6491B9}"/>
    <cellStyle name="Normal 9 7 4 5" xfId="5254" xr:uid="{79DF37B1-85B2-4FD9-81EA-221D2ECC4435}"/>
    <cellStyle name="Normal 9 7 5" xfId="2487" xr:uid="{0F5385D3-2239-4D3D-97B8-D24EC4E37C44}"/>
    <cellStyle name="Normal 9 7 5 2" xfId="4285" xr:uid="{F3DE7A8B-B5F8-403B-BD9F-54302B23EABF}"/>
    <cellStyle name="Normal 9 7 5 2 2" xfId="5259" xr:uid="{1D188947-2B26-4B9D-8525-97FD39B2A1BB}"/>
    <cellStyle name="Normal 9 7 5 3" xfId="4286" xr:uid="{3236B559-C1EA-48FE-A919-9B166F51650D}"/>
    <cellStyle name="Normal 9 7 5 3 2" xfId="5260" xr:uid="{C98063C6-A3D7-435E-8E6C-84B98087FA47}"/>
    <cellStyle name="Normal 9 7 5 4" xfId="4287" xr:uid="{FF641A52-2C1A-412A-86A3-E47E3B849201}"/>
    <cellStyle name="Normal 9 7 5 4 2" xfId="5261" xr:uid="{B6458539-7F26-47C2-A332-4DB5623FB273}"/>
    <cellStyle name="Normal 9 7 5 5" xfId="5258" xr:uid="{080432A4-F940-48B0-9E9B-0AF003431528}"/>
    <cellStyle name="Normal 9 7 6" xfId="4288" xr:uid="{95B67505-EBDD-4514-8099-1E576C8A71E8}"/>
    <cellStyle name="Normal 9 7 6 2" xfId="5262" xr:uid="{E0DCE127-CBED-4E10-A1CC-5EDCFED769FF}"/>
    <cellStyle name="Normal 9 7 7" xfId="4289" xr:uid="{00CF6F1D-BCE5-4491-86B6-28EA0A67AF61}"/>
    <cellStyle name="Normal 9 7 7 2" xfId="5263" xr:uid="{457113DF-FB99-4F47-992C-7B7CE43269C9}"/>
    <cellStyle name="Normal 9 7 8" xfId="4290" xr:uid="{DB84DF5D-CE01-432E-B7EF-3F60BE1DE778}"/>
    <cellStyle name="Normal 9 7 8 2" xfId="5264" xr:uid="{6EAE3640-57FA-4ADC-8BDE-C9EB7E3BAC4E}"/>
    <cellStyle name="Normal 9 7 9" xfId="5232" xr:uid="{4D506EDE-CC6B-4005-AB53-5F14DD02D7EF}"/>
    <cellStyle name="Normal 9 8" xfId="428" xr:uid="{97F341E6-9D1A-4153-9301-69949A152F81}"/>
    <cellStyle name="Normal 9 8 2" xfId="896" xr:uid="{3DDDD915-209C-4746-B834-D3A1B798031A}"/>
    <cellStyle name="Normal 9 8 2 2" xfId="897" xr:uid="{16D28F11-EA78-4A28-BD5F-73A38F2CE167}"/>
    <cellStyle name="Normal 9 8 2 2 2" xfId="2488" xr:uid="{F45BE003-1E68-4457-BD88-BB2867F87572}"/>
    <cellStyle name="Normal 9 8 2 2 2 2" xfId="5268" xr:uid="{E61BD45C-98D2-4E65-BA58-804235A21604}"/>
    <cellStyle name="Normal 9 8 2 2 3" xfId="4291" xr:uid="{027B2209-C983-42ED-839F-BA31FF544CC7}"/>
    <cellStyle name="Normal 9 8 2 2 3 2" xfId="5269" xr:uid="{234FBB8F-6B08-4EEE-863E-35ABE7359DAA}"/>
    <cellStyle name="Normal 9 8 2 2 4" xfId="4292" xr:uid="{FC502AC4-825D-4E15-8003-DB45FEDC84E7}"/>
    <cellStyle name="Normal 9 8 2 2 4 2" xfId="5270" xr:uid="{20A15BC6-47B1-4005-A344-0BEAEE96E14E}"/>
    <cellStyle name="Normal 9 8 2 2 5" xfId="5267" xr:uid="{C4B1CCEB-33BD-45EF-A586-19BCE06D0780}"/>
    <cellStyle name="Normal 9 8 2 3" xfId="2489" xr:uid="{455EC305-BE28-4B7E-8389-BE47F648B6DE}"/>
    <cellStyle name="Normal 9 8 2 3 2" xfId="5271" xr:uid="{121094E9-4133-4DFF-A821-7A361628DB5F}"/>
    <cellStyle name="Normal 9 8 2 4" xfId="4293" xr:uid="{7704636A-75F4-4BD1-940F-D8B5BD630C2A}"/>
    <cellStyle name="Normal 9 8 2 4 2" xfId="5272" xr:uid="{3E9F7F11-2853-45CC-9483-EAAE2C1FD04B}"/>
    <cellStyle name="Normal 9 8 2 5" xfId="4294" xr:uid="{A1ACDD13-1F15-415B-9392-33E835B2222E}"/>
    <cellStyle name="Normal 9 8 2 5 2" xfId="5273" xr:uid="{9AC0B854-B720-4CBA-B461-97B3FF166426}"/>
    <cellStyle name="Normal 9 8 2 6" xfId="5266" xr:uid="{C9AA0C38-3774-41D0-BA2E-4C0EF47A3297}"/>
    <cellStyle name="Normal 9 8 3" xfId="898" xr:uid="{D230E47F-DE42-4944-BFE4-E7B218C536C0}"/>
    <cellStyle name="Normal 9 8 3 2" xfId="2490" xr:uid="{71EA7130-5EEE-4BFC-A995-AAA0FA7CBA7F}"/>
    <cellStyle name="Normal 9 8 3 2 2" xfId="5275" xr:uid="{358E81AB-F9E1-49B6-8064-391512064EA4}"/>
    <cellStyle name="Normal 9 8 3 3" xfId="4295" xr:uid="{B98C8E76-E07B-45FF-8518-2B938965116D}"/>
    <cellStyle name="Normal 9 8 3 3 2" xfId="5276" xr:uid="{7264758D-047C-4C9C-A6DD-D14BECFB9279}"/>
    <cellStyle name="Normal 9 8 3 4" xfId="4296" xr:uid="{EFA3C0CB-D315-4CF3-94EC-DB46E83E0661}"/>
    <cellStyle name="Normal 9 8 3 4 2" xfId="5277" xr:uid="{F1390CA2-B91C-4149-9A0B-109177FD20D6}"/>
    <cellStyle name="Normal 9 8 3 5" xfId="5274" xr:uid="{BA31ABEF-DC52-4A36-9A0B-EAA604268438}"/>
    <cellStyle name="Normal 9 8 4" xfId="2491" xr:uid="{97671753-4FBE-4944-BB9A-ACC3CB3BCF6F}"/>
    <cellStyle name="Normal 9 8 4 2" xfId="4297" xr:uid="{9C63F705-E261-4D03-996A-F93EDEC466B9}"/>
    <cellStyle name="Normal 9 8 4 2 2" xfId="5279" xr:uid="{171D9504-6C10-4B19-8E1C-1B46B9F0A0CA}"/>
    <cellStyle name="Normal 9 8 4 3" xfId="4298" xr:uid="{C5EDC163-83D4-4EB1-8618-9188DE518A1C}"/>
    <cellStyle name="Normal 9 8 4 3 2" xfId="5280" xr:uid="{6D19E95A-CC9C-4FB4-BDCA-31A1510E591F}"/>
    <cellStyle name="Normal 9 8 4 4" xfId="4299" xr:uid="{E5914838-9352-4A8F-8D40-7A3343BE1AD7}"/>
    <cellStyle name="Normal 9 8 4 4 2" xfId="5281" xr:uid="{9A703C5B-FA17-427B-9242-5033D8FF80AC}"/>
    <cellStyle name="Normal 9 8 4 5" xfId="5278" xr:uid="{0F7E5842-CA5B-416A-8338-44E5B95EED14}"/>
    <cellStyle name="Normal 9 8 5" xfId="4300" xr:uid="{42AD873A-EAD4-44E2-B6D8-006B5F876A0E}"/>
    <cellStyle name="Normal 9 8 5 2" xfId="5282" xr:uid="{3B40FB77-094C-41DA-8072-4B9D30B6E3AC}"/>
    <cellStyle name="Normal 9 8 6" xfId="4301" xr:uid="{57567311-FE14-4E02-92AD-4336FADD7E2A}"/>
    <cellStyle name="Normal 9 8 6 2" xfId="5283" xr:uid="{4667EBCC-983A-4D31-8202-F1131448F84B}"/>
    <cellStyle name="Normal 9 8 7" xfId="4302" xr:uid="{F7C28F7F-692D-4C11-B276-E8DB5E7ECE88}"/>
    <cellStyle name="Normal 9 8 7 2" xfId="5284" xr:uid="{D8D53596-425A-4012-BC9D-F61E6CAE6ABF}"/>
    <cellStyle name="Normal 9 8 8" xfId="5265" xr:uid="{EB69FF40-9CAE-485B-8644-E7181D2E0F6B}"/>
    <cellStyle name="Normal 9 9" xfId="429" xr:uid="{40AE23FA-2D65-4548-B75F-8DD617B09DE3}"/>
    <cellStyle name="Normal 9 9 2" xfId="899" xr:uid="{4B2F80DC-0B95-4192-A620-9968776B0A28}"/>
    <cellStyle name="Normal 9 9 2 2" xfId="2492" xr:uid="{510AD94A-F995-4F17-B60D-0E43D15070B3}"/>
    <cellStyle name="Normal 9 9 2 2 2" xfId="5287" xr:uid="{B61CFEFE-5F8F-478D-A041-94F13987C0B9}"/>
    <cellStyle name="Normal 9 9 2 3" xfId="4303" xr:uid="{88650A60-BF4F-4261-B231-0B18668E1B43}"/>
    <cellStyle name="Normal 9 9 2 3 2" xfId="5288" xr:uid="{FCADD747-8BA9-469F-8642-2A65E93BB80F}"/>
    <cellStyle name="Normal 9 9 2 4" xfId="4304" xr:uid="{1CCAFEF4-963C-43BF-9BD6-3F6DBCC0B72C}"/>
    <cellStyle name="Normal 9 9 2 4 2" xfId="5289" xr:uid="{ED2471A9-76A9-4A4C-9E9A-20337B2035DC}"/>
    <cellStyle name="Normal 9 9 2 5" xfId="5286" xr:uid="{A73CA52D-CD05-4E36-BBC6-DC1D4A5129B0}"/>
    <cellStyle name="Normal 9 9 3" xfId="2493" xr:uid="{3D62FA50-ACD3-42FB-9EFE-3B700CBF97F8}"/>
    <cellStyle name="Normal 9 9 3 2" xfId="4305" xr:uid="{5F06B7DA-F914-496E-A99C-AC0ADC369739}"/>
    <cellStyle name="Normal 9 9 3 2 2" xfId="5291" xr:uid="{E5C00B69-787F-42EF-AF8F-5242C44D4433}"/>
    <cellStyle name="Normal 9 9 3 3" xfId="4306" xr:uid="{9552A5D1-9C62-4B34-BFB7-D5C619C77503}"/>
    <cellStyle name="Normal 9 9 3 3 2" xfId="5292" xr:uid="{47EC383B-4120-4502-91DB-6F4CD7310CC8}"/>
    <cellStyle name="Normal 9 9 3 4" xfId="4307" xr:uid="{0DBD741A-CB03-4363-90D6-F215DCB933F9}"/>
    <cellStyle name="Normal 9 9 3 4 2" xfId="5293" xr:uid="{C97AECFC-9280-4096-B196-972244F6DE6D}"/>
    <cellStyle name="Normal 9 9 3 5" xfId="5290" xr:uid="{D9CF1749-619B-4A91-99F2-565ADE80E4FF}"/>
    <cellStyle name="Normal 9 9 4" xfId="4308" xr:uid="{4A00EF7C-F07B-430D-92E8-26AFA4AC890E}"/>
    <cellStyle name="Normal 9 9 4 2" xfId="5294" xr:uid="{9A254E70-A9E4-4A05-AC5F-D97CEBCC1807}"/>
    <cellStyle name="Normal 9 9 5" xfId="4309" xr:uid="{1DD62D4E-6694-43B4-8FEF-D8A5DA49DE5A}"/>
    <cellStyle name="Normal 9 9 5 2" xfId="5295" xr:uid="{807AEE01-3203-4683-98C0-9E9F31901AA4}"/>
    <cellStyle name="Normal 9 9 6" xfId="4310" xr:uid="{CC0A980E-D6A7-4805-A4FD-C97534E35AE7}"/>
    <cellStyle name="Normal 9 9 6 2" xfId="5296" xr:uid="{6F007AF3-9DAB-4AD4-92F7-BDC12791F349}"/>
    <cellStyle name="Normal 9 9 7" xfId="5285" xr:uid="{9A14466A-FC33-4F5F-8F8F-FD39A3F1CF12}"/>
    <cellStyle name="Percent 2" xfId="184" xr:uid="{FF5E6F9D-B4B7-4806-A455-69EEF4F0E368}"/>
    <cellStyle name="Percent 2 2" xfId="5297" xr:uid="{878C45BB-5498-4F9B-AEFF-1C140E9F5F6C}"/>
    <cellStyle name="Гиперссылка 2" xfId="4" xr:uid="{49BAA0F8-B3D3-41B5-87DD-435502328B29}"/>
    <cellStyle name="Гиперссылка 2 2" xfId="5298" xr:uid="{5F5A398C-0D08-43BA-A4A5-CBDFDDB8428F}"/>
    <cellStyle name="Обычный 2" xfId="1" xr:uid="{A3CD5D5E-4502-4158-8112-08CDD679ACF5}"/>
    <cellStyle name="Обычный 2 2" xfId="5" xr:uid="{D19F253E-EE9B-4476-9D91-2EE3A6D7A3DC}"/>
    <cellStyle name="Обычный 2 2 2" xfId="5300" xr:uid="{C6590373-E3FD-4557-89C4-A331AE1BC712}"/>
    <cellStyle name="Обычный 2 3" xfId="5299" xr:uid="{13D3FA2D-C9CD-4F93-A88E-F24D93CD17D1}"/>
    <cellStyle name="常规_Sheet1_1" xfId="4412" xr:uid="{6EA9130F-C43D-4BD4-9126-0691819EF6FD}"/>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row>
        <row r="4280">
          <cell r="A4280">
            <v>45181</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62"/>
  <sheetViews>
    <sheetView tabSelected="1" zoomScale="90" zoomScaleNormal="90" workbookViewId="0">
      <selection activeCell="G84" sqref="G84"/>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709</v>
      </c>
      <c r="C10" s="120"/>
      <c r="D10" s="120"/>
      <c r="E10" s="120"/>
      <c r="F10" s="115"/>
      <c r="G10" s="116"/>
      <c r="H10" s="116" t="s">
        <v>709</v>
      </c>
      <c r="I10" s="120"/>
      <c r="J10" s="137">
        <v>51358</v>
      </c>
      <c r="K10" s="115"/>
    </row>
    <row r="11" spans="1:11">
      <c r="A11" s="114"/>
      <c r="B11" s="114" t="s">
        <v>710</v>
      </c>
      <c r="C11" s="120"/>
      <c r="D11" s="120"/>
      <c r="E11" s="120"/>
      <c r="F11" s="115"/>
      <c r="G11" s="116"/>
      <c r="H11" s="116" t="s">
        <v>710</v>
      </c>
      <c r="I11" s="120"/>
      <c r="J11" s="138"/>
      <c r="K11" s="115"/>
    </row>
    <row r="12" spans="1:11">
      <c r="A12" s="114"/>
      <c r="B12" s="114" t="s">
        <v>711</v>
      </c>
      <c r="C12" s="120"/>
      <c r="D12" s="120"/>
      <c r="E12" s="120"/>
      <c r="F12" s="115"/>
      <c r="G12" s="116"/>
      <c r="H12" s="116" t="s">
        <v>711</v>
      </c>
      <c r="I12" s="120"/>
      <c r="J12" s="120"/>
      <c r="K12" s="115"/>
    </row>
    <row r="13" spans="1:11">
      <c r="A13" s="114"/>
      <c r="B13" s="114" t="s">
        <v>712</v>
      </c>
      <c r="C13" s="120"/>
      <c r="D13" s="120"/>
      <c r="E13" s="120"/>
      <c r="F13" s="115"/>
      <c r="G13" s="116"/>
      <c r="H13" s="116" t="s">
        <v>761</v>
      </c>
      <c r="I13" s="120"/>
      <c r="J13" s="99" t="s">
        <v>11</v>
      </c>
      <c r="K13" s="115"/>
    </row>
    <row r="14" spans="1:11" ht="15" customHeight="1">
      <c r="A14" s="114"/>
      <c r="B14" s="114" t="s">
        <v>708</v>
      </c>
      <c r="C14" s="120"/>
      <c r="D14" s="120"/>
      <c r="E14" s="120"/>
      <c r="F14" s="115"/>
      <c r="G14" s="116"/>
      <c r="H14" s="116" t="s">
        <v>708</v>
      </c>
      <c r="I14" s="120"/>
      <c r="J14" s="139">
        <v>45178</v>
      </c>
      <c r="K14" s="115"/>
    </row>
    <row r="15" spans="1:11" ht="15" customHeight="1">
      <c r="A15" s="114"/>
      <c r="B15" s="6" t="s">
        <v>6</v>
      </c>
      <c r="C15" s="7"/>
      <c r="D15" s="7"/>
      <c r="E15" s="7"/>
      <c r="F15" s="8"/>
      <c r="G15" s="116"/>
      <c r="H15" s="9" t="s">
        <v>6</v>
      </c>
      <c r="I15" s="120"/>
      <c r="J15" s="140"/>
      <c r="K15" s="115"/>
    </row>
    <row r="16" spans="1:11" ht="15" customHeight="1">
      <c r="A16" s="114"/>
      <c r="B16" s="120"/>
      <c r="C16" s="120"/>
      <c r="D16" s="120"/>
      <c r="E16" s="120"/>
      <c r="F16" s="120"/>
      <c r="G16" s="120"/>
      <c r="H16" s="120"/>
      <c r="I16" s="123" t="s">
        <v>142</v>
      </c>
      <c r="J16" s="129">
        <v>39924</v>
      </c>
      <c r="K16" s="115"/>
    </row>
    <row r="17" spans="1:11">
      <c r="A17" s="114"/>
      <c r="B17" s="120" t="s">
        <v>713</v>
      </c>
      <c r="C17" s="120"/>
      <c r="D17" s="120"/>
      <c r="E17" s="120"/>
      <c r="F17" s="120"/>
      <c r="G17" s="120"/>
      <c r="H17" s="120"/>
      <c r="I17" s="123" t="s">
        <v>143</v>
      </c>
      <c r="J17" s="129" t="s">
        <v>760</v>
      </c>
      <c r="K17" s="115"/>
    </row>
    <row r="18" spans="1:11" ht="18">
      <c r="A18" s="114"/>
      <c r="B18" s="120" t="s">
        <v>714</v>
      </c>
      <c r="C18" s="120"/>
      <c r="D18" s="120"/>
      <c r="E18" s="120"/>
      <c r="F18" s="120"/>
      <c r="G18" s="120"/>
      <c r="H18" s="120"/>
      <c r="I18" s="122" t="s">
        <v>258</v>
      </c>
      <c r="J18" s="104" t="s">
        <v>159</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41" t="s">
        <v>201</v>
      </c>
      <c r="G20" s="142"/>
      <c r="H20" s="100" t="s">
        <v>169</v>
      </c>
      <c r="I20" s="100" t="s">
        <v>202</v>
      </c>
      <c r="J20" s="100" t="s">
        <v>21</v>
      </c>
      <c r="K20" s="115"/>
    </row>
    <row r="21" spans="1:11">
      <c r="A21" s="114"/>
      <c r="B21" s="105"/>
      <c r="C21" s="105"/>
      <c r="D21" s="106"/>
      <c r="E21" s="106"/>
      <c r="F21" s="143"/>
      <c r="G21" s="144"/>
      <c r="H21" s="105" t="s">
        <v>141</v>
      </c>
      <c r="I21" s="105"/>
      <c r="J21" s="105"/>
      <c r="K21" s="115"/>
    </row>
    <row r="22" spans="1:11">
      <c r="A22" s="114"/>
      <c r="B22" s="107">
        <v>10</v>
      </c>
      <c r="C22" s="10" t="s">
        <v>104</v>
      </c>
      <c r="D22" s="118" t="s">
        <v>750</v>
      </c>
      <c r="E22" s="118" t="s">
        <v>28</v>
      </c>
      <c r="F22" s="135"/>
      <c r="G22" s="136"/>
      <c r="H22" s="11" t="s">
        <v>715</v>
      </c>
      <c r="I22" s="14">
        <v>0.17</v>
      </c>
      <c r="J22" s="109">
        <f t="shared" ref="J22:J47" si="0">I22*B22</f>
        <v>1.7000000000000002</v>
      </c>
      <c r="K22" s="115"/>
    </row>
    <row r="23" spans="1:11">
      <c r="A23" s="114"/>
      <c r="B23" s="107">
        <v>20</v>
      </c>
      <c r="C23" s="10" t="s">
        <v>30</v>
      </c>
      <c r="D23" s="118" t="s">
        <v>751</v>
      </c>
      <c r="E23" s="118" t="s">
        <v>34</v>
      </c>
      <c r="F23" s="135"/>
      <c r="G23" s="136"/>
      <c r="H23" s="11" t="s">
        <v>716</v>
      </c>
      <c r="I23" s="14">
        <v>0.25</v>
      </c>
      <c r="J23" s="109">
        <f t="shared" si="0"/>
        <v>5</v>
      </c>
      <c r="K23" s="115"/>
    </row>
    <row r="24" spans="1:11">
      <c r="A24" s="114"/>
      <c r="B24" s="107">
        <v>40</v>
      </c>
      <c r="C24" s="10" t="s">
        <v>43</v>
      </c>
      <c r="D24" s="118" t="s">
        <v>43</v>
      </c>
      <c r="E24" s="118" t="s">
        <v>47</v>
      </c>
      <c r="F24" s="135"/>
      <c r="G24" s="136"/>
      <c r="H24" s="11" t="s">
        <v>717</v>
      </c>
      <c r="I24" s="14">
        <v>0.19</v>
      </c>
      <c r="J24" s="109">
        <f t="shared" si="0"/>
        <v>7.6</v>
      </c>
      <c r="K24" s="115"/>
    </row>
    <row r="25" spans="1:11" ht="24">
      <c r="A25" s="114"/>
      <c r="B25" s="107">
        <v>60</v>
      </c>
      <c r="C25" s="10" t="s">
        <v>662</v>
      </c>
      <c r="D25" s="118" t="s">
        <v>662</v>
      </c>
      <c r="E25" s="118" t="s">
        <v>27</v>
      </c>
      <c r="F25" s="135" t="s">
        <v>107</v>
      </c>
      <c r="G25" s="136"/>
      <c r="H25" s="11" t="s">
        <v>718</v>
      </c>
      <c r="I25" s="14">
        <v>0.86</v>
      </c>
      <c r="J25" s="109">
        <f t="shared" si="0"/>
        <v>51.6</v>
      </c>
      <c r="K25" s="115"/>
    </row>
    <row r="26" spans="1:11" ht="12" customHeight="1">
      <c r="A26" s="114"/>
      <c r="B26" s="107">
        <v>20</v>
      </c>
      <c r="C26" s="10" t="s">
        <v>719</v>
      </c>
      <c r="D26" s="118" t="s">
        <v>719</v>
      </c>
      <c r="E26" s="118" t="s">
        <v>26</v>
      </c>
      <c r="F26" s="135"/>
      <c r="G26" s="136"/>
      <c r="H26" s="11" t="s">
        <v>720</v>
      </c>
      <c r="I26" s="14">
        <v>0.16</v>
      </c>
      <c r="J26" s="109">
        <f t="shared" si="0"/>
        <v>3.2</v>
      </c>
      <c r="K26" s="115"/>
    </row>
    <row r="27" spans="1:11" ht="24">
      <c r="A27" s="114"/>
      <c r="B27" s="107">
        <v>30</v>
      </c>
      <c r="C27" s="10" t="s">
        <v>721</v>
      </c>
      <c r="D27" s="118" t="s">
        <v>721</v>
      </c>
      <c r="E27" s="118" t="s">
        <v>27</v>
      </c>
      <c r="F27" s="135" t="s">
        <v>239</v>
      </c>
      <c r="G27" s="136"/>
      <c r="H27" s="11" t="s">
        <v>722</v>
      </c>
      <c r="I27" s="14">
        <v>1.3</v>
      </c>
      <c r="J27" s="109">
        <f t="shared" si="0"/>
        <v>39</v>
      </c>
      <c r="K27" s="115"/>
    </row>
    <row r="28" spans="1:11" ht="36">
      <c r="A28" s="114"/>
      <c r="B28" s="107">
        <v>15</v>
      </c>
      <c r="C28" s="10" t="s">
        <v>723</v>
      </c>
      <c r="D28" s="118" t="s">
        <v>723</v>
      </c>
      <c r="E28" s="118" t="s">
        <v>107</v>
      </c>
      <c r="F28" s="135"/>
      <c r="G28" s="136"/>
      <c r="H28" s="11" t="s">
        <v>724</v>
      </c>
      <c r="I28" s="14">
        <v>1.5</v>
      </c>
      <c r="J28" s="109">
        <f t="shared" si="0"/>
        <v>22.5</v>
      </c>
      <c r="K28" s="115"/>
    </row>
    <row r="29" spans="1:11" ht="36">
      <c r="A29" s="114"/>
      <c r="B29" s="107">
        <v>40</v>
      </c>
      <c r="C29" s="10" t="s">
        <v>725</v>
      </c>
      <c r="D29" s="118" t="s">
        <v>725</v>
      </c>
      <c r="E29" s="118" t="s">
        <v>726</v>
      </c>
      <c r="F29" s="135"/>
      <c r="G29" s="136"/>
      <c r="H29" s="11" t="s">
        <v>757</v>
      </c>
      <c r="I29" s="14">
        <v>0.99</v>
      </c>
      <c r="J29" s="109">
        <f t="shared" si="0"/>
        <v>39.6</v>
      </c>
      <c r="K29" s="115"/>
    </row>
    <row r="30" spans="1:11" ht="36">
      <c r="A30" s="114"/>
      <c r="B30" s="107">
        <v>15</v>
      </c>
      <c r="C30" s="10" t="s">
        <v>727</v>
      </c>
      <c r="D30" s="118" t="s">
        <v>727</v>
      </c>
      <c r="E30" s="118" t="s">
        <v>27</v>
      </c>
      <c r="F30" s="135" t="s">
        <v>239</v>
      </c>
      <c r="G30" s="136"/>
      <c r="H30" s="11" t="s">
        <v>728</v>
      </c>
      <c r="I30" s="14">
        <v>2.0699999999999998</v>
      </c>
      <c r="J30" s="109">
        <f t="shared" si="0"/>
        <v>31.049999999999997</v>
      </c>
      <c r="K30" s="115"/>
    </row>
    <row r="31" spans="1:11" ht="12" customHeight="1">
      <c r="A31" s="114"/>
      <c r="B31" s="107">
        <v>20</v>
      </c>
      <c r="C31" s="10" t="s">
        <v>729</v>
      </c>
      <c r="D31" s="118" t="s">
        <v>729</v>
      </c>
      <c r="E31" s="118" t="s">
        <v>25</v>
      </c>
      <c r="F31" s="135"/>
      <c r="G31" s="136"/>
      <c r="H31" s="11" t="s">
        <v>730</v>
      </c>
      <c r="I31" s="14">
        <v>0.24</v>
      </c>
      <c r="J31" s="109">
        <f t="shared" si="0"/>
        <v>4.8</v>
      </c>
      <c r="K31" s="115"/>
    </row>
    <row r="32" spans="1:11" ht="12" customHeight="1">
      <c r="A32" s="114"/>
      <c r="B32" s="107">
        <v>40</v>
      </c>
      <c r="C32" s="10" t="s">
        <v>729</v>
      </c>
      <c r="D32" s="118" t="s">
        <v>729</v>
      </c>
      <c r="E32" s="118" t="s">
        <v>26</v>
      </c>
      <c r="F32" s="135"/>
      <c r="G32" s="136"/>
      <c r="H32" s="11" t="s">
        <v>730</v>
      </c>
      <c r="I32" s="14">
        <v>0.24</v>
      </c>
      <c r="J32" s="109">
        <f t="shared" si="0"/>
        <v>9.6</v>
      </c>
      <c r="K32" s="115"/>
    </row>
    <row r="33" spans="1:11" ht="24">
      <c r="A33" s="114"/>
      <c r="B33" s="107">
        <v>10</v>
      </c>
      <c r="C33" s="10" t="s">
        <v>731</v>
      </c>
      <c r="D33" s="118" t="s">
        <v>731</v>
      </c>
      <c r="E33" s="118" t="s">
        <v>25</v>
      </c>
      <c r="F33" s="135" t="s">
        <v>272</v>
      </c>
      <c r="G33" s="136"/>
      <c r="H33" s="11" t="s">
        <v>732</v>
      </c>
      <c r="I33" s="14">
        <v>0.59</v>
      </c>
      <c r="J33" s="109">
        <f t="shared" si="0"/>
        <v>5.8999999999999995</v>
      </c>
      <c r="K33" s="115"/>
    </row>
    <row r="34" spans="1:11" ht="24">
      <c r="A34" s="114"/>
      <c r="B34" s="107">
        <v>20</v>
      </c>
      <c r="C34" s="10" t="s">
        <v>731</v>
      </c>
      <c r="D34" s="118" t="s">
        <v>731</v>
      </c>
      <c r="E34" s="118" t="s">
        <v>26</v>
      </c>
      <c r="F34" s="135" t="s">
        <v>272</v>
      </c>
      <c r="G34" s="136"/>
      <c r="H34" s="11" t="s">
        <v>732</v>
      </c>
      <c r="I34" s="14">
        <v>0.59</v>
      </c>
      <c r="J34" s="109">
        <f t="shared" si="0"/>
        <v>11.799999999999999</v>
      </c>
      <c r="K34" s="115"/>
    </row>
    <row r="35" spans="1:11" ht="24">
      <c r="A35" s="114"/>
      <c r="B35" s="107">
        <v>20</v>
      </c>
      <c r="C35" s="10" t="s">
        <v>733</v>
      </c>
      <c r="D35" s="118" t="s">
        <v>752</v>
      </c>
      <c r="E35" s="118" t="s">
        <v>590</v>
      </c>
      <c r="F35" s="135" t="s">
        <v>239</v>
      </c>
      <c r="G35" s="136"/>
      <c r="H35" s="11" t="s">
        <v>734</v>
      </c>
      <c r="I35" s="14">
        <v>0.75</v>
      </c>
      <c r="J35" s="109">
        <f t="shared" si="0"/>
        <v>15</v>
      </c>
      <c r="K35" s="115"/>
    </row>
    <row r="36" spans="1:11" ht="24">
      <c r="A36" s="114"/>
      <c r="B36" s="107">
        <v>20</v>
      </c>
      <c r="C36" s="10" t="s">
        <v>733</v>
      </c>
      <c r="D36" s="118" t="s">
        <v>753</v>
      </c>
      <c r="E36" s="118" t="s">
        <v>735</v>
      </c>
      <c r="F36" s="135" t="s">
        <v>239</v>
      </c>
      <c r="G36" s="136"/>
      <c r="H36" s="11" t="s">
        <v>734</v>
      </c>
      <c r="I36" s="14">
        <v>1.05</v>
      </c>
      <c r="J36" s="109">
        <f t="shared" si="0"/>
        <v>21</v>
      </c>
      <c r="K36" s="115"/>
    </row>
    <row r="37" spans="1:11" ht="24">
      <c r="A37" s="114"/>
      <c r="B37" s="147">
        <v>5</v>
      </c>
      <c r="C37" s="148" t="s">
        <v>733</v>
      </c>
      <c r="D37" s="149" t="s">
        <v>754</v>
      </c>
      <c r="E37" s="149" t="s">
        <v>736</v>
      </c>
      <c r="F37" s="150" t="s">
        <v>239</v>
      </c>
      <c r="G37" s="151"/>
      <c r="H37" s="152" t="s">
        <v>734</v>
      </c>
      <c r="I37" s="153">
        <v>1.59</v>
      </c>
      <c r="J37" s="154">
        <f t="shared" si="0"/>
        <v>7.95</v>
      </c>
      <c r="K37" s="115"/>
    </row>
    <row r="38" spans="1:11" ht="24">
      <c r="A38" s="114"/>
      <c r="B38" s="107">
        <v>10</v>
      </c>
      <c r="C38" s="10" t="s">
        <v>737</v>
      </c>
      <c r="D38" s="118" t="s">
        <v>737</v>
      </c>
      <c r="E38" s="118" t="s">
        <v>107</v>
      </c>
      <c r="F38" s="135"/>
      <c r="G38" s="136"/>
      <c r="H38" s="11" t="s">
        <v>738</v>
      </c>
      <c r="I38" s="14">
        <v>0.54</v>
      </c>
      <c r="J38" s="109">
        <f t="shared" si="0"/>
        <v>5.4</v>
      </c>
      <c r="K38" s="115"/>
    </row>
    <row r="39" spans="1:11">
      <c r="A39" s="114"/>
      <c r="B39" s="107">
        <v>100</v>
      </c>
      <c r="C39" s="10" t="s">
        <v>656</v>
      </c>
      <c r="D39" s="118" t="s">
        <v>656</v>
      </c>
      <c r="E39" s="118" t="s">
        <v>25</v>
      </c>
      <c r="F39" s="135"/>
      <c r="G39" s="136"/>
      <c r="H39" s="11" t="s">
        <v>658</v>
      </c>
      <c r="I39" s="14">
        <v>0.17</v>
      </c>
      <c r="J39" s="109">
        <f t="shared" si="0"/>
        <v>17</v>
      </c>
      <c r="K39" s="115"/>
    </row>
    <row r="40" spans="1:11">
      <c r="A40" s="114"/>
      <c r="B40" s="107">
        <v>20</v>
      </c>
      <c r="C40" s="10" t="s">
        <v>656</v>
      </c>
      <c r="D40" s="118" t="s">
        <v>656</v>
      </c>
      <c r="E40" s="118" t="s">
        <v>26</v>
      </c>
      <c r="F40" s="135"/>
      <c r="G40" s="136"/>
      <c r="H40" s="11" t="s">
        <v>658</v>
      </c>
      <c r="I40" s="14">
        <v>0.17</v>
      </c>
      <c r="J40" s="109">
        <f t="shared" si="0"/>
        <v>3.4000000000000004</v>
      </c>
      <c r="K40" s="115"/>
    </row>
    <row r="41" spans="1:11" ht="36">
      <c r="A41" s="114"/>
      <c r="B41" s="107">
        <v>40</v>
      </c>
      <c r="C41" s="10" t="s">
        <v>739</v>
      </c>
      <c r="D41" s="118" t="s">
        <v>755</v>
      </c>
      <c r="E41" s="118" t="s">
        <v>231</v>
      </c>
      <c r="F41" s="135" t="s">
        <v>239</v>
      </c>
      <c r="G41" s="136"/>
      <c r="H41" s="11" t="s">
        <v>740</v>
      </c>
      <c r="I41" s="14">
        <v>1.25</v>
      </c>
      <c r="J41" s="109">
        <f t="shared" si="0"/>
        <v>50</v>
      </c>
      <c r="K41" s="115"/>
    </row>
    <row r="42" spans="1:11" ht="24">
      <c r="A42" s="114"/>
      <c r="B42" s="107">
        <v>30</v>
      </c>
      <c r="C42" s="10" t="s">
        <v>741</v>
      </c>
      <c r="D42" s="118" t="s">
        <v>741</v>
      </c>
      <c r="E42" s="118" t="s">
        <v>27</v>
      </c>
      <c r="F42" s="135" t="s">
        <v>239</v>
      </c>
      <c r="G42" s="136"/>
      <c r="H42" s="11" t="s">
        <v>742</v>
      </c>
      <c r="I42" s="14">
        <v>2.41</v>
      </c>
      <c r="J42" s="109">
        <f t="shared" si="0"/>
        <v>72.300000000000011</v>
      </c>
      <c r="K42" s="115"/>
    </row>
    <row r="43" spans="1:11" ht="24">
      <c r="A43" s="114"/>
      <c r="B43" s="107">
        <v>200</v>
      </c>
      <c r="C43" s="10" t="s">
        <v>564</v>
      </c>
      <c r="D43" s="118" t="s">
        <v>564</v>
      </c>
      <c r="E43" s="118" t="s">
        <v>107</v>
      </c>
      <c r="F43" s="135"/>
      <c r="G43" s="136"/>
      <c r="H43" s="11" t="s">
        <v>758</v>
      </c>
      <c r="I43" s="14">
        <v>0.25</v>
      </c>
      <c r="J43" s="109">
        <f t="shared" si="0"/>
        <v>50</v>
      </c>
      <c r="K43" s="115"/>
    </row>
    <row r="44" spans="1:11" ht="24">
      <c r="A44" s="114"/>
      <c r="B44" s="107">
        <v>70</v>
      </c>
      <c r="C44" s="10" t="s">
        <v>743</v>
      </c>
      <c r="D44" s="118" t="s">
        <v>743</v>
      </c>
      <c r="E44" s="118" t="s">
        <v>272</v>
      </c>
      <c r="F44" s="135" t="s">
        <v>107</v>
      </c>
      <c r="G44" s="136"/>
      <c r="H44" s="11" t="s">
        <v>759</v>
      </c>
      <c r="I44" s="14">
        <v>0.54</v>
      </c>
      <c r="J44" s="109">
        <f t="shared" si="0"/>
        <v>37.800000000000004</v>
      </c>
      <c r="K44" s="115"/>
    </row>
    <row r="45" spans="1:11" ht="24">
      <c r="A45" s="114"/>
      <c r="B45" s="107">
        <v>9</v>
      </c>
      <c r="C45" s="10" t="s">
        <v>744</v>
      </c>
      <c r="D45" s="118" t="s">
        <v>744</v>
      </c>
      <c r="E45" s="118" t="s">
        <v>50</v>
      </c>
      <c r="F45" s="135" t="s">
        <v>239</v>
      </c>
      <c r="G45" s="136"/>
      <c r="H45" s="11" t="s">
        <v>745</v>
      </c>
      <c r="I45" s="14">
        <v>1.67</v>
      </c>
      <c r="J45" s="109">
        <f t="shared" si="0"/>
        <v>15.03</v>
      </c>
      <c r="K45" s="115"/>
    </row>
    <row r="46" spans="1:11" ht="24">
      <c r="A46" s="114"/>
      <c r="B46" s="107">
        <v>15</v>
      </c>
      <c r="C46" s="10" t="s">
        <v>744</v>
      </c>
      <c r="D46" s="118" t="s">
        <v>744</v>
      </c>
      <c r="E46" s="118" t="s">
        <v>746</v>
      </c>
      <c r="F46" s="135" t="s">
        <v>239</v>
      </c>
      <c r="G46" s="136"/>
      <c r="H46" s="11" t="s">
        <v>745</v>
      </c>
      <c r="I46" s="14">
        <v>1.67</v>
      </c>
      <c r="J46" s="109">
        <f t="shared" si="0"/>
        <v>25.049999999999997</v>
      </c>
      <c r="K46" s="115"/>
    </row>
    <row r="47" spans="1:11" ht="48">
      <c r="A47" s="114"/>
      <c r="B47" s="108">
        <v>10</v>
      </c>
      <c r="C47" s="12" t="s">
        <v>747</v>
      </c>
      <c r="D47" s="119" t="s">
        <v>747</v>
      </c>
      <c r="E47" s="119" t="s">
        <v>748</v>
      </c>
      <c r="F47" s="145"/>
      <c r="G47" s="146"/>
      <c r="H47" s="13" t="s">
        <v>749</v>
      </c>
      <c r="I47" s="15">
        <v>2.4900000000000002</v>
      </c>
      <c r="J47" s="110">
        <f t="shared" si="0"/>
        <v>24.900000000000002</v>
      </c>
      <c r="K47" s="115"/>
    </row>
    <row r="48" spans="1:11">
      <c r="A48" s="114"/>
      <c r="B48" s="126"/>
      <c r="C48" s="126"/>
      <c r="D48" s="126"/>
      <c r="E48" s="126"/>
      <c r="F48" s="126"/>
      <c r="G48" s="126"/>
      <c r="H48" s="126"/>
      <c r="I48" s="127" t="s">
        <v>255</v>
      </c>
      <c r="J48" s="128">
        <f>SUM(J22:J47)</f>
        <v>578.17999999999984</v>
      </c>
      <c r="K48" s="115"/>
    </row>
    <row r="49" spans="1:11">
      <c r="A49" s="114"/>
      <c r="B49" s="126"/>
      <c r="C49" s="126"/>
      <c r="D49" s="126"/>
      <c r="E49" s="126"/>
      <c r="F49" s="126"/>
      <c r="G49" s="126"/>
      <c r="H49" s="126"/>
      <c r="I49" s="127" t="s">
        <v>762</v>
      </c>
      <c r="J49" s="128">
        <v>0</v>
      </c>
      <c r="K49" s="115"/>
    </row>
    <row r="50" spans="1:11" hidden="1" outlineLevel="1">
      <c r="A50" s="114"/>
      <c r="B50" s="126"/>
      <c r="C50" s="126"/>
      <c r="D50" s="126"/>
      <c r="E50" s="126"/>
      <c r="F50" s="126"/>
      <c r="G50" s="126"/>
      <c r="H50" s="126"/>
      <c r="I50" s="127" t="s">
        <v>185</v>
      </c>
      <c r="J50" s="128"/>
      <c r="K50" s="115"/>
    </row>
    <row r="51" spans="1:11" collapsed="1">
      <c r="A51" s="114"/>
      <c r="B51" s="126"/>
      <c r="C51" s="126"/>
      <c r="D51" s="126"/>
      <c r="E51" s="126"/>
      <c r="F51" s="126"/>
      <c r="G51" s="126"/>
      <c r="H51" s="126"/>
      <c r="I51" s="127" t="s">
        <v>257</v>
      </c>
      <c r="J51" s="128">
        <f>SUM(J48:J50)</f>
        <v>578.17999999999984</v>
      </c>
      <c r="K51" s="115"/>
    </row>
    <row r="52" spans="1:11">
      <c r="A52" s="6"/>
      <c r="B52" s="7"/>
      <c r="C52" s="7"/>
      <c r="D52" s="7"/>
      <c r="E52" s="7"/>
      <c r="F52" s="7"/>
      <c r="G52" s="7"/>
      <c r="H52" s="7" t="s">
        <v>767</v>
      </c>
      <c r="I52" s="7"/>
      <c r="J52" s="7"/>
      <c r="K52" s="8"/>
    </row>
    <row r="54" spans="1:11">
      <c r="H54" s="1" t="s">
        <v>763</v>
      </c>
      <c r="I54" s="130">
        <v>602.03</v>
      </c>
    </row>
    <row r="55" spans="1:11">
      <c r="H55" s="131" t="s">
        <v>764</v>
      </c>
      <c r="I55" s="132">
        <f>I54-J51</f>
        <v>23.850000000000136</v>
      </c>
    </row>
    <row r="57" spans="1:11">
      <c r="H57" s="1" t="s">
        <v>705</v>
      </c>
      <c r="I57" s="91">
        <f>'Tax Invoice'!M11</f>
        <v>35.369999999999997</v>
      </c>
    </row>
    <row r="58" spans="1:11">
      <c r="H58" s="1" t="s">
        <v>706</v>
      </c>
      <c r="I58" s="91">
        <f>I57*J48</f>
        <v>20450.226599999995</v>
      </c>
    </row>
    <row r="59" spans="1:11">
      <c r="H59" s="1" t="s">
        <v>707</v>
      </c>
      <c r="I59" s="91">
        <f>I57*J51</f>
        <v>20450.226599999995</v>
      </c>
    </row>
    <row r="60" spans="1:11">
      <c r="H60" s="1"/>
      <c r="I60" s="91"/>
    </row>
    <row r="61" spans="1:11">
      <c r="H61" s="1"/>
      <c r="I61" s="91"/>
    </row>
    <row r="62" spans="1:11">
      <c r="H62" s="1"/>
      <c r="I62" s="91"/>
    </row>
  </sheetData>
  <mergeCells count="30">
    <mergeCell ref="F45:G45"/>
    <mergeCell ref="F46:G46"/>
    <mergeCell ref="F47:G47"/>
    <mergeCell ref="F40:G40"/>
    <mergeCell ref="F41:G41"/>
    <mergeCell ref="F42:G42"/>
    <mergeCell ref="F43:G43"/>
    <mergeCell ref="F44:G44"/>
    <mergeCell ref="F35:G35"/>
    <mergeCell ref="F36:G36"/>
    <mergeCell ref="F37:G37"/>
    <mergeCell ref="F38:G38"/>
    <mergeCell ref="F39:G39"/>
    <mergeCell ref="F30:G30"/>
    <mergeCell ref="F31:G31"/>
    <mergeCell ref="F32:G32"/>
    <mergeCell ref="F33:G33"/>
    <mergeCell ref="F34:G34"/>
    <mergeCell ref="J10:J11"/>
    <mergeCell ref="J14:J15"/>
    <mergeCell ref="F20:G20"/>
    <mergeCell ref="F21:G21"/>
    <mergeCell ref="F22:G22"/>
    <mergeCell ref="F28:G28"/>
    <mergeCell ref="F29:G29"/>
    <mergeCell ref="F23:G23"/>
    <mergeCell ref="F24:G24"/>
    <mergeCell ref="F25:G25"/>
    <mergeCell ref="F26:G26"/>
    <mergeCell ref="F27:G27"/>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47"/>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904</v>
      </c>
      <c r="O1" t="s">
        <v>144</v>
      </c>
      <c r="T1" t="s">
        <v>255</v>
      </c>
      <c r="U1">
        <v>602.02999999999986</v>
      </c>
    </row>
    <row r="2" spans="1:21" ht="15.75">
      <c r="A2" s="114"/>
      <c r="B2" s="124" t="s">
        <v>134</v>
      </c>
      <c r="C2" s="120"/>
      <c r="D2" s="120"/>
      <c r="E2" s="120"/>
      <c r="F2" s="120"/>
      <c r="G2" s="120"/>
      <c r="H2" s="120"/>
      <c r="I2" s="125" t="s">
        <v>140</v>
      </c>
      <c r="J2" s="115"/>
      <c r="T2" t="s">
        <v>184</v>
      </c>
      <c r="U2">
        <v>0</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602.02999999999986</v>
      </c>
    </row>
    <row r="5" spans="1:21">
      <c r="A5" s="114"/>
      <c r="B5" s="121" t="s">
        <v>137</v>
      </c>
      <c r="C5" s="120"/>
      <c r="D5" s="120"/>
      <c r="E5" s="120"/>
      <c r="F5" s="120"/>
      <c r="G5" s="120"/>
      <c r="H5" s="120"/>
      <c r="I5" s="120"/>
      <c r="J5" s="115"/>
      <c r="S5" t="s">
        <v>756</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709</v>
      </c>
      <c r="C10" s="120"/>
      <c r="D10" s="120"/>
      <c r="E10" s="115"/>
      <c r="F10" s="116"/>
      <c r="G10" s="116" t="s">
        <v>709</v>
      </c>
      <c r="H10" s="120"/>
      <c r="I10" s="137"/>
      <c r="J10" s="115"/>
    </row>
    <row r="11" spans="1:21">
      <c r="A11" s="114"/>
      <c r="B11" s="114" t="s">
        <v>710</v>
      </c>
      <c r="C11" s="120"/>
      <c r="D11" s="120"/>
      <c r="E11" s="115"/>
      <c r="F11" s="116"/>
      <c r="G11" s="116" t="s">
        <v>710</v>
      </c>
      <c r="H11" s="120"/>
      <c r="I11" s="138"/>
      <c r="J11" s="115"/>
    </row>
    <row r="12" spans="1:21">
      <c r="A12" s="114"/>
      <c r="B12" s="114" t="s">
        <v>711</v>
      </c>
      <c r="C12" s="120"/>
      <c r="D12" s="120"/>
      <c r="E12" s="115"/>
      <c r="F12" s="116"/>
      <c r="G12" s="116" t="s">
        <v>711</v>
      </c>
      <c r="H12" s="120"/>
      <c r="I12" s="120"/>
      <c r="J12" s="115"/>
    </row>
    <row r="13" spans="1:21">
      <c r="A13" s="114"/>
      <c r="B13" s="114" t="s">
        <v>712</v>
      </c>
      <c r="C13" s="120"/>
      <c r="D13" s="120"/>
      <c r="E13" s="115"/>
      <c r="F13" s="116"/>
      <c r="G13" s="116" t="s">
        <v>712</v>
      </c>
      <c r="H13" s="120"/>
      <c r="I13" s="99" t="s">
        <v>11</v>
      </c>
      <c r="J13" s="115"/>
    </row>
    <row r="14" spans="1:21">
      <c r="A14" s="114"/>
      <c r="B14" s="114" t="s">
        <v>708</v>
      </c>
      <c r="C14" s="120"/>
      <c r="D14" s="120"/>
      <c r="E14" s="115"/>
      <c r="F14" s="116"/>
      <c r="G14" s="116" t="s">
        <v>708</v>
      </c>
      <c r="H14" s="120"/>
      <c r="I14" s="139">
        <v>45177</v>
      </c>
      <c r="J14" s="115"/>
    </row>
    <row r="15" spans="1:21">
      <c r="A15" s="114"/>
      <c r="B15" s="6" t="s">
        <v>6</v>
      </c>
      <c r="C15" s="7"/>
      <c r="D15" s="7"/>
      <c r="E15" s="8"/>
      <c r="F15" s="116"/>
      <c r="G15" s="9" t="s">
        <v>6</v>
      </c>
      <c r="H15" s="120"/>
      <c r="I15" s="140"/>
      <c r="J15" s="115"/>
    </row>
    <row r="16" spans="1:21">
      <c r="A16" s="114"/>
      <c r="B16" s="120"/>
      <c r="C16" s="120"/>
      <c r="D16" s="120"/>
      <c r="E16" s="120"/>
      <c r="F16" s="120"/>
      <c r="G16" s="120"/>
      <c r="H16" s="123" t="s">
        <v>142</v>
      </c>
      <c r="I16" s="129">
        <v>39924</v>
      </c>
      <c r="J16" s="115"/>
    </row>
    <row r="17" spans="1:16">
      <c r="A17" s="114"/>
      <c r="B17" s="120" t="s">
        <v>713</v>
      </c>
      <c r="C17" s="120"/>
      <c r="D17" s="120"/>
      <c r="E17" s="120"/>
      <c r="F17" s="120"/>
      <c r="G17" s="120"/>
      <c r="H17" s="123" t="s">
        <v>143</v>
      </c>
      <c r="I17" s="129"/>
      <c r="J17" s="115"/>
    </row>
    <row r="18" spans="1:16" ht="18">
      <c r="A18" s="114"/>
      <c r="B18" s="120" t="s">
        <v>714</v>
      </c>
      <c r="C18" s="120"/>
      <c r="D18" s="120"/>
      <c r="E18" s="120"/>
      <c r="F18" s="120"/>
      <c r="G18" s="120"/>
      <c r="H18" s="122" t="s">
        <v>258</v>
      </c>
      <c r="I18" s="104" t="s">
        <v>159</v>
      </c>
      <c r="J18" s="115"/>
    </row>
    <row r="19" spans="1:16">
      <c r="A19" s="114"/>
      <c r="B19" s="120"/>
      <c r="C19" s="120"/>
      <c r="D19" s="120"/>
      <c r="E19" s="120"/>
      <c r="F19" s="120"/>
      <c r="G19" s="120"/>
      <c r="H19" s="120"/>
      <c r="I19" s="120"/>
      <c r="J19" s="115"/>
      <c r="P19">
        <v>45177</v>
      </c>
    </row>
    <row r="20" spans="1:16">
      <c r="A20" s="114"/>
      <c r="B20" s="100" t="s">
        <v>198</v>
      </c>
      <c r="C20" s="100" t="s">
        <v>199</v>
      </c>
      <c r="D20" s="117" t="s">
        <v>200</v>
      </c>
      <c r="E20" s="141" t="s">
        <v>201</v>
      </c>
      <c r="F20" s="142"/>
      <c r="G20" s="100" t="s">
        <v>169</v>
      </c>
      <c r="H20" s="100" t="s">
        <v>202</v>
      </c>
      <c r="I20" s="100" t="s">
        <v>21</v>
      </c>
      <c r="J20" s="115"/>
    </row>
    <row r="21" spans="1:16">
      <c r="A21" s="114"/>
      <c r="B21" s="105"/>
      <c r="C21" s="105"/>
      <c r="D21" s="106"/>
      <c r="E21" s="143"/>
      <c r="F21" s="144"/>
      <c r="G21" s="105" t="s">
        <v>141</v>
      </c>
      <c r="H21" s="105"/>
      <c r="I21" s="105"/>
      <c r="J21" s="115"/>
    </row>
    <row r="22" spans="1:16" ht="108">
      <c r="A22" s="114"/>
      <c r="B22" s="107">
        <v>10</v>
      </c>
      <c r="C22" s="10" t="s">
        <v>104</v>
      </c>
      <c r="D22" s="118" t="s">
        <v>28</v>
      </c>
      <c r="E22" s="135"/>
      <c r="F22" s="136"/>
      <c r="G22" s="11" t="s">
        <v>715</v>
      </c>
      <c r="H22" s="14">
        <v>0.17</v>
      </c>
      <c r="I22" s="109">
        <f t="shared" ref="I22:I47" si="0">H22*B22</f>
        <v>1.7000000000000002</v>
      </c>
      <c r="J22" s="115"/>
    </row>
    <row r="23" spans="1:16" ht="108">
      <c r="A23" s="114"/>
      <c r="B23" s="107">
        <v>20</v>
      </c>
      <c r="C23" s="10" t="s">
        <v>30</v>
      </c>
      <c r="D23" s="118" t="s">
        <v>34</v>
      </c>
      <c r="E23" s="135"/>
      <c r="F23" s="136"/>
      <c r="G23" s="11" t="s">
        <v>716</v>
      </c>
      <c r="H23" s="14">
        <v>0.25</v>
      </c>
      <c r="I23" s="109">
        <f t="shared" si="0"/>
        <v>5</v>
      </c>
      <c r="J23" s="115"/>
    </row>
    <row r="24" spans="1:16" ht="108">
      <c r="A24" s="114"/>
      <c r="B24" s="107">
        <v>40</v>
      </c>
      <c r="C24" s="10" t="s">
        <v>43</v>
      </c>
      <c r="D24" s="118" t="s">
        <v>47</v>
      </c>
      <c r="E24" s="135"/>
      <c r="F24" s="136"/>
      <c r="G24" s="11" t="s">
        <v>717</v>
      </c>
      <c r="H24" s="14">
        <v>0.19</v>
      </c>
      <c r="I24" s="109">
        <f t="shared" si="0"/>
        <v>7.6</v>
      </c>
      <c r="J24" s="115"/>
    </row>
    <row r="25" spans="1:16" ht="180">
      <c r="A25" s="114"/>
      <c r="B25" s="107">
        <v>60</v>
      </c>
      <c r="C25" s="10" t="s">
        <v>662</v>
      </c>
      <c r="D25" s="118" t="s">
        <v>27</v>
      </c>
      <c r="E25" s="135" t="s">
        <v>107</v>
      </c>
      <c r="F25" s="136"/>
      <c r="G25" s="11" t="s">
        <v>718</v>
      </c>
      <c r="H25" s="14">
        <v>0.86</v>
      </c>
      <c r="I25" s="109">
        <f t="shared" si="0"/>
        <v>51.6</v>
      </c>
      <c r="J25" s="115"/>
    </row>
    <row r="26" spans="1:16" ht="108">
      <c r="A26" s="114"/>
      <c r="B26" s="107">
        <v>20</v>
      </c>
      <c r="C26" s="10" t="s">
        <v>719</v>
      </c>
      <c r="D26" s="118" t="s">
        <v>26</v>
      </c>
      <c r="E26" s="135"/>
      <c r="F26" s="136"/>
      <c r="G26" s="11" t="s">
        <v>720</v>
      </c>
      <c r="H26" s="14">
        <v>0.16</v>
      </c>
      <c r="I26" s="109">
        <f t="shared" si="0"/>
        <v>3.2</v>
      </c>
      <c r="J26" s="115"/>
    </row>
    <row r="27" spans="1:16" ht="180">
      <c r="A27" s="114"/>
      <c r="B27" s="107">
        <v>30</v>
      </c>
      <c r="C27" s="10" t="s">
        <v>721</v>
      </c>
      <c r="D27" s="118" t="s">
        <v>27</v>
      </c>
      <c r="E27" s="135" t="s">
        <v>239</v>
      </c>
      <c r="F27" s="136"/>
      <c r="G27" s="11" t="s">
        <v>722</v>
      </c>
      <c r="H27" s="14">
        <v>1.3</v>
      </c>
      <c r="I27" s="109">
        <f t="shared" si="0"/>
        <v>39</v>
      </c>
      <c r="J27" s="115"/>
    </row>
    <row r="28" spans="1:16" ht="240">
      <c r="A28" s="114"/>
      <c r="B28" s="107">
        <v>15</v>
      </c>
      <c r="C28" s="10" t="s">
        <v>723</v>
      </c>
      <c r="D28" s="118" t="s">
        <v>107</v>
      </c>
      <c r="E28" s="135"/>
      <c r="F28" s="136"/>
      <c r="G28" s="11" t="s">
        <v>724</v>
      </c>
      <c r="H28" s="14">
        <v>1.5</v>
      </c>
      <c r="I28" s="109">
        <f t="shared" si="0"/>
        <v>22.5</v>
      </c>
      <c r="J28" s="115"/>
    </row>
    <row r="29" spans="1:16" ht="216">
      <c r="A29" s="114"/>
      <c r="B29" s="107">
        <v>40</v>
      </c>
      <c r="C29" s="10" t="s">
        <v>725</v>
      </c>
      <c r="D29" s="118" t="s">
        <v>726</v>
      </c>
      <c r="E29" s="135"/>
      <c r="F29" s="136"/>
      <c r="G29" s="11" t="s">
        <v>757</v>
      </c>
      <c r="H29" s="14">
        <v>0.99</v>
      </c>
      <c r="I29" s="109">
        <f t="shared" si="0"/>
        <v>39.6</v>
      </c>
      <c r="J29" s="115"/>
    </row>
    <row r="30" spans="1:16" ht="192">
      <c r="A30" s="114"/>
      <c r="B30" s="107">
        <v>15</v>
      </c>
      <c r="C30" s="10" t="s">
        <v>727</v>
      </c>
      <c r="D30" s="118" t="s">
        <v>27</v>
      </c>
      <c r="E30" s="135" t="s">
        <v>239</v>
      </c>
      <c r="F30" s="136"/>
      <c r="G30" s="11" t="s">
        <v>728</v>
      </c>
      <c r="H30" s="14">
        <v>2.0699999999999998</v>
      </c>
      <c r="I30" s="109">
        <f t="shared" si="0"/>
        <v>31.049999999999997</v>
      </c>
      <c r="J30" s="115"/>
    </row>
    <row r="31" spans="1:16" ht="108">
      <c r="A31" s="114"/>
      <c r="B31" s="107">
        <v>20</v>
      </c>
      <c r="C31" s="10" t="s">
        <v>729</v>
      </c>
      <c r="D31" s="118" t="s">
        <v>25</v>
      </c>
      <c r="E31" s="135"/>
      <c r="F31" s="136"/>
      <c r="G31" s="11" t="s">
        <v>730</v>
      </c>
      <c r="H31" s="14">
        <v>0.24</v>
      </c>
      <c r="I31" s="109">
        <f t="shared" si="0"/>
        <v>4.8</v>
      </c>
      <c r="J31" s="115"/>
    </row>
    <row r="32" spans="1:16" ht="108">
      <c r="A32" s="114"/>
      <c r="B32" s="107">
        <v>40</v>
      </c>
      <c r="C32" s="10" t="s">
        <v>729</v>
      </c>
      <c r="D32" s="118" t="s">
        <v>26</v>
      </c>
      <c r="E32" s="135"/>
      <c r="F32" s="136"/>
      <c r="G32" s="11" t="s">
        <v>730</v>
      </c>
      <c r="H32" s="14">
        <v>0.24</v>
      </c>
      <c r="I32" s="109">
        <f t="shared" si="0"/>
        <v>9.6</v>
      </c>
      <c r="J32" s="115"/>
    </row>
    <row r="33" spans="1:10" ht="144">
      <c r="A33" s="114"/>
      <c r="B33" s="107">
        <v>10</v>
      </c>
      <c r="C33" s="10" t="s">
        <v>731</v>
      </c>
      <c r="D33" s="118" t="s">
        <v>25</v>
      </c>
      <c r="E33" s="135" t="s">
        <v>272</v>
      </c>
      <c r="F33" s="136"/>
      <c r="G33" s="11" t="s">
        <v>732</v>
      </c>
      <c r="H33" s="14">
        <v>0.59</v>
      </c>
      <c r="I33" s="109">
        <f t="shared" si="0"/>
        <v>5.8999999999999995</v>
      </c>
      <c r="J33" s="115"/>
    </row>
    <row r="34" spans="1:10" ht="144">
      <c r="A34" s="114"/>
      <c r="B34" s="107">
        <v>20</v>
      </c>
      <c r="C34" s="10" t="s">
        <v>731</v>
      </c>
      <c r="D34" s="118" t="s">
        <v>26</v>
      </c>
      <c r="E34" s="135" t="s">
        <v>272</v>
      </c>
      <c r="F34" s="136"/>
      <c r="G34" s="11" t="s">
        <v>732</v>
      </c>
      <c r="H34" s="14">
        <v>0.59</v>
      </c>
      <c r="I34" s="109">
        <f t="shared" si="0"/>
        <v>11.799999999999999</v>
      </c>
      <c r="J34" s="115"/>
    </row>
    <row r="35" spans="1:10" ht="144">
      <c r="A35" s="114"/>
      <c r="B35" s="107">
        <v>20</v>
      </c>
      <c r="C35" s="10" t="s">
        <v>733</v>
      </c>
      <c r="D35" s="118" t="s">
        <v>590</v>
      </c>
      <c r="E35" s="135" t="s">
        <v>239</v>
      </c>
      <c r="F35" s="136"/>
      <c r="G35" s="11" t="s">
        <v>734</v>
      </c>
      <c r="H35" s="14">
        <v>0.75</v>
      </c>
      <c r="I35" s="109">
        <f t="shared" si="0"/>
        <v>15</v>
      </c>
      <c r="J35" s="115"/>
    </row>
    <row r="36" spans="1:10" ht="144">
      <c r="A36" s="114"/>
      <c r="B36" s="107">
        <v>20</v>
      </c>
      <c r="C36" s="10" t="s">
        <v>733</v>
      </c>
      <c r="D36" s="118" t="s">
        <v>735</v>
      </c>
      <c r="E36" s="135" t="s">
        <v>239</v>
      </c>
      <c r="F36" s="136"/>
      <c r="G36" s="11" t="s">
        <v>734</v>
      </c>
      <c r="H36" s="14">
        <v>1.05</v>
      </c>
      <c r="I36" s="109">
        <f t="shared" si="0"/>
        <v>21</v>
      </c>
      <c r="J36" s="115"/>
    </row>
    <row r="37" spans="1:10" ht="144">
      <c r="A37" s="114"/>
      <c r="B37" s="107">
        <v>20</v>
      </c>
      <c r="C37" s="10" t="s">
        <v>733</v>
      </c>
      <c r="D37" s="118" t="s">
        <v>736</v>
      </c>
      <c r="E37" s="135" t="s">
        <v>239</v>
      </c>
      <c r="F37" s="136"/>
      <c r="G37" s="11" t="s">
        <v>734</v>
      </c>
      <c r="H37" s="14">
        <v>1.59</v>
      </c>
      <c r="I37" s="109">
        <f t="shared" si="0"/>
        <v>31.8</v>
      </c>
      <c r="J37" s="115"/>
    </row>
    <row r="38" spans="1:10" ht="180">
      <c r="A38" s="114"/>
      <c r="B38" s="107">
        <v>10</v>
      </c>
      <c r="C38" s="10" t="s">
        <v>737</v>
      </c>
      <c r="D38" s="118" t="s">
        <v>107</v>
      </c>
      <c r="E38" s="135"/>
      <c r="F38" s="136"/>
      <c r="G38" s="11" t="s">
        <v>738</v>
      </c>
      <c r="H38" s="14">
        <v>0.54</v>
      </c>
      <c r="I38" s="109">
        <f t="shared" si="0"/>
        <v>5.4</v>
      </c>
      <c r="J38" s="115"/>
    </row>
    <row r="39" spans="1:10" ht="84">
      <c r="A39" s="114"/>
      <c r="B39" s="107">
        <v>100</v>
      </c>
      <c r="C39" s="10" t="s">
        <v>656</v>
      </c>
      <c r="D39" s="118" t="s">
        <v>25</v>
      </c>
      <c r="E39" s="135"/>
      <c r="F39" s="136"/>
      <c r="G39" s="11" t="s">
        <v>658</v>
      </c>
      <c r="H39" s="14">
        <v>0.17</v>
      </c>
      <c r="I39" s="109">
        <f t="shared" si="0"/>
        <v>17</v>
      </c>
      <c r="J39" s="115"/>
    </row>
    <row r="40" spans="1:10" ht="84">
      <c r="A40" s="114"/>
      <c r="B40" s="107">
        <v>20</v>
      </c>
      <c r="C40" s="10" t="s">
        <v>656</v>
      </c>
      <c r="D40" s="118" t="s">
        <v>26</v>
      </c>
      <c r="E40" s="135"/>
      <c r="F40" s="136"/>
      <c r="G40" s="11" t="s">
        <v>658</v>
      </c>
      <c r="H40" s="14">
        <v>0.17</v>
      </c>
      <c r="I40" s="109">
        <f t="shared" si="0"/>
        <v>3.4000000000000004</v>
      </c>
      <c r="J40" s="115"/>
    </row>
    <row r="41" spans="1:10" ht="228">
      <c r="A41" s="114"/>
      <c r="B41" s="107">
        <v>40</v>
      </c>
      <c r="C41" s="10" t="s">
        <v>739</v>
      </c>
      <c r="D41" s="118" t="s">
        <v>231</v>
      </c>
      <c r="E41" s="135" t="s">
        <v>239</v>
      </c>
      <c r="F41" s="136"/>
      <c r="G41" s="11" t="s">
        <v>740</v>
      </c>
      <c r="H41" s="14">
        <v>1.25</v>
      </c>
      <c r="I41" s="109">
        <f t="shared" si="0"/>
        <v>50</v>
      </c>
      <c r="J41" s="115"/>
    </row>
    <row r="42" spans="1:10" ht="144">
      <c r="A42" s="114"/>
      <c r="B42" s="107">
        <v>30</v>
      </c>
      <c r="C42" s="10" t="s">
        <v>741</v>
      </c>
      <c r="D42" s="118" t="s">
        <v>27</v>
      </c>
      <c r="E42" s="135" t="s">
        <v>239</v>
      </c>
      <c r="F42" s="136"/>
      <c r="G42" s="11" t="s">
        <v>742</v>
      </c>
      <c r="H42" s="14">
        <v>2.41</v>
      </c>
      <c r="I42" s="109">
        <f t="shared" si="0"/>
        <v>72.300000000000011</v>
      </c>
      <c r="J42" s="115"/>
    </row>
    <row r="43" spans="1:10" ht="168">
      <c r="A43" s="114"/>
      <c r="B43" s="107">
        <v>200</v>
      </c>
      <c r="C43" s="10" t="s">
        <v>564</v>
      </c>
      <c r="D43" s="118" t="s">
        <v>107</v>
      </c>
      <c r="E43" s="135"/>
      <c r="F43" s="136"/>
      <c r="G43" s="11" t="s">
        <v>758</v>
      </c>
      <c r="H43" s="14">
        <v>0.25</v>
      </c>
      <c r="I43" s="109">
        <f t="shared" si="0"/>
        <v>50</v>
      </c>
      <c r="J43" s="115"/>
    </row>
    <row r="44" spans="1:10" ht="180">
      <c r="A44" s="114"/>
      <c r="B44" s="107">
        <v>70</v>
      </c>
      <c r="C44" s="10" t="s">
        <v>743</v>
      </c>
      <c r="D44" s="118" t="s">
        <v>272</v>
      </c>
      <c r="E44" s="135" t="s">
        <v>107</v>
      </c>
      <c r="F44" s="136"/>
      <c r="G44" s="11" t="s">
        <v>759</v>
      </c>
      <c r="H44" s="14">
        <v>0.54</v>
      </c>
      <c r="I44" s="109">
        <f t="shared" si="0"/>
        <v>37.800000000000004</v>
      </c>
      <c r="J44" s="115"/>
    </row>
    <row r="45" spans="1:10" ht="168">
      <c r="A45" s="114"/>
      <c r="B45" s="107">
        <v>9</v>
      </c>
      <c r="C45" s="10" t="s">
        <v>744</v>
      </c>
      <c r="D45" s="118" t="s">
        <v>50</v>
      </c>
      <c r="E45" s="135" t="s">
        <v>239</v>
      </c>
      <c r="F45" s="136"/>
      <c r="G45" s="11" t="s">
        <v>745</v>
      </c>
      <c r="H45" s="14">
        <v>1.67</v>
      </c>
      <c r="I45" s="109">
        <f t="shared" si="0"/>
        <v>15.03</v>
      </c>
      <c r="J45" s="115"/>
    </row>
    <row r="46" spans="1:10" ht="168">
      <c r="A46" s="114"/>
      <c r="B46" s="107">
        <v>15</v>
      </c>
      <c r="C46" s="10" t="s">
        <v>744</v>
      </c>
      <c r="D46" s="118" t="s">
        <v>746</v>
      </c>
      <c r="E46" s="135" t="s">
        <v>239</v>
      </c>
      <c r="F46" s="136"/>
      <c r="G46" s="11" t="s">
        <v>745</v>
      </c>
      <c r="H46" s="14">
        <v>1.67</v>
      </c>
      <c r="I46" s="109">
        <f t="shared" si="0"/>
        <v>25.049999999999997</v>
      </c>
      <c r="J46" s="115"/>
    </row>
    <row r="47" spans="1:10" ht="348">
      <c r="A47" s="114"/>
      <c r="B47" s="108">
        <v>10</v>
      </c>
      <c r="C47" s="12" t="s">
        <v>747</v>
      </c>
      <c r="D47" s="119" t="s">
        <v>748</v>
      </c>
      <c r="E47" s="145"/>
      <c r="F47" s="146"/>
      <c r="G47" s="13" t="s">
        <v>749</v>
      </c>
      <c r="H47" s="15">
        <v>2.4900000000000002</v>
      </c>
      <c r="I47" s="110">
        <f t="shared" si="0"/>
        <v>24.900000000000002</v>
      </c>
      <c r="J47" s="115"/>
    </row>
  </sheetData>
  <mergeCells count="30">
    <mergeCell ref="E43:F43"/>
    <mergeCell ref="E44:F44"/>
    <mergeCell ref="E45:F45"/>
    <mergeCell ref="E46:F46"/>
    <mergeCell ref="E47:F47"/>
    <mergeCell ref="E38:F38"/>
    <mergeCell ref="E39:F39"/>
    <mergeCell ref="E40:F40"/>
    <mergeCell ref="E41:F41"/>
    <mergeCell ref="E42:F42"/>
    <mergeCell ref="E33:F33"/>
    <mergeCell ref="E34:F34"/>
    <mergeCell ref="E35:F35"/>
    <mergeCell ref="E36:F36"/>
    <mergeCell ref="E37:F37"/>
    <mergeCell ref="E29:F29"/>
    <mergeCell ref="E23:F23"/>
    <mergeCell ref="E30:F30"/>
    <mergeCell ref="E31:F31"/>
    <mergeCell ref="E32:F32"/>
    <mergeCell ref="E24:F24"/>
    <mergeCell ref="E25:F25"/>
    <mergeCell ref="E26:F26"/>
    <mergeCell ref="E27:F27"/>
    <mergeCell ref="E28:F28"/>
    <mergeCell ref="I10:I11"/>
    <mergeCell ref="I14:I15"/>
    <mergeCell ref="E20:F20"/>
    <mergeCell ref="E21:F21"/>
    <mergeCell ref="E22:F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59"/>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f>N2/N3</f>
        <v>1</v>
      </c>
      <c r="O1" t="s">
        <v>181</v>
      </c>
    </row>
    <row r="2" spans="1:15" ht="15.75" customHeight="1">
      <c r="A2" s="114"/>
      <c r="B2" s="124" t="s">
        <v>134</v>
      </c>
      <c r="C2" s="120"/>
      <c r="D2" s="120"/>
      <c r="E2" s="120"/>
      <c r="F2" s="120"/>
      <c r="G2" s="120"/>
      <c r="H2" s="120"/>
      <c r="I2" s="120"/>
      <c r="J2" s="120"/>
      <c r="K2" s="125" t="s">
        <v>140</v>
      </c>
      <c r="L2" s="115"/>
      <c r="N2">
        <v>602.02999999999986</v>
      </c>
      <c r="O2" t="s">
        <v>182</v>
      </c>
    </row>
    <row r="3" spans="1:15" ht="12.75" customHeight="1">
      <c r="A3" s="114"/>
      <c r="B3" s="121" t="s">
        <v>135</v>
      </c>
      <c r="C3" s="120"/>
      <c r="D3" s="120"/>
      <c r="E3" s="120"/>
      <c r="F3" s="120"/>
      <c r="G3" s="120"/>
      <c r="H3" s="120"/>
      <c r="I3" s="120"/>
      <c r="J3" s="120"/>
      <c r="K3" s="120"/>
      <c r="L3" s="115"/>
      <c r="N3">
        <v>602.02999999999986</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customHeight="1">
      <c r="A6" s="114"/>
      <c r="B6" s="121" t="s">
        <v>138</v>
      </c>
      <c r="C6" s="120"/>
      <c r="D6" s="120"/>
      <c r="E6" s="120"/>
      <c r="F6" s="120"/>
      <c r="G6" s="120"/>
      <c r="H6" s="120"/>
      <c r="I6" s="120"/>
      <c r="J6" s="120"/>
      <c r="K6" s="120"/>
      <c r="L6" s="115"/>
    </row>
    <row r="7" spans="1:15" ht="12.75"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709</v>
      </c>
      <c r="C10" s="120"/>
      <c r="D10" s="120"/>
      <c r="E10" s="120"/>
      <c r="F10" s="115"/>
      <c r="G10" s="116"/>
      <c r="H10" s="116" t="s">
        <v>709</v>
      </c>
      <c r="I10" s="120"/>
      <c r="J10" s="120"/>
      <c r="K10" s="137">
        <f>IF(Invoice!J10&lt;&gt;"",Invoice!J10,"")</f>
        <v>51358</v>
      </c>
      <c r="L10" s="115"/>
    </row>
    <row r="11" spans="1:15" ht="12.75" customHeight="1">
      <c r="A11" s="114"/>
      <c r="B11" s="114" t="s">
        <v>710</v>
      </c>
      <c r="C11" s="120"/>
      <c r="D11" s="120"/>
      <c r="E11" s="120"/>
      <c r="F11" s="115"/>
      <c r="G11" s="116"/>
      <c r="H11" s="116" t="s">
        <v>710</v>
      </c>
      <c r="I11" s="120"/>
      <c r="J11" s="120"/>
      <c r="K11" s="138"/>
      <c r="L11" s="115"/>
    </row>
    <row r="12" spans="1:15" ht="12.75" customHeight="1">
      <c r="A12" s="114"/>
      <c r="B12" s="114" t="s">
        <v>711</v>
      </c>
      <c r="C12" s="120"/>
      <c r="D12" s="120"/>
      <c r="E12" s="120"/>
      <c r="F12" s="115"/>
      <c r="G12" s="116"/>
      <c r="H12" s="116" t="s">
        <v>711</v>
      </c>
      <c r="I12" s="120"/>
      <c r="J12" s="120"/>
      <c r="K12" s="120"/>
      <c r="L12" s="115"/>
    </row>
    <row r="13" spans="1:15" ht="12.75" customHeight="1">
      <c r="A13" s="114"/>
      <c r="B13" s="114" t="s">
        <v>712</v>
      </c>
      <c r="C13" s="120"/>
      <c r="D13" s="120"/>
      <c r="E13" s="120"/>
      <c r="F13" s="115"/>
      <c r="G13" s="116"/>
      <c r="H13" s="116" t="s">
        <v>761</v>
      </c>
      <c r="I13" s="120"/>
      <c r="J13" s="120"/>
      <c r="K13" s="99" t="s">
        <v>11</v>
      </c>
      <c r="L13" s="115"/>
    </row>
    <row r="14" spans="1:15" ht="15" customHeight="1">
      <c r="A14" s="114"/>
      <c r="B14" s="114" t="s">
        <v>708</v>
      </c>
      <c r="C14" s="120"/>
      <c r="D14" s="120"/>
      <c r="E14" s="120"/>
      <c r="F14" s="115"/>
      <c r="G14" s="116"/>
      <c r="H14" s="116" t="s">
        <v>708</v>
      </c>
      <c r="I14" s="120"/>
      <c r="J14" s="120"/>
      <c r="K14" s="139">
        <f>Invoice!J14</f>
        <v>45178</v>
      </c>
      <c r="L14" s="115"/>
    </row>
    <row r="15" spans="1:15" ht="15" customHeight="1">
      <c r="A15" s="114"/>
      <c r="B15" s="6" t="s">
        <v>6</v>
      </c>
      <c r="C15" s="7"/>
      <c r="D15" s="7"/>
      <c r="E15" s="7"/>
      <c r="F15" s="8"/>
      <c r="G15" s="116"/>
      <c r="H15" s="9" t="s">
        <v>6</v>
      </c>
      <c r="I15" s="120"/>
      <c r="J15" s="120"/>
      <c r="K15" s="140"/>
      <c r="L15" s="115"/>
    </row>
    <row r="16" spans="1:15" ht="15" customHeight="1">
      <c r="A16" s="114"/>
      <c r="B16" s="120"/>
      <c r="C16" s="120"/>
      <c r="D16" s="120"/>
      <c r="E16" s="120"/>
      <c r="F16" s="120"/>
      <c r="G16" s="120"/>
      <c r="H16" s="120"/>
      <c r="I16" s="123" t="s">
        <v>142</v>
      </c>
      <c r="J16" s="123" t="s">
        <v>142</v>
      </c>
      <c r="K16" s="129">
        <v>39924</v>
      </c>
      <c r="L16" s="115"/>
    </row>
    <row r="17" spans="1:12" ht="12.75" customHeight="1">
      <c r="A17" s="114"/>
      <c r="B17" s="120" t="s">
        <v>713</v>
      </c>
      <c r="C17" s="120"/>
      <c r="D17" s="120"/>
      <c r="E17" s="120"/>
      <c r="F17" s="120"/>
      <c r="G17" s="120"/>
      <c r="H17" s="120"/>
      <c r="I17" s="123" t="s">
        <v>143</v>
      </c>
      <c r="J17" s="123" t="s">
        <v>143</v>
      </c>
      <c r="K17" s="129" t="str">
        <f>IF(Invoice!J17&lt;&gt;"",Invoice!J17,"")</f>
        <v>Mina</v>
      </c>
      <c r="L17" s="115"/>
    </row>
    <row r="18" spans="1:12" ht="18" customHeight="1">
      <c r="A18" s="114"/>
      <c r="B18" s="120" t="s">
        <v>714</v>
      </c>
      <c r="C18" s="120"/>
      <c r="D18" s="120"/>
      <c r="E18" s="120"/>
      <c r="F18" s="120"/>
      <c r="G18" s="120"/>
      <c r="H18" s="134" t="s">
        <v>765</v>
      </c>
      <c r="I18" s="122" t="s">
        <v>258</v>
      </c>
      <c r="J18" s="122" t="s">
        <v>258</v>
      </c>
      <c r="K18" s="104" t="s">
        <v>159</v>
      </c>
      <c r="L18" s="115"/>
    </row>
    <row r="19" spans="1:12" ht="12.75" customHeight="1">
      <c r="A19" s="114"/>
      <c r="B19" s="120"/>
      <c r="C19" s="120"/>
      <c r="D19" s="120"/>
      <c r="E19" s="120"/>
      <c r="F19" s="120"/>
      <c r="G19" s="120"/>
      <c r="H19" s="133" t="s">
        <v>766</v>
      </c>
      <c r="I19" s="120"/>
      <c r="J19" s="120"/>
      <c r="K19" s="120"/>
      <c r="L19" s="115"/>
    </row>
    <row r="20" spans="1:12" ht="12.75" customHeight="1">
      <c r="A20" s="114"/>
      <c r="B20" s="100" t="s">
        <v>198</v>
      </c>
      <c r="C20" s="100" t="s">
        <v>199</v>
      </c>
      <c r="D20" s="100" t="s">
        <v>284</v>
      </c>
      <c r="E20" s="117" t="s">
        <v>200</v>
      </c>
      <c r="F20" s="141" t="s">
        <v>201</v>
      </c>
      <c r="G20" s="142"/>
      <c r="H20" s="100" t="s">
        <v>169</v>
      </c>
      <c r="I20" s="100" t="s">
        <v>202</v>
      </c>
      <c r="J20" s="100" t="s">
        <v>202</v>
      </c>
      <c r="K20" s="100" t="s">
        <v>21</v>
      </c>
      <c r="L20" s="115"/>
    </row>
    <row r="21" spans="1:12" ht="12.75" customHeight="1">
      <c r="A21" s="114"/>
      <c r="B21" s="105"/>
      <c r="C21" s="105"/>
      <c r="D21" s="105"/>
      <c r="E21" s="106"/>
      <c r="F21" s="143"/>
      <c r="G21" s="144"/>
      <c r="H21" s="105" t="s">
        <v>141</v>
      </c>
      <c r="I21" s="105"/>
      <c r="J21" s="105"/>
      <c r="K21" s="105"/>
      <c r="L21" s="115"/>
    </row>
    <row r="22" spans="1:12" ht="12.75" customHeight="1">
      <c r="A22" s="114"/>
      <c r="B22" s="107">
        <f>'Tax Invoice'!D18</f>
        <v>10</v>
      </c>
      <c r="C22" s="10" t="s">
        <v>104</v>
      </c>
      <c r="D22" s="10" t="s">
        <v>750</v>
      </c>
      <c r="E22" s="118" t="s">
        <v>28</v>
      </c>
      <c r="F22" s="135"/>
      <c r="G22" s="136"/>
      <c r="H22" s="11" t="s">
        <v>715</v>
      </c>
      <c r="I22" s="14">
        <f t="shared" ref="I22:I47" si="0">ROUNDUP(J22*$N$1,2)</f>
        <v>0.17</v>
      </c>
      <c r="J22" s="14">
        <v>0.17</v>
      </c>
      <c r="K22" s="109">
        <f t="shared" ref="K22:K47" si="1">I22*B22</f>
        <v>1.7000000000000002</v>
      </c>
      <c r="L22" s="115"/>
    </row>
    <row r="23" spans="1:12" ht="12.75" customHeight="1">
      <c r="A23" s="114"/>
      <c r="B23" s="107">
        <f>'Tax Invoice'!D19</f>
        <v>20</v>
      </c>
      <c r="C23" s="10" t="s">
        <v>30</v>
      </c>
      <c r="D23" s="10" t="s">
        <v>751</v>
      </c>
      <c r="E23" s="118" t="s">
        <v>34</v>
      </c>
      <c r="F23" s="135"/>
      <c r="G23" s="136"/>
      <c r="H23" s="11" t="s">
        <v>716</v>
      </c>
      <c r="I23" s="14">
        <f t="shared" si="0"/>
        <v>0.25</v>
      </c>
      <c r="J23" s="14">
        <v>0.25</v>
      </c>
      <c r="K23" s="109">
        <f t="shared" si="1"/>
        <v>5</v>
      </c>
      <c r="L23" s="115"/>
    </row>
    <row r="24" spans="1:12" ht="12.75" customHeight="1">
      <c r="A24" s="114"/>
      <c r="B24" s="107">
        <f>'Tax Invoice'!D20</f>
        <v>40</v>
      </c>
      <c r="C24" s="10" t="s">
        <v>43</v>
      </c>
      <c r="D24" s="10" t="s">
        <v>43</v>
      </c>
      <c r="E24" s="118" t="s">
        <v>47</v>
      </c>
      <c r="F24" s="135"/>
      <c r="G24" s="136"/>
      <c r="H24" s="11" t="s">
        <v>717</v>
      </c>
      <c r="I24" s="14">
        <f t="shared" si="0"/>
        <v>0.19</v>
      </c>
      <c r="J24" s="14">
        <v>0.19</v>
      </c>
      <c r="K24" s="109">
        <f t="shared" si="1"/>
        <v>7.6</v>
      </c>
      <c r="L24" s="115"/>
    </row>
    <row r="25" spans="1:12" ht="24" customHeight="1">
      <c r="A25" s="114"/>
      <c r="B25" s="107">
        <f>'Tax Invoice'!D21</f>
        <v>60</v>
      </c>
      <c r="C25" s="10" t="s">
        <v>662</v>
      </c>
      <c r="D25" s="10" t="s">
        <v>662</v>
      </c>
      <c r="E25" s="118" t="s">
        <v>27</v>
      </c>
      <c r="F25" s="135" t="s">
        <v>107</v>
      </c>
      <c r="G25" s="136"/>
      <c r="H25" s="11" t="s">
        <v>718</v>
      </c>
      <c r="I25" s="14">
        <f t="shared" si="0"/>
        <v>0.86</v>
      </c>
      <c r="J25" s="14">
        <v>0.86</v>
      </c>
      <c r="K25" s="109">
        <f t="shared" si="1"/>
        <v>51.6</v>
      </c>
      <c r="L25" s="115"/>
    </row>
    <row r="26" spans="1:12" ht="12" customHeight="1">
      <c r="A26" s="114"/>
      <c r="B26" s="107">
        <f>'Tax Invoice'!D22</f>
        <v>20</v>
      </c>
      <c r="C26" s="10" t="s">
        <v>719</v>
      </c>
      <c r="D26" s="10" t="s">
        <v>719</v>
      </c>
      <c r="E26" s="118" t="s">
        <v>26</v>
      </c>
      <c r="F26" s="135"/>
      <c r="G26" s="136"/>
      <c r="H26" s="11" t="s">
        <v>720</v>
      </c>
      <c r="I26" s="14">
        <f t="shared" si="0"/>
        <v>0.16</v>
      </c>
      <c r="J26" s="14">
        <v>0.16</v>
      </c>
      <c r="K26" s="109">
        <f t="shared" si="1"/>
        <v>3.2</v>
      </c>
      <c r="L26" s="115"/>
    </row>
    <row r="27" spans="1:12" ht="24" customHeight="1">
      <c r="A27" s="114"/>
      <c r="B27" s="107">
        <f>'Tax Invoice'!D23</f>
        <v>30</v>
      </c>
      <c r="C27" s="10" t="s">
        <v>721</v>
      </c>
      <c r="D27" s="10" t="s">
        <v>721</v>
      </c>
      <c r="E27" s="118" t="s">
        <v>27</v>
      </c>
      <c r="F27" s="135" t="s">
        <v>239</v>
      </c>
      <c r="G27" s="136"/>
      <c r="H27" s="11" t="s">
        <v>722</v>
      </c>
      <c r="I27" s="14">
        <f t="shared" si="0"/>
        <v>1.3</v>
      </c>
      <c r="J27" s="14">
        <v>1.3</v>
      </c>
      <c r="K27" s="109">
        <f t="shared" si="1"/>
        <v>39</v>
      </c>
      <c r="L27" s="115"/>
    </row>
    <row r="28" spans="1:12" ht="36" customHeight="1">
      <c r="A28" s="114"/>
      <c r="B28" s="107">
        <f>'Tax Invoice'!D24</f>
        <v>15</v>
      </c>
      <c r="C28" s="10" t="s">
        <v>723</v>
      </c>
      <c r="D28" s="10" t="s">
        <v>723</v>
      </c>
      <c r="E28" s="118" t="s">
        <v>107</v>
      </c>
      <c r="F28" s="135"/>
      <c r="G28" s="136"/>
      <c r="H28" s="11" t="s">
        <v>724</v>
      </c>
      <c r="I28" s="14">
        <f t="shared" si="0"/>
        <v>1.5</v>
      </c>
      <c r="J28" s="14">
        <v>1.5</v>
      </c>
      <c r="K28" s="109">
        <f t="shared" si="1"/>
        <v>22.5</v>
      </c>
      <c r="L28" s="115"/>
    </row>
    <row r="29" spans="1:12" ht="36" customHeight="1">
      <c r="A29" s="114"/>
      <c r="B29" s="107">
        <f>'Tax Invoice'!D25</f>
        <v>40</v>
      </c>
      <c r="C29" s="10" t="s">
        <v>725</v>
      </c>
      <c r="D29" s="10" t="s">
        <v>725</v>
      </c>
      <c r="E29" s="118" t="s">
        <v>726</v>
      </c>
      <c r="F29" s="135"/>
      <c r="G29" s="136"/>
      <c r="H29" s="11" t="s">
        <v>757</v>
      </c>
      <c r="I29" s="14">
        <f t="shared" si="0"/>
        <v>0.99</v>
      </c>
      <c r="J29" s="14">
        <v>0.99</v>
      </c>
      <c r="K29" s="109">
        <f t="shared" si="1"/>
        <v>39.6</v>
      </c>
      <c r="L29" s="115"/>
    </row>
    <row r="30" spans="1:12" ht="36" customHeight="1">
      <c r="A30" s="114"/>
      <c r="B30" s="107">
        <f>'Tax Invoice'!D26</f>
        <v>15</v>
      </c>
      <c r="C30" s="10" t="s">
        <v>727</v>
      </c>
      <c r="D30" s="10" t="s">
        <v>727</v>
      </c>
      <c r="E30" s="118" t="s">
        <v>27</v>
      </c>
      <c r="F30" s="135" t="s">
        <v>239</v>
      </c>
      <c r="G30" s="136"/>
      <c r="H30" s="11" t="s">
        <v>728</v>
      </c>
      <c r="I30" s="14">
        <f t="shared" si="0"/>
        <v>2.0699999999999998</v>
      </c>
      <c r="J30" s="14">
        <v>2.0699999999999998</v>
      </c>
      <c r="K30" s="109">
        <f t="shared" si="1"/>
        <v>31.049999999999997</v>
      </c>
      <c r="L30" s="115"/>
    </row>
    <row r="31" spans="1:12" ht="12" customHeight="1">
      <c r="A31" s="114"/>
      <c r="B31" s="107">
        <f>'Tax Invoice'!D27</f>
        <v>20</v>
      </c>
      <c r="C31" s="10" t="s">
        <v>729</v>
      </c>
      <c r="D31" s="10" t="s">
        <v>729</v>
      </c>
      <c r="E31" s="118" t="s">
        <v>25</v>
      </c>
      <c r="F31" s="135"/>
      <c r="G31" s="136"/>
      <c r="H31" s="11" t="s">
        <v>730</v>
      </c>
      <c r="I31" s="14">
        <f t="shared" si="0"/>
        <v>0.24</v>
      </c>
      <c r="J31" s="14">
        <v>0.24</v>
      </c>
      <c r="K31" s="109">
        <f t="shared" si="1"/>
        <v>4.8</v>
      </c>
      <c r="L31" s="115"/>
    </row>
    <row r="32" spans="1:12" ht="12" customHeight="1">
      <c r="A32" s="114"/>
      <c r="B32" s="107">
        <f>'Tax Invoice'!D28</f>
        <v>40</v>
      </c>
      <c r="C32" s="10" t="s">
        <v>729</v>
      </c>
      <c r="D32" s="10" t="s">
        <v>729</v>
      </c>
      <c r="E32" s="118" t="s">
        <v>26</v>
      </c>
      <c r="F32" s="135"/>
      <c r="G32" s="136"/>
      <c r="H32" s="11" t="s">
        <v>730</v>
      </c>
      <c r="I32" s="14">
        <f t="shared" si="0"/>
        <v>0.24</v>
      </c>
      <c r="J32" s="14">
        <v>0.24</v>
      </c>
      <c r="K32" s="109">
        <f t="shared" si="1"/>
        <v>9.6</v>
      </c>
      <c r="L32" s="115"/>
    </row>
    <row r="33" spans="1:12" ht="24" customHeight="1">
      <c r="A33" s="114"/>
      <c r="B33" s="107">
        <f>'Tax Invoice'!D29</f>
        <v>10</v>
      </c>
      <c r="C33" s="10" t="s">
        <v>731</v>
      </c>
      <c r="D33" s="10" t="s">
        <v>731</v>
      </c>
      <c r="E33" s="118" t="s">
        <v>25</v>
      </c>
      <c r="F33" s="135" t="s">
        <v>272</v>
      </c>
      <c r="G33" s="136"/>
      <c r="H33" s="11" t="s">
        <v>732</v>
      </c>
      <c r="I33" s="14">
        <f t="shared" si="0"/>
        <v>0.59</v>
      </c>
      <c r="J33" s="14">
        <v>0.59</v>
      </c>
      <c r="K33" s="109">
        <f t="shared" si="1"/>
        <v>5.8999999999999995</v>
      </c>
      <c r="L33" s="115"/>
    </row>
    <row r="34" spans="1:12" ht="24" customHeight="1">
      <c r="A34" s="114"/>
      <c r="B34" s="107">
        <f>'Tax Invoice'!D30</f>
        <v>20</v>
      </c>
      <c r="C34" s="10" t="s">
        <v>731</v>
      </c>
      <c r="D34" s="10" t="s">
        <v>731</v>
      </c>
      <c r="E34" s="118" t="s">
        <v>26</v>
      </c>
      <c r="F34" s="135" t="s">
        <v>272</v>
      </c>
      <c r="G34" s="136"/>
      <c r="H34" s="11" t="s">
        <v>732</v>
      </c>
      <c r="I34" s="14">
        <f t="shared" si="0"/>
        <v>0.59</v>
      </c>
      <c r="J34" s="14">
        <v>0.59</v>
      </c>
      <c r="K34" s="109">
        <f t="shared" si="1"/>
        <v>11.799999999999999</v>
      </c>
      <c r="L34" s="115"/>
    </row>
    <row r="35" spans="1:12" ht="24" customHeight="1">
      <c r="A35" s="114"/>
      <c r="B35" s="107">
        <f>'Tax Invoice'!D31</f>
        <v>20</v>
      </c>
      <c r="C35" s="10" t="s">
        <v>733</v>
      </c>
      <c r="D35" s="10" t="s">
        <v>752</v>
      </c>
      <c r="E35" s="118" t="s">
        <v>590</v>
      </c>
      <c r="F35" s="135" t="s">
        <v>239</v>
      </c>
      <c r="G35" s="136"/>
      <c r="H35" s="11" t="s">
        <v>734</v>
      </c>
      <c r="I35" s="14">
        <f t="shared" si="0"/>
        <v>0.75</v>
      </c>
      <c r="J35" s="14">
        <v>0.75</v>
      </c>
      <c r="K35" s="109">
        <f t="shared" si="1"/>
        <v>15</v>
      </c>
      <c r="L35" s="115"/>
    </row>
    <row r="36" spans="1:12" ht="24" customHeight="1">
      <c r="A36" s="114"/>
      <c r="B36" s="107">
        <f>'Tax Invoice'!D32</f>
        <v>20</v>
      </c>
      <c r="C36" s="10" t="s">
        <v>733</v>
      </c>
      <c r="D36" s="10" t="s">
        <v>753</v>
      </c>
      <c r="E36" s="118" t="s">
        <v>735</v>
      </c>
      <c r="F36" s="135" t="s">
        <v>239</v>
      </c>
      <c r="G36" s="136"/>
      <c r="H36" s="11" t="s">
        <v>734</v>
      </c>
      <c r="I36" s="14">
        <f t="shared" si="0"/>
        <v>1.05</v>
      </c>
      <c r="J36" s="14">
        <v>1.05</v>
      </c>
      <c r="K36" s="109">
        <f t="shared" si="1"/>
        <v>21</v>
      </c>
      <c r="L36" s="115"/>
    </row>
    <row r="37" spans="1:12" ht="24" customHeight="1">
      <c r="A37" s="114"/>
      <c r="B37" s="107">
        <f>'Tax Invoice'!D33</f>
        <v>5</v>
      </c>
      <c r="C37" s="10" t="s">
        <v>733</v>
      </c>
      <c r="D37" s="10" t="s">
        <v>754</v>
      </c>
      <c r="E37" s="118" t="s">
        <v>736</v>
      </c>
      <c r="F37" s="135" t="s">
        <v>239</v>
      </c>
      <c r="G37" s="136"/>
      <c r="H37" s="11" t="s">
        <v>734</v>
      </c>
      <c r="I37" s="14">
        <f t="shared" si="0"/>
        <v>1.59</v>
      </c>
      <c r="J37" s="14">
        <v>1.59</v>
      </c>
      <c r="K37" s="109">
        <f t="shared" si="1"/>
        <v>7.95</v>
      </c>
      <c r="L37" s="115"/>
    </row>
    <row r="38" spans="1:12" ht="24" customHeight="1">
      <c r="A38" s="114"/>
      <c r="B38" s="107">
        <f>'Tax Invoice'!D34</f>
        <v>10</v>
      </c>
      <c r="C38" s="10" t="s">
        <v>737</v>
      </c>
      <c r="D38" s="10" t="s">
        <v>737</v>
      </c>
      <c r="E38" s="118" t="s">
        <v>107</v>
      </c>
      <c r="F38" s="135"/>
      <c r="G38" s="136"/>
      <c r="H38" s="11" t="s">
        <v>738</v>
      </c>
      <c r="I38" s="14">
        <f t="shared" si="0"/>
        <v>0.54</v>
      </c>
      <c r="J38" s="14">
        <v>0.54</v>
      </c>
      <c r="K38" s="109">
        <f t="shared" si="1"/>
        <v>5.4</v>
      </c>
      <c r="L38" s="115"/>
    </row>
    <row r="39" spans="1:12" ht="12.75" customHeight="1">
      <c r="A39" s="114"/>
      <c r="B39" s="107">
        <f>'Tax Invoice'!D35</f>
        <v>100</v>
      </c>
      <c r="C39" s="10" t="s">
        <v>656</v>
      </c>
      <c r="D39" s="10" t="s">
        <v>656</v>
      </c>
      <c r="E39" s="118" t="s">
        <v>25</v>
      </c>
      <c r="F39" s="135"/>
      <c r="G39" s="136"/>
      <c r="H39" s="11" t="s">
        <v>658</v>
      </c>
      <c r="I39" s="14">
        <f t="shared" si="0"/>
        <v>0.17</v>
      </c>
      <c r="J39" s="14">
        <v>0.17</v>
      </c>
      <c r="K39" s="109">
        <f t="shared" si="1"/>
        <v>17</v>
      </c>
      <c r="L39" s="115"/>
    </row>
    <row r="40" spans="1:12" ht="12.75" customHeight="1">
      <c r="A40" s="114"/>
      <c r="B40" s="107">
        <f>'Tax Invoice'!D36</f>
        <v>20</v>
      </c>
      <c r="C40" s="10" t="s">
        <v>656</v>
      </c>
      <c r="D40" s="10" t="s">
        <v>656</v>
      </c>
      <c r="E40" s="118" t="s">
        <v>26</v>
      </c>
      <c r="F40" s="135"/>
      <c r="G40" s="136"/>
      <c r="H40" s="11" t="s">
        <v>658</v>
      </c>
      <c r="I40" s="14">
        <f t="shared" si="0"/>
        <v>0.17</v>
      </c>
      <c r="J40" s="14">
        <v>0.17</v>
      </c>
      <c r="K40" s="109">
        <f t="shared" si="1"/>
        <v>3.4000000000000004</v>
      </c>
      <c r="L40" s="115"/>
    </row>
    <row r="41" spans="1:12" ht="36" customHeight="1">
      <c r="A41" s="114"/>
      <c r="B41" s="107">
        <f>'Tax Invoice'!D37</f>
        <v>40</v>
      </c>
      <c r="C41" s="10" t="s">
        <v>739</v>
      </c>
      <c r="D41" s="10" t="s">
        <v>755</v>
      </c>
      <c r="E41" s="118" t="s">
        <v>231</v>
      </c>
      <c r="F41" s="135" t="s">
        <v>239</v>
      </c>
      <c r="G41" s="136"/>
      <c r="H41" s="11" t="s">
        <v>740</v>
      </c>
      <c r="I41" s="14">
        <f t="shared" si="0"/>
        <v>1.25</v>
      </c>
      <c r="J41" s="14">
        <v>1.25</v>
      </c>
      <c r="K41" s="109">
        <f t="shared" si="1"/>
        <v>50</v>
      </c>
      <c r="L41" s="115"/>
    </row>
    <row r="42" spans="1:12" ht="24" customHeight="1">
      <c r="A42" s="114"/>
      <c r="B42" s="107">
        <f>'Tax Invoice'!D38</f>
        <v>30</v>
      </c>
      <c r="C42" s="10" t="s">
        <v>741</v>
      </c>
      <c r="D42" s="10" t="s">
        <v>741</v>
      </c>
      <c r="E42" s="118" t="s">
        <v>27</v>
      </c>
      <c r="F42" s="135" t="s">
        <v>239</v>
      </c>
      <c r="G42" s="136"/>
      <c r="H42" s="11" t="s">
        <v>742</v>
      </c>
      <c r="I42" s="14">
        <f t="shared" si="0"/>
        <v>2.41</v>
      </c>
      <c r="J42" s="14">
        <v>2.41</v>
      </c>
      <c r="K42" s="109">
        <f t="shared" si="1"/>
        <v>72.300000000000011</v>
      </c>
      <c r="L42" s="115"/>
    </row>
    <row r="43" spans="1:12" ht="24" customHeight="1">
      <c r="A43" s="114"/>
      <c r="B43" s="107">
        <f>'Tax Invoice'!D39</f>
        <v>200</v>
      </c>
      <c r="C43" s="10" t="s">
        <v>564</v>
      </c>
      <c r="D43" s="10" t="s">
        <v>564</v>
      </c>
      <c r="E43" s="118" t="s">
        <v>107</v>
      </c>
      <c r="F43" s="135"/>
      <c r="G43" s="136"/>
      <c r="H43" s="11" t="s">
        <v>758</v>
      </c>
      <c r="I43" s="14">
        <f t="shared" si="0"/>
        <v>0.25</v>
      </c>
      <c r="J43" s="14">
        <v>0.25</v>
      </c>
      <c r="K43" s="109">
        <f t="shared" si="1"/>
        <v>50</v>
      </c>
      <c r="L43" s="115"/>
    </row>
    <row r="44" spans="1:12" ht="24" customHeight="1">
      <c r="A44" s="114"/>
      <c r="B44" s="107">
        <f>'Tax Invoice'!D40</f>
        <v>70</v>
      </c>
      <c r="C44" s="10" t="s">
        <v>743</v>
      </c>
      <c r="D44" s="10" t="s">
        <v>743</v>
      </c>
      <c r="E44" s="118" t="s">
        <v>272</v>
      </c>
      <c r="F44" s="135" t="s">
        <v>107</v>
      </c>
      <c r="G44" s="136"/>
      <c r="H44" s="11" t="s">
        <v>759</v>
      </c>
      <c r="I44" s="14">
        <f t="shared" si="0"/>
        <v>0.54</v>
      </c>
      <c r="J44" s="14">
        <v>0.54</v>
      </c>
      <c r="K44" s="109">
        <f t="shared" si="1"/>
        <v>37.800000000000004</v>
      </c>
      <c r="L44" s="115"/>
    </row>
    <row r="45" spans="1:12" ht="24" customHeight="1">
      <c r="A45" s="114"/>
      <c r="B45" s="107">
        <f>'Tax Invoice'!D41</f>
        <v>9</v>
      </c>
      <c r="C45" s="10" t="s">
        <v>744</v>
      </c>
      <c r="D45" s="10" t="s">
        <v>744</v>
      </c>
      <c r="E45" s="118" t="s">
        <v>50</v>
      </c>
      <c r="F45" s="135" t="s">
        <v>239</v>
      </c>
      <c r="G45" s="136"/>
      <c r="H45" s="11" t="s">
        <v>745</v>
      </c>
      <c r="I45" s="14">
        <f t="shared" si="0"/>
        <v>1.67</v>
      </c>
      <c r="J45" s="14">
        <v>1.67</v>
      </c>
      <c r="K45" s="109">
        <f t="shared" si="1"/>
        <v>15.03</v>
      </c>
      <c r="L45" s="115"/>
    </row>
    <row r="46" spans="1:12" ht="24" customHeight="1">
      <c r="A46" s="114"/>
      <c r="B46" s="107">
        <f>'Tax Invoice'!D42</f>
        <v>15</v>
      </c>
      <c r="C46" s="10" t="s">
        <v>744</v>
      </c>
      <c r="D46" s="10" t="s">
        <v>744</v>
      </c>
      <c r="E46" s="118" t="s">
        <v>746</v>
      </c>
      <c r="F46" s="135" t="s">
        <v>239</v>
      </c>
      <c r="G46" s="136"/>
      <c r="H46" s="11" t="s">
        <v>745</v>
      </c>
      <c r="I46" s="14">
        <f t="shared" si="0"/>
        <v>1.67</v>
      </c>
      <c r="J46" s="14">
        <v>1.67</v>
      </c>
      <c r="K46" s="109">
        <f t="shared" si="1"/>
        <v>25.049999999999997</v>
      </c>
      <c r="L46" s="115"/>
    </row>
    <row r="47" spans="1:12" ht="48" customHeight="1">
      <c r="A47" s="114"/>
      <c r="B47" s="108">
        <f>'Tax Invoice'!D43</f>
        <v>10</v>
      </c>
      <c r="C47" s="12" t="s">
        <v>747</v>
      </c>
      <c r="D47" s="12" t="s">
        <v>747</v>
      </c>
      <c r="E47" s="119" t="s">
        <v>748</v>
      </c>
      <c r="F47" s="145"/>
      <c r="G47" s="146"/>
      <c r="H47" s="13" t="s">
        <v>749</v>
      </c>
      <c r="I47" s="15">
        <f t="shared" si="0"/>
        <v>2.4900000000000002</v>
      </c>
      <c r="J47" s="15">
        <v>2.4900000000000002</v>
      </c>
      <c r="K47" s="110">
        <f t="shared" si="1"/>
        <v>24.900000000000002</v>
      </c>
      <c r="L47" s="115"/>
    </row>
    <row r="48" spans="1:12" ht="12.75" customHeight="1">
      <c r="A48" s="114"/>
      <c r="B48" s="126">
        <f>SUM(B22:B47)</f>
        <v>889</v>
      </c>
      <c r="C48" s="126" t="s">
        <v>144</v>
      </c>
      <c r="D48" s="126"/>
      <c r="E48" s="126"/>
      <c r="F48" s="126"/>
      <c r="G48" s="126"/>
      <c r="H48" s="126"/>
      <c r="I48" s="127" t="s">
        <v>255</v>
      </c>
      <c r="J48" s="127" t="s">
        <v>255</v>
      </c>
      <c r="K48" s="128">
        <f>SUM(K22:K47)</f>
        <v>578.17999999999984</v>
      </c>
      <c r="L48" s="115"/>
    </row>
    <row r="49" spans="1:12" ht="12.75" customHeight="1">
      <c r="A49" s="114"/>
      <c r="B49" s="126"/>
      <c r="C49" s="126"/>
      <c r="D49" s="126"/>
      <c r="E49" s="126"/>
      <c r="F49" s="126"/>
      <c r="G49" s="126"/>
      <c r="H49" s="126"/>
      <c r="I49" s="127" t="s">
        <v>762</v>
      </c>
      <c r="J49" s="127" t="s">
        <v>184</v>
      </c>
      <c r="K49" s="128">
        <f>Invoice!J49</f>
        <v>0</v>
      </c>
      <c r="L49" s="115"/>
    </row>
    <row r="50" spans="1:12" ht="12.75" hidden="1" customHeight="1" outlineLevel="1">
      <c r="A50" s="114"/>
      <c r="B50" s="126"/>
      <c r="C50" s="126"/>
      <c r="D50" s="126"/>
      <c r="E50" s="126"/>
      <c r="F50" s="126"/>
      <c r="G50" s="126"/>
      <c r="H50" s="126"/>
      <c r="I50" s="127" t="s">
        <v>185</v>
      </c>
      <c r="J50" s="127" t="s">
        <v>185</v>
      </c>
      <c r="K50" s="128">
        <f>Invoice!J50</f>
        <v>0</v>
      </c>
      <c r="L50" s="115"/>
    </row>
    <row r="51" spans="1:12" ht="12.75" customHeight="1" collapsed="1">
      <c r="A51" s="114"/>
      <c r="B51" s="126"/>
      <c r="C51" s="126"/>
      <c r="D51" s="126"/>
      <c r="E51" s="126"/>
      <c r="F51" s="126"/>
      <c r="G51" s="126"/>
      <c r="H51" s="126"/>
      <c r="I51" s="127" t="s">
        <v>257</v>
      </c>
      <c r="J51" s="127" t="s">
        <v>257</v>
      </c>
      <c r="K51" s="128">
        <f>SUM(K48:K50)</f>
        <v>578.17999999999984</v>
      </c>
      <c r="L51" s="115"/>
    </row>
    <row r="52" spans="1:12" ht="12.75" customHeight="1">
      <c r="A52" s="6"/>
      <c r="B52" s="7"/>
      <c r="C52" s="7"/>
      <c r="D52" s="7"/>
      <c r="E52" s="7"/>
      <c r="F52" s="7"/>
      <c r="G52" s="7"/>
      <c r="H52" s="7" t="s">
        <v>767</v>
      </c>
      <c r="I52" s="7"/>
      <c r="J52" s="7"/>
      <c r="K52" s="7"/>
      <c r="L52" s="8"/>
    </row>
    <row r="53" spans="1:12" ht="12.75" customHeight="1"/>
    <row r="54" spans="1:12" ht="12.75" customHeight="1"/>
    <row r="55" spans="1:12" ht="12.75" customHeight="1"/>
    <row r="56" spans="1:12" ht="12.75" customHeight="1"/>
    <row r="57" spans="1:12" ht="12.75" customHeight="1"/>
    <row r="58" spans="1:12" ht="12.75" customHeight="1"/>
    <row r="59" spans="1:12" ht="12.75" customHeight="1"/>
  </sheetData>
  <mergeCells count="30">
    <mergeCell ref="F45:G45"/>
    <mergeCell ref="F46:G46"/>
    <mergeCell ref="F47:G47"/>
    <mergeCell ref="F40:G40"/>
    <mergeCell ref="F41:G41"/>
    <mergeCell ref="F42:G42"/>
    <mergeCell ref="F43:G43"/>
    <mergeCell ref="F44:G44"/>
    <mergeCell ref="F35:G35"/>
    <mergeCell ref="F36:G36"/>
    <mergeCell ref="F37:G37"/>
    <mergeCell ref="F38:G38"/>
    <mergeCell ref="F39:G39"/>
    <mergeCell ref="F30:G30"/>
    <mergeCell ref="F31:G31"/>
    <mergeCell ref="F32:G32"/>
    <mergeCell ref="F33:G33"/>
    <mergeCell ref="F34:G34"/>
    <mergeCell ref="F24:G24"/>
    <mergeCell ref="F25:G25"/>
    <mergeCell ref="F23:G23"/>
    <mergeCell ref="F28:G28"/>
    <mergeCell ref="F29:G29"/>
    <mergeCell ref="F26:G26"/>
    <mergeCell ref="F27:G27"/>
    <mergeCell ref="F20:G20"/>
    <mergeCell ref="F21:G21"/>
    <mergeCell ref="F22:G22"/>
    <mergeCell ref="K10:K11"/>
    <mergeCell ref="K14:K15"/>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election activeCell="A1002" sqref="A1002"/>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602.02999999999986</v>
      </c>
      <c r="O2" s="21" t="s">
        <v>259</v>
      </c>
    </row>
    <row r="3" spans="1:15" s="21" customFormat="1" ht="15" customHeight="1" thickBot="1">
      <c r="A3" s="22" t="s">
        <v>151</v>
      </c>
      <c r="G3" s="28">
        <f>Invoice!J14</f>
        <v>45178</v>
      </c>
      <c r="H3" s="29"/>
      <c r="N3" s="21">
        <v>602.02999999999986</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USD</v>
      </c>
    </row>
    <row r="10" spans="1:15" s="21" customFormat="1" ht="13.5" thickBot="1">
      <c r="A10" s="36" t="str">
        <f>'Copy paste to Here'!G10</f>
        <v>Philthy Clean Tattoo</v>
      </c>
      <c r="B10" s="37"/>
      <c r="C10" s="37"/>
      <c r="D10" s="37"/>
      <c r="F10" s="38" t="str">
        <f>'Copy paste to Here'!B10</f>
        <v>Philthy Clean Tattoo</v>
      </c>
      <c r="G10" s="39"/>
      <c r="H10" s="40"/>
      <c r="K10" s="95" t="s">
        <v>276</v>
      </c>
      <c r="L10" s="35" t="s">
        <v>276</v>
      </c>
      <c r="M10" s="21">
        <v>1</v>
      </c>
    </row>
    <row r="11" spans="1:15" s="21" customFormat="1" ht="15.75" thickBot="1">
      <c r="A11" s="41" t="str">
        <f>'Copy paste to Here'!G11</f>
        <v>Berenice Meza</v>
      </c>
      <c r="B11" s="42"/>
      <c r="C11" s="42"/>
      <c r="D11" s="42"/>
      <c r="F11" s="43" t="str">
        <f>'Copy paste to Here'!B11</f>
        <v>Berenice Meza</v>
      </c>
      <c r="G11" s="44"/>
      <c r="H11" s="45"/>
      <c r="K11" s="93" t="s">
        <v>158</v>
      </c>
      <c r="L11" s="46" t="s">
        <v>159</v>
      </c>
      <c r="M11" s="21">
        <f>VLOOKUP(G3,[1]Sheet1!$A$9:$I$7290,2,FALSE)</f>
        <v>35.369999999999997</v>
      </c>
    </row>
    <row r="12" spans="1:15" s="21" customFormat="1" ht="15.75" thickBot="1">
      <c r="A12" s="41" t="str">
        <f>'Copy paste to Here'!G12</f>
        <v>1350 Travis Blvd #1540-A</v>
      </c>
      <c r="B12" s="42"/>
      <c r="C12" s="42"/>
      <c r="D12" s="42"/>
      <c r="E12" s="89"/>
      <c r="F12" s="43" t="str">
        <f>'Copy paste to Here'!B12</f>
        <v>1350 Travis Blvd #1540-A</v>
      </c>
      <c r="G12" s="44"/>
      <c r="H12" s="45"/>
      <c r="K12" s="93" t="s">
        <v>160</v>
      </c>
      <c r="L12" s="46" t="s">
        <v>133</v>
      </c>
      <c r="M12" s="21">
        <f>VLOOKUP(G3,[1]Sheet1!$A$9:$I$7290,3,FALSE)</f>
        <v>37.65</v>
      </c>
    </row>
    <row r="13" spans="1:15" s="21" customFormat="1" ht="15.75" thickBot="1">
      <c r="A13" s="41" t="str">
        <f>'Copy paste to Here'!G13</f>
        <v>94533 Fairfield</v>
      </c>
      <c r="B13" s="42"/>
      <c r="C13" s="42"/>
      <c r="D13" s="42"/>
      <c r="E13" s="111" t="s">
        <v>159</v>
      </c>
      <c r="F13" s="43" t="str">
        <f>'Copy paste to Here'!B13</f>
        <v>94533 Fairfield</v>
      </c>
      <c r="G13" s="44"/>
      <c r="H13" s="45"/>
      <c r="K13" s="93" t="s">
        <v>161</v>
      </c>
      <c r="L13" s="46" t="s">
        <v>162</v>
      </c>
      <c r="M13" s="113">
        <f>VLOOKUP(G3,[1]Sheet1!$A$9:$I$7290,4,FALSE)</f>
        <v>43.89</v>
      </c>
    </row>
    <row r="14" spans="1:15" s="21" customFormat="1" ht="15.75" thickBot="1">
      <c r="A14" s="41" t="str">
        <f>'Copy paste to Here'!G14</f>
        <v>United States</v>
      </c>
      <c r="B14" s="42"/>
      <c r="C14" s="42"/>
      <c r="D14" s="42"/>
      <c r="E14" s="111">
        <f>VLOOKUP(J9,$L$10:$M$17,2,FALSE)</f>
        <v>35.369999999999997</v>
      </c>
      <c r="F14" s="43" t="str">
        <f>'Copy paste to Here'!B14</f>
        <v>United States</v>
      </c>
      <c r="G14" s="44"/>
      <c r="H14" s="45"/>
      <c r="K14" s="93" t="s">
        <v>163</v>
      </c>
      <c r="L14" s="46" t="s">
        <v>164</v>
      </c>
      <c r="M14" s="21">
        <f>VLOOKUP(G3,[1]Sheet1!$A$9:$I$7290,5,FALSE)</f>
        <v>22.24</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25.69</v>
      </c>
    </row>
    <row r="16" spans="1:15" s="21" customFormat="1" ht="13.7" customHeight="1" thickBot="1">
      <c r="A16" s="52"/>
      <c r="K16" s="94" t="s">
        <v>167</v>
      </c>
      <c r="L16" s="51" t="s">
        <v>168</v>
      </c>
      <c r="M16" s="21">
        <f>VLOOKUP(G3,[1]Sheet1!$A$9:$I$7290,7,FALSE)</f>
        <v>20.63</v>
      </c>
    </row>
    <row r="17" spans="1:13" s="21" customFormat="1" ht="13.5" thickBot="1">
      <c r="A17" s="53" t="s">
        <v>169</v>
      </c>
      <c r="B17" s="54" t="s">
        <v>170</v>
      </c>
      <c r="C17" s="54" t="s">
        <v>284</v>
      </c>
      <c r="D17" s="55" t="s">
        <v>198</v>
      </c>
      <c r="E17" s="55" t="s">
        <v>261</v>
      </c>
      <c r="F17" s="55" t="str">
        <f>CONCATENATE("Amount ",,J9)</f>
        <v>Amount USD</v>
      </c>
      <c r="G17" s="54" t="s">
        <v>171</v>
      </c>
      <c r="H17" s="54" t="s">
        <v>172</v>
      </c>
      <c r="J17" s="21" t="s">
        <v>173</v>
      </c>
      <c r="K17" s="21" t="s">
        <v>174</v>
      </c>
      <c r="L17" s="21" t="s">
        <v>174</v>
      </c>
      <c r="M17" s="21">
        <v>2.5</v>
      </c>
    </row>
    <row r="18" spans="1:13" s="62" customFormat="1" ht="24">
      <c r="A18" s="56" t="str">
        <f>IF((LEN('Copy paste to Here'!G22))&gt;5,((CONCATENATE('Copy paste to Here'!G22," &amp; ",'Copy paste to Here'!D22,"  &amp;  ",'Copy paste to Here'!E22))),"Empty Cell")</f>
        <v xml:space="preserve">316L steel eyebrow barbell, 16g (1.2mm) with two 3mm balls &amp; Length: 14mm  &amp;  </v>
      </c>
      <c r="B18" s="57" t="str">
        <f>'Copy paste to Here'!C22</f>
        <v>BBEB</v>
      </c>
      <c r="C18" s="57" t="s">
        <v>750</v>
      </c>
      <c r="D18" s="58">
        <f>Invoice!B22</f>
        <v>10</v>
      </c>
      <c r="E18" s="59">
        <f>'Shipping Invoice'!J22*$N$1</f>
        <v>0.17</v>
      </c>
      <c r="F18" s="59">
        <f>D18*E18</f>
        <v>1.7000000000000002</v>
      </c>
      <c r="G18" s="60">
        <f>E18*$E$14</f>
        <v>6.0129000000000001</v>
      </c>
      <c r="H18" s="61">
        <f>D18*G18</f>
        <v>60.129000000000005</v>
      </c>
    </row>
    <row r="19" spans="1:13" s="62" customFormat="1" ht="25.5">
      <c r="A19" s="112" t="str">
        <f>IF((LEN('Copy paste to Here'!G23))&gt;5,((CONCATENATE('Copy paste to Here'!G23," &amp; ",'Copy paste to Here'!D23,"  &amp;  ",'Copy paste to Here'!E23))),"Empty Cell")</f>
        <v xml:space="preserve">316L steel Industrial barbell, 14g (1.6mm) with two 5mm balls &amp; Length: 32mm  &amp;  </v>
      </c>
      <c r="B19" s="57" t="str">
        <f>'Copy paste to Here'!C23</f>
        <v>BBIND</v>
      </c>
      <c r="C19" s="57" t="s">
        <v>751</v>
      </c>
      <c r="D19" s="58">
        <f>Invoice!B23</f>
        <v>20</v>
      </c>
      <c r="E19" s="59">
        <f>'Shipping Invoice'!J23*$N$1</f>
        <v>0.25</v>
      </c>
      <c r="F19" s="59">
        <f t="shared" ref="F19:F82" si="0">D19*E19</f>
        <v>5</v>
      </c>
      <c r="G19" s="60">
        <f t="shared" ref="G19:G82" si="1">E19*$E$14</f>
        <v>8.8424999999999994</v>
      </c>
      <c r="H19" s="63">
        <f t="shared" ref="H19:H82" si="2">D19*G19</f>
        <v>176.85</v>
      </c>
    </row>
    <row r="20" spans="1:13" s="62" customFormat="1" ht="24">
      <c r="A20" s="56" t="str">
        <f>IF((LEN('Copy paste to Here'!G24))&gt;5,((CONCATENATE('Copy paste to Here'!G24," &amp; ",'Copy paste to Here'!D24,"  &amp;  ",'Copy paste to Here'!E24))),"Empty Cell")</f>
        <v xml:space="preserve">Surgical steel tongue barbell, 14g (1.6mm) with two 5mm balls &amp; Length: 18mm  &amp;  </v>
      </c>
      <c r="B20" s="57" t="str">
        <f>'Copy paste to Here'!C24</f>
        <v>BBS</v>
      </c>
      <c r="C20" s="57" t="s">
        <v>43</v>
      </c>
      <c r="D20" s="58">
        <f>Invoice!B24</f>
        <v>40</v>
      </c>
      <c r="E20" s="59">
        <f>'Shipping Invoice'!J24*$N$1</f>
        <v>0.19</v>
      </c>
      <c r="F20" s="59">
        <f t="shared" si="0"/>
        <v>7.6</v>
      </c>
      <c r="G20" s="60">
        <f t="shared" si="1"/>
        <v>6.7202999999999999</v>
      </c>
      <c r="H20" s="63">
        <f t="shared" si="2"/>
        <v>268.81200000000001</v>
      </c>
    </row>
    <row r="21" spans="1:13" s="62" customFormat="1" ht="36">
      <c r="A21" s="56" t="str">
        <f>IF((LEN('Copy paste to Here'!G25))&gt;5,((CONCATENATE('Copy paste to Here'!G25," &amp; ",'Copy paste to Here'!D25,"  &amp;  ",'Copy paste to Here'!E25))),"Empty Cell")</f>
        <v>316L steel belly banana, 14g (1.6m) with a 8mm and a 5mm bezel set jewel ball using original Czech Preciosa crystals. &amp; Length: 12mm  &amp;  Crystal Color: Clear</v>
      </c>
      <c r="B21" s="57" t="str">
        <f>'Copy paste to Here'!C25</f>
        <v>BN2CG</v>
      </c>
      <c r="C21" s="57" t="s">
        <v>662</v>
      </c>
      <c r="D21" s="58">
        <f>Invoice!B25</f>
        <v>60</v>
      </c>
      <c r="E21" s="59">
        <f>'Shipping Invoice'!J25*$N$1</f>
        <v>0.86</v>
      </c>
      <c r="F21" s="59">
        <f t="shared" si="0"/>
        <v>51.6</v>
      </c>
      <c r="G21" s="60">
        <f t="shared" si="1"/>
        <v>30.418199999999999</v>
      </c>
      <c r="H21" s="63">
        <f t="shared" si="2"/>
        <v>1825.0919999999999</v>
      </c>
    </row>
    <row r="22" spans="1:13" s="62" customFormat="1" ht="24">
      <c r="A22" s="56" t="str">
        <f>IF((LEN('Copy paste to Here'!G26))&gt;5,((CONCATENATE('Copy paste to Here'!G26," &amp; ",'Copy paste to Here'!D26,"  &amp;  ",'Copy paste to Here'!E26))),"Empty Cell")</f>
        <v xml:space="preserve">Surgical steel eyebrow banana, 16g (1.2mm) with two 3mm balls &amp; Length: 10mm  &amp;  </v>
      </c>
      <c r="B22" s="57" t="str">
        <f>'Copy paste to Here'!C26</f>
        <v>BNEB</v>
      </c>
      <c r="C22" s="57" t="s">
        <v>719</v>
      </c>
      <c r="D22" s="58">
        <f>Invoice!B26</f>
        <v>20</v>
      </c>
      <c r="E22" s="59">
        <f>'Shipping Invoice'!J26*$N$1</f>
        <v>0.16</v>
      </c>
      <c r="F22" s="59">
        <f t="shared" si="0"/>
        <v>3.2</v>
      </c>
      <c r="G22" s="60">
        <f t="shared" si="1"/>
        <v>5.6591999999999993</v>
      </c>
      <c r="H22" s="63">
        <f t="shared" si="2"/>
        <v>113.18399999999998</v>
      </c>
    </row>
    <row r="23" spans="1:13" s="62" customFormat="1" ht="36">
      <c r="A23" s="56" t="str">
        <f>IF((LEN('Copy paste to Here'!G27))&gt;5,((CONCATENATE('Copy paste to Here'!G27," &amp; ",'Copy paste to Here'!D27,"  &amp;  ",'Copy paste to Here'!E27))),"Empty Cell")</f>
        <v>Surgical steel belly banana, 14g (1.6mm) with an 7mm prong set round CZ stone(cup part is made from silver plated brass) &amp; Length: 12mm  &amp;  Cz Color: Clear</v>
      </c>
      <c r="B23" s="57" t="str">
        <f>'Copy paste to Here'!C27</f>
        <v>BNRDZ</v>
      </c>
      <c r="C23" s="57" t="s">
        <v>721</v>
      </c>
      <c r="D23" s="58">
        <f>Invoice!B27</f>
        <v>30</v>
      </c>
      <c r="E23" s="59">
        <f>'Shipping Invoice'!J27*$N$1</f>
        <v>1.3</v>
      </c>
      <c r="F23" s="59">
        <f t="shared" si="0"/>
        <v>39</v>
      </c>
      <c r="G23" s="60">
        <f t="shared" si="1"/>
        <v>45.981000000000002</v>
      </c>
      <c r="H23" s="63">
        <f t="shared" si="2"/>
        <v>1379.43</v>
      </c>
    </row>
    <row r="24" spans="1:13" s="62" customFormat="1" ht="48">
      <c r="A24" s="56" t="str">
        <f>IF((LEN('Copy paste to Here'!G28))&gt;5,((CONCATENATE('Copy paste to Here'!G28," &amp; ",'Copy paste to Here'!D28,"  &amp;  ",'Copy paste to Here'!E28))),"Empty Cell")</f>
        <v xml:space="preserve">Surgical steel belly banana, 14g (1.6mm) with an 7mm star shaped prong set CZ stone and an upper 5mm plain steel ball (dangling is made from silver plated brass) &amp; Crystal Color: Clear  &amp;  </v>
      </c>
      <c r="B24" s="57" t="str">
        <f>'Copy paste to Here'!C28</f>
        <v>BNSTZ</v>
      </c>
      <c r="C24" s="57" t="s">
        <v>723</v>
      </c>
      <c r="D24" s="58">
        <f>Invoice!B28</f>
        <v>15</v>
      </c>
      <c r="E24" s="59">
        <f>'Shipping Invoice'!J28*$N$1</f>
        <v>1.5</v>
      </c>
      <c r="F24" s="59">
        <f t="shared" si="0"/>
        <v>22.5</v>
      </c>
      <c r="G24" s="60">
        <f t="shared" si="1"/>
        <v>53.054999999999993</v>
      </c>
      <c r="H24" s="63">
        <f t="shared" si="2"/>
        <v>795.82499999999993</v>
      </c>
    </row>
    <row r="25" spans="1:13" s="62" customFormat="1" ht="36">
      <c r="A25" s="56" t="str">
        <f>IF((LEN('Copy paste to Here'!G29))&gt;5,((CONCATENATE('Copy paste to Here'!G29," &amp; ",'Copy paste to Here'!D29,"  &amp;  ",'Copy paste to Here'!E29))),"Empty Cell")</f>
        <v xml:space="preserve">PVD plated surgical steel belly banana, 14g (1.6mm) with an 8mm jewel ball and a upper 5mm plain steel ball - length 3/8'' (10mm) &amp; Color: Gold Anodized w/ Clear crystal  &amp;  </v>
      </c>
      <c r="B25" s="57" t="str">
        <f>'Copy paste to Here'!C29</f>
        <v>BNT1CG</v>
      </c>
      <c r="C25" s="57" t="s">
        <v>725</v>
      </c>
      <c r="D25" s="58">
        <f>Invoice!B29</f>
        <v>40</v>
      </c>
      <c r="E25" s="59">
        <f>'Shipping Invoice'!J29*$N$1</f>
        <v>0.99</v>
      </c>
      <c r="F25" s="59">
        <f t="shared" si="0"/>
        <v>39.6</v>
      </c>
      <c r="G25" s="60">
        <f t="shared" si="1"/>
        <v>35.016299999999994</v>
      </c>
      <c r="H25" s="63">
        <f t="shared" si="2"/>
        <v>1400.6519999999998</v>
      </c>
    </row>
    <row r="26" spans="1:13" s="62" customFormat="1" ht="36">
      <c r="A26" s="56" t="str">
        <f>IF((LEN('Copy paste to Here'!G30))&gt;5,((CONCATENATE('Copy paste to Here'!G30," &amp; ",'Copy paste to Here'!D30,"  &amp;  ",'Copy paste to Here'!E30))),"Empty Cell")</f>
        <v>Anodized 316L steel belly banana, 14g (1.6mm) with an 7mm star shaped prong set CZ stone (dangling is made from gold plated brass) &amp; Length: 12mm  &amp;  Cz Color: Clear</v>
      </c>
      <c r="B26" s="57" t="str">
        <f>'Copy paste to Here'!C30</f>
        <v>BNTSTZ</v>
      </c>
      <c r="C26" s="57" t="s">
        <v>727</v>
      </c>
      <c r="D26" s="58">
        <f>Invoice!B30</f>
        <v>15</v>
      </c>
      <c r="E26" s="59">
        <f>'Shipping Invoice'!J30*$N$1</f>
        <v>2.0699999999999998</v>
      </c>
      <c r="F26" s="59">
        <f t="shared" si="0"/>
        <v>31.049999999999997</v>
      </c>
      <c r="G26" s="60">
        <f t="shared" si="1"/>
        <v>73.215899999999991</v>
      </c>
      <c r="H26" s="63">
        <f t="shared" si="2"/>
        <v>1098.2384999999999</v>
      </c>
    </row>
    <row r="27" spans="1:13" s="62" customFormat="1" ht="24">
      <c r="A27" s="56" t="str">
        <f>IF((LEN('Copy paste to Here'!G31))&gt;5,((CONCATENATE('Copy paste to Here'!G31," &amp; ",'Copy paste to Here'!D31,"  &amp;  ",'Copy paste to Here'!E31))),"Empty Cell")</f>
        <v xml:space="preserve">Surgical steel circular barbell, 16g (1.2mm) with two 3mm balls &amp; Length: 8mm  &amp;  </v>
      </c>
      <c r="B27" s="57" t="str">
        <f>'Copy paste to Here'!C31</f>
        <v>CBEB</v>
      </c>
      <c r="C27" s="57" t="s">
        <v>729</v>
      </c>
      <c r="D27" s="58">
        <f>Invoice!B31</f>
        <v>20</v>
      </c>
      <c r="E27" s="59">
        <f>'Shipping Invoice'!J31*$N$1</f>
        <v>0.24</v>
      </c>
      <c r="F27" s="59">
        <f t="shared" si="0"/>
        <v>4.8</v>
      </c>
      <c r="G27" s="60">
        <f t="shared" si="1"/>
        <v>8.4887999999999995</v>
      </c>
      <c r="H27" s="63">
        <f t="shared" si="2"/>
        <v>169.77599999999998</v>
      </c>
    </row>
    <row r="28" spans="1:13" s="62" customFormat="1" ht="24">
      <c r="A28" s="56" t="str">
        <f>IF((LEN('Copy paste to Here'!G32))&gt;5,((CONCATENATE('Copy paste to Here'!G32," &amp; ",'Copy paste to Here'!D32,"  &amp;  ",'Copy paste to Here'!E32))),"Empty Cell")</f>
        <v xml:space="preserve">Surgical steel circular barbell, 16g (1.2mm) with two 3mm balls &amp; Length: 10mm  &amp;  </v>
      </c>
      <c r="B28" s="57" t="str">
        <f>'Copy paste to Here'!C32</f>
        <v>CBEB</v>
      </c>
      <c r="C28" s="57" t="s">
        <v>729</v>
      </c>
      <c r="D28" s="58">
        <f>Invoice!B32</f>
        <v>40</v>
      </c>
      <c r="E28" s="59">
        <f>'Shipping Invoice'!J32*$N$1</f>
        <v>0.24</v>
      </c>
      <c r="F28" s="59">
        <f t="shared" si="0"/>
        <v>9.6</v>
      </c>
      <c r="G28" s="60">
        <f t="shared" si="1"/>
        <v>8.4887999999999995</v>
      </c>
      <c r="H28" s="63">
        <f t="shared" si="2"/>
        <v>339.55199999999996</v>
      </c>
    </row>
    <row r="29" spans="1:13" s="62" customFormat="1" ht="24">
      <c r="A29" s="56" t="str">
        <f>IF((LEN('Copy paste to Here'!G33))&gt;5,((CONCATENATE('Copy paste to Here'!G33," &amp; ",'Copy paste to Here'!D33,"  &amp;  ",'Copy paste to Here'!E33))),"Empty Cell")</f>
        <v>Premium PVD plated surgical steel circular barbell, 16g (1.2mm) with two 3mm balls &amp; Length: 8mm  &amp;  Color: Gold</v>
      </c>
      <c r="B29" s="57" t="str">
        <f>'Copy paste to Here'!C33</f>
        <v>CBETB</v>
      </c>
      <c r="C29" s="57" t="s">
        <v>731</v>
      </c>
      <c r="D29" s="58">
        <f>Invoice!B33</f>
        <v>10</v>
      </c>
      <c r="E29" s="59">
        <f>'Shipping Invoice'!J33*$N$1</f>
        <v>0.59</v>
      </c>
      <c r="F29" s="59">
        <f t="shared" si="0"/>
        <v>5.8999999999999995</v>
      </c>
      <c r="G29" s="60">
        <f t="shared" si="1"/>
        <v>20.868299999999998</v>
      </c>
      <c r="H29" s="63">
        <f t="shared" si="2"/>
        <v>208.68299999999999</v>
      </c>
    </row>
    <row r="30" spans="1:13" s="62" customFormat="1" ht="24">
      <c r="A30" s="56" t="str">
        <f>IF((LEN('Copy paste to Here'!G34))&gt;5,((CONCATENATE('Copy paste to Here'!G34," &amp; ",'Copy paste to Here'!D34,"  &amp;  ",'Copy paste to Here'!E34))),"Empty Cell")</f>
        <v>Premium PVD plated surgical steel circular barbell, 16g (1.2mm) with two 3mm balls &amp; Length: 10mm  &amp;  Color: Gold</v>
      </c>
      <c r="B30" s="57" t="str">
        <f>'Copy paste to Here'!C34</f>
        <v>CBETB</v>
      </c>
      <c r="C30" s="57" t="s">
        <v>731</v>
      </c>
      <c r="D30" s="58">
        <f>Invoice!B34</f>
        <v>20</v>
      </c>
      <c r="E30" s="59">
        <f>'Shipping Invoice'!J34*$N$1</f>
        <v>0.59</v>
      </c>
      <c r="F30" s="59">
        <f t="shared" si="0"/>
        <v>11.799999999999999</v>
      </c>
      <c r="G30" s="60">
        <f t="shared" si="1"/>
        <v>20.868299999999998</v>
      </c>
      <c r="H30" s="63">
        <f t="shared" si="2"/>
        <v>417.36599999999999</v>
      </c>
    </row>
    <row r="31" spans="1:13" s="62" customFormat="1" ht="24">
      <c r="A31" s="56" t="str">
        <f>IF((LEN('Copy paste to Here'!G35))&gt;5,((CONCATENATE('Copy paste to Here'!G35," &amp; ",'Copy paste to Here'!D35,"  &amp;  ",'Copy paste to Here'!E35))),"Empty Cell")</f>
        <v>One pair of 316L steel prong set ear studs with 2mm to 10mm round Cubic Zirconia (CZ) stones &amp; Size: 2mm  &amp;  Cz Color: Clear</v>
      </c>
      <c r="B31" s="57" t="str">
        <f>'Copy paste to Here'!C35</f>
        <v>ESZR</v>
      </c>
      <c r="C31" s="57" t="s">
        <v>752</v>
      </c>
      <c r="D31" s="58">
        <f>Invoice!B35</f>
        <v>20</v>
      </c>
      <c r="E31" s="59">
        <f>'Shipping Invoice'!J35*$N$1</f>
        <v>0.75</v>
      </c>
      <c r="F31" s="59">
        <f t="shared" si="0"/>
        <v>15</v>
      </c>
      <c r="G31" s="60">
        <f t="shared" si="1"/>
        <v>26.527499999999996</v>
      </c>
      <c r="H31" s="63">
        <f t="shared" si="2"/>
        <v>530.54999999999995</v>
      </c>
    </row>
    <row r="32" spans="1:13" s="62" customFormat="1" ht="24">
      <c r="A32" s="56" t="str">
        <f>IF((LEN('Copy paste to Here'!G36))&gt;5,((CONCATENATE('Copy paste to Here'!G36," &amp; ",'Copy paste to Here'!D36,"  &amp;  ",'Copy paste to Here'!E36))),"Empty Cell")</f>
        <v>One pair of 316L steel prong set ear studs with 2mm to 10mm round Cubic Zirconia (CZ) stones &amp; Size: 4mm  &amp;  Cz Color: Clear</v>
      </c>
      <c r="B32" s="57" t="str">
        <f>'Copy paste to Here'!C36</f>
        <v>ESZR</v>
      </c>
      <c r="C32" s="57" t="s">
        <v>753</v>
      </c>
      <c r="D32" s="58">
        <f>Invoice!B36</f>
        <v>20</v>
      </c>
      <c r="E32" s="59">
        <f>'Shipping Invoice'!J36*$N$1</f>
        <v>1.05</v>
      </c>
      <c r="F32" s="59">
        <f t="shared" si="0"/>
        <v>21</v>
      </c>
      <c r="G32" s="60">
        <f t="shared" si="1"/>
        <v>37.138500000000001</v>
      </c>
      <c r="H32" s="63">
        <f t="shared" si="2"/>
        <v>742.77</v>
      </c>
    </row>
    <row r="33" spans="1:8" s="62" customFormat="1" ht="24">
      <c r="A33" s="56" t="str">
        <f>IF((LEN('Copy paste to Here'!G37))&gt;5,((CONCATENATE('Copy paste to Here'!G37," &amp; ",'Copy paste to Here'!D37,"  &amp;  ",'Copy paste to Here'!E37))),"Empty Cell")</f>
        <v>One pair of 316L steel prong set ear studs with 2mm to 10mm round Cubic Zirconia (CZ) stones &amp; Size: 7mm  &amp;  Cz Color: Clear</v>
      </c>
      <c r="B33" s="57" t="str">
        <f>'Copy paste to Here'!C37</f>
        <v>ESZR</v>
      </c>
      <c r="C33" s="57" t="s">
        <v>754</v>
      </c>
      <c r="D33" s="58">
        <f>Invoice!B37</f>
        <v>5</v>
      </c>
      <c r="E33" s="59">
        <f>'Shipping Invoice'!J37*$N$1</f>
        <v>1.59</v>
      </c>
      <c r="F33" s="59">
        <f t="shared" si="0"/>
        <v>7.95</v>
      </c>
      <c r="G33" s="60">
        <f t="shared" si="1"/>
        <v>56.238299999999995</v>
      </c>
      <c r="H33" s="63">
        <f t="shared" si="2"/>
        <v>281.19149999999996</v>
      </c>
    </row>
    <row r="34" spans="1:8" s="62" customFormat="1" ht="36">
      <c r="A34" s="56" t="str">
        <f>IF((LEN('Copy paste to Here'!G38))&gt;5,((CONCATENATE('Copy paste to Here'!G38," &amp; ",'Copy paste to Here'!D38,"  &amp;  ",'Copy paste to Here'!E38))),"Empty Cell")</f>
        <v xml:space="preserve">316L steel 4mm dermal anchor top part with bezel set flat crystal for 1.6mm (14g) posts with 1.2mm internal threading &amp; Crystal Color: Clear  &amp;  </v>
      </c>
      <c r="B34" s="57" t="str">
        <f>'Copy paste to Here'!C38</f>
        <v>IJF4</v>
      </c>
      <c r="C34" s="57" t="s">
        <v>737</v>
      </c>
      <c r="D34" s="58">
        <f>Invoice!B38</f>
        <v>10</v>
      </c>
      <c r="E34" s="59">
        <f>'Shipping Invoice'!J38*$N$1</f>
        <v>0.54</v>
      </c>
      <c r="F34" s="59">
        <f t="shared" si="0"/>
        <v>5.4</v>
      </c>
      <c r="G34" s="60">
        <f t="shared" si="1"/>
        <v>19.099799999999998</v>
      </c>
      <c r="H34" s="63">
        <f t="shared" si="2"/>
        <v>190.99799999999999</v>
      </c>
    </row>
    <row r="35" spans="1:8" s="62" customFormat="1" ht="24">
      <c r="A35" s="56" t="str">
        <f>IF((LEN('Copy paste to Here'!G39))&gt;5,((CONCATENATE('Copy paste to Here'!G39," &amp; ",'Copy paste to Here'!D39,"  &amp;  ",'Copy paste to Here'!E39))),"Empty Cell")</f>
        <v xml:space="preserve">Surgical steel labret, 16g (1.2mm) with a 3mm ball &amp; Length: 8mm  &amp;  </v>
      </c>
      <c r="B35" s="57" t="str">
        <f>'Copy paste to Here'!C39</f>
        <v>LBB3</v>
      </c>
      <c r="C35" s="57" t="s">
        <v>656</v>
      </c>
      <c r="D35" s="58">
        <f>Invoice!B39</f>
        <v>100</v>
      </c>
      <c r="E35" s="59">
        <f>'Shipping Invoice'!J39*$N$1</f>
        <v>0.17</v>
      </c>
      <c r="F35" s="59">
        <f t="shared" si="0"/>
        <v>17</v>
      </c>
      <c r="G35" s="60">
        <f t="shared" si="1"/>
        <v>6.0129000000000001</v>
      </c>
      <c r="H35" s="63">
        <f t="shared" si="2"/>
        <v>601.29</v>
      </c>
    </row>
    <row r="36" spans="1:8" s="62" customFormat="1" ht="24">
      <c r="A36" s="56" t="str">
        <f>IF((LEN('Copy paste to Here'!G40))&gt;5,((CONCATENATE('Copy paste to Here'!G40," &amp; ",'Copy paste to Here'!D40,"  &amp;  ",'Copy paste to Here'!E40))),"Empty Cell")</f>
        <v xml:space="preserve">Surgical steel labret, 16g (1.2mm) with a 3mm ball &amp; Length: 10mm  &amp;  </v>
      </c>
      <c r="B36" s="57" t="str">
        <f>'Copy paste to Here'!C40</f>
        <v>LBB3</v>
      </c>
      <c r="C36" s="57" t="s">
        <v>656</v>
      </c>
      <c r="D36" s="58">
        <f>Invoice!B40</f>
        <v>20</v>
      </c>
      <c r="E36" s="59">
        <f>'Shipping Invoice'!J40*$N$1</f>
        <v>0.17</v>
      </c>
      <c r="F36" s="59">
        <f t="shared" si="0"/>
        <v>3.4000000000000004</v>
      </c>
      <c r="G36" s="60">
        <f t="shared" si="1"/>
        <v>6.0129000000000001</v>
      </c>
      <c r="H36" s="63">
        <f t="shared" si="2"/>
        <v>120.25800000000001</v>
      </c>
    </row>
    <row r="37" spans="1:8" s="62" customFormat="1" ht="48">
      <c r="A37" s="56" t="str">
        <f>IF((LEN('Copy paste to Here'!G41))&gt;5,((CONCATENATE('Copy paste to Here'!G41," &amp; ",'Copy paste to Here'!D41,"  &amp;  ",'Copy paste to Here'!E41))),"Empty Cell")</f>
        <v>Internally threaded 316L steel labret, 16g (1.2mm) with a upper 2 -5mm prong set round CZ stone (attachments are made from surgical steel) &amp; Length: 8mm with 3mm top part  &amp;  Cz Color: Clear</v>
      </c>
      <c r="B37" s="57" t="str">
        <f>'Copy paste to Here'!C41</f>
        <v>LBCZIN</v>
      </c>
      <c r="C37" s="57" t="s">
        <v>755</v>
      </c>
      <c r="D37" s="58">
        <f>Invoice!B41</f>
        <v>40</v>
      </c>
      <c r="E37" s="59">
        <f>'Shipping Invoice'!J41*$N$1</f>
        <v>1.25</v>
      </c>
      <c r="F37" s="59">
        <f t="shared" si="0"/>
        <v>50</v>
      </c>
      <c r="G37" s="60">
        <f t="shared" si="1"/>
        <v>44.212499999999999</v>
      </c>
      <c r="H37" s="63">
        <f t="shared" si="2"/>
        <v>1768.5</v>
      </c>
    </row>
    <row r="38" spans="1:8" s="62" customFormat="1" ht="25.5">
      <c r="A38" s="56" t="str">
        <f>IF((LEN('Copy paste to Here'!G42))&gt;5,((CONCATENATE('Copy paste to Here'!G42," &amp; ",'Copy paste to Here'!D42,"  &amp;  ",'Copy paste to Here'!E42))),"Empty Cell")</f>
        <v>Gold anodized 316L steel belly banana, 14g (1.6mm) with a 7mm round prong set CZ stone &amp; Length: 12mm  &amp;  Cz Color: Clear</v>
      </c>
      <c r="B38" s="57" t="str">
        <f>'Copy paste to Here'!C42</f>
        <v>MDGZ527</v>
      </c>
      <c r="C38" s="57" t="s">
        <v>741</v>
      </c>
      <c r="D38" s="58">
        <f>Invoice!B42</f>
        <v>30</v>
      </c>
      <c r="E38" s="59">
        <f>'Shipping Invoice'!J42*$N$1</f>
        <v>2.41</v>
      </c>
      <c r="F38" s="59">
        <f t="shared" si="0"/>
        <v>72.300000000000011</v>
      </c>
      <c r="G38" s="60">
        <f t="shared" si="1"/>
        <v>85.241699999999994</v>
      </c>
      <c r="H38" s="63">
        <f t="shared" si="2"/>
        <v>2557.2509999999997</v>
      </c>
    </row>
    <row r="39" spans="1:8" s="62" customFormat="1" ht="24">
      <c r="A39" s="56" t="str">
        <f>IF((LEN('Copy paste to Here'!G43))&gt;5,((CONCATENATE('Copy paste to Here'!G43," &amp; ",'Copy paste to Here'!D43,"  &amp;  ",'Copy paste to Here'!E43))),"Empty Cell")</f>
        <v xml:space="preserve">Surgical steel ''Bend it yourself'' nose stud, 20g (0.8mm) with a 2mm round crystal tops - length 17mm &amp; Crystal Color: Clear  &amp;  </v>
      </c>
      <c r="B39" s="57" t="str">
        <f>'Copy paste to Here'!C43</f>
        <v>SNS</v>
      </c>
      <c r="C39" s="57" t="s">
        <v>564</v>
      </c>
      <c r="D39" s="58">
        <f>Invoice!B43</f>
        <v>200</v>
      </c>
      <c r="E39" s="59">
        <f>'Shipping Invoice'!J43*$N$1</f>
        <v>0.25</v>
      </c>
      <c r="F39" s="59">
        <f t="shared" si="0"/>
        <v>50</v>
      </c>
      <c r="G39" s="60">
        <f t="shared" si="1"/>
        <v>8.8424999999999994</v>
      </c>
      <c r="H39" s="63">
        <f t="shared" si="2"/>
        <v>1768.4999999999998</v>
      </c>
    </row>
    <row r="40" spans="1:8" s="62" customFormat="1" ht="36">
      <c r="A40" s="56" t="str">
        <f>IF((LEN('Copy paste to Here'!G44))&gt;5,((CONCATENATE('Copy paste to Here'!G44," &amp; ",'Copy paste to Here'!D44,"  &amp;  ",'Copy paste to Here'!E44))),"Empty Cell")</f>
        <v>Anodized surgical steel ''Bend it yourself'' nose stud, 20g (0.8mm) with a 2mm round crystal tops - length 17mm &amp; Color: Gold  &amp;  Crystal Color: Clear</v>
      </c>
      <c r="B40" s="57" t="str">
        <f>'Copy paste to Here'!C44</f>
        <v>SNST</v>
      </c>
      <c r="C40" s="57" t="s">
        <v>743</v>
      </c>
      <c r="D40" s="58">
        <f>Invoice!B44</f>
        <v>70</v>
      </c>
      <c r="E40" s="59">
        <f>'Shipping Invoice'!J44*$N$1</f>
        <v>0.54</v>
      </c>
      <c r="F40" s="59">
        <f t="shared" si="0"/>
        <v>37.800000000000004</v>
      </c>
      <c r="G40" s="60">
        <f t="shared" si="1"/>
        <v>19.099799999999998</v>
      </c>
      <c r="H40" s="63">
        <f t="shared" si="2"/>
        <v>1336.9859999999999</v>
      </c>
    </row>
    <row r="41" spans="1:8" s="62" customFormat="1" ht="36">
      <c r="A41" s="56" t="str">
        <f>IF((LEN('Copy paste to Here'!G45))&gt;5,((CONCATENATE('Copy paste to Here'!G45," &amp; ",'Copy paste to Here'!D45,"  &amp;  ",'Copy paste to Here'!E45))),"Empty Cell")</f>
        <v>Surgical steel internally threaded surface barbell, 1.6mm (14g) with 90° angle with two 3mm bezel set flat crystals &amp; Length: 22mm  &amp;  Cz Color: Clear</v>
      </c>
      <c r="B41" s="57" t="str">
        <f>'Copy paste to Here'!C45</f>
        <v>SUDIJF3</v>
      </c>
      <c r="C41" s="57" t="s">
        <v>744</v>
      </c>
      <c r="D41" s="58">
        <f>Invoice!B45</f>
        <v>9</v>
      </c>
      <c r="E41" s="59">
        <f>'Shipping Invoice'!J45*$N$1</f>
        <v>1.67</v>
      </c>
      <c r="F41" s="59">
        <f t="shared" si="0"/>
        <v>15.03</v>
      </c>
      <c r="G41" s="60">
        <f t="shared" si="1"/>
        <v>59.067899999999995</v>
      </c>
      <c r="H41" s="63">
        <f t="shared" si="2"/>
        <v>531.61109999999996</v>
      </c>
    </row>
    <row r="42" spans="1:8" s="62" customFormat="1" ht="36">
      <c r="A42" s="56" t="str">
        <f>IF((LEN('Copy paste to Here'!G46))&gt;5,((CONCATENATE('Copy paste to Here'!G46," &amp; ",'Copy paste to Here'!D46,"  &amp;  ",'Copy paste to Here'!E46))),"Empty Cell")</f>
        <v>Surgical steel internally threaded surface barbell, 1.6mm (14g) with 90° angle with two 3mm bezel set flat crystals &amp; Size: 16mm  &amp;  Cz Color: Clear</v>
      </c>
      <c r="B42" s="57" t="str">
        <f>'Copy paste to Here'!C46</f>
        <v>SUDIJF3</v>
      </c>
      <c r="C42" s="57" t="s">
        <v>744</v>
      </c>
      <c r="D42" s="58">
        <f>Invoice!B46</f>
        <v>15</v>
      </c>
      <c r="E42" s="59">
        <f>'Shipping Invoice'!J46*$N$1</f>
        <v>1.67</v>
      </c>
      <c r="F42" s="59">
        <f t="shared" si="0"/>
        <v>25.049999999999997</v>
      </c>
      <c r="G42" s="60">
        <f t="shared" si="1"/>
        <v>59.067899999999995</v>
      </c>
      <c r="H42" s="63">
        <f t="shared" si="2"/>
        <v>886.0184999999999</v>
      </c>
    </row>
    <row r="43" spans="1:8" s="62" customFormat="1" ht="60">
      <c r="A43" s="56" t="str">
        <f>IF((LEN('Copy paste to Here'!G47))&gt;5,((CONCATENATE('Copy paste to Here'!G47," &amp; ",'Copy paste to Here'!D47,"  &amp;  ",'Copy paste to Here'!E47))),"Empty Cell")</f>
        <v xml:space="preserve">High polished titanium G23 base part for dermal anchor, 14g (1.6mm) with surface piercing with three circular holes in the base plate and with a 16g (1.2mm) internal threading connector (this product only fits our dermal anchor top parts) &amp; Height: 2mm  &amp;  </v>
      </c>
      <c r="B43" s="57" t="str">
        <f>'Copy paste to Here'!C47</f>
        <v>TSA2</v>
      </c>
      <c r="C43" s="57" t="s">
        <v>747</v>
      </c>
      <c r="D43" s="58">
        <f>Invoice!B47</f>
        <v>10</v>
      </c>
      <c r="E43" s="59">
        <f>'Shipping Invoice'!J47*$N$1</f>
        <v>2.4900000000000002</v>
      </c>
      <c r="F43" s="59">
        <f t="shared" si="0"/>
        <v>24.900000000000002</v>
      </c>
      <c r="G43" s="60">
        <f t="shared" si="1"/>
        <v>88.071300000000008</v>
      </c>
      <c r="H43" s="63">
        <f t="shared" si="2"/>
        <v>880.71300000000008</v>
      </c>
    </row>
    <row r="44" spans="1:8" s="62" customFormat="1" hidden="1">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578.17999999999984</v>
      </c>
      <c r="G1000" s="60"/>
      <c r="H1000" s="61">
        <f t="shared" ref="H1000:H1007" si="49">F1000*$E$14</f>
        <v>20450.226599999995</v>
      </c>
    </row>
    <row r="1001" spans="1:8" s="62" customFormat="1">
      <c r="A1001" s="56" t="str">
        <f>Invoice!I49</f>
        <v>Free Shipping to USA via DHL due to order over 350 USD:</v>
      </c>
      <c r="B1001" s="75"/>
      <c r="C1001" s="75"/>
      <c r="D1001" s="76"/>
      <c r="E1001" s="67"/>
      <c r="F1001" s="59">
        <f>Invoice!J49</f>
        <v>0</v>
      </c>
      <c r="G1001" s="60"/>
      <c r="H1001" s="61">
        <f t="shared" si="49"/>
        <v>0</v>
      </c>
    </row>
    <row r="1002" spans="1:8" s="62" customFormat="1" hidden="1" outlineLevel="1">
      <c r="A1002" s="56"/>
      <c r="B1002" s="75"/>
      <c r="C1002" s="75"/>
      <c r="D1002" s="76"/>
      <c r="E1002" s="67"/>
      <c r="F1002" s="59">
        <f>Invoice!J50</f>
        <v>0</v>
      </c>
      <c r="G1002" s="60"/>
      <c r="H1002" s="61">
        <f t="shared" si="49"/>
        <v>0</v>
      </c>
    </row>
    <row r="1003" spans="1:8" s="62" customFormat="1" collapsed="1">
      <c r="A1003" s="56" t="str">
        <f>'[2]Copy paste to Here'!T4</f>
        <v>Total:</v>
      </c>
      <c r="B1003" s="75"/>
      <c r="C1003" s="75"/>
      <c r="D1003" s="76"/>
      <c r="E1003" s="67"/>
      <c r="F1003" s="59">
        <f>SUM(F1000:F1002)</f>
        <v>578.17999999999984</v>
      </c>
      <c r="G1003" s="60"/>
      <c r="H1003" s="61">
        <f t="shared" si="49"/>
        <v>20450.226599999995</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20450.226599999995</v>
      </c>
    </row>
    <row r="1010" spans="1:8" s="21" customFormat="1">
      <c r="A1010" s="22"/>
      <c r="E1010" s="21" t="s">
        <v>177</v>
      </c>
      <c r="H1010" s="84">
        <f>(SUMIF($A$1000:$A$1008,"Total:",$H$1000:$H$1008))</f>
        <v>20450.226599999995</v>
      </c>
    </row>
    <row r="1011" spans="1:8" s="21" customFormat="1">
      <c r="E1011" s="21" t="s">
        <v>178</v>
      </c>
      <c r="H1011" s="85">
        <f>H1013-H1012</f>
        <v>19112.36</v>
      </c>
    </row>
    <row r="1012" spans="1:8" s="21" customFormat="1">
      <c r="E1012" s="21" t="s">
        <v>179</v>
      </c>
      <c r="H1012" s="85">
        <f>ROUND((H1013*7)/107,2)</f>
        <v>1337.87</v>
      </c>
    </row>
    <row r="1013" spans="1:8" s="21" customFormat="1">
      <c r="E1013" s="22" t="s">
        <v>180</v>
      </c>
      <c r="H1013" s="86">
        <f>ROUND((SUMIF($A$1000:$A$1008,"Total:",$H$1000:$H$1008)),2)</f>
        <v>20450.23</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70"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26"/>
  <sheetViews>
    <sheetView workbookViewId="0">
      <selection activeCell="A5" sqref="A5"/>
    </sheetView>
  </sheetViews>
  <sheetFormatPr defaultRowHeight="15"/>
  <sheetData>
    <row r="1" spans="1:1">
      <c r="A1" s="2" t="s">
        <v>750</v>
      </c>
    </row>
    <row r="2" spans="1:1">
      <c r="A2" s="2" t="s">
        <v>751</v>
      </c>
    </row>
    <row r="3" spans="1:1">
      <c r="A3" s="2" t="s">
        <v>43</v>
      </c>
    </row>
    <row r="4" spans="1:1">
      <c r="A4" s="2" t="s">
        <v>662</v>
      </c>
    </row>
    <row r="5" spans="1:1">
      <c r="A5" s="2" t="s">
        <v>719</v>
      </c>
    </row>
    <row r="6" spans="1:1">
      <c r="A6" s="2" t="s">
        <v>721</v>
      </c>
    </row>
    <row r="7" spans="1:1">
      <c r="A7" s="2" t="s">
        <v>723</v>
      </c>
    </row>
    <row r="8" spans="1:1">
      <c r="A8" s="2" t="s">
        <v>725</v>
      </c>
    </row>
    <row r="9" spans="1:1">
      <c r="A9" s="2" t="s">
        <v>727</v>
      </c>
    </row>
    <row r="10" spans="1:1">
      <c r="A10" s="2" t="s">
        <v>729</v>
      </c>
    </row>
    <row r="11" spans="1:1">
      <c r="A11" s="2" t="s">
        <v>729</v>
      </c>
    </row>
    <row r="12" spans="1:1">
      <c r="A12" s="2" t="s">
        <v>731</v>
      </c>
    </row>
    <row r="13" spans="1:1">
      <c r="A13" s="2" t="s">
        <v>731</v>
      </c>
    </row>
    <row r="14" spans="1:1">
      <c r="A14" s="2" t="s">
        <v>752</v>
      </c>
    </row>
    <row r="15" spans="1:1">
      <c r="A15" s="2" t="s">
        <v>753</v>
      </c>
    </row>
    <row r="16" spans="1:1">
      <c r="A16" s="2" t="s">
        <v>754</v>
      </c>
    </row>
    <row r="17" spans="1:1">
      <c r="A17" s="2" t="s">
        <v>737</v>
      </c>
    </row>
    <row r="18" spans="1:1">
      <c r="A18" s="2" t="s">
        <v>656</v>
      </c>
    </row>
    <row r="19" spans="1:1">
      <c r="A19" s="2" t="s">
        <v>656</v>
      </c>
    </row>
    <row r="20" spans="1:1">
      <c r="A20" s="2" t="s">
        <v>755</v>
      </c>
    </row>
    <row r="21" spans="1:1">
      <c r="A21" s="2" t="s">
        <v>741</v>
      </c>
    </row>
    <row r="22" spans="1:1">
      <c r="A22" s="2" t="s">
        <v>564</v>
      </c>
    </row>
    <row r="23" spans="1:1">
      <c r="A23" s="2" t="s">
        <v>743</v>
      </c>
    </row>
    <row r="24" spans="1:1">
      <c r="A24" s="2" t="s">
        <v>744</v>
      </c>
    </row>
    <row r="25" spans="1:1">
      <c r="A25" s="2" t="s">
        <v>744</v>
      </c>
    </row>
    <row r="26" spans="1:1">
      <c r="A26" s="2" t="s">
        <v>747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2023-09-10T08:09:17Z</cp:lastPrinted>
  <dcterms:created xsi:type="dcterms:W3CDTF">2009-06-02T18:56:54Z</dcterms:created>
  <dcterms:modified xsi:type="dcterms:W3CDTF">2023-09-10T08:09:21Z</dcterms:modified>
</cp:coreProperties>
</file>