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007B5C7-742E-4D82-B6EB-002875DCB54A}"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Invoice!$A$1:$K$65</definedName>
    <definedName name="_xlnm.Print_Area" localSheetId="2">'Shipping Invoice'!$A$1:$L$60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 i="2" l="1"/>
  <c r="J56" i="2"/>
  <c r="K58" i="7" l="1"/>
  <c r="E50" i="6"/>
  <c r="E49" i="6"/>
  <c r="E45" i="6"/>
  <c r="E42" i="6"/>
  <c r="E41" i="6"/>
  <c r="E40" i="6"/>
  <c r="E39" i="6"/>
  <c r="E38" i="6"/>
  <c r="E37" i="6"/>
  <c r="E34" i="6"/>
  <c r="E33" i="6"/>
  <c r="E29" i="6"/>
  <c r="E26" i="6"/>
  <c r="E25" i="6"/>
  <c r="E24" i="6"/>
  <c r="E23" i="6"/>
  <c r="E22" i="6"/>
  <c r="E21" i="6"/>
  <c r="E18" i="6"/>
  <c r="K14" i="7"/>
  <c r="K17" i="7"/>
  <c r="K10" i="7"/>
  <c r="I55" i="7"/>
  <c r="I54" i="7"/>
  <c r="I53" i="7"/>
  <c r="B52" i="7"/>
  <c r="I52" i="7"/>
  <c r="I51" i="7"/>
  <c r="B50" i="7"/>
  <c r="I50" i="7"/>
  <c r="I49" i="7"/>
  <c r="B45" i="7"/>
  <c r="I45" i="7"/>
  <c r="K45" i="7" s="1"/>
  <c r="I44" i="7"/>
  <c r="I43" i="7"/>
  <c r="I42" i="7"/>
  <c r="I41" i="7"/>
  <c r="I40" i="7"/>
  <c r="I39" i="7"/>
  <c r="I38" i="7"/>
  <c r="I37" i="7"/>
  <c r="B36" i="7"/>
  <c r="B34" i="7"/>
  <c r="I33" i="7"/>
  <c r="I32" i="7"/>
  <c r="I31" i="7"/>
  <c r="I30" i="7"/>
  <c r="B29" i="7"/>
  <c r="I29" i="7"/>
  <c r="I28" i="7"/>
  <c r="I27" i="7"/>
  <c r="I26" i="7"/>
  <c r="I25" i="7"/>
  <c r="I24" i="7"/>
  <c r="I23" i="7"/>
  <c r="N1" i="7"/>
  <c r="I48" i="7" s="1"/>
  <c r="N1" i="6"/>
  <c r="E36" i="6" s="1"/>
  <c r="F1002" i="6"/>
  <c r="D51" i="6"/>
  <c r="B55" i="7" s="1"/>
  <c r="D50" i="6"/>
  <c r="B54" i="7" s="1"/>
  <c r="K54" i="7" s="1"/>
  <c r="D49" i="6"/>
  <c r="B53" i="7" s="1"/>
  <c r="K53" i="7" s="1"/>
  <c r="D48" i="6"/>
  <c r="D47" i="6"/>
  <c r="B51" i="7" s="1"/>
  <c r="D46" i="6"/>
  <c r="D45" i="6"/>
  <c r="B49" i="7" s="1"/>
  <c r="D44" i="6"/>
  <c r="B48" i="7" s="1"/>
  <c r="D43" i="6"/>
  <c r="B47" i="7" s="1"/>
  <c r="D42" i="6"/>
  <c r="B46" i="7" s="1"/>
  <c r="D41" i="6"/>
  <c r="D40" i="6"/>
  <c r="B44" i="7" s="1"/>
  <c r="D39" i="6"/>
  <c r="B43" i="7" s="1"/>
  <c r="D38" i="6"/>
  <c r="B42" i="7" s="1"/>
  <c r="D37" i="6"/>
  <c r="B41" i="7" s="1"/>
  <c r="D36" i="6"/>
  <c r="B40" i="7" s="1"/>
  <c r="D35" i="6"/>
  <c r="B39" i="7" s="1"/>
  <c r="D34" i="6"/>
  <c r="B38" i="7" s="1"/>
  <c r="D33" i="6"/>
  <c r="B37" i="7" s="1"/>
  <c r="K37" i="7" s="1"/>
  <c r="D32" i="6"/>
  <c r="D31" i="6"/>
  <c r="B35" i="7" s="1"/>
  <c r="D30" i="6"/>
  <c r="D29" i="6"/>
  <c r="B33" i="7" s="1"/>
  <c r="K33" i="7" s="1"/>
  <c r="D28" i="6"/>
  <c r="B32" i="7" s="1"/>
  <c r="K32" i="7" s="1"/>
  <c r="D27" i="6"/>
  <c r="B31" i="7" s="1"/>
  <c r="K31" i="7" s="1"/>
  <c r="D26" i="6"/>
  <c r="B30" i="7" s="1"/>
  <c r="K30" i="7" s="1"/>
  <c r="D25" i="6"/>
  <c r="D24" i="6"/>
  <c r="B28" i="7" s="1"/>
  <c r="D23" i="6"/>
  <c r="B27" i="7" s="1"/>
  <c r="D22" i="6"/>
  <c r="B26" i="7" s="1"/>
  <c r="D21" i="6"/>
  <c r="B25" i="7" s="1"/>
  <c r="D20" i="6"/>
  <c r="B24" i="7" s="1"/>
  <c r="D19" i="6"/>
  <c r="B23" i="7" s="1"/>
  <c r="D18" i="6"/>
  <c r="B22" i="7" s="1"/>
  <c r="G3" i="6"/>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46" i="7" l="1"/>
  <c r="K52" i="7"/>
  <c r="K51" i="7"/>
  <c r="K48" i="7"/>
  <c r="K49" i="7"/>
  <c r="K29" i="7"/>
  <c r="K39" i="7"/>
  <c r="K55" i="7"/>
  <c r="K40" i="7"/>
  <c r="K25" i="7"/>
  <c r="K41" i="7"/>
  <c r="I34" i="7"/>
  <c r="K50" i="7"/>
  <c r="K42" i="7"/>
  <c r="K34" i="7"/>
  <c r="I46" i="7"/>
  <c r="K38" i="7"/>
  <c r="K27" i="7"/>
  <c r="K43" i="7"/>
  <c r="I35" i="7"/>
  <c r="K35" i="7" s="1"/>
  <c r="I47" i="7"/>
  <c r="K47" i="7" s="1"/>
  <c r="K24" i="7"/>
  <c r="K26" i="7"/>
  <c r="K28" i="7"/>
  <c r="K44" i="7"/>
  <c r="I22" i="7"/>
  <c r="K22" i="7" s="1"/>
  <c r="I36" i="7"/>
  <c r="K36" i="7" s="1"/>
  <c r="E27" i="6"/>
  <c r="E43" i="6"/>
  <c r="E28" i="6"/>
  <c r="E44" i="6"/>
  <c r="E46" i="6"/>
  <c r="E30" i="6"/>
  <c r="E31" i="6"/>
  <c r="E47" i="6"/>
  <c r="E32" i="6"/>
  <c r="E48" i="6"/>
  <c r="E19" i="6"/>
  <c r="E35" i="6"/>
  <c r="E51" i="6"/>
  <c r="E20" i="6"/>
  <c r="K23" i="7"/>
  <c r="B56" i="7"/>
  <c r="M11" i="6"/>
  <c r="I62" i="2" s="1"/>
  <c r="K56" i="7" l="1"/>
  <c r="J57"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1001" i="6" l="1"/>
  <c r="K57" i="7"/>
  <c r="I64" i="2"/>
  <c r="I63" i="2" s="1"/>
  <c r="K59" i="7"/>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<sst xmlns="http://schemas.openxmlformats.org/spreadsheetml/2006/main" count="2328" uniqueCount="792">
  <si>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</si>
  <si>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</si>
  <si>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</si>
  <si>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</si>
  <si>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</si>
  <si>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</si>
  <si>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</si>
  <si>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</si>
  <si>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</si>
  <si>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</si>
  <si>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</si>
  <si>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</si>
  <si>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</si>
  <si>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</si>
  <si>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</si>
  <si>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</si>
  <si>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</si>
  <si>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</si>
  <si>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</si>
  <si>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</si>
  <si>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</si>
  <si>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</si>
  <si>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</si>
  <si>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</si>
  <si>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</si>
  <si>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</si>
  <si>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</si>
  <si>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</si>
  <si>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</si>
  <si>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</si>
  <si>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</si>
  <si>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</si>
  <si>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</si>
  <si>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</si>
  <si>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</si>
  <si>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</si>
  <si>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</si>
  <si>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</si>
  <si>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</si>
  <si>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</si>
  <si>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</si>
  <si>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</si>
  <si>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</si>
  <si>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</si>
  <si>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</si>
  <si>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</si>
  <si>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</si>
  <si>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</si>
  <si>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</si>
  <si>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</si>
  <si>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</si>
  <si>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</si>
  <si>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</si>
  <si>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</si>
  <si>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</si>
  <si>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</si>
  <si>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</si>
  <si>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</si>
  <si>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</si>
  <si>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</si>
  <si>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</si>
  <si>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</si>
  <si>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</si>
  <si>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</si>
  <si>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</si>
  <si>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</si>
  <si>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</si>
  <si>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</si>
  <si>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</si>
  <si>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</si>
  <si>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</si>
  <si>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</si>
  <si>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</si>
  <si>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</si>
  <si>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</si>
  <si>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</si>
  <si>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</si>
  <si>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</si>
  <si>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</si>
  <si>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</si>
  <si>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</si>
  <si>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</si>
  <si>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</si>
  <si>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</si>
  <si>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</si>
  <si>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</si>
  <si>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</si>
  <si>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</si>
  <si>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</si>
  <si>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</si>
  <si>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</si>
  <si>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</si>
  <si>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</si>
  <si>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</si>
  <si>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</si>
  <si>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</si>
  <si>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</si>
  <si>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</si>
  <si>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</si>
  <si>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</si>
  <si>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</si>
  <si>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</si>
  <si>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</si>
  <si>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</si>
  <si>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</si>
  <si>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</si>
  <si>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</si>
  <si>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</si>
  <si>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</si>
  <si>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</si>
  <si>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</si>
  <si>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</si>
  <si>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</si>
  <si>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</si>
  <si>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</si>
  <si>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</si>
  <si>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</si>
  <si>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</si>
  <si>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</si>
  <si>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</si>
  <si>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</si>
  <si>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</si>
  <si>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</si>
  <si>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</si>
  <si>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</si>
  <si>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</si>
  <si>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</si>
  <si>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</si>
  <si>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</si>
  <si>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</si>
  <si>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</si>
  <si>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</si>
  <si>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</si>
  <si>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</si>
  <si>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</si>
  <si>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</si>
  <si>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</si>
  <si>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</si>
  <si>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</si>
  <si>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</si>
  <si>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</si>
  <si>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</si>
  <si>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</si>
  <si>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</si>
  <si>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</si>
  <si>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</si>
  <si>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</si>
  <si>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</si>
  <si>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</si>
  <si>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</si>
  <si>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</si>
  <si>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</si>
  <si>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</si>
  <si>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</si>
  <si>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</si>
  <si>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</si>
  <si>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</si>
  <si>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</si>
  <si>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</si>
  <si>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</si>
  <si>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</si>
  <si>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</si>
  <si>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</si>
  <si>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</si>
  <si>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</si>
  <si>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</si>
  <si>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</si>
  <si>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</si>
  <si>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</si>
  <si>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</si>
  <si>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</si>
  <si>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</si>
  <si>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</si>
  <si>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</si>
  <si>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</si>
  <si>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</si>
  <si>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</si>
  <si>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</si>
  <si>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</si>
  <si>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</si>
  <si>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</si>
  <si>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</si>
  <si>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</si>
  <si>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</si>
  <si>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</si>
  <si>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</si>
  <si>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</si>
  <si>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</si>
  <si>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</si>
  <si>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</si>
  <si>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</si>
  <si>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</si>
  <si>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</si>
  <si>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</si>
  <si>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</si>
  <si>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</si>
  <si>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</si>
  <si>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</si>
  <si>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</si>
  <si>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</si>
  <si>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</si>
  <si>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</si>
  <si>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</si>
  <si>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</si>
  <si>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</si>
  <si>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</si>
  <si>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</si>
  <si>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</si>
  <si>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</si>
  <si>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</si>
  <si>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</si>
  <si>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</si>
  <si>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</si>
  <si>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</si>
  <si>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</si>
  <si>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</si>
  <si>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</si>
  <si>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</si>
  <si>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</si>
  <si>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</si>
  <si>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</si>
  <si>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</si>
  <si>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</si>
  <si>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</si>
  <si>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</si>
  <si>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</si>
  <si>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</si>
  <si>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</si>
  <si>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</si>
  <si>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</si>
  <si>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</si>
  <si>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</si>
  <si>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</si>
  <si>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</si>
  <si>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</si>
  <si>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</si>
  <si>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</si>
  <si>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</si>
  <si>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</si>
  <si>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</si>
  <si>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</si>
  <si>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</si>
  <si>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</si>
  <si>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</si>
  <si>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</si>
  <si>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</si>
  <si>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</si>
  <si>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</si>
  <si>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</si>
  <si>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</si>
  <si>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</si>
  <si>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</si>
  <si>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</si>
  <si>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</si>
  <si>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</si>
  <si>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</si>
  <si>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</si>
  <si>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</si>
  <si>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</si>
  <si>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</si>
  <si>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</si>
  <si>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</si>
  <si>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</si>
  <si>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</si>
  <si>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</si>
  <si>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</si>
  <si>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</si>
  <si>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</si>
  <si>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</si>
  <si>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</si>
  <si>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</si>
  <si>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</si>
  <si>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</si>
  <si>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</si>
  <si>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</si>
  <si>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</si>
  <si>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</si>
  <si>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</si>
  <si>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</si>
  <si>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</si>
  <si>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</si>
  <si>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</si>
  <si>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</si>
  <si>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</si>
  <si>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</si>
  <si>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</si>
  <si>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</si>
  <si>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</si>
  <si>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</si>
  <si>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</si>
  <si>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</si>
  <si>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</si>
  <si>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</si>
  <si>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</si>
  <si>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</si>
  <si>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</si>
  <si>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</si>
  <si>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</si>
  <si>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</si>
  <si>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</si>
  <si>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</si>
  <si>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</si>
  <si>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</si>
  <si>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</si>
  <si>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</si>
  <si>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</si>
  <si>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</si>
  <si>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</si>
  <si>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</si>
  <si>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</si>
  <si>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</si>
  <si>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</si>
  <si>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</si>
  <si>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</si>
  <si>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</si>
  <si>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</si>
  <si>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</si>
  <si>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</si>
  <si>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</si>
  <si>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</si>
  <si>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</si>
  <si>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</si>
  <si>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</si>
  <si>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</si>
  <si>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</si>
  <si>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</si>
  <si>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</si>
  <si>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</si>
  <si>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</si>
  <si>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</si>
  <si>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</si>
  <si>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</si>
  <si>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</si>
  <si>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</si>
  <si>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</si>
  <si>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</si>
  <si>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</si>
  <si>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</si>
  <si>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</si>
  <si>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</si>
  <si>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</si>
  <si>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</si>
  <si>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</si>
  <si>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</si>
  <si>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</si>
  <si>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</si>
  <si>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</si>
  <si>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</si>
  <si>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</si>
  <si>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</si>
  <si>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</si>
  <si>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</si>
  <si>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</si>
  <si>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</si>
  <si>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</si>
  <si>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</si>
  <si>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</si>
  <si>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</si>
  <si>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</si>
  <si>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</si>
  <si>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</si>
  <si>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</si>
  <si>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</si>
  <si>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</si>
  <si>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</si>
  <si>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</si>
  <si>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</si>
  <si>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</si>
  <si>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</si>
  <si>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</si>
  <si>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</si>
  <si>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</si>
  <si>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</si>
  <si>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</si>
  <si>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</si>
  <si>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</si>
  <si>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</si>
  <si>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</si>
  <si>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</si>
  <si>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</si>
  <si>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</si>
  <si>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</si>
  <si>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</si>
  <si>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</si>
  <si>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</si>
  <si>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</si>
  <si>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</si>
  <si>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</si>
  <si>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</si>
  <si>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</si>
  <si>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</si>
  <si>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</si>
  <si>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</si>
  <si>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</si>
  <si>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</si>
  <si>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</si>
  <si>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</si>
  <si>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</si>
  <si>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</si>
  <si>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</si>
  <si>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</si>
  <si>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</si>
  <si>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</si>
  <si>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</si>
  <si>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</si>
  <si>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</si>
  <si>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</si>
  <si>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</si>
  <si>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</si>
  <si>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</si>
  <si>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</si>
  <si>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</si>
  <si>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</si>
  <si>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</si>
  <si>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</si>
  <si>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</si>
  <si>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</si>
  <si>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</si>
  <si>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</si>
  <si>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</si>
  <si>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</si>
  <si>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</si>
  <si>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</si>
  <si>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</si>
  <si>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</si>
  <si>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</si>
  <si>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</si>
  <si>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</si>
  <si>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</si>
  <si>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</si>
  <si>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</si>
  <si>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</si>
  <si>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</si>
  <si>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</si>
  <si>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</si>
  <si>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</si>
  <si>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</si>
  <si>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</si>
  <si>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</si>
  <si>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</si>
  <si>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</si>
  <si>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</si>
  <si>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</si>
  <si>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</si>
  <si>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</si>
  <si>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</si>
  <si>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</si>
  <si>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</si>
  <si>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</si>
  <si>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</si>
  <si>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</si>
  <si>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</si>
  <si>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</si>
  <si>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</si>
  <si>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</si>
  <si>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</si>
  <si>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</si>
  <si>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</si>
  <si>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</si>
  <si>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</si>
  <si>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</si>
  <si>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</si>
  <si>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</si>
  <si>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</si>
  <si>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</si>
  <si>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</si>
  <si>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</si>
  <si>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</si>
  <si>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</si>
  <si>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</si>
  <si>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</si>
  <si>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</si>
  <si>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</si>
  <si>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</si>
  <si>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</si>
  <si>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</si>
  <si>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</si>
  <si>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</si>
  <si>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</si>
  <si>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</si>
  <si>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</si>
  <si>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</si>
  <si>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</si>
  <si>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</si>
  <si>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</si>
  <si>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</si>
  <si>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</si>
  <si>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</si>
  <si>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</si>
  <si>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</si>
  <si>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</si>
  <si>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</si>
  <si>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</si>
  <si>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</si>
  <si>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</si>
  <si>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</si>
  <si>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</si>
  <si>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</si>
  <si>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</si>
  <si>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</si>
  <si>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</si>
  <si>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</si>
  <si>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</si>
  <si>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</si>
  <si>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</si>
  <si>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</si>
  <si>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</si>
  <si>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</si>
  <si>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</si>
  <si>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</si>
  <si>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</si>
  <si>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</si>
  <si>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</si>
  <si>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</si>
  <si>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</si>
  <si>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</si>
  <si>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</si>
  <si>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</si>
  <si>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</si>
  <si>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</si>
  <si>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</si>
  <si>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</si>
  <si>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</si>
  <si>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</si>
  <si>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</si>
  <si>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</si>
  <si>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</si>
  <si>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</si>
  <si>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</si>
  <si>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</si>
  <si>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</si>
  <si>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</si>
  <si>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</si>
  <si>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</si>
  <si>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</si>
  <si>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</si>
  <si>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</si>
  <si>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</si>
  <si>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</si>
  <si>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</si>
  <si>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</si>
  <si>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</si>
  <si>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</si>
  <si>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</si>
  <si>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</si>
  <si>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</si>
  <si>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</si>
  <si>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</si>
  <si>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</si>
  <si>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</si>
  <si>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</si>
  <si>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</si>
  <si>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</si>
  <si>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</si>
  <si>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</si>
  <si>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</si>
  <si>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</si>
  <si>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</si>
  <si>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</si>
  <si>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</si>
  <si>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</si>
  <si>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</si>
  <si>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</si>
  <si>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</si>
  <si>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</si>
  <si>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</si>
  <si>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</si>
  <si>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</si>
  <si>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</si>
  <si>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</si>
  <si>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</si>
  <si>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</si>
  <si>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</si>
  <si>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</si>
  <si>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</si>
  <si>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</si>
  <si>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</si>
  <si>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</si>
  <si>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</si>
  <si>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</si>
  <si>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</si>
  <si>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</si>
  <si>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</si>
  <si>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</si>
  <si>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</si>
  <si>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</si>
  <si>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</si>
  <si>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</si>
  <si>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</si>
  <si>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</si>
  <si>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</si>
  <si>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</si>
  <si>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</si>
  <si>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</si>
  <si>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</si>
  <si>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</si>
  <si>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</si>
  <si>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</si>
  <si>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</si>
  <si>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</si>
  <si>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</si>
  <si>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</si>
  <si>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</si>
  <si>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</si>
  <si>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</si>
  <si>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</si>
  <si>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</si>
  <si>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</si>
  <si>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</si>
  <si>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</si>
  <si>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</si>
  <si>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</si>
  <si>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</si>
  <si>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</si>
  <si>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</si>
  <si>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</si>
  <si>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</si>
  <si>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</si>
  <si>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</si>
  <si>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</si>
  <si>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</si>
  <si>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</si>
  <si>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</si>
  <si>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</si>
  <si>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</si>
  <si>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</si>
  <si>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</si>
  <si>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</si>
  <si>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</si>
  <si>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</si>
  <si>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</si>
  <si>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</si>
  <si>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</si>
  <si>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</si>
  <si>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</si>
  <si>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</si>
  <si>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</si>
  <si>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</si>
  <si>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</si>
  <si>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</si>
  <si>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</si>
  <si>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</si>
  <si>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</si>
  <si>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</si>
  <si>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</si>
  <si>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</si>
  <si>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</si>
  <si>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</si>
  <si>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</si>
  <si>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</si>
  <si>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</si>
  <si>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</si>
  <si>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</si>
  <si>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</si>
  <si>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</si>
  <si>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</si>
  <si>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</si>
  <si>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</si>
  <si>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</si>
  <si>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</si>
  <si>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</si>
  <si>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</si>
  <si>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</si>
  <si>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</si>
  <si>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</si>
  <si>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</si>
  <si>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</si>
  <si>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</si>
  <si>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</si>
  <si>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</si>
  <si>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</si>
  <si>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</si>
  <si>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</si>
  <si>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</si>
  <si>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</si>
  <si>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</si>
  <si>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</si>
  <si>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</si>
  <si>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</si>
  <si>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</si>
  <si>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</si>
  <si>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</si>
  <si>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</si>
  <si>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</si>
  <si>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</si>
  <si>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</si>
  <si>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</si>
  <si>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</si>
  <si>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</si>
  <si>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</si>
  <si>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</si>
  <si>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</si>
  <si>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</si>
  <si>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</si>
  <si>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</si>
  <si>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</si>
  <si>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</si>
  <si>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</si>
  <si>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</si>
  <si>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</si>
  <si>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</si>
  <si>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</si>
  <si>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</si>
  <si>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</si>
  <si>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</si>
  <si>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</si>
  <si>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</si>
  <si>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</si>
  <si>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Pierced Owl LLC</t>
  </si>
  <si>
    <t>Jeffrey Wasilewski</t>
  </si>
  <si>
    <t>1150 South St</t>
  </si>
  <si>
    <t>06078 Suffield</t>
  </si>
  <si>
    <t>United States</t>
  </si>
  <si>
    <t>Tel: +1 2022776856</t>
  </si>
  <si>
    <t>Email: jeff@jswmediainc.com</t>
  </si>
  <si>
    <t>AGSEPZ3</t>
  </si>
  <si>
    <t>Cz Color: Jet</t>
  </si>
  <si>
    <t>BNPB</t>
  </si>
  <si>
    <t>Gauge: 3mm</t>
  </si>
  <si>
    <t>DGSAA</t>
  </si>
  <si>
    <t>Gauge: 18mm</t>
  </si>
  <si>
    <t>Real jade double flared stone flesh tunnel</t>
  </si>
  <si>
    <t>Gauge: 20mm</t>
  </si>
  <si>
    <t>DPWN</t>
  </si>
  <si>
    <t>Gauge: 5mm</t>
  </si>
  <si>
    <t>Sono wood double flared flesh tunnel</t>
  </si>
  <si>
    <t>IPAR</t>
  </si>
  <si>
    <t>Areng wood spiral coil taper</t>
  </si>
  <si>
    <t>IPCSW</t>
  </si>
  <si>
    <t>Sawo wood fake plug in pincher shape with 16g (1.2mm) 316L steel post</t>
  </si>
  <si>
    <t>IPTE</t>
  </si>
  <si>
    <t>Gauge: 10mm</t>
  </si>
  <si>
    <t>Sawo wood spiral coil taper</t>
  </si>
  <si>
    <t>NPSH23</t>
  </si>
  <si>
    <t>316L steel nipple barbell, 14g (1.6mm) Small pistol with black accents (pistol is made from 925 Silver plated brass)</t>
  </si>
  <si>
    <t>PCP</t>
  </si>
  <si>
    <t>Pincher Size: Thickness 2.5mm &amp; width 12mm</t>
  </si>
  <si>
    <t>Surgical steel septum pincher with ridged ends and a double O-rings</t>
  </si>
  <si>
    <t>Pincher Size: Thickness 1.6mm &amp; width 12mm</t>
  </si>
  <si>
    <t>PGSBB</t>
  </si>
  <si>
    <t>Moon stone double flare plug (opalite)</t>
  </si>
  <si>
    <t>PGSCC</t>
  </si>
  <si>
    <t>Rose quartz double flared stone plug</t>
  </si>
  <si>
    <t>PGSEE</t>
  </si>
  <si>
    <t>Gauge: 6mm</t>
  </si>
  <si>
    <t>Hematite double flared stone plug</t>
  </si>
  <si>
    <t>PSP</t>
  </si>
  <si>
    <t>316L steel septum pincher with double rubber O-rings</t>
  </si>
  <si>
    <t>SEG8</t>
  </si>
  <si>
    <t>High polished surgical steel segment ring, 8g (3mm)</t>
  </si>
  <si>
    <t>TPSP</t>
  </si>
  <si>
    <t>Pincher Size: Thickness 2mm &amp; width 12mm</t>
  </si>
  <si>
    <t>PVD plated surgical steel septum pincher with double O-rings thickness</t>
  </si>
  <si>
    <t>UINDB</t>
  </si>
  <si>
    <t>Titanium G23 industrial barbell, 14g (1.6mm) with two 5mm balls</t>
  </si>
  <si>
    <t>USEGH16</t>
  </si>
  <si>
    <t>Titanium G23 hinged segment ring, 16g (1.2mm)</t>
  </si>
  <si>
    <t>VSEPP14</t>
  </si>
  <si>
    <t>ZUBN2CG</t>
  </si>
  <si>
    <t>EO gas sterilized piercing: Titanium G23 belly banana, 14g (1.6mm) with an 8mm and 5mm jewel ball</t>
  </si>
  <si>
    <t>BNPB8</t>
  </si>
  <si>
    <t>DGSAA11/16</t>
  </si>
  <si>
    <t>DGSAA13/16</t>
  </si>
  <si>
    <t>DPWN4</t>
  </si>
  <si>
    <t>IPAR8</t>
  </si>
  <si>
    <t>IPCSW8</t>
  </si>
  <si>
    <t>IPTE00</t>
  </si>
  <si>
    <t>PCP10B</t>
  </si>
  <si>
    <t>PCP14B</t>
  </si>
  <si>
    <t>PGSBB00</t>
  </si>
  <si>
    <t>PGSCC11/16</t>
  </si>
  <si>
    <t>PGSEE2</t>
  </si>
  <si>
    <t>PGSEE13/16</t>
  </si>
  <si>
    <t>PSP14B</t>
  </si>
  <si>
    <t>TPSP12B</t>
  </si>
  <si>
    <t>TPSP10B</t>
  </si>
  <si>
    <t>VSEGH16A</t>
  </si>
  <si>
    <t>VSEGH16B</t>
  </si>
  <si>
    <t>VSEGH18B</t>
  </si>
  <si>
    <t>VSEGH18C</t>
  </si>
  <si>
    <t>Five Hundred Ninety One and 13 cents USD</t>
  </si>
  <si>
    <t>925 Silver fake septum clicker, 18g (1mm) with a single 3mm prong set CZ stone in the center- outer diameter of 1/2'' (12mm)</t>
  </si>
  <si>
    <t>Surgical steel banana for prince albert piercing with two internal threading balls - length 3/4''(19mm)</t>
  </si>
  <si>
    <t>925 Silver septum clicker with a 14g (1.6mm) 316L steel closure bar with a prong set synthetic opal in the center- length of bar 1/4'' - 5/16'' (6mm to 8mm)</t>
  </si>
  <si>
    <t>Mina</t>
  </si>
  <si>
    <t>06078 Suffield, Connecticut</t>
  </si>
  <si>
    <t xml:space="preserve">VAT: 62721881-001 </t>
  </si>
  <si>
    <r>
      <t xml:space="preserve">Discount 30% as per </t>
    </r>
    <r>
      <rPr>
        <b/>
        <sz val="10"/>
        <color theme="1"/>
        <rFont val="Arial"/>
        <family val="2"/>
      </rPr>
      <t>Gold Membership</t>
    </r>
    <r>
      <rPr>
        <sz val="10"/>
        <color theme="1"/>
        <rFont val="Arial"/>
        <family val="2"/>
      </rPr>
      <t>:</t>
    </r>
  </si>
  <si>
    <r>
      <t xml:space="preserve">Free Shipping to USA via DHL due </t>
    </r>
    <r>
      <rPr>
        <b/>
        <sz val="10"/>
        <color theme="1"/>
        <rFont val="Arial"/>
        <family val="2"/>
      </rPr>
      <t>Gold Membership</t>
    </r>
    <r>
      <rPr>
        <sz val="10"/>
        <color theme="1"/>
        <rFont val="Arial"/>
        <family val="2"/>
      </rPr>
      <t>:</t>
    </r>
  </si>
  <si>
    <t xml:space="preserve">GSP Eligible  </t>
  </si>
  <si>
    <t>HTS - A7117.19.9000: Imitation jewelry of base metal</t>
  </si>
  <si>
    <t>Four Hundred Five and 00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</si>
</sst>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2" fillId="0" borderId="0"/>
  </cellStyleXfs>
  <cellXfs count="16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20" xfId="0" applyFont="1" applyFill="1" applyBorder="1"/>
    <xf numFmtId="0" fontId="18" fillId="2" borderId="13" xfId="0" applyFont="1" applyFill="1" applyBorder="1"/>
    <xf numFmtId="1" fontId="1" fillId="2" borderId="0" xfId="0" applyNumberFormat="1" applyFont="1" applyFill="1" applyAlignment="1">
      <alignment horizontal="center"/>
    </xf>
    <xf numFmtId="0" fontId="18" fillId="2" borderId="0" xfId="0" applyFont="1" applyFill="1" applyAlignment="1">
      <alignment horizontal="center"/>
    </xf>
    <xf numFmtId="0" fontId="19" fillId="2" borderId="0" xfId="0" applyFont="1" applyFill="1" applyAlignment="1">
      <alignment horizontal="center"/>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6" borderId="19" xfId="0" applyNumberFormat="1" applyFont="1" applyFill="1" applyBorder="1" applyAlignment="1">
      <alignment horizontal="center" vertical="top" wrapText="1"/>
    </xf>
    <xf numFmtId="1" fontId="1" fillId="6" borderId="19" xfId="0" applyNumberFormat="1" applyFont="1" applyFill="1" applyBorder="1" applyAlignment="1">
      <alignment vertical="top" wrapText="1"/>
    </xf>
    <xf numFmtId="1" fontId="3" fillId="6" borderId="9" xfId="0" applyNumberFormat="1" applyFont="1" applyFill="1" applyBorder="1" applyAlignment="1">
      <alignment vertical="top" wrapText="1"/>
    </xf>
    <xf numFmtId="1" fontId="3" fillId="6" borderId="19" xfId="0" applyNumberFormat="1" applyFont="1" applyFill="1" applyBorder="1" applyAlignment="1">
      <alignment vertical="top" wrapText="1"/>
    </xf>
    <xf numFmtId="2" fontId="1" fillId="6" borderId="19" xfId="0" applyNumberFormat="1" applyFont="1" applyFill="1" applyBorder="1" applyAlignment="1">
      <alignment horizontal="right" vertical="top" wrapText="1"/>
    </xf>
    <xf numFmtId="2" fontId="18" fillId="6" borderId="19" xfId="0" applyNumberFormat="1" applyFont="1" applyFill="1" applyBorder="1" applyAlignment="1">
      <alignment horizontal="righ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6" borderId="9" xfId="0" applyNumberFormat="1" applyFont="1" applyFill="1" applyBorder="1" applyAlignment="1">
      <alignment vertical="top" wrapText="1"/>
    </xf>
    <xf numFmtId="1" fontId="3" fillId="6"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cellXfs>
  <cellStyles count="5343">
    <cellStyle name="Comma 2" xfId="7" xr:uid="{4D20F33A-BB9B-4B32-9DC9-91A1D96BF0EF}"/>
    <cellStyle name="Comma 2 2" xfId="4430" xr:uid="{E27AAF28-DCE1-45EA-ADEB-AEC3F6A774A0}"/>
    <cellStyle name="Comma 2 2 2" xfId="4755" xr:uid="{DB262A9C-4C44-40AE-8BBD-6CE28FF7A3E5}"/>
    <cellStyle name="Comma 2 2 2 2" xfId="5326" xr:uid="{3CA39F0B-5CCA-413A-BCCF-21AAB1AF832B}"/>
    <cellStyle name="Comma 2 2 3" xfId="4591" xr:uid="{83A28D53-D3B1-414A-9D2A-D4CA12401B97}"/>
    <cellStyle name="Comma 3" xfId="4318" xr:uid="{8330CC83-558E-4022-B487-0D5F2658D214}"/>
    <cellStyle name="Comma 3 2" xfId="4432" xr:uid="{A86007AF-F460-4518-B9EC-64D0023AF603}"/>
    <cellStyle name="Comma 3 2 2" xfId="4756" xr:uid="{DE9B5860-27F8-40CC-A098-D1AE64BB918D}"/>
    <cellStyle name="Comma 3 2 2 2" xfId="5327" xr:uid="{836BC5D9-07DE-415E-9AD7-786110CC63E8}"/>
    <cellStyle name="Comma 3 2 3" xfId="5325" xr:uid="{713370A5-9D83-49E4-AAD4-BB9E6761BC45}"/>
    <cellStyle name="Currency 10" xfId="8" xr:uid="{85F622F6-AF01-45FA-AD0E-BB22BF736932}"/>
    <cellStyle name="Currency 10 2" xfId="9" xr:uid="{77200896-8177-459F-A15C-1C3F1FF5BEBE}"/>
    <cellStyle name="Currency 10 2 2" xfId="203" xr:uid="{602B5B9A-A2E0-4E53-89CC-E87DE3973CE1}"/>
    <cellStyle name="Currency 10 2 2 2" xfId="4616" xr:uid="{5C49CA11-1419-4D2E-A20F-116BC9E53206}"/>
    <cellStyle name="Currency 10 2 3" xfId="4511" xr:uid="{25D2E4E1-BFED-414A-AB87-B8AC2562BD48}"/>
    <cellStyle name="Currency 10 3" xfId="10" xr:uid="{031206EA-CF0A-4739-9963-49567110B8B4}"/>
    <cellStyle name="Currency 10 3 2" xfId="204" xr:uid="{191DAED6-DC00-48DC-8005-B6DFB91306B1}"/>
    <cellStyle name="Currency 10 3 2 2" xfId="4617" xr:uid="{FA97E92C-6B47-439C-BEA5-4B2B543E63A2}"/>
    <cellStyle name="Currency 10 3 3" xfId="4512" xr:uid="{A08FBE27-B396-4192-B7CF-458C6178654A}"/>
    <cellStyle name="Currency 10 4" xfId="205" xr:uid="{A4ED8031-2E8B-49E0-9D9D-6CABAC433A68}"/>
    <cellStyle name="Currency 10 4 2" xfId="4618" xr:uid="{00604DCD-FA6A-49B0-95D6-6CA0CDC2A75F}"/>
    <cellStyle name="Currency 10 5" xfId="4437" xr:uid="{B172BFD6-D3CC-407B-92DB-991A61C7CC75}"/>
    <cellStyle name="Currency 10 6" xfId="4510" xr:uid="{109AA72F-619D-4E3A-84F4-262C5FDC48D6}"/>
    <cellStyle name="Currency 11" xfId="11" xr:uid="{C8001CD6-E4E4-42B9-B836-51D2C3AE1FE3}"/>
    <cellStyle name="Currency 11 2" xfId="12" xr:uid="{886F50F7-ED4F-4F19-9040-06698F17837A}"/>
    <cellStyle name="Currency 11 2 2" xfId="206" xr:uid="{91D9D610-944E-4894-8354-9D380D637291}"/>
    <cellStyle name="Currency 11 2 2 2" xfId="4619" xr:uid="{6804BF7C-14AD-4777-B6E1-94D280F4436F}"/>
    <cellStyle name="Currency 11 2 3" xfId="4514" xr:uid="{82AF72CC-7A81-4A67-A2FD-BEF93AB076B0}"/>
    <cellStyle name="Currency 11 3" xfId="13" xr:uid="{52138477-A9AE-4596-96D8-1494A99D7264}"/>
    <cellStyle name="Currency 11 3 2" xfId="207" xr:uid="{D5272E75-3764-4064-A51E-0EA6E5AA52EA}"/>
    <cellStyle name="Currency 11 3 2 2" xfId="4620" xr:uid="{C6EFD053-AC12-4986-A239-6741C5FEBE09}"/>
    <cellStyle name="Currency 11 3 3" xfId="4515" xr:uid="{167211E1-7733-4B33-A807-192B285398B2}"/>
    <cellStyle name="Currency 11 4" xfId="208" xr:uid="{3EEB3BF3-FA5E-4746-8DB4-BBF3A06B309B}"/>
    <cellStyle name="Currency 11 4 2" xfId="4621" xr:uid="{B810EF0D-E692-40BC-B63C-43C4955E7277}"/>
    <cellStyle name="Currency 11 5" xfId="4319" xr:uid="{36D43A5E-830B-4F19-AEFF-C4E1F99EF7D0}"/>
    <cellStyle name="Currency 11 5 2" xfId="4438" xr:uid="{D5208BE9-855B-4013-8C98-6A517443E6BF}"/>
    <cellStyle name="Currency 11 5 3" xfId="4720" xr:uid="{BA22E578-43C4-4B23-B1C2-1A09DE9BD0FB}"/>
    <cellStyle name="Currency 11 5 3 2" xfId="5315" xr:uid="{086F4C32-C09F-4DF3-875A-09A984937108}"/>
    <cellStyle name="Currency 11 5 3 3" xfId="4757" xr:uid="{C4B908CD-59C7-446A-9C78-0709E92FA584}"/>
    <cellStyle name="Currency 11 5 4" xfId="4697" xr:uid="{7850507F-0755-4076-9A08-7E8596ACDFEC}"/>
    <cellStyle name="Currency 11 6" xfId="4513" xr:uid="{B8D14477-BECF-44DC-A6A0-8B973D44DDB9}"/>
    <cellStyle name="Currency 12" xfId="14" xr:uid="{95004FE9-4DCA-4F7D-BAEC-44E184651BB4}"/>
    <cellStyle name="Currency 12 2" xfId="15" xr:uid="{F37A237F-9F79-4380-BBB0-11F06BBB3F09}"/>
    <cellStyle name="Currency 12 2 2" xfId="209" xr:uid="{73980318-6BE3-4A44-AFBC-A443775137CD}"/>
    <cellStyle name="Currency 12 2 2 2" xfId="4622" xr:uid="{3161C3C5-A1AD-4657-9D18-59B4CAA417B1}"/>
    <cellStyle name="Currency 12 2 3" xfId="4517" xr:uid="{0F87F285-A40E-4715-8836-416A2E3F1F92}"/>
    <cellStyle name="Currency 12 3" xfId="210" xr:uid="{19F096A7-0A1E-457D-8EB8-4FE46E18FDE5}"/>
    <cellStyle name="Currency 12 3 2" xfId="4623" xr:uid="{08852FD7-A76E-434E-A6A4-41C9B1B02979}"/>
    <cellStyle name="Currency 12 4" xfId="4516" xr:uid="{FB305C87-5DAD-4471-B002-D7CC6BF2FF28}"/>
    <cellStyle name="Currency 13" xfId="16" xr:uid="{7BFA6720-0641-46A2-946E-4E8D27B1F7F3}"/>
    <cellStyle name="Currency 13 2" xfId="4321" xr:uid="{A40C074E-019D-473E-A2E8-07504190A4A1}"/>
    <cellStyle name="Currency 13 3" xfId="4322" xr:uid="{C83D99FA-CD57-4397-B5A1-5B39AB0E2B5A}"/>
    <cellStyle name="Currency 13 3 2" xfId="4759" xr:uid="{FD380DBE-E202-46CA-8108-3B66734319D1}"/>
    <cellStyle name="Currency 13 4" xfId="4320" xr:uid="{4DBF5E61-A801-429E-BAB6-0DE7B3B38837}"/>
    <cellStyle name="Currency 13 5" xfId="4758" xr:uid="{BDD763AE-5551-4718-86AC-465830726C0A}"/>
    <cellStyle name="Currency 14" xfId="17" xr:uid="{5F921718-FFCA-4EE9-9CFB-9FF9EF3D2E72}"/>
    <cellStyle name="Currency 14 2" xfId="211" xr:uid="{4AF8A972-1948-404D-A59D-B6D0D274DED8}"/>
    <cellStyle name="Currency 14 2 2" xfId="4624" xr:uid="{EDC4EBD3-6E04-495A-8E26-900F2C2E6E90}"/>
    <cellStyle name="Currency 14 3" xfId="4518" xr:uid="{2F457106-7B8D-4A13-BB22-FF4D386EA2AA}"/>
    <cellStyle name="Currency 15" xfId="4414" xr:uid="{12898D5A-574D-4A8E-9D3B-796B9D288BB9}"/>
    <cellStyle name="Currency 17" xfId="4323" xr:uid="{2F53EC6E-B1D2-4EED-BBD6-4F951256D45B}"/>
    <cellStyle name="Currency 2" xfId="18" xr:uid="{EC1792C3-D186-4A43-9B44-5B00EE61A312}"/>
    <cellStyle name="Currency 2 2" xfId="19" xr:uid="{B3E86050-722F-4B8F-A508-27B65F919290}"/>
    <cellStyle name="Currency 2 2 2" xfId="20" xr:uid="{E9D9A95C-E0A6-4ABC-AF18-B88425856AC1}"/>
    <cellStyle name="Currency 2 2 2 2" xfId="21" xr:uid="{41632EFA-902F-4DDE-B46F-73BC80C1E8CA}"/>
    <cellStyle name="Currency 2 2 2 2 2" xfId="4760" xr:uid="{BC0AA27D-2510-4E20-A624-964CA8535678}"/>
    <cellStyle name="Currency 2 2 2 3" xfId="22" xr:uid="{51B52FF9-B847-40C4-82E6-17C536D3C75B}"/>
    <cellStyle name="Currency 2 2 2 3 2" xfId="212" xr:uid="{E9D41050-12D9-429E-B248-79FC7F6925E8}"/>
    <cellStyle name="Currency 2 2 2 3 2 2" xfId="4625" xr:uid="{9405F812-A4D6-411B-8594-D6B520907018}"/>
    <cellStyle name="Currency 2 2 2 3 3" xfId="4521" xr:uid="{E09F442E-1879-46D5-8810-3A6D236CD759}"/>
    <cellStyle name="Currency 2 2 2 4" xfId="213" xr:uid="{284F2E7F-171C-429D-BF8A-16DB63CB7271}"/>
    <cellStyle name="Currency 2 2 2 4 2" xfId="4626" xr:uid="{9222C82B-A5C5-46A4-8187-231E621D4873}"/>
    <cellStyle name="Currency 2 2 2 5" xfId="4520" xr:uid="{19327C44-125F-43AF-ABB3-38FCAD4DC255}"/>
    <cellStyle name="Currency 2 2 3" xfId="214" xr:uid="{AD387DF2-D9EE-4F4A-8B25-451DF2682ECB}"/>
    <cellStyle name="Currency 2 2 3 2" xfId="4627" xr:uid="{57D64B2F-FB53-4340-999B-09AE18903C89}"/>
    <cellStyle name="Currency 2 2 4" xfId="4519" xr:uid="{021EB005-A8E0-4AC9-B2A6-32D7CCCF90A9}"/>
    <cellStyle name="Currency 2 3" xfId="23" xr:uid="{62C298FF-88A7-4D5D-AF85-8112C3ADB965}"/>
    <cellStyle name="Currency 2 3 2" xfId="215" xr:uid="{96459BE7-5B23-435F-9A9C-936BB52176AF}"/>
    <cellStyle name="Currency 2 3 2 2" xfId="4628" xr:uid="{68C8289E-2D21-4923-AD8F-3CAE1CCC3095}"/>
    <cellStyle name="Currency 2 3 3" xfId="4522" xr:uid="{5AFAFB99-0626-4E6D-8D83-3FC36D507363}"/>
    <cellStyle name="Currency 2 4" xfId="216" xr:uid="{FA667C58-885C-4CB5-81BD-BB732DD512D5}"/>
    <cellStyle name="Currency 2 4 2" xfId="217" xr:uid="{01036C72-AC83-4A59-A876-CBB66BB61DAA}"/>
    <cellStyle name="Currency 2 5" xfId="218" xr:uid="{3FBA7038-1F03-48DD-AE5E-B6736D41CD11}"/>
    <cellStyle name="Currency 2 5 2" xfId="219" xr:uid="{3EACBC52-7782-4945-A618-D28FB6820AE5}"/>
    <cellStyle name="Currency 2 6" xfId="220" xr:uid="{988F103F-4187-40AE-93CC-37A6C5AF43CE}"/>
    <cellStyle name="Currency 3" xfId="24" xr:uid="{D9C3C65D-0A4C-48A1-A52E-123DF5A0E947}"/>
    <cellStyle name="Currency 3 2" xfId="25" xr:uid="{FD4128B5-02C2-40C1-9C8A-0214577521EB}"/>
    <cellStyle name="Currency 3 2 2" xfId="221" xr:uid="{E63E0E0A-044C-47E5-9E7C-D0CF0CE67761}"/>
    <cellStyle name="Currency 3 2 2 2" xfId="4629" xr:uid="{E1975403-719E-46E8-B24D-5314B2841394}"/>
    <cellStyle name="Currency 3 2 3" xfId="4524" xr:uid="{B88E5316-29DB-4373-92DE-832AF7950B4E}"/>
    <cellStyle name="Currency 3 3" xfId="26" xr:uid="{F8A96DFB-294F-4F50-A1AF-A5DFD468034B}"/>
    <cellStyle name="Currency 3 3 2" xfId="222" xr:uid="{F08C4AE6-5D95-467D-B2F5-BCFC66823CF1}"/>
    <cellStyle name="Currency 3 3 2 2" xfId="4630" xr:uid="{F235888C-3D2F-49AE-A782-D44EF2354221}"/>
    <cellStyle name="Currency 3 3 3" xfId="4525" xr:uid="{F6652CB3-CE0D-4DCB-969E-29161232CAC0}"/>
    <cellStyle name="Currency 3 4" xfId="27" xr:uid="{819C8BF2-8408-4915-92AB-2ABF7FFB0216}"/>
    <cellStyle name="Currency 3 4 2" xfId="223" xr:uid="{E5B2B0BA-3843-44FD-B144-3E82D1544307}"/>
    <cellStyle name="Currency 3 4 2 2" xfId="4631" xr:uid="{AA3FAFAF-0BFD-4E6E-A3C2-BD27E2A48086}"/>
    <cellStyle name="Currency 3 4 3" xfId="4526" xr:uid="{93A16330-0E81-458F-A02F-856862728F0D}"/>
    <cellStyle name="Currency 3 5" xfId="224" xr:uid="{6BE6D26F-1AD4-46E3-87B7-A43D273AE30C}"/>
    <cellStyle name="Currency 3 5 2" xfId="4632" xr:uid="{9BDC2018-4A9F-4C3C-AF3A-FC65193C0386}"/>
    <cellStyle name="Currency 3 6" xfId="4523" xr:uid="{8D4DE916-7FBB-45DF-ABEF-C7854770DDDA}"/>
    <cellStyle name="Currency 4" xfId="28" xr:uid="{E61F0DDD-2390-46FE-8769-961FF8E1E9E5}"/>
    <cellStyle name="Currency 4 2" xfId="29" xr:uid="{3D525D60-3BAC-4FEF-9E89-327EC5C861F9}"/>
    <cellStyle name="Currency 4 2 2" xfId="225" xr:uid="{A0950EF7-E2A4-4060-893E-1DD248A01EEC}"/>
    <cellStyle name="Currency 4 2 2 2" xfId="4633" xr:uid="{C9E87274-4499-4786-BF41-DD23D895FF45}"/>
    <cellStyle name="Currency 4 2 3" xfId="4528" xr:uid="{283D6F84-6813-4C0A-89DA-9E7F86E744A9}"/>
    <cellStyle name="Currency 4 3" xfId="30" xr:uid="{1703EFDB-B747-4E95-B8B9-AA559FE2B2BD}"/>
    <cellStyle name="Currency 4 3 2" xfId="226" xr:uid="{7B2AF8BD-3EDC-44FA-8873-8E7612EE8D5F}"/>
    <cellStyle name="Currency 4 3 2 2" xfId="4634" xr:uid="{8C3A0739-5C9B-4755-B1A9-FFECCA485A5D}"/>
    <cellStyle name="Currency 4 3 3" xfId="4529" xr:uid="{B198DBCB-ADBD-4CE3-915B-47AC9355A057}"/>
    <cellStyle name="Currency 4 4" xfId="227" xr:uid="{F985A0D6-3F62-4C51-AE6E-AC709F6FC840}"/>
    <cellStyle name="Currency 4 4 2" xfId="4635" xr:uid="{B658D16D-D791-4122-B855-0639948E2B9B}"/>
    <cellStyle name="Currency 4 5" xfId="4324" xr:uid="{65E89DB1-E30E-4BEE-B743-703F24D02A6A}"/>
    <cellStyle name="Currency 4 5 2" xfId="4439" xr:uid="{3178A1A9-C3E4-4359-9507-B70B56065125}"/>
    <cellStyle name="Currency 4 5 3" xfId="4721" xr:uid="{C8D7AA92-F0B8-4003-BAA0-986A2B3E85F9}"/>
    <cellStyle name="Currency 4 5 3 2" xfId="5316" xr:uid="{CB77AFD1-52AA-4039-A295-68776DA2BF8D}"/>
    <cellStyle name="Currency 4 5 3 3" xfId="4761" xr:uid="{FC12BDC1-8C0F-42EE-B775-5AA89477ED44}"/>
    <cellStyle name="Currency 4 5 4" xfId="4698" xr:uid="{F3B6DA02-B844-4D00-A825-AAFE6A3709C0}"/>
    <cellStyle name="Currency 4 6" xfId="4527" xr:uid="{55CA50F4-D006-4A02-BE85-016F99A4E4AF}"/>
    <cellStyle name="Currency 5" xfId="31" xr:uid="{64EB2DA9-CFF5-4AEF-BB0E-7C0DCE5259E4}"/>
    <cellStyle name="Currency 5 2" xfId="32" xr:uid="{E446B33F-F728-4E41-B334-BDBEDCEC76BA}"/>
    <cellStyle name="Currency 5 2 2" xfId="228" xr:uid="{2A76057C-1389-443A-A80F-2EEADF36E716}"/>
    <cellStyle name="Currency 5 2 2 2" xfId="4636" xr:uid="{D8381AC8-2661-4C24-880C-818ED7C2FEE0}"/>
    <cellStyle name="Currency 5 2 3" xfId="4530" xr:uid="{C6085F00-A297-4423-A2C8-552942293814}"/>
    <cellStyle name="Currency 5 3" xfId="4325" xr:uid="{5AA8FCFD-8229-474F-BA67-87D3B0B304EE}"/>
    <cellStyle name="Currency 5 3 2" xfId="4440" xr:uid="{CC64AB49-937A-4D14-8414-502EEADD3FA9}"/>
    <cellStyle name="Currency 5 3 2 2" xfId="5306" xr:uid="{E76317C4-CD91-4E22-AA79-8F3EDE5A7A21}"/>
    <cellStyle name="Currency 5 3 2 3" xfId="4763" xr:uid="{A3D81B38-0FAA-4568-9FF4-40D6C349C627}"/>
    <cellStyle name="Currency 5 4" xfId="4762" xr:uid="{23D0CDCB-0DAE-40A4-8AF1-838043AB74A4}"/>
    <cellStyle name="Currency 6" xfId="33" xr:uid="{7FDB75D2-03C0-4277-AFE3-691A26189FEC}"/>
    <cellStyle name="Currency 6 2" xfId="229" xr:uid="{FA3136E5-98A1-4DA7-8D9B-0D603AE0AFAD}"/>
    <cellStyle name="Currency 6 2 2" xfId="4637" xr:uid="{B114F828-70DD-470C-B3C6-6794E32A6D3F}"/>
    <cellStyle name="Currency 6 3" xfId="4326" xr:uid="{2B3F6A5E-FF11-4DAF-AC5B-533479EAA5B7}"/>
    <cellStyle name="Currency 6 3 2" xfId="4441" xr:uid="{A59A632C-10B1-45F7-A8A9-8EED8E80BFC0}"/>
    <cellStyle name="Currency 6 3 3" xfId="4722" xr:uid="{EA954D65-8A67-488A-901E-5BAE47FEF5C3}"/>
    <cellStyle name="Currency 6 3 3 2" xfId="5317" xr:uid="{A821AB04-419D-4140-A43B-BC9B367F578F}"/>
    <cellStyle name="Currency 6 3 3 3" xfId="4764" xr:uid="{8E7BE7AF-8933-40A1-AA62-DA19CC7DD2C5}"/>
    <cellStyle name="Currency 6 3 4" xfId="4699" xr:uid="{1130E32B-E613-4935-8606-BE7CD922710A}"/>
    <cellStyle name="Currency 6 4" xfId="4531" xr:uid="{FEB6629D-B1A9-4895-9DD9-D1FBCACF0CBA}"/>
    <cellStyle name="Currency 7" xfId="34" xr:uid="{BF4610EA-8B41-499F-9913-8F9D0CB94193}"/>
    <cellStyle name="Currency 7 2" xfId="35" xr:uid="{FF3FF604-1DA1-429B-917D-C75990593D6E}"/>
    <cellStyle name="Currency 7 2 2" xfId="250" xr:uid="{5D057687-8535-41B4-892A-D920771F7FFE}"/>
    <cellStyle name="Currency 7 2 2 2" xfId="4638" xr:uid="{8710DD3E-F314-4E7A-AAC2-BCF8362EE5E9}"/>
    <cellStyle name="Currency 7 2 3" xfId="4533" xr:uid="{0AEE02B1-2689-4F25-B144-4590DD6C4D3C}"/>
    <cellStyle name="Currency 7 3" xfId="230" xr:uid="{9977C5CF-3277-4599-A58B-9CF3314A70AE}"/>
    <cellStyle name="Currency 7 3 2" xfId="4639" xr:uid="{01D3D830-7820-4606-9A5A-489ECCF81004}"/>
    <cellStyle name="Currency 7 4" xfId="4442" xr:uid="{574EEA44-834D-4B3D-A740-417D25F2587D}"/>
    <cellStyle name="Currency 7 5" xfId="4532" xr:uid="{E3DC8FA7-F858-4CE4-8343-94382103C639}"/>
    <cellStyle name="Currency 8" xfId="36" xr:uid="{8F74DF26-934F-4845-9142-CA8B1A9A2C5C}"/>
    <cellStyle name="Currency 8 2" xfId="37" xr:uid="{ECC18504-0EFA-4FB4-9929-7173A763667A}"/>
    <cellStyle name="Currency 8 2 2" xfId="231" xr:uid="{A934F81E-7431-4098-B20D-1886EEB33E2A}"/>
    <cellStyle name="Currency 8 2 2 2" xfId="4640" xr:uid="{BB337040-46B4-4F8B-BE97-33BF84B48223}"/>
    <cellStyle name="Currency 8 2 3" xfId="4535" xr:uid="{8C6E224C-1976-4FEF-BF77-B60DCCC6EA78}"/>
    <cellStyle name="Currency 8 3" xfId="38" xr:uid="{5951253D-D5CF-40BF-9615-15B353480981}"/>
    <cellStyle name="Currency 8 3 2" xfId="232" xr:uid="{682CE134-656F-4260-9D52-4A514500A757}"/>
    <cellStyle name="Currency 8 3 2 2" xfId="4641" xr:uid="{187DBECE-723E-4B07-BC5A-65C08C5F5542}"/>
    <cellStyle name="Currency 8 3 3" xfId="4536" xr:uid="{8A55A81D-3F87-4489-8B6E-020E4068A135}"/>
    <cellStyle name="Currency 8 4" xfId="39" xr:uid="{72F40E71-5CE2-40A3-ACB2-725A75EA835F}"/>
    <cellStyle name="Currency 8 4 2" xfId="233" xr:uid="{3F096444-7ADF-4E5C-A0F0-43184BDCF5D9}"/>
    <cellStyle name="Currency 8 4 2 2" xfId="4642" xr:uid="{D3341C7A-6371-4E3D-A7A2-FB3416902125}"/>
    <cellStyle name="Currency 8 4 3" xfId="4537" xr:uid="{23127E3B-20DE-484A-860B-2F3CC2226276}"/>
    <cellStyle name="Currency 8 5" xfId="234" xr:uid="{885F8533-D37F-4CE1-B571-23E27394ED20}"/>
    <cellStyle name="Currency 8 5 2" xfId="4643" xr:uid="{ACF9D849-AB41-4A59-BE39-73D87C05C980}"/>
    <cellStyle name="Currency 8 6" xfId="4443" xr:uid="{89622FB2-6BCD-43FA-BDBD-2A294038230E}"/>
    <cellStyle name="Currency 8 7" xfId="4534" xr:uid="{286AF2CC-7E32-4EB1-85B9-B8C5E5E78E04}"/>
    <cellStyle name="Currency 9" xfId="40" xr:uid="{9106DB5A-0A37-46A4-B1F4-5CA5C35B4872}"/>
    <cellStyle name="Currency 9 2" xfId="41" xr:uid="{763FFF79-537A-4692-BD4B-BF974ADEC642}"/>
    <cellStyle name="Currency 9 2 2" xfId="235" xr:uid="{06D5B36E-991B-4C6D-BA25-9BA9EC3E6C67}"/>
    <cellStyle name="Currency 9 2 2 2" xfId="4644" xr:uid="{DCA7DACA-D87D-4348-9594-D0CBEA71090A}"/>
    <cellStyle name="Currency 9 2 3" xfId="4539" xr:uid="{FAF798D4-1766-4F7E-969B-EFFAD8C209A5}"/>
    <cellStyle name="Currency 9 3" xfId="42" xr:uid="{BD5DB238-B398-4E66-91D5-9E8F64CDAEBE}"/>
    <cellStyle name="Currency 9 3 2" xfId="236" xr:uid="{D2A16745-2914-443A-86ED-6A5801B9E3F4}"/>
    <cellStyle name="Currency 9 3 2 2" xfId="4645" xr:uid="{75A71F94-781F-4EC4-956D-0A25A2C38B98}"/>
    <cellStyle name="Currency 9 3 3" xfId="4540" xr:uid="{830911AF-70A0-43B0-8D3B-FF19AACBCD39}"/>
    <cellStyle name="Currency 9 4" xfId="237" xr:uid="{83EAE686-9D60-41F1-9B03-DB8F9F407D98}"/>
    <cellStyle name="Currency 9 4 2" xfId="4646" xr:uid="{C9625D4F-790C-4238-9DB6-0DB00CF48792}"/>
    <cellStyle name="Currency 9 5" xfId="4327" xr:uid="{88F5FD6F-0E81-4205-9997-8D93333E4D8C}"/>
    <cellStyle name="Currency 9 5 2" xfId="4444" xr:uid="{FE8DF750-D1DF-43A3-B0D1-AD3B5A41A9BD}"/>
    <cellStyle name="Currency 9 5 3" xfId="4723" xr:uid="{8E4CD66B-F56D-485C-BB5C-6E9253B6915C}"/>
    <cellStyle name="Currency 9 5 4" xfId="4700" xr:uid="{9F6E142C-D904-4209-824F-10C0174A50B2}"/>
    <cellStyle name="Currency 9 6" xfId="4538" xr:uid="{2C05F5D7-107B-4F07-95EE-4C5A372ECEF6}"/>
    <cellStyle name="Hyperlink 2" xfId="6" xr:uid="{6CFFD761-E1C4-4FFC-9C82-FDD569F38491}"/>
    <cellStyle name="Hyperlink 3" xfId="202" xr:uid="{6958A04F-50EA-4CA0-BC2F-D7AE84E5DA7C}"/>
    <cellStyle name="Hyperlink 3 2" xfId="4415" xr:uid="{330C47A0-BD0B-45F4-BA60-F476C0E5E982}"/>
    <cellStyle name="Hyperlink 3 3" xfId="4328" xr:uid="{91CFFC03-6F0C-49A2-B33F-12B9900B6CFE}"/>
    <cellStyle name="Hyperlink 4" xfId="4329" xr:uid="{4530AED9-0135-4E58-BE8A-2371CE28A046}"/>
    <cellStyle name="Normal" xfId="0" builtinId="0"/>
    <cellStyle name="Normal 10" xfId="43" xr:uid="{D99620E0-CFB3-4271-8F41-C6834CCCCE2E}"/>
    <cellStyle name="Normal 10 10" xfId="903" xr:uid="{DF841D29-CE1C-4D8F-8060-2E22BAC90E25}"/>
    <cellStyle name="Normal 10 10 2" xfId="2508" xr:uid="{80A5A062-E3CB-4F93-B2DE-145F92733649}"/>
    <cellStyle name="Normal 10 10 2 2" xfId="4331" xr:uid="{D4C3B495-CBC1-402C-B1B5-27FAEA4F0524}"/>
    <cellStyle name="Normal 10 10 2 3" xfId="4675" xr:uid="{FA73B232-E0C7-441B-A2D7-BFCE94858D08}"/>
    <cellStyle name="Normal 10 10 3" xfId="2509" xr:uid="{63D5CD70-69BC-44AE-AF1C-1607F899FB11}"/>
    <cellStyle name="Normal 10 10 4" xfId="2510" xr:uid="{64508BA3-B134-4F96-8762-1A16652464BE}"/>
    <cellStyle name="Normal 10 11" xfId="2511" xr:uid="{14B51E14-C542-41FF-9424-37534A3D7A5D}"/>
    <cellStyle name="Normal 10 11 2" xfId="2512" xr:uid="{A4707B3C-57CD-465E-A0DA-9E9386E03A67}"/>
    <cellStyle name="Normal 10 11 3" xfId="2513" xr:uid="{C6D47A29-39EE-4CDB-BCD6-043308C303F1}"/>
    <cellStyle name="Normal 10 11 4" xfId="2514" xr:uid="{81DCF33E-8402-47EB-8069-A07F8863BF9A}"/>
    <cellStyle name="Normal 10 12" xfId="2515" xr:uid="{2A9D13F8-EA4C-4DE1-B6B2-2FF7EE37732B}"/>
    <cellStyle name="Normal 10 12 2" xfId="2516" xr:uid="{C2D6E722-F54A-4A49-B594-0B2A3033BAF4}"/>
    <cellStyle name="Normal 10 13" xfId="2517" xr:uid="{76760D75-5CD7-48AD-A1E2-DC4F903C30E2}"/>
    <cellStyle name="Normal 10 14" xfId="2518" xr:uid="{1DE88678-20A7-4EA9-9DCF-17665597E86D}"/>
    <cellStyle name="Normal 10 15" xfId="2519" xr:uid="{C03A925A-E20B-4FBC-BF9C-7187F1DC58CC}"/>
    <cellStyle name="Normal 10 2" xfId="44" xr:uid="{00DEB110-4625-471D-B6F7-DB84663AF439}"/>
    <cellStyle name="Normal 10 2 10" xfId="2520" xr:uid="{2E3952EB-0613-419C-949D-44BD37AC5A06}"/>
    <cellStyle name="Normal 10 2 11" xfId="2521" xr:uid="{776649FE-31D4-4078-9C41-109FA436A526}"/>
    <cellStyle name="Normal 10 2 2" xfId="45" xr:uid="{53654AFD-D69A-4521-8169-93855230FD7E}"/>
    <cellStyle name="Normal 10 2 2 2" xfId="46" xr:uid="{68A64270-EC29-4FC5-8BEA-FC40E587EDC2}"/>
    <cellStyle name="Normal 10 2 2 2 2" xfId="238" xr:uid="{7F9359AF-3A34-4AA0-B9E6-6985FD656F83}"/>
    <cellStyle name="Normal 10 2 2 2 2 2" xfId="454" xr:uid="{56EE43E6-1645-4494-B6A9-242C4AEF16E8}"/>
    <cellStyle name="Normal 10 2 2 2 2 2 2" xfId="455" xr:uid="{FCBE010C-A2AF-4AE8-8A54-D5ED24643979}"/>
    <cellStyle name="Normal 10 2 2 2 2 2 2 2" xfId="904" xr:uid="{B698F8E0-477F-4080-97E1-A53062F5FA20}"/>
    <cellStyle name="Normal 10 2 2 2 2 2 2 2 2" xfId="905" xr:uid="{564635F1-8C15-4919-9A8B-65BC52EDCC05}"/>
    <cellStyle name="Normal 10 2 2 2 2 2 2 3" xfId="906" xr:uid="{7ADDF1D4-6799-4ED2-9539-307A03C1A2E1}"/>
    <cellStyle name="Normal 10 2 2 2 2 2 3" xfId="907" xr:uid="{BCDE2D51-F462-43F0-84F7-E8EDD839113C}"/>
    <cellStyle name="Normal 10 2 2 2 2 2 3 2" xfId="908" xr:uid="{726B6767-515F-4F7D-82FA-703FBCD5918F}"/>
    <cellStyle name="Normal 10 2 2 2 2 2 4" xfId="909" xr:uid="{C63710D4-C4FA-46A4-B0F8-FB5F8CABC816}"/>
    <cellStyle name="Normal 10 2 2 2 2 3" xfId="456" xr:uid="{D4194A9E-A5CD-4C6D-AE6A-1EE9F1CFCD8F}"/>
    <cellStyle name="Normal 10 2 2 2 2 3 2" xfId="910" xr:uid="{BDB7D6F3-7646-46DF-9969-5C88AE399448}"/>
    <cellStyle name="Normal 10 2 2 2 2 3 2 2" xfId="911" xr:uid="{4DA23FA7-0EBE-4375-9B7F-CDF8719A19AA}"/>
    <cellStyle name="Normal 10 2 2 2 2 3 3" xfId="912" xr:uid="{6285F28E-BF14-433D-818C-E71D8744E363}"/>
    <cellStyle name="Normal 10 2 2 2 2 3 4" xfId="2522" xr:uid="{71EC5DED-E982-4F75-92D4-C01BC25C4CE9}"/>
    <cellStyle name="Normal 10 2 2 2 2 4" xfId="913" xr:uid="{97E87167-38CF-49CF-A052-DECB4AA2C0C5}"/>
    <cellStyle name="Normal 10 2 2 2 2 4 2" xfId="914" xr:uid="{08170E9F-C2EB-4A93-BC94-20C2A877FC4D}"/>
    <cellStyle name="Normal 10 2 2 2 2 5" xfId="915" xr:uid="{5BDB0980-79E2-49D2-8930-DA66B7C0B89B}"/>
    <cellStyle name="Normal 10 2 2 2 2 6" xfId="2523" xr:uid="{7BA67A5C-8DE9-4B10-8DC2-7359C4B3713E}"/>
    <cellStyle name="Normal 10 2 2 2 3" xfId="239" xr:uid="{DEF50BE8-3D85-4A78-8FCA-BF3007F18DAB}"/>
    <cellStyle name="Normal 10 2 2 2 3 2" xfId="457" xr:uid="{044BCC1E-A484-4BD4-B5E9-5FB64513AA7B}"/>
    <cellStyle name="Normal 10 2 2 2 3 2 2" xfId="458" xr:uid="{8BA45DF4-CC61-41E4-AB30-448E99D0D47E}"/>
    <cellStyle name="Normal 10 2 2 2 3 2 2 2" xfId="916" xr:uid="{A7E894C8-31BA-4ADE-895C-B43811A5D3DE}"/>
    <cellStyle name="Normal 10 2 2 2 3 2 2 2 2" xfId="917" xr:uid="{0B241BCF-7B07-484F-999B-60C80524C058}"/>
    <cellStyle name="Normal 10 2 2 2 3 2 2 3" xfId="918" xr:uid="{D2FF4D3D-A17B-4EE7-9194-61DDFF5B2AF7}"/>
    <cellStyle name="Normal 10 2 2 2 3 2 3" xfId="919" xr:uid="{F91ED3B5-53A3-424E-8B30-0CAFD67D877A}"/>
    <cellStyle name="Normal 10 2 2 2 3 2 3 2" xfId="920" xr:uid="{EE97D4F1-A265-47FA-8066-05D4D8A45A4D}"/>
    <cellStyle name="Normal 10 2 2 2 3 2 4" xfId="921" xr:uid="{34A061AB-88C9-4376-8A5E-D3CF87AA2008}"/>
    <cellStyle name="Normal 10 2 2 2 3 3" xfId="459" xr:uid="{992AA6E6-4C8F-4730-BE27-2061D0D22433}"/>
    <cellStyle name="Normal 10 2 2 2 3 3 2" xfId="922" xr:uid="{4025B472-5567-48FF-8C8F-06595DCF26A0}"/>
    <cellStyle name="Normal 10 2 2 2 3 3 2 2" xfId="923" xr:uid="{F0F9C1BC-9993-4641-BEC7-08DE6D9BCF80}"/>
    <cellStyle name="Normal 10 2 2 2 3 3 3" xfId="924" xr:uid="{FAC71987-F831-49BE-AA4F-D84D2385EAD2}"/>
    <cellStyle name="Normal 10 2 2 2 3 4" xfId="925" xr:uid="{33B0517D-4596-4EB0-AB0C-4560C341BBFB}"/>
    <cellStyle name="Normal 10 2 2 2 3 4 2" xfId="926" xr:uid="{7D148005-F7D7-4E45-8E53-524A57F57CE8}"/>
    <cellStyle name="Normal 10 2 2 2 3 5" xfId="927" xr:uid="{4A2FB95A-E639-408A-BBEB-16ED94BC06F9}"/>
    <cellStyle name="Normal 10 2 2 2 4" xfId="460" xr:uid="{A14AF04E-5777-4FBC-86F1-8569902B55AC}"/>
    <cellStyle name="Normal 10 2 2 2 4 2" xfId="461" xr:uid="{F82C5D7D-013D-4F16-813D-DFAF24B452DA}"/>
    <cellStyle name="Normal 10 2 2 2 4 2 2" xfId="928" xr:uid="{3DC82597-2D40-444A-B14B-446CF0167E4D}"/>
    <cellStyle name="Normal 10 2 2 2 4 2 2 2" xfId="929" xr:uid="{AD1D5EEB-2AC4-4852-A9E6-153FF13604A8}"/>
    <cellStyle name="Normal 10 2 2 2 4 2 3" xfId="930" xr:uid="{3CD48D1E-8893-40F6-8244-A04A3FA245D8}"/>
    <cellStyle name="Normal 10 2 2 2 4 3" xfId="931" xr:uid="{4A2AF06B-1583-4AB2-8ADB-66C5ECCA8824}"/>
    <cellStyle name="Normal 10 2 2 2 4 3 2" xfId="932" xr:uid="{93EDA26E-F892-43E9-8297-AE51B980C37B}"/>
    <cellStyle name="Normal 10 2 2 2 4 4" xfId="933" xr:uid="{3983904A-03F3-4A9A-8B3B-6BAD19F40EF1}"/>
    <cellStyle name="Normal 10 2 2 2 5" xfId="462" xr:uid="{10A0618B-7F47-4C6B-8EA9-710CD9C72B40}"/>
    <cellStyle name="Normal 10 2 2 2 5 2" xfId="934" xr:uid="{0FF23B2D-119E-49A8-8472-9E4DDC46C712}"/>
    <cellStyle name="Normal 10 2 2 2 5 2 2" xfId="935" xr:uid="{9E39664D-C4DA-455B-9FC7-A90D96C88D8E}"/>
    <cellStyle name="Normal 10 2 2 2 5 3" xfId="936" xr:uid="{200DE6E7-9A3A-4C74-BD82-72F82F0AAFD4}"/>
    <cellStyle name="Normal 10 2 2 2 5 4" xfId="2524" xr:uid="{1CF2B27A-B321-49B9-A47F-AE23FF9028BA}"/>
    <cellStyle name="Normal 10 2 2 2 6" xfId="937" xr:uid="{845823B6-4F39-4E48-BCB2-3F4E6CDB7FAE}"/>
    <cellStyle name="Normal 10 2 2 2 6 2" xfId="938" xr:uid="{2C074A26-5088-42BC-A920-717682C7DE43}"/>
    <cellStyle name="Normal 10 2 2 2 7" xfId="939" xr:uid="{E3149FBD-7CBD-43A1-87DB-AEFFFAEF3628}"/>
    <cellStyle name="Normal 10 2 2 2 8" xfId="2525" xr:uid="{E004F493-7BA7-4409-948D-37643B663BB3}"/>
    <cellStyle name="Normal 10 2 2 3" xfId="240" xr:uid="{49D5CC55-07B0-45BE-9FEC-D6B3F4B1C42E}"/>
    <cellStyle name="Normal 10 2 2 3 2" xfId="463" xr:uid="{0D4A7C68-7C30-4ACC-A820-C71FB49AE69D}"/>
    <cellStyle name="Normal 10 2 2 3 2 2" xfId="464" xr:uid="{10DFB64E-1B6E-4AE1-9A57-73338FE95FB6}"/>
    <cellStyle name="Normal 10 2 2 3 2 2 2" xfId="940" xr:uid="{230C9D9B-A5FB-44AF-A458-819086E27EF4}"/>
    <cellStyle name="Normal 10 2 2 3 2 2 2 2" xfId="941" xr:uid="{488AB650-CC80-43BD-B4B2-4FF5821EADFB}"/>
    <cellStyle name="Normal 10 2 2 3 2 2 3" xfId="942" xr:uid="{12023ECC-F88E-4DDB-904C-BBC8B82EEAFA}"/>
    <cellStyle name="Normal 10 2 2 3 2 3" xfId="943" xr:uid="{E08E9423-8AE2-41D7-9BC8-E315AB935823}"/>
    <cellStyle name="Normal 10 2 2 3 2 3 2" xfId="944" xr:uid="{38B1A9DC-3E0D-4FC3-83CA-0E0B0BE9B9C1}"/>
    <cellStyle name="Normal 10 2 2 3 2 4" xfId="945" xr:uid="{9B65C552-1FE4-49A6-B7ED-D5B2E700D734}"/>
    <cellStyle name="Normal 10 2 2 3 3" xfId="465" xr:uid="{F705CF76-1649-4AD8-A075-A8718F667BB0}"/>
    <cellStyle name="Normal 10 2 2 3 3 2" xfId="946" xr:uid="{61247D82-7436-40CB-BA95-AB9CEDBE09C9}"/>
    <cellStyle name="Normal 10 2 2 3 3 2 2" xfId="947" xr:uid="{95292DDD-BA06-48F3-9ACA-2B4F97DE5495}"/>
    <cellStyle name="Normal 10 2 2 3 3 3" xfId="948" xr:uid="{DBFD3A9F-81DE-4F9B-9AE4-94E1872B4157}"/>
    <cellStyle name="Normal 10 2 2 3 3 4" xfId="2526" xr:uid="{19D05ACD-49F5-48BA-9ED7-D094BA951E28}"/>
    <cellStyle name="Normal 10 2 2 3 4" xfId="949" xr:uid="{3E02B574-F156-4944-A9E7-718CFCEE9C9A}"/>
    <cellStyle name="Normal 10 2 2 3 4 2" xfId="950" xr:uid="{619D3A99-3CDF-4EDE-8CD5-1BA42C1037C7}"/>
    <cellStyle name="Normal 10 2 2 3 5" xfId="951" xr:uid="{3362365F-EF68-42A5-A39D-5E132CA06653}"/>
    <cellStyle name="Normal 10 2 2 3 6" xfId="2527" xr:uid="{01C86B30-B65B-4E2A-B73A-75FEF656773A}"/>
    <cellStyle name="Normal 10 2 2 4" xfId="241" xr:uid="{6CE16269-F604-4DF8-8C29-AC39E850ECA0}"/>
    <cellStyle name="Normal 10 2 2 4 2" xfId="466" xr:uid="{21E7E76C-BF7C-414E-B7BD-C1A9A310B096}"/>
    <cellStyle name="Normal 10 2 2 4 2 2" xfId="467" xr:uid="{CA6859AE-9FB3-47BA-90FA-2317BF613B25}"/>
    <cellStyle name="Normal 10 2 2 4 2 2 2" xfId="952" xr:uid="{3C3217DA-0887-40A6-B4C3-5769915D95B6}"/>
    <cellStyle name="Normal 10 2 2 4 2 2 2 2" xfId="953" xr:uid="{F6703B1D-B068-4D9A-A1DD-55F340F5EBFD}"/>
    <cellStyle name="Normal 10 2 2 4 2 2 3" xfId="954" xr:uid="{914946D0-3926-42BB-86D9-AE5FE68430C1}"/>
    <cellStyle name="Normal 10 2 2 4 2 3" xfId="955" xr:uid="{8CB19E74-E271-4A33-B75C-A707F0B0D5DB}"/>
    <cellStyle name="Normal 10 2 2 4 2 3 2" xfId="956" xr:uid="{88EC0E1E-7DA9-4987-8C8A-076BD4EDE7ED}"/>
    <cellStyle name="Normal 10 2 2 4 2 4" xfId="957" xr:uid="{9686919A-90F4-446D-94F4-901FB594736D}"/>
    <cellStyle name="Normal 10 2 2 4 3" xfId="468" xr:uid="{B3B7D5AE-1C7B-4B88-B645-11D492978B4A}"/>
    <cellStyle name="Normal 10 2 2 4 3 2" xfId="958" xr:uid="{D0AFE353-8FBF-4A64-BE05-60720529DC0C}"/>
    <cellStyle name="Normal 10 2 2 4 3 2 2" xfId="959" xr:uid="{1F52A236-B701-4EB8-B9F1-A1875350DC44}"/>
    <cellStyle name="Normal 10 2 2 4 3 3" xfId="960" xr:uid="{D611A947-59C1-417A-A60E-C8A67DAC582A}"/>
    <cellStyle name="Normal 10 2 2 4 4" xfId="961" xr:uid="{E7B9434A-0FAA-4283-826C-B5DC0087CF13}"/>
    <cellStyle name="Normal 10 2 2 4 4 2" xfId="962" xr:uid="{76574032-3F9A-45D1-A67F-74FE8BCAF669}"/>
    <cellStyle name="Normal 10 2 2 4 5" xfId="963" xr:uid="{7A1B5747-9A8A-463D-A602-D499FC60D002}"/>
    <cellStyle name="Normal 10 2 2 5" xfId="242" xr:uid="{EE5E47AF-ED7A-419F-9D01-BA44DE6A0595}"/>
    <cellStyle name="Normal 10 2 2 5 2" xfId="469" xr:uid="{F204F15B-9294-4B80-9F24-6B7568B1E767}"/>
    <cellStyle name="Normal 10 2 2 5 2 2" xfId="964" xr:uid="{8F7CB217-40F3-4476-A55A-94F069B25DAD}"/>
    <cellStyle name="Normal 10 2 2 5 2 2 2" xfId="965" xr:uid="{F6F80B79-E103-4BCC-B66E-01E1230EC599}"/>
    <cellStyle name="Normal 10 2 2 5 2 3" xfId="966" xr:uid="{BDD7FCE1-DD4E-4D1D-99C6-C21E8FA570E1}"/>
    <cellStyle name="Normal 10 2 2 5 3" xfId="967" xr:uid="{F01914CD-F1FF-43CA-BF5B-46929B5D743F}"/>
    <cellStyle name="Normal 10 2 2 5 3 2" xfId="968" xr:uid="{324E5900-13C3-4A99-BF2C-1658CD309FCD}"/>
    <cellStyle name="Normal 10 2 2 5 4" xfId="969" xr:uid="{2E3C1D7D-602C-4AC7-A40E-1C302CA6BB0C}"/>
    <cellStyle name="Normal 10 2 2 6" xfId="470" xr:uid="{BC6CA6F7-2846-4393-B113-ACDAE5A2A489}"/>
    <cellStyle name="Normal 10 2 2 6 2" xfId="970" xr:uid="{E1216EAD-204F-4AF1-86A7-78AC784C5F12}"/>
    <cellStyle name="Normal 10 2 2 6 2 2" xfId="971" xr:uid="{B14EDE4C-9185-4914-9839-798C80BECD49}"/>
    <cellStyle name="Normal 10 2 2 6 2 3" xfId="4333" xr:uid="{FA50CA79-9AC0-4CF6-9E7A-8BDE5B82081B}"/>
    <cellStyle name="Normal 10 2 2 6 3" xfId="972" xr:uid="{DC9F7B40-8933-425D-BE50-8F0D414CACBA}"/>
    <cellStyle name="Normal 10 2 2 6 4" xfId="2528" xr:uid="{38EB009A-E88A-4496-8B01-7A430FDC097C}"/>
    <cellStyle name="Normal 10 2 2 6 4 2" xfId="4564" xr:uid="{E07E55D1-7BA6-4C10-8AAF-2E43A0ECE943}"/>
    <cellStyle name="Normal 10 2 2 6 4 3" xfId="4676" xr:uid="{5B984522-6DF3-4C3A-A395-05E90E23D009}"/>
    <cellStyle name="Normal 10 2 2 6 4 4" xfId="4602" xr:uid="{D9FABA18-DED4-4100-8A19-7518972EEE06}"/>
    <cellStyle name="Normal 10 2 2 7" xfId="973" xr:uid="{8BF25C9A-B641-4623-8E63-4E68C395E429}"/>
    <cellStyle name="Normal 10 2 2 7 2" xfId="974" xr:uid="{7049D954-A05F-49DE-A21F-53624B3CC85B}"/>
    <cellStyle name="Normal 10 2 2 8" xfId="975" xr:uid="{09E9630F-C471-43FB-AD64-6EB3AF334552}"/>
    <cellStyle name="Normal 10 2 2 9" xfId="2529" xr:uid="{FB75BE39-68DC-4D8F-A473-F51894DC42EC}"/>
    <cellStyle name="Normal 10 2 3" xfId="47" xr:uid="{08D23E6B-18F6-4C6C-A23C-CDC9324A3779}"/>
    <cellStyle name="Normal 10 2 3 2" xfId="48" xr:uid="{46A0A8AD-78AC-4892-A629-8779CB512E53}"/>
    <cellStyle name="Normal 10 2 3 2 2" xfId="471" xr:uid="{25C4622F-987A-4CE4-B440-76E0F1869808}"/>
    <cellStyle name="Normal 10 2 3 2 2 2" xfId="472" xr:uid="{71C94F02-3F05-4259-9AD2-A43A42212403}"/>
    <cellStyle name="Normal 10 2 3 2 2 2 2" xfId="976" xr:uid="{D8598CE3-15DA-4C5B-9B6F-9EB54247954C}"/>
    <cellStyle name="Normal 10 2 3 2 2 2 2 2" xfId="977" xr:uid="{A90F7B12-938C-46D4-B6BB-9F06B6154959}"/>
    <cellStyle name="Normal 10 2 3 2 2 2 3" xfId="978" xr:uid="{35BC0594-D8DC-4F67-84D1-2E9C90978190}"/>
    <cellStyle name="Normal 10 2 3 2 2 3" xfId="979" xr:uid="{A68A0AF8-79D6-4D0D-ADB8-CBC824328306}"/>
    <cellStyle name="Normal 10 2 3 2 2 3 2" xfId="980" xr:uid="{CDCA2ACF-444A-43D6-A516-ADBE86BABDB3}"/>
    <cellStyle name="Normal 10 2 3 2 2 4" xfId="981" xr:uid="{15F63FD0-22FC-4AC1-A871-0152FAFBDCA5}"/>
    <cellStyle name="Normal 10 2 3 2 3" xfId="473" xr:uid="{86EFC500-F4B8-4CF1-B8CA-DC87BEE8B6C2}"/>
    <cellStyle name="Normal 10 2 3 2 3 2" xfId="982" xr:uid="{4E44A51B-7FFF-4991-9567-C3918F91A043}"/>
    <cellStyle name="Normal 10 2 3 2 3 2 2" xfId="983" xr:uid="{8E709110-95BC-4971-83D5-2E4EFFF27B81}"/>
    <cellStyle name="Normal 10 2 3 2 3 3" xfId="984" xr:uid="{5070813D-649F-424C-803E-4929FBC6E8D6}"/>
    <cellStyle name="Normal 10 2 3 2 3 4" xfId="2530" xr:uid="{E21BDA3E-9894-44A3-AA7C-6B32C794EE65}"/>
    <cellStyle name="Normal 10 2 3 2 4" xfId="985" xr:uid="{4727D638-A54E-4061-92AB-B0D1303AF42D}"/>
    <cellStyle name="Normal 10 2 3 2 4 2" xfId="986" xr:uid="{8388CE4B-FBF4-428F-A65F-CD55AC5B5735}"/>
    <cellStyle name="Normal 10 2 3 2 5" xfId="987" xr:uid="{97228253-0408-41DF-A998-F94449426D67}"/>
    <cellStyle name="Normal 10 2 3 2 6" xfId="2531" xr:uid="{9A81E28D-ED0A-4301-BF6A-7D698310E85A}"/>
    <cellStyle name="Normal 10 2 3 3" xfId="243" xr:uid="{41579988-22B5-4CD3-B479-A345F40319A7}"/>
    <cellStyle name="Normal 10 2 3 3 2" xfId="474" xr:uid="{993BACA6-B792-46B1-B3C4-B7E008D74069}"/>
    <cellStyle name="Normal 10 2 3 3 2 2" xfId="475" xr:uid="{DE54FC13-9AA0-4C8C-8634-457A1E5DBF9F}"/>
    <cellStyle name="Normal 10 2 3 3 2 2 2" xfId="988" xr:uid="{5094F5F5-7959-4AEF-8CD6-F248C07DD2DD}"/>
    <cellStyle name="Normal 10 2 3 3 2 2 2 2" xfId="989" xr:uid="{1A6E0FB2-0F0A-4457-9FA7-DAF7D89512AB}"/>
    <cellStyle name="Normal 10 2 3 3 2 2 3" xfId="990" xr:uid="{4A0DB957-EB2C-45DF-BBED-B5901116A20D}"/>
    <cellStyle name="Normal 10 2 3 3 2 3" xfId="991" xr:uid="{E68E5803-8AC1-4D56-B872-7A91B00C5547}"/>
    <cellStyle name="Normal 10 2 3 3 2 3 2" xfId="992" xr:uid="{E4F953A7-E966-4A2C-BA82-289112EFD439}"/>
    <cellStyle name="Normal 10 2 3 3 2 4" xfId="993" xr:uid="{B8400EB0-9A37-42FC-9FE0-1F456D6B5BE2}"/>
    <cellStyle name="Normal 10 2 3 3 3" xfId="476" xr:uid="{FEE62A98-48B2-415F-B6FC-E3DDF1AF283F}"/>
    <cellStyle name="Normal 10 2 3 3 3 2" xfId="994" xr:uid="{A47B4077-E349-4148-A8F7-97B7583A1E77}"/>
    <cellStyle name="Normal 10 2 3 3 3 2 2" xfId="995" xr:uid="{6FCE7A88-6C7E-495A-8EAB-9E870776EEAB}"/>
    <cellStyle name="Normal 10 2 3 3 3 3" xfId="996" xr:uid="{542E68EF-7494-4421-8F20-7441C04B58F3}"/>
    <cellStyle name="Normal 10 2 3 3 4" xfId="997" xr:uid="{6C4CFC02-623E-4729-B079-41EF0595045D}"/>
    <cellStyle name="Normal 10 2 3 3 4 2" xfId="998" xr:uid="{B1E51A36-A56D-4B94-8CBB-B6FBE13F9B14}"/>
    <cellStyle name="Normal 10 2 3 3 5" xfId="999" xr:uid="{50BF1C0D-58EB-4170-B23D-5EA869DC72F7}"/>
    <cellStyle name="Normal 10 2 3 4" xfId="244" xr:uid="{D81491D8-418E-4945-B52F-8EF26CA29ADD}"/>
    <cellStyle name="Normal 10 2 3 4 2" xfId="477" xr:uid="{7624B32C-0496-4DC7-96A9-E1AC06EF1806}"/>
    <cellStyle name="Normal 10 2 3 4 2 2" xfId="1000" xr:uid="{EABE1A92-CE68-4809-9B00-ED0116E4016C}"/>
    <cellStyle name="Normal 10 2 3 4 2 2 2" xfId="1001" xr:uid="{6B80C17C-5087-4ECD-81E6-18D5E05F1C49}"/>
    <cellStyle name="Normal 10 2 3 4 2 3" xfId="1002" xr:uid="{015FC840-F87B-4E10-AD79-20B686C0F65A}"/>
    <cellStyle name="Normal 10 2 3 4 3" xfId="1003" xr:uid="{D6583C01-8E09-44BC-9A24-CFB0EF7223B4}"/>
    <cellStyle name="Normal 10 2 3 4 3 2" xfId="1004" xr:uid="{0486B2DB-4654-434F-AECC-0F49D33C5041}"/>
    <cellStyle name="Normal 10 2 3 4 4" xfId="1005" xr:uid="{26584798-6F55-4222-B2AE-C9296B80EC0A}"/>
    <cellStyle name="Normal 10 2 3 5" xfId="478" xr:uid="{2052F9E9-4B3F-48A5-9B4D-7CC6CEFA8341}"/>
    <cellStyle name="Normal 10 2 3 5 2" xfId="1006" xr:uid="{7E770727-2944-43B9-9CD5-C0A8881AC26E}"/>
    <cellStyle name="Normal 10 2 3 5 2 2" xfId="1007" xr:uid="{5694D6A5-9163-4303-B0BE-0AAC8E58A0BD}"/>
    <cellStyle name="Normal 10 2 3 5 2 3" xfId="4334" xr:uid="{606E6A42-F78F-43CE-A055-6E7BFC91B204}"/>
    <cellStyle name="Normal 10 2 3 5 3" xfId="1008" xr:uid="{B5CC06A8-FFFE-444E-9303-407D9F4212C3}"/>
    <cellStyle name="Normal 10 2 3 5 4" xfId="2532" xr:uid="{F09D309E-EFA4-4ADC-BACD-1054A1C76B07}"/>
    <cellStyle name="Normal 10 2 3 5 4 2" xfId="4565" xr:uid="{7B0B1177-7F50-480D-A2A9-FFB9D582C5EC}"/>
    <cellStyle name="Normal 10 2 3 5 4 3" xfId="4677" xr:uid="{46171D75-9ED4-4FE1-960A-721A2629235C}"/>
    <cellStyle name="Normal 10 2 3 5 4 4" xfId="4603" xr:uid="{69658FC7-B558-4DD7-956C-48950EAA9388}"/>
    <cellStyle name="Normal 10 2 3 6" xfId="1009" xr:uid="{E08BC0A1-125D-4CA3-B3E5-134975605E5E}"/>
    <cellStyle name="Normal 10 2 3 6 2" xfId="1010" xr:uid="{1546FDDB-C5A9-447E-80D8-E7C2C31F6502}"/>
    <cellStyle name="Normal 10 2 3 7" xfId="1011" xr:uid="{A34A5BF7-45CA-4F3A-81CD-AFF135AF70EE}"/>
    <cellStyle name="Normal 10 2 3 8" xfId="2533" xr:uid="{906BF19D-B83A-41C1-A032-43A1A9BBC173}"/>
    <cellStyle name="Normal 10 2 4" xfId="49" xr:uid="{0D703D44-ECD9-4AB6-87F0-0F44FADC963B}"/>
    <cellStyle name="Normal 10 2 4 2" xfId="429" xr:uid="{4025EF67-349E-4BDB-B72C-8E2B9D8A3D59}"/>
    <cellStyle name="Normal 10 2 4 2 2" xfId="479" xr:uid="{DDE8DF7E-38EE-477F-83AC-30BE8DA2BC58}"/>
    <cellStyle name="Normal 10 2 4 2 2 2" xfId="1012" xr:uid="{6A594C55-6F99-40B6-906C-A48230121E44}"/>
    <cellStyle name="Normal 10 2 4 2 2 2 2" xfId="1013" xr:uid="{EA6716C1-16F1-434C-9A59-E5428A6FA38D}"/>
    <cellStyle name="Normal 10 2 4 2 2 3" xfId="1014" xr:uid="{DCC00974-F48F-40B2-9268-3DA5FF988C71}"/>
    <cellStyle name="Normal 10 2 4 2 2 4" xfId="2534" xr:uid="{9A57A73B-4327-43B3-A2BE-31A25A5383A1}"/>
    <cellStyle name="Normal 10 2 4 2 3" xfId="1015" xr:uid="{5F1A14E6-2455-4864-9356-EC279ADCD144}"/>
    <cellStyle name="Normal 10 2 4 2 3 2" xfId="1016" xr:uid="{02DCED6B-A61D-49B7-B68A-90131EE39A01}"/>
    <cellStyle name="Normal 10 2 4 2 4" xfId="1017" xr:uid="{B3103A44-1304-4228-B375-D3A7FA80DD23}"/>
    <cellStyle name="Normal 10 2 4 2 5" xfId="2535" xr:uid="{FFED9C8B-2B54-41A1-8E91-19B506B41BA8}"/>
    <cellStyle name="Normal 10 2 4 3" xfId="480" xr:uid="{53853C18-3403-49DB-89E1-109DC34FCA41}"/>
    <cellStyle name="Normal 10 2 4 3 2" xfId="1018" xr:uid="{7B749E4F-7DB0-409D-884F-DF7F9182AA62}"/>
    <cellStyle name="Normal 10 2 4 3 2 2" xfId="1019" xr:uid="{64CEA5DC-8161-4A51-90F5-FD0AC3BC3152}"/>
    <cellStyle name="Normal 10 2 4 3 3" xfId="1020" xr:uid="{0925D8B7-722A-41CB-B332-C107EA0B2819}"/>
    <cellStyle name="Normal 10 2 4 3 4" xfId="2536" xr:uid="{78F41F99-F5E6-42C6-B9CE-0A5C588B0B3C}"/>
    <cellStyle name="Normal 10 2 4 4" xfId="1021" xr:uid="{498CB029-F110-4BD4-B1F7-E999629A59F8}"/>
    <cellStyle name="Normal 10 2 4 4 2" xfId="1022" xr:uid="{AAACF1E8-DF38-41B4-9CDB-E9C216855791}"/>
    <cellStyle name="Normal 10 2 4 4 3" xfId="2537" xr:uid="{5229F980-8065-49E1-9EA2-528FA146E657}"/>
    <cellStyle name="Normal 10 2 4 4 4" xfId="2538" xr:uid="{3F0DC291-71A3-4FE2-A9A1-D737EA5B42A6}"/>
    <cellStyle name="Normal 10 2 4 5" xfId="1023" xr:uid="{A0C0B80A-7D9F-40E4-96B4-8389FE6BA8C6}"/>
    <cellStyle name="Normal 10 2 4 6" xfId="2539" xr:uid="{2655B3C4-EBDA-4DD6-A123-D1EB4D99F0B3}"/>
    <cellStyle name="Normal 10 2 4 7" xfId="2540" xr:uid="{FFA7F11C-611F-4976-8FE3-0F53EBB522CF}"/>
    <cellStyle name="Normal 10 2 5" xfId="245" xr:uid="{981A9150-E845-4E26-B059-EC60884FB445}"/>
    <cellStyle name="Normal 10 2 5 2" xfId="481" xr:uid="{95CEFE8B-1CB7-4B0D-A987-7DA45A3CC78E}"/>
    <cellStyle name="Normal 10 2 5 2 2" xfId="482" xr:uid="{ED156A3C-2049-436B-889E-B514CDF1C1B8}"/>
    <cellStyle name="Normal 10 2 5 2 2 2" xfId="1024" xr:uid="{B48E7E0B-870A-4D36-A197-0E6B4E37DE46}"/>
    <cellStyle name="Normal 10 2 5 2 2 2 2" xfId="1025" xr:uid="{C233EDC3-31DE-4502-BA54-ACC14897A7C7}"/>
    <cellStyle name="Normal 10 2 5 2 2 3" xfId="1026" xr:uid="{A7BCB1AE-5286-43A3-8B61-023211E59AC7}"/>
    <cellStyle name="Normal 10 2 5 2 3" xfId="1027" xr:uid="{3DA62CB7-96A9-4031-A235-184B5F74FF37}"/>
    <cellStyle name="Normal 10 2 5 2 3 2" xfId="1028" xr:uid="{C25D9FB8-0961-4F68-85E1-66263B600BB7}"/>
    <cellStyle name="Normal 10 2 5 2 4" xfId="1029" xr:uid="{AFE7B035-CB18-4F63-8A8F-1BECAD69197A}"/>
    <cellStyle name="Normal 10 2 5 3" xfId="483" xr:uid="{179322FC-7877-4D1E-8D9B-56D1084831F9}"/>
    <cellStyle name="Normal 10 2 5 3 2" xfId="1030" xr:uid="{8E9E11B2-A658-466D-9CAE-9843233F41DB}"/>
    <cellStyle name="Normal 10 2 5 3 2 2" xfId="1031" xr:uid="{918EEB5D-D3EA-4BCE-AA3B-61AE7DC22BF5}"/>
    <cellStyle name="Normal 10 2 5 3 3" xfId="1032" xr:uid="{BDC10CE6-4CE9-4739-A478-812E6301B7E5}"/>
    <cellStyle name="Normal 10 2 5 3 4" xfId="2541" xr:uid="{56509020-5986-465D-B188-6EED97CD6F9A}"/>
    <cellStyle name="Normal 10 2 5 4" xfId="1033" xr:uid="{BC7B32F4-4DE1-4F58-8053-DC4046C2FD20}"/>
    <cellStyle name="Normal 10 2 5 4 2" xfId="1034" xr:uid="{D2EC19B7-8EC5-495F-BA50-034694039D66}"/>
    <cellStyle name="Normal 10 2 5 5" xfId="1035" xr:uid="{BCB6FD9F-19B9-4BDD-89C2-5372E5DAEB48}"/>
    <cellStyle name="Normal 10 2 5 6" xfId="2542" xr:uid="{A8708A8C-3768-47E3-ABF9-44324EC5D4E2}"/>
    <cellStyle name="Normal 10 2 6" xfId="246" xr:uid="{E97D3C5F-0DE2-4814-B566-3A7E817F7BF1}"/>
    <cellStyle name="Normal 10 2 6 2" xfId="484" xr:uid="{5FDB2E4A-B8E8-4771-9E35-1F19BBE757B5}"/>
    <cellStyle name="Normal 10 2 6 2 2" xfId="1036" xr:uid="{E8DA2C84-2A1F-476E-A49C-AADE2D0DBF18}"/>
    <cellStyle name="Normal 10 2 6 2 2 2" xfId="1037" xr:uid="{80F42B40-DF6C-4953-BBFC-ADAA175832D9}"/>
    <cellStyle name="Normal 10 2 6 2 3" xfId="1038" xr:uid="{C6D64E04-90CD-424E-8F23-4F4B7861ABD1}"/>
    <cellStyle name="Normal 10 2 6 2 4" xfId="2543" xr:uid="{530D7845-10F8-42B2-B142-F0EDFA92B3DA}"/>
    <cellStyle name="Normal 10 2 6 3" xfId="1039" xr:uid="{BD34C5F1-0645-4C11-ACC2-2E5B564E7660}"/>
    <cellStyle name="Normal 10 2 6 3 2" xfId="1040" xr:uid="{7952EE51-12A3-48A0-86DA-782387CA8F09}"/>
    <cellStyle name="Normal 10 2 6 4" xfId="1041" xr:uid="{C33502D7-292D-49B1-B397-FBCE7D06B5F9}"/>
    <cellStyle name="Normal 10 2 6 5" xfId="2544" xr:uid="{9B880FB6-5881-4B91-A392-1E88A4E00E7B}"/>
    <cellStyle name="Normal 10 2 7" xfId="485" xr:uid="{6DB37554-AD00-4AE9-BF7A-A5DB8B610CDA}"/>
    <cellStyle name="Normal 10 2 7 2" xfId="1042" xr:uid="{B7FBB2A8-DE32-4C86-BE7C-D8EEB122ECCA}"/>
    <cellStyle name="Normal 10 2 7 2 2" xfId="1043" xr:uid="{6B979150-2B31-4146-99EA-D0F048CDB95A}"/>
    <cellStyle name="Normal 10 2 7 2 3" xfId="4332" xr:uid="{1EDEBFEC-4310-456A-9330-7C61E9253E14}"/>
    <cellStyle name="Normal 10 2 7 3" xfId="1044" xr:uid="{A00493FA-E53B-4E7C-A0E0-E42B804A3CC0}"/>
    <cellStyle name="Normal 10 2 7 4" xfId="2545" xr:uid="{4209E66C-EF32-4830-97C6-D1D32FAEABFF}"/>
    <cellStyle name="Normal 10 2 7 4 2" xfId="4563" xr:uid="{BFD8C42E-23ED-4B56-9EA2-5FECB45FC4C4}"/>
    <cellStyle name="Normal 10 2 7 4 3" xfId="4678" xr:uid="{F059DA5F-30DD-4E88-BA9B-74F8FD24EB38}"/>
    <cellStyle name="Normal 10 2 7 4 4" xfId="4601" xr:uid="{5FE44A9E-AF59-4E46-A37D-0005BE8CAE7C}"/>
    <cellStyle name="Normal 10 2 8" xfId="1045" xr:uid="{D54D18F3-ACDE-4E67-AAB4-27D4325074F8}"/>
    <cellStyle name="Normal 10 2 8 2" xfId="1046" xr:uid="{D323FFB3-C2D6-478F-9264-340B7423A6FD}"/>
    <cellStyle name="Normal 10 2 8 3" xfId="2546" xr:uid="{6FBEA586-1A81-4CF5-ACF9-BD4070E59116}"/>
    <cellStyle name="Normal 10 2 8 4" xfId="2547" xr:uid="{DCB05B59-6635-43FC-B38A-F438D91862AF}"/>
    <cellStyle name="Normal 10 2 9" xfId="1047" xr:uid="{B2528EB1-16F1-4FB9-9CF6-AB8855095961}"/>
    <cellStyle name="Normal 10 3" xfId="50" xr:uid="{2119A7D8-6AA6-4746-B3BE-13446BC7E3CB}"/>
    <cellStyle name="Normal 10 3 10" xfId="2548" xr:uid="{302D6C48-3028-4A11-9335-5A9023F1C4EA}"/>
    <cellStyle name="Normal 10 3 11" xfId="2549" xr:uid="{564A9DB6-F1ED-4092-A3B9-7FE1AE056B0A}"/>
    <cellStyle name="Normal 10 3 2" xfId="51" xr:uid="{B26533C3-1B71-43EB-855B-A271F6ED31FB}"/>
    <cellStyle name="Normal 10 3 2 2" xfId="52" xr:uid="{5E7E6105-DDF0-42A6-B3ED-3125412E7183}"/>
    <cellStyle name="Normal 10 3 2 2 2" xfId="247" xr:uid="{35E6426D-AF9D-41F5-9390-EF2F2E1B20A1}"/>
    <cellStyle name="Normal 10 3 2 2 2 2" xfId="486" xr:uid="{511E4B8A-5E7C-484F-8002-4B616B843768}"/>
    <cellStyle name="Normal 10 3 2 2 2 2 2" xfId="1048" xr:uid="{1EE5012A-521D-4E2B-9811-38D0CF33FACF}"/>
    <cellStyle name="Normal 10 3 2 2 2 2 2 2" xfId="1049" xr:uid="{635C3BCF-9B2B-41B3-B907-C8CA387FF076}"/>
    <cellStyle name="Normal 10 3 2 2 2 2 3" xfId="1050" xr:uid="{4AA41D60-3566-4B54-9DC5-DCD47411F291}"/>
    <cellStyle name="Normal 10 3 2 2 2 2 4" xfId="2550" xr:uid="{A1AE6A78-489F-4D91-8D31-DF38377BB3D4}"/>
    <cellStyle name="Normal 10 3 2 2 2 3" xfId="1051" xr:uid="{51654205-CAF3-414A-BDBF-506813633165}"/>
    <cellStyle name="Normal 10 3 2 2 2 3 2" xfId="1052" xr:uid="{FD1C7042-1F84-49CF-B263-9BEC40929731}"/>
    <cellStyle name="Normal 10 3 2 2 2 3 3" xfId="2551" xr:uid="{16DB7AF2-55EA-4B2F-B9E3-F39C7DA02EF0}"/>
    <cellStyle name="Normal 10 3 2 2 2 3 4" xfId="2552" xr:uid="{067752A7-9FE7-4A53-99ED-79E655B5D00B}"/>
    <cellStyle name="Normal 10 3 2 2 2 4" xfId="1053" xr:uid="{9A8B6D3C-AB42-4396-9E42-985E9884FBF8}"/>
    <cellStyle name="Normal 10 3 2 2 2 5" xfId="2553" xr:uid="{7A66FEC5-266B-4595-A9AB-609AD3A3E64C}"/>
    <cellStyle name="Normal 10 3 2 2 2 6" xfId="2554" xr:uid="{B1AF981C-CC5F-4ABE-A7E0-67CDCF1FF7FF}"/>
    <cellStyle name="Normal 10 3 2 2 3" xfId="487" xr:uid="{650E8BEC-EDED-4BFE-B922-E6D619730449}"/>
    <cellStyle name="Normal 10 3 2 2 3 2" xfId="1054" xr:uid="{EEED30EF-195F-458B-9758-517174BEEAE6}"/>
    <cellStyle name="Normal 10 3 2 2 3 2 2" xfId="1055" xr:uid="{F868A5C1-2702-4334-8068-FF09E4EF7E10}"/>
    <cellStyle name="Normal 10 3 2 2 3 2 3" xfId="2555" xr:uid="{BF10AF53-2A84-40C5-827B-9974F9CD17EA}"/>
    <cellStyle name="Normal 10 3 2 2 3 2 4" xfId="2556" xr:uid="{FB3A59BF-EBEA-4C01-94A0-1D6BA1022FE1}"/>
    <cellStyle name="Normal 10 3 2 2 3 3" xfId="1056" xr:uid="{E047BD67-F814-459F-B0E3-CA6E3B96EA60}"/>
    <cellStyle name="Normal 10 3 2 2 3 4" xfId="2557" xr:uid="{CA3FBF9E-99E0-49AC-AED3-6DF2C27FBDDC}"/>
    <cellStyle name="Normal 10 3 2 2 3 5" xfId="2558" xr:uid="{5128BF42-4BDD-46F5-8674-68D59249921B}"/>
    <cellStyle name="Normal 10 3 2 2 4" xfId="1057" xr:uid="{FC64969B-A2C8-44A4-B85C-493A8737F103}"/>
    <cellStyle name="Normal 10 3 2 2 4 2" xfId="1058" xr:uid="{B5A938CF-903B-4BB6-A7CE-EC85F58524AA}"/>
    <cellStyle name="Normal 10 3 2 2 4 3" xfId="2559" xr:uid="{07A556C7-6D31-4F7C-8B7D-71B9FB9A1292}"/>
    <cellStyle name="Normal 10 3 2 2 4 4" xfId="2560" xr:uid="{DFA46ECC-4E33-4307-841F-C9603481C48A}"/>
    <cellStyle name="Normal 10 3 2 2 5" xfId="1059" xr:uid="{0FD2E5E0-2784-454C-8A60-D8108FC9DBF3}"/>
    <cellStyle name="Normal 10 3 2 2 5 2" xfId="2561" xr:uid="{272D13BE-D286-4F5D-B6C3-370A76664864}"/>
    <cellStyle name="Normal 10 3 2 2 5 3" xfId="2562" xr:uid="{FB6C83A5-5B3A-4259-8FCD-B0F02B96BA53}"/>
    <cellStyle name="Normal 10 3 2 2 5 4" xfId="2563" xr:uid="{78EE6377-451E-4B1B-BADD-FAA409294F71}"/>
    <cellStyle name="Normal 10 3 2 2 6" xfId="2564" xr:uid="{6BCCE6AB-96F9-4E2E-81B3-3EC958911D92}"/>
    <cellStyle name="Normal 10 3 2 2 7" xfId="2565" xr:uid="{5E4B583B-EFF7-407C-B665-D8E214E364B2}"/>
    <cellStyle name="Normal 10 3 2 2 8" xfId="2566" xr:uid="{3AD65596-7053-4546-93AF-AD499E5E0BDA}"/>
    <cellStyle name="Normal 10 3 2 3" xfId="248" xr:uid="{CFF14D30-1482-423F-9C13-32577B754936}"/>
    <cellStyle name="Normal 10 3 2 3 2" xfId="488" xr:uid="{1C1AEF3A-16FC-4653-9F7B-7C251F0AB3EE}"/>
    <cellStyle name="Normal 10 3 2 3 2 2" xfId="489" xr:uid="{084FCB80-245F-44A4-880B-80F289E1C3F6}"/>
    <cellStyle name="Normal 10 3 2 3 2 2 2" xfId="1060" xr:uid="{073C7FFA-C174-4122-9C67-C1C7C3EA742C}"/>
    <cellStyle name="Normal 10 3 2 3 2 2 2 2" xfId="1061" xr:uid="{000D1230-9D31-4D98-AB26-082449FB7906}"/>
    <cellStyle name="Normal 10 3 2 3 2 2 3" xfId="1062" xr:uid="{79118DF5-0BD7-42A8-9D27-AC57BB353EA5}"/>
    <cellStyle name="Normal 10 3 2 3 2 3" xfId="1063" xr:uid="{03A1FB36-FB1A-497B-A0AE-069009646823}"/>
    <cellStyle name="Normal 10 3 2 3 2 3 2" xfId="1064" xr:uid="{989C27BE-55AA-4498-AFEC-4A2F740BB553}"/>
    <cellStyle name="Normal 10 3 2 3 2 4" xfId="1065" xr:uid="{56D83290-2EFE-4604-A860-20D9B2F11B6C}"/>
    <cellStyle name="Normal 10 3 2 3 3" xfId="490" xr:uid="{527FB543-38B5-410E-8D1D-063BA27217AB}"/>
    <cellStyle name="Normal 10 3 2 3 3 2" xfId="1066" xr:uid="{A5A0AC4E-EB92-42A9-8375-D84A1B3887D5}"/>
    <cellStyle name="Normal 10 3 2 3 3 2 2" xfId="1067" xr:uid="{5BFA4B77-EDBA-4D75-A6F6-C254607AE27A}"/>
    <cellStyle name="Normal 10 3 2 3 3 3" xfId="1068" xr:uid="{7F192211-69EE-4EA5-A7C1-1695CDED8406}"/>
    <cellStyle name="Normal 10 3 2 3 3 4" xfId="2567" xr:uid="{971D60A7-2644-42EC-BF00-7A9B3428CDDB}"/>
    <cellStyle name="Normal 10 3 2 3 4" xfId="1069" xr:uid="{A4E60F23-1F5D-41EB-8FDF-9000CF4AF7C8}"/>
    <cellStyle name="Normal 10 3 2 3 4 2" xfId="1070" xr:uid="{B9D1D669-5D65-4EBE-862A-1ECAFB5380FC}"/>
    <cellStyle name="Normal 10 3 2 3 5" xfId="1071" xr:uid="{3F18E4CD-E61B-4A8E-9956-C12E997A0AE2}"/>
    <cellStyle name="Normal 10 3 2 3 6" xfId="2568" xr:uid="{40DECF17-E9C6-4248-8FB4-03D51DF287A3}"/>
    <cellStyle name="Normal 10 3 2 4" xfId="249" xr:uid="{6DB8EAF4-022C-4679-9A8A-279C4F699284}"/>
    <cellStyle name="Normal 10 3 2 4 2" xfId="491" xr:uid="{5DE570F0-C11C-4E6B-BBEB-2D5FB33466CE}"/>
    <cellStyle name="Normal 10 3 2 4 2 2" xfId="1072" xr:uid="{AC223A3C-C812-40EE-A1C0-2044131CBB24}"/>
    <cellStyle name="Normal 10 3 2 4 2 2 2" xfId="1073" xr:uid="{73C97EBE-1093-4B1B-B70A-BC0762C840FA}"/>
    <cellStyle name="Normal 10 3 2 4 2 3" xfId="1074" xr:uid="{79D5E20C-206D-4FB5-87D4-E0607A1BD651}"/>
    <cellStyle name="Normal 10 3 2 4 2 4" xfId="2569" xr:uid="{EDA63056-CE79-42B1-8E4F-2F8E862362D2}"/>
    <cellStyle name="Normal 10 3 2 4 3" xfId="1075" xr:uid="{C706127E-3828-4AEC-B62B-0A96AFE544B2}"/>
    <cellStyle name="Normal 10 3 2 4 3 2" xfId="1076" xr:uid="{59CB67A3-7769-4E38-B8D2-1DA8FDF94D36}"/>
    <cellStyle name="Normal 10 3 2 4 4" xfId="1077" xr:uid="{1560DB33-7132-46F7-ABE2-B6E5DEF8ADE1}"/>
    <cellStyle name="Normal 10 3 2 4 5" xfId="2570" xr:uid="{9612629D-98C4-48EC-AF8D-D3EC7C50B17A}"/>
    <cellStyle name="Normal 10 3 2 5" xfId="251" xr:uid="{B276FFCB-AC73-4B5A-82BE-6ECF8E4E8FC1}"/>
    <cellStyle name="Normal 10 3 2 5 2" xfId="1078" xr:uid="{077C12C5-8602-4DCD-8CEF-D4B8BB78968C}"/>
    <cellStyle name="Normal 10 3 2 5 2 2" xfId="1079" xr:uid="{0E13D665-37E1-421D-B457-DAFEFD28FFBA}"/>
    <cellStyle name="Normal 10 3 2 5 3" xfId="1080" xr:uid="{95EFE31A-DB28-4C78-A2AE-3EB4E3B53615}"/>
    <cellStyle name="Normal 10 3 2 5 4" xfId="2571" xr:uid="{CEDAEF54-B41A-4684-8861-91A7AA6A2F4C}"/>
    <cellStyle name="Normal 10 3 2 6" xfId="1081" xr:uid="{5763A49C-7403-4816-8807-1BE7D144B77A}"/>
    <cellStyle name="Normal 10 3 2 6 2" xfId="1082" xr:uid="{A36184FF-A355-4A9B-B630-52C5734AC456}"/>
    <cellStyle name="Normal 10 3 2 6 3" xfId="2572" xr:uid="{FDAC2D46-D844-4315-B23C-E004F41C732D}"/>
    <cellStyle name="Normal 10 3 2 6 4" xfId="2573" xr:uid="{F88D558E-120A-4594-83C9-C79739C382E3}"/>
    <cellStyle name="Normal 10 3 2 7" xfId="1083" xr:uid="{5896E7E8-78C0-4F40-BC43-AD2622BEAC5E}"/>
    <cellStyle name="Normal 10 3 2 8" xfId="2574" xr:uid="{D0BA5F79-E5FC-4F5F-8DEA-BBA086413540}"/>
    <cellStyle name="Normal 10 3 2 9" xfId="2575" xr:uid="{C25F1CA6-970E-4E4F-AC6F-6D9E9C339B6C}"/>
    <cellStyle name="Normal 10 3 3" xfId="53" xr:uid="{F42C3E0A-7D34-4134-A6BA-4C214C2140D7}"/>
    <cellStyle name="Normal 10 3 3 2" xfId="54" xr:uid="{647024C1-97E3-4C8D-A59E-1C77A72042A2}"/>
    <cellStyle name="Normal 10 3 3 2 2" xfId="492" xr:uid="{2332B1C6-2EA8-4348-9889-105399833763}"/>
    <cellStyle name="Normal 10 3 3 2 2 2" xfId="1084" xr:uid="{BC122D4F-82F8-4437-8E39-15E83B9E8A6F}"/>
    <cellStyle name="Normal 10 3 3 2 2 2 2" xfId="1085" xr:uid="{3B1F9C26-5937-48B9-90CB-FEE4C79DCEED}"/>
    <cellStyle name="Normal 10 3 3 2 2 2 2 2" xfId="4445" xr:uid="{7F929158-4F18-4F10-8948-9CC4A0B633DD}"/>
    <cellStyle name="Normal 10 3 3 2 2 2 3" xfId="4446" xr:uid="{257F0990-D57E-4301-ABFE-5325D610BA87}"/>
    <cellStyle name="Normal 10 3 3 2 2 3" xfId="1086" xr:uid="{DD2550A3-39CC-4A35-88DD-B7E50715227A}"/>
    <cellStyle name="Normal 10 3 3 2 2 3 2" xfId="4447" xr:uid="{E160586F-A5AD-455F-835A-3D9367C50E1C}"/>
    <cellStyle name="Normal 10 3 3 2 2 4" xfId="2576" xr:uid="{B3C65E49-5288-4ABD-9CCC-416A14DE525A}"/>
    <cellStyle name="Normal 10 3 3 2 3" xfId="1087" xr:uid="{6F0CC402-5C0E-482E-9ED2-21F44CA81509}"/>
    <cellStyle name="Normal 10 3 3 2 3 2" xfId="1088" xr:uid="{A8782B1A-01E6-4076-856D-C97C8FE77BAD}"/>
    <cellStyle name="Normal 10 3 3 2 3 2 2" xfId="4448" xr:uid="{E4BDBF4C-25E5-4C93-B0F5-D4071D243DE8}"/>
    <cellStyle name="Normal 10 3 3 2 3 3" xfId="2577" xr:uid="{5CCB5B4B-F10E-46CE-BDD4-718381DAD713}"/>
    <cellStyle name="Normal 10 3 3 2 3 4" xfId="2578" xr:uid="{E5DA76CA-CB91-45D9-9A16-46171C9910DD}"/>
    <cellStyle name="Normal 10 3 3 2 4" xfId="1089" xr:uid="{755EBCF0-709E-4E2D-8B3F-F282284CD7B5}"/>
    <cellStyle name="Normal 10 3 3 2 4 2" xfId="4449" xr:uid="{AC304992-CC11-4CD6-A728-AD2D5BA8641B}"/>
    <cellStyle name="Normal 10 3 3 2 5" xfId="2579" xr:uid="{86EADA4D-8DE1-421A-9A53-84DED656E520}"/>
    <cellStyle name="Normal 10 3 3 2 6" xfId="2580" xr:uid="{6705E008-FEF4-47CF-84F7-F34F65A435C1}"/>
    <cellStyle name="Normal 10 3 3 3" xfId="252" xr:uid="{E407D2CC-DD32-42E1-B266-1BE55FEA79D9}"/>
    <cellStyle name="Normal 10 3 3 3 2" xfId="1090" xr:uid="{BE49C616-81C7-4087-BF8F-CE8971741DCD}"/>
    <cellStyle name="Normal 10 3 3 3 2 2" xfId="1091" xr:uid="{9BB880D0-A132-461A-B64B-10E1A4E2B1C7}"/>
    <cellStyle name="Normal 10 3 3 3 2 2 2" xfId="4450" xr:uid="{8A4861F5-7064-42D7-800E-6FF2827C334C}"/>
    <cellStyle name="Normal 10 3 3 3 2 3" xfId="2581" xr:uid="{095954C8-4762-4E56-8C1C-A9A4902C63D2}"/>
    <cellStyle name="Normal 10 3 3 3 2 4" xfId="2582" xr:uid="{CAE835B2-8C61-40CE-88FB-A72FA4A79668}"/>
    <cellStyle name="Normal 10 3 3 3 3" xfId="1092" xr:uid="{28C641F4-CA20-4E80-921E-4E6B3B8CA7F9}"/>
    <cellStyle name="Normal 10 3 3 3 3 2" xfId="4451" xr:uid="{8324C053-34D0-467A-AE88-7D2528F63EF4}"/>
    <cellStyle name="Normal 10 3 3 3 4" xfId="2583" xr:uid="{518B6750-AC4B-47A3-AF6C-5849B7A57386}"/>
    <cellStyle name="Normal 10 3 3 3 5" xfId="2584" xr:uid="{5030043F-3422-4D2E-8207-CAEA53DA1D96}"/>
    <cellStyle name="Normal 10 3 3 4" xfId="1093" xr:uid="{D4F738CA-6593-4E47-A8CD-E58C83A4ED61}"/>
    <cellStyle name="Normal 10 3 3 4 2" xfId="1094" xr:uid="{BD4D5AE3-D00B-4603-B686-6560EC42BEBF}"/>
    <cellStyle name="Normal 10 3 3 4 2 2" xfId="4452" xr:uid="{8818EC53-39AC-427D-9BED-089804929786}"/>
    <cellStyle name="Normal 10 3 3 4 3" xfId="2585" xr:uid="{4CD426C2-A42B-4F4D-93BF-95CF01FB5F7A}"/>
    <cellStyle name="Normal 10 3 3 4 4" xfId="2586" xr:uid="{8D01F378-F54F-45F0-B0CF-E626C3953238}"/>
    <cellStyle name="Normal 10 3 3 5" xfId="1095" xr:uid="{BC444B1A-9B02-4760-9081-DAC2FDA9C4CB}"/>
    <cellStyle name="Normal 10 3 3 5 2" xfId="2587" xr:uid="{FE614A5F-D947-4737-97D3-1A3A5F71F13A}"/>
    <cellStyle name="Normal 10 3 3 5 3" xfId="2588" xr:uid="{26EE9845-0698-4CC6-8B4E-0B1148441DDD}"/>
    <cellStyle name="Normal 10 3 3 5 4" xfId="2589" xr:uid="{73C05118-D688-4AE2-BB7E-3AB115E7D674}"/>
    <cellStyle name="Normal 10 3 3 6" xfId="2590" xr:uid="{CB421007-A56E-4F68-8F35-CDBFB29242B1}"/>
    <cellStyle name="Normal 10 3 3 7" xfId="2591" xr:uid="{5668D6EA-659C-4AA3-8C87-F792129F027E}"/>
    <cellStyle name="Normal 10 3 3 8" xfId="2592" xr:uid="{4CA86554-A1D9-41AA-A790-9B65B80E748F}"/>
    <cellStyle name="Normal 10 3 4" xfId="55" xr:uid="{976D23C9-5EE5-4400-8F46-214A074B219E}"/>
    <cellStyle name="Normal 10 3 4 2" xfId="493" xr:uid="{EACE146A-FB07-474A-AF43-EBBE192147C9}"/>
    <cellStyle name="Normal 10 3 4 2 2" xfId="494" xr:uid="{E7FEEEAF-8198-4E3E-A567-1F54C90B17B3}"/>
    <cellStyle name="Normal 10 3 4 2 2 2" xfId="1096" xr:uid="{65296028-53EE-4884-9D2F-27698E6939EA}"/>
    <cellStyle name="Normal 10 3 4 2 2 2 2" xfId="1097" xr:uid="{90A2896C-A519-4F81-916C-E813FEB75A9A}"/>
    <cellStyle name="Normal 10 3 4 2 2 3" xfId="1098" xr:uid="{CA9C46D9-EF68-4E5A-B246-65BB6F0BAF48}"/>
    <cellStyle name="Normal 10 3 4 2 2 4" xfId="2593" xr:uid="{5B40BCF2-D91C-4429-A694-2FDC279B6F9F}"/>
    <cellStyle name="Normal 10 3 4 2 3" xfId="1099" xr:uid="{E26056D8-6955-49A8-ADDA-3E0AE430357A}"/>
    <cellStyle name="Normal 10 3 4 2 3 2" xfId="1100" xr:uid="{BFEB2E0F-E984-4297-9FD7-AEEA4A05C493}"/>
    <cellStyle name="Normal 10 3 4 2 4" xfId="1101" xr:uid="{D064F73A-E3C6-4FE3-B5AE-5FDAA6DBEEEC}"/>
    <cellStyle name="Normal 10 3 4 2 5" xfId="2594" xr:uid="{B144B244-4C4D-4296-AEC4-9380FE494FFB}"/>
    <cellStyle name="Normal 10 3 4 3" xfId="495" xr:uid="{27645F88-39F5-4A71-9865-CA62F50551A8}"/>
    <cellStyle name="Normal 10 3 4 3 2" xfId="1102" xr:uid="{8A171AB0-FC7E-4FF8-B33C-75315CF05A66}"/>
    <cellStyle name="Normal 10 3 4 3 2 2" xfId="1103" xr:uid="{601130AE-3A56-47A1-B277-6EDDB0F73F1C}"/>
    <cellStyle name="Normal 10 3 4 3 3" xfId="1104" xr:uid="{A08F71BF-96F6-415C-821D-D01B1AFC55DB}"/>
    <cellStyle name="Normal 10 3 4 3 4" xfId="2595" xr:uid="{07AC1842-2786-47CD-A719-AB4E0A4B6750}"/>
    <cellStyle name="Normal 10 3 4 4" xfId="1105" xr:uid="{C3A39429-06AF-4720-A7FB-0C16664364BF}"/>
    <cellStyle name="Normal 10 3 4 4 2" xfId="1106" xr:uid="{68A26D15-15CD-40D6-A1F2-500D7E12F7CA}"/>
    <cellStyle name="Normal 10 3 4 4 3" xfId="2596" xr:uid="{699FE6FA-8F10-4744-9B52-E7271D1B2A0E}"/>
    <cellStyle name="Normal 10 3 4 4 4" xfId="2597" xr:uid="{2C8F53FC-F422-4A5D-A4A8-9AD1078E2AD6}"/>
    <cellStyle name="Normal 10 3 4 5" xfId="1107" xr:uid="{5A1A0C0D-95C9-4C93-B41D-5CDC615EC162}"/>
    <cellStyle name="Normal 10 3 4 6" xfId="2598" xr:uid="{CCE0DA29-73ED-45E1-9532-265E8F06FE1E}"/>
    <cellStyle name="Normal 10 3 4 7" xfId="2599" xr:uid="{1E0F8217-98B0-4A99-B669-6CAF78A5DDE6}"/>
    <cellStyle name="Normal 10 3 5" xfId="253" xr:uid="{B2C950D5-B70E-4FF5-A964-ACA91C788A3F}"/>
    <cellStyle name="Normal 10 3 5 2" xfId="496" xr:uid="{56F3D652-AFCD-4107-96F2-44F22CE33550}"/>
    <cellStyle name="Normal 10 3 5 2 2" xfId="1108" xr:uid="{51F76F30-D940-443C-9DA3-83568343C524}"/>
    <cellStyle name="Normal 10 3 5 2 2 2" xfId="1109" xr:uid="{3955F98E-7F9D-4472-9CC0-C43BC4D6FA1E}"/>
    <cellStyle name="Normal 10 3 5 2 3" xfId="1110" xr:uid="{60216460-E053-423E-8070-554F4FBE8150}"/>
    <cellStyle name="Normal 10 3 5 2 4" xfId="2600" xr:uid="{AC6D9B78-5773-400D-ACCA-1A74E9B72505}"/>
    <cellStyle name="Normal 10 3 5 3" xfId="1111" xr:uid="{3CD5CDBF-0086-426C-BC03-C883947F1270}"/>
    <cellStyle name="Normal 10 3 5 3 2" xfId="1112" xr:uid="{C1FBBDA2-7872-45DD-9358-76B18F59DB54}"/>
    <cellStyle name="Normal 10 3 5 3 3" xfId="2601" xr:uid="{F05883D4-6D18-41BF-AC65-9818C01A4898}"/>
    <cellStyle name="Normal 10 3 5 3 4" xfId="2602" xr:uid="{A7F03D96-4EA8-4CB6-95F1-59DEC3680A16}"/>
    <cellStyle name="Normal 10 3 5 4" xfId="1113" xr:uid="{D81E9439-0450-4473-93A1-E755A4C00915}"/>
    <cellStyle name="Normal 10 3 5 5" xfId="2603" xr:uid="{7AD6EF16-CA65-4FB4-B393-4B0F4929A889}"/>
    <cellStyle name="Normal 10 3 5 6" xfId="2604" xr:uid="{16BDC11E-FAFF-4E94-9E5F-033479A0D646}"/>
    <cellStyle name="Normal 10 3 6" xfId="254" xr:uid="{14A23796-7E3B-49F6-83A4-D61FAC90A95A}"/>
    <cellStyle name="Normal 10 3 6 2" xfId="1114" xr:uid="{F32D10C6-24AD-410F-BED7-9F85D8539E02}"/>
    <cellStyle name="Normal 10 3 6 2 2" xfId="1115" xr:uid="{6FEEDF9D-03C9-4C8F-95BB-37E58BA04EE9}"/>
    <cellStyle name="Normal 10 3 6 2 3" xfId="2605" xr:uid="{06299FFD-8441-44C2-BAD8-07E67ABD5674}"/>
    <cellStyle name="Normal 10 3 6 2 4" xfId="2606" xr:uid="{AB2ECA36-FCAB-47A1-B6FE-6FA6CA1639E6}"/>
    <cellStyle name="Normal 10 3 6 3" xfId="1116" xr:uid="{0A863CE8-DAEC-4E53-886C-5E5DDA7C776B}"/>
    <cellStyle name="Normal 10 3 6 4" xfId="2607" xr:uid="{A97952B1-5927-4C46-AAD0-1BA7B96944D4}"/>
    <cellStyle name="Normal 10 3 6 5" xfId="2608" xr:uid="{2B62FBE7-5865-49F2-897A-E2C63BD39440}"/>
    <cellStyle name="Normal 10 3 7" xfId="1117" xr:uid="{945A06EF-3A79-48F2-B33A-B7414029C988}"/>
    <cellStyle name="Normal 10 3 7 2" xfId="1118" xr:uid="{695FA52B-C9E5-472E-97AA-77075087ED99}"/>
    <cellStyle name="Normal 10 3 7 3" xfId="2609" xr:uid="{FE00870A-4B40-49A6-88BA-C6A3322C06C0}"/>
    <cellStyle name="Normal 10 3 7 4" xfId="2610" xr:uid="{6491AA43-F143-44A6-9944-D5CAAD586DC0}"/>
    <cellStyle name="Normal 10 3 8" xfId="1119" xr:uid="{9816150D-CA80-4774-815D-C4F6906F79EC}"/>
    <cellStyle name="Normal 10 3 8 2" xfId="2611" xr:uid="{76B710EF-64CC-456C-B9FA-E0BF55516D4B}"/>
    <cellStyle name="Normal 10 3 8 3" xfId="2612" xr:uid="{006CB1EB-DFA8-4499-8335-48618C2C560C}"/>
    <cellStyle name="Normal 10 3 8 4" xfId="2613" xr:uid="{30F170DE-2D5B-43DA-B365-AAEC1CF7B37E}"/>
    <cellStyle name="Normal 10 3 9" xfId="2614" xr:uid="{9B224BD6-FF79-41D1-94D8-2CC75253CE27}"/>
    <cellStyle name="Normal 10 4" xfId="56" xr:uid="{60439F27-E610-4C59-BA40-9EF3D804425A}"/>
    <cellStyle name="Normal 10 4 10" xfId="2615" xr:uid="{47FC4556-8028-41E5-9610-D3286088714F}"/>
    <cellStyle name="Normal 10 4 11" xfId="2616" xr:uid="{A57C24D9-FFB4-4FDE-80E9-870713CE281F}"/>
    <cellStyle name="Normal 10 4 2" xfId="57" xr:uid="{81AED3A7-4E8C-4D92-B577-E84DEAC35D37}"/>
    <cellStyle name="Normal 10 4 2 2" xfId="255" xr:uid="{9C252399-59F2-49A8-ADE3-A1AB8E76452D}"/>
    <cellStyle name="Normal 10 4 2 2 2" xfId="497" xr:uid="{9B07896B-7E8B-4272-92F4-69DCD9FA73A6}"/>
    <cellStyle name="Normal 10 4 2 2 2 2" xfId="498" xr:uid="{B1B4AB1D-AC46-43B4-B366-3FC88D39FB21}"/>
    <cellStyle name="Normal 10 4 2 2 2 2 2" xfId="1120" xr:uid="{8D67E902-680F-4F84-A9AD-1709DE7CD125}"/>
    <cellStyle name="Normal 10 4 2 2 2 2 3" xfId="2617" xr:uid="{9C9C408C-0D5B-45D8-94F7-E43A5734C2DF}"/>
    <cellStyle name="Normal 10 4 2 2 2 2 4" xfId="2618" xr:uid="{C9A8D50F-BCA1-4C8B-A95E-7D27BE8484E8}"/>
    <cellStyle name="Normal 10 4 2 2 2 3" xfId="1121" xr:uid="{ED3C8C78-F3B8-4094-AB3C-5E8D8F5AA1A6}"/>
    <cellStyle name="Normal 10 4 2 2 2 3 2" xfId="2619" xr:uid="{742C6541-CCE2-4623-B941-A07CC2045D04}"/>
    <cellStyle name="Normal 10 4 2 2 2 3 3" xfId="2620" xr:uid="{76EA0D26-9E64-4025-BD7C-B6D7C027FFE5}"/>
    <cellStyle name="Normal 10 4 2 2 2 3 4" xfId="2621" xr:uid="{575ABE81-FF43-4061-96F1-317E4FD8D9C2}"/>
    <cellStyle name="Normal 10 4 2 2 2 4" xfId="2622" xr:uid="{0E2651B8-60FD-417D-9ED0-8FB5F9985B51}"/>
    <cellStyle name="Normal 10 4 2 2 2 5" xfId="2623" xr:uid="{8E009DD2-40F9-425B-9FAF-C0DBFE0DCFF7}"/>
    <cellStyle name="Normal 10 4 2 2 2 6" xfId="2624" xr:uid="{91A77070-06C0-482F-B1E3-054AE7386C6C}"/>
    <cellStyle name="Normal 10 4 2 2 3" xfId="499" xr:uid="{DAF7A001-C895-4D0D-8AEC-50E53F97163E}"/>
    <cellStyle name="Normal 10 4 2 2 3 2" xfId="1122" xr:uid="{A8631B38-3DF5-4DED-890C-FFF0DC4257DB}"/>
    <cellStyle name="Normal 10 4 2 2 3 2 2" xfId="2625" xr:uid="{38F514DD-24C1-4A58-A3BE-100210243811}"/>
    <cellStyle name="Normal 10 4 2 2 3 2 3" xfId="2626" xr:uid="{509E9E56-553F-467B-B0BA-D82B5A8B0F86}"/>
    <cellStyle name="Normal 10 4 2 2 3 2 4" xfId="2627" xr:uid="{82096A83-A524-4CC1-BCD7-42D077472B9B}"/>
    <cellStyle name="Normal 10 4 2 2 3 3" xfId="2628" xr:uid="{6361A0F4-AD84-4758-BB41-4EC0F82EA447}"/>
    <cellStyle name="Normal 10 4 2 2 3 4" xfId="2629" xr:uid="{3A27F00F-7886-419D-9D7A-1F7A254738AC}"/>
    <cellStyle name="Normal 10 4 2 2 3 5" xfId="2630" xr:uid="{469F4749-1F63-4D1F-A84D-9739F380AF72}"/>
    <cellStyle name="Normal 10 4 2 2 4" xfId="1123" xr:uid="{2DDCE790-5605-4975-BE07-7CCB60F9990A}"/>
    <cellStyle name="Normal 10 4 2 2 4 2" xfId="2631" xr:uid="{7F686654-88B6-4388-879B-75EF3C044F8F}"/>
    <cellStyle name="Normal 10 4 2 2 4 3" xfId="2632" xr:uid="{D29830C5-CA73-45F8-ADD1-96BDAB0DF7C1}"/>
    <cellStyle name="Normal 10 4 2 2 4 4" xfId="2633" xr:uid="{AD819A91-5B85-48FB-9391-3AC4F4C6723C}"/>
    <cellStyle name="Normal 10 4 2 2 5" xfId="2634" xr:uid="{4C9102DC-7E47-4C5D-ADB9-2CDAEC43DA07}"/>
    <cellStyle name="Normal 10 4 2 2 5 2" xfId="2635" xr:uid="{4231AD72-F1AA-4F45-B06D-85348D1315D9}"/>
    <cellStyle name="Normal 10 4 2 2 5 3" xfId="2636" xr:uid="{6C2745AE-E651-47AF-A074-998B99003766}"/>
    <cellStyle name="Normal 10 4 2 2 5 4" xfId="2637" xr:uid="{8F3AFAFF-C796-407E-99C3-1C48CB7C1C96}"/>
    <cellStyle name="Normal 10 4 2 2 6" xfId="2638" xr:uid="{A157842E-1962-4A49-9ED5-B6C98105E5B9}"/>
    <cellStyle name="Normal 10 4 2 2 7" xfId="2639" xr:uid="{2A63258D-28B3-4C5B-A9B0-478B004684C0}"/>
    <cellStyle name="Normal 10 4 2 2 8" xfId="2640" xr:uid="{65AC3934-8D56-4296-8523-9403D61C4C6B}"/>
    <cellStyle name="Normal 10 4 2 3" xfId="500" xr:uid="{3073CEED-CC44-4091-A188-B5CEA73CDA9D}"/>
    <cellStyle name="Normal 10 4 2 3 2" xfId="501" xr:uid="{7BD7C5FA-954B-4349-BB31-417CE7E4ED3A}"/>
    <cellStyle name="Normal 10 4 2 3 2 2" xfId="502" xr:uid="{FF652A40-F552-49BE-A653-EE484001A11B}"/>
    <cellStyle name="Normal 10 4 2 3 2 3" xfId="2641" xr:uid="{3C0796DE-4BAD-4A8F-A635-7DCD1A3F7906}"/>
    <cellStyle name="Normal 10 4 2 3 2 4" xfId="2642" xr:uid="{40496CA3-A9EB-4C4B-8D4A-639E42A0BB11}"/>
    <cellStyle name="Normal 10 4 2 3 3" xfId="503" xr:uid="{AE803966-CF29-4576-B120-722DBC0F2969}"/>
    <cellStyle name="Normal 10 4 2 3 3 2" xfId="2643" xr:uid="{1B269B3A-F047-48CA-9479-41881715ADED}"/>
    <cellStyle name="Normal 10 4 2 3 3 3" xfId="2644" xr:uid="{B6B27FED-50A6-40F6-B1F1-8E4DE3D85967}"/>
    <cellStyle name="Normal 10 4 2 3 3 4" xfId="2645" xr:uid="{68D36332-3D7A-43E7-AF5B-ED0F64377021}"/>
    <cellStyle name="Normal 10 4 2 3 4" xfId="2646" xr:uid="{F1CBCE14-A529-4611-8A1A-5F5B0F66C756}"/>
    <cellStyle name="Normal 10 4 2 3 5" xfId="2647" xr:uid="{AAF53E4C-AC93-4147-8F33-928DE7964017}"/>
    <cellStyle name="Normal 10 4 2 3 6" xfId="2648" xr:uid="{DDDE2260-9096-4714-831C-39604E2AF0FF}"/>
    <cellStyle name="Normal 10 4 2 4" xfId="504" xr:uid="{DF13F898-CEF8-4CCB-8FC1-55A90F8313EA}"/>
    <cellStyle name="Normal 10 4 2 4 2" xfId="505" xr:uid="{638C4C5A-15DE-4E74-943A-1C4681A692AA}"/>
    <cellStyle name="Normal 10 4 2 4 2 2" xfId="2649" xr:uid="{DD41ABF8-645B-48E7-877D-A2E5B9A06DF7}"/>
    <cellStyle name="Normal 10 4 2 4 2 3" xfId="2650" xr:uid="{B98F9F81-5F64-4962-BA25-503184C00073}"/>
    <cellStyle name="Normal 10 4 2 4 2 4" xfId="2651" xr:uid="{4B958472-FC43-4DBA-96BD-90FBE9961F31}"/>
    <cellStyle name="Normal 10 4 2 4 3" xfId="2652" xr:uid="{7B08925E-B61D-491B-8C3C-AA1976543374}"/>
    <cellStyle name="Normal 10 4 2 4 4" xfId="2653" xr:uid="{CC405464-1494-48AE-8CE7-9F9EBF94E931}"/>
    <cellStyle name="Normal 10 4 2 4 5" xfId="2654" xr:uid="{4E5A95BE-02D1-4F16-BCAF-B596EB8C836E}"/>
    <cellStyle name="Normal 10 4 2 5" xfId="506" xr:uid="{BC1E158A-44AB-45B9-83E0-854543EFB06E}"/>
    <cellStyle name="Normal 10 4 2 5 2" xfId="2655" xr:uid="{FAFD0F5E-49B4-46CF-A737-69F56F75CB6B}"/>
    <cellStyle name="Normal 10 4 2 5 3" xfId="2656" xr:uid="{A64F30CF-35C0-4B56-9109-8A5A990CC92E}"/>
    <cellStyle name="Normal 10 4 2 5 4" xfId="2657" xr:uid="{3F0002DE-6FE4-46DB-88E5-684A68891353}"/>
    <cellStyle name="Normal 10 4 2 6" xfId="2658" xr:uid="{3103EC57-938A-450D-BD9F-79E431E0D5B1}"/>
    <cellStyle name="Normal 10 4 2 6 2" xfId="2659" xr:uid="{828C59A8-A2C3-4A59-9166-11DF57A48E3D}"/>
    <cellStyle name="Normal 10 4 2 6 3" xfId="2660" xr:uid="{1058C7AC-D6C7-4B99-9940-4A2E6A242153}"/>
    <cellStyle name="Normal 10 4 2 6 4" xfId="2661" xr:uid="{DA569782-A456-4379-B103-7D0DE64DCB03}"/>
    <cellStyle name="Normal 10 4 2 7" xfId="2662" xr:uid="{55EA80EF-EC9B-4457-AC52-8A123BA7D3D2}"/>
    <cellStyle name="Normal 10 4 2 8" xfId="2663" xr:uid="{9E2EC48B-7BA1-400D-824C-5DA48AF3F113}"/>
    <cellStyle name="Normal 10 4 2 9" xfId="2664" xr:uid="{7F3C885B-E1D3-4E17-B086-15BC4B28B6C0}"/>
    <cellStyle name="Normal 10 4 3" xfId="256" xr:uid="{31BD85F0-787C-42BA-9794-5DC8DDB6DCF3}"/>
    <cellStyle name="Normal 10 4 3 2" xfId="507" xr:uid="{1C9EE0E5-9CF7-4D94-8C1B-4FB918559980}"/>
    <cellStyle name="Normal 10 4 3 2 2" xfId="508" xr:uid="{42038F00-852E-44B8-80D7-14DA0B4C3735}"/>
    <cellStyle name="Normal 10 4 3 2 2 2" xfId="1124" xr:uid="{68B59D15-15F4-4474-80C6-3728D5929C51}"/>
    <cellStyle name="Normal 10 4 3 2 2 2 2" xfId="1125" xr:uid="{59C8C892-926B-4F02-9B66-722A250DB3DF}"/>
    <cellStyle name="Normal 10 4 3 2 2 3" xfId="1126" xr:uid="{ACB8C814-8A3B-468C-86B1-A1341BB2A4CA}"/>
    <cellStyle name="Normal 10 4 3 2 2 4" xfId="2665" xr:uid="{CB5EFA20-1456-4334-877C-A5E240D29486}"/>
    <cellStyle name="Normal 10 4 3 2 3" xfId="1127" xr:uid="{EEF0E6DA-B744-43C4-915D-539376D2A9B5}"/>
    <cellStyle name="Normal 10 4 3 2 3 2" xfId="1128" xr:uid="{42D9C9C5-EF2D-46C6-8872-E4A54CEB1BB4}"/>
    <cellStyle name="Normal 10 4 3 2 3 3" xfId="2666" xr:uid="{EAE3D8F3-D167-483C-8CB4-EDEB730FAB9D}"/>
    <cellStyle name="Normal 10 4 3 2 3 4" xfId="2667" xr:uid="{485E71C1-E563-4230-8544-9A1188B7235C}"/>
    <cellStyle name="Normal 10 4 3 2 4" xfId="1129" xr:uid="{D3D7B978-58F0-4565-B3D7-962427B4C136}"/>
    <cellStyle name="Normal 10 4 3 2 5" xfId="2668" xr:uid="{D2457513-8DBB-4D98-8DF0-7971A9C71741}"/>
    <cellStyle name="Normal 10 4 3 2 6" xfId="2669" xr:uid="{2D673386-ADFE-4B25-9B5E-7198751DAF3B}"/>
    <cellStyle name="Normal 10 4 3 3" xfId="509" xr:uid="{830BD7B6-74C6-4252-B5E5-56A49DCCF9B2}"/>
    <cellStyle name="Normal 10 4 3 3 2" xfId="1130" xr:uid="{D76C3EB3-4B77-4531-8FE4-1ED21764A990}"/>
    <cellStyle name="Normal 10 4 3 3 2 2" xfId="1131" xr:uid="{AAE2CF9D-A6A4-46C6-9E70-80B487C16732}"/>
    <cellStyle name="Normal 10 4 3 3 2 3" xfId="2670" xr:uid="{EEF30C31-AE61-4ED4-8897-69538A798C73}"/>
    <cellStyle name="Normal 10 4 3 3 2 4" xfId="2671" xr:uid="{DA6E0D76-16FC-402C-9D82-41BBF49D6953}"/>
    <cellStyle name="Normal 10 4 3 3 3" xfId="1132" xr:uid="{17E32A4F-0A9E-4D93-9D54-1688282DFF08}"/>
    <cellStyle name="Normal 10 4 3 3 4" xfId="2672" xr:uid="{6F99FE79-4691-40C1-9538-0DF397B5F310}"/>
    <cellStyle name="Normal 10 4 3 3 5" xfId="2673" xr:uid="{6FEED12A-96DD-4DC5-B713-091FB9A84242}"/>
    <cellStyle name="Normal 10 4 3 4" xfId="1133" xr:uid="{1D6DFED9-2CD1-439A-B7FA-972C91683727}"/>
    <cellStyle name="Normal 10 4 3 4 2" xfId="1134" xr:uid="{809D510D-E4BA-44F4-8416-4069CBA879FD}"/>
    <cellStyle name="Normal 10 4 3 4 3" xfId="2674" xr:uid="{59BAE0E1-AABD-49F5-9AC7-B1833173A7B7}"/>
    <cellStyle name="Normal 10 4 3 4 4" xfId="2675" xr:uid="{65CB848D-0B25-4968-951E-6EE4EF634FBE}"/>
    <cellStyle name="Normal 10 4 3 5" xfId="1135" xr:uid="{542FF930-DA27-4D46-852E-0581757DDC25}"/>
    <cellStyle name="Normal 10 4 3 5 2" xfId="2676" xr:uid="{063D98BF-A402-4E71-A965-D3DAFD8861F0}"/>
    <cellStyle name="Normal 10 4 3 5 3" xfId="2677" xr:uid="{DB93EC36-711B-47D9-BB13-5530A095ADCA}"/>
    <cellStyle name="Normal 10 4 3 5 4" xfId="2678" xr:uid="{34A61578-6CAB-4AC8-A785-49D3A2F10C37}"/>
    <cellStyle name="Normal 10 4 3 6" xfId="2679" xr:uid="{3820DB90-DA3D-4DD7-9D40-84138430E49F}"/>
    <cellStyle name="Normal 10 4 3 7" xfId="2680" xr:uid="{4B739CF6-8CCF-436F-BD4F-44D39232AD90}"/>
    <cellStyle name="Normal 10 4 3 8" xfId="2681" xr:uid="{9A776920-CB01-47F2-9A99-9F85A22E8C4B}"/>
    <cellStyle name="Normal 10 4 4" xfId="257" xr:uid="{B963DD65-B382-4B2D-B32A-AF2EEB048194}"/>
    <cellStyle name="Normal 10 4 4 2" xfId="510" xr:uid="{39E96521-E6F8-49BB-9AB1-5CCB91A89AF7}"/>
    <cellStyle name="Normal 10 4 4 2 2" xfId="511" xr:uid="{054C3EDD-2DB7-4B20-A972-1AFF466602DF}"/>
    <cellStyle name="Normal 10 4 4 2 2 2" xfId="1136" xr:uid="{D8E2ADA5-69F1-492E-A801-4851C1CCEB6F}"/>
    <cellStyle name="Normal 10 4 4 2 2 3" xfId="2682" xr:uid="{0CAF2D81-A60E-4C6E-B9C6-0A558B006413}"/>
    <cellStyle name="Normal 10 4 4 2 2 4" xfId="2683" xr:uid="{547BB6B2-E7CE-4E48-8A74-4D1E40532DDF}"/>
    <cellStyle name="Normal 10 4 4 2 3" xfId="1137" xr:uid="{0FD61F46-57CF-4C70-B527-717E70732834}"/>
    <cellStyle name="Normal 10 4 4 2 4" xfId="2684" xr:uid="{19FDB0C5-C842-4F2F-8184-3BEF18847305}"/>
    <cellStyle name="Normal 10 4 4 2 5" xfId="2685" xr:uid="{6FDB79F7-0363-4177-90AC-8E05B868EB3B}"/>
    <cellStyle name="Normal 10 4 4 3" xfId="512" xr:uid="{D7DF9C83-EE7E-410D-A966-7E6B1CB3297F}"/>
    <cellStyle name="Normal 10 4 4 3 2" xfId="1138" xr:uid="{F6891DD3-285E-466F-8858-986C72762D5D}"/>
    <cellStyle name="Normal 10 4 4 3 3" xfId="2686" xr:uid="{47DA0E2A-AEDD-418C-B9C8-DC4DE6981FC0}"/>
    <cellStyle name="Normal 10 4 4 3 4" xfId="2687" xr:uid="{DA5A8672-C915-4A5B-96C8-F29BA357DBC2}"/>
    <cellStyle name="Normal 10 4 4 4" xfId="1139" xr:uid="{257B83DE-2087-48D8-B9EA-23E77708609C}"/>
    <cellStyle name="Normal 10 4 4 4 2" xfId="2688" xr:uid="{16797B2C-A9B8-4494-A06D-0BF5EC03D5AD}"/>
    <cellStyle name="Normal 10 4 4 4 3" xfId="2689" xr:uid="{B40DDF50-954A-4F76-8768-428A7AA20E18}"/>
    <cellStyle name="Normal 10 4 4 4 4" xfId="2690" xr:uid="{127901C4-FDAA-4F77-ACAF-5C81D9E20A12}"/>
    <cellStyle name="Normal 10 4 4 5" xfId="2691" xr:uid="{E992B93A-F496-4B40-88E4-FBD121B613C0}"/>
    <cellStyle name="Normal 10 4 4 6" xfId="2692" xr:uid="{488FF3A6-A255-4DBE-B6A7-DED5A77C3A1E}"/>
    <cellStyle name="Normal 10 4 4 7" xfId="2693" xr:uid="{C1DDF6F4-85C3-43DF-B28D-32A4B2FCBE3D}"/>
    <cellStyle name="Normal 10 4 5" xfId="258" xr:uid="{A988C085-9ACB-474B-B9F7-A4B7E1B8676E}"/>
    <cellStyle name="Normal 10 4 5 2" xfId="513" xr:uid="{D73C0915-DB62-4F65-A950-C49F8143E949}"/>
    <cellStyle name="Normal 10 4 5 2 2" xfId="1140" xr:uid="{F7D434C7-D319-4109-AE4E-CCF68411D582}"/>
    <cellStyle name="Normal 10 4 5 2 3" xfId="2694" xr:uid="{99C07000-272B-4222-A59A-15E93BFBD3CF}"/>
    <cellStyle name="Normal 10 4 5 2 4" xfId="2695" xr:uid="{86BEE465-80C1-42B3-9089-DCB674DCDEC0}"/>
    <cellStyle name="Normal 10 4 5 3" xfId="1141" xr:uid="{98E1F8B4-0B5F-4591-B5AF-28EA6B95AB4E}"/>
    <cellStyle name="Normal 10 4 5 3 2" xfId="2696" xr:uid="{FD4D7BE4-1E92-4271-A33D-7E88BDC2D1DC}"/>
    <cellStyle name="Normal 10 4 5 3 3" xfId="2697" xr:uid="{C16CC46F-40DC-4339-8CCD-23C55DC25A62}"/>
    <cellStyle name="Normal 10 4 5 3 4" xfId="2698" xr:uid="{D4D139E3-E4E0-47F3-9593-CD0CB72AA98F}"/>
    <cellStyle name="Normal 10 4 5 4" xfId="2699" xr:uid="{EBE3A85E-CD2F-4BF2-9B8F-D653B2BB5A0B}"/>
    <cellStyle name="Normal 10 4 5 5" xfId="2700" xr:uid="{133B0E15-2703-4B01-BBE3-427E8D237E32}"/>
    <cellStyle name="Normal 10 4 5 6" xfId="2701" xr:uid="{1B8E377C-8EB7-4A18-8778-FB159A77B906}"/>
    <cellStyle name="Normal 10 4 6" xfId="514" xr:uid="{9752877E-F80F-403F-AE7B-02C384366EAD}"/>
    <cellStyle name="Normal 10 4 6 2" xfId="1142" xr:uid="{0EFB4A86-D8C0-4EF7-8FC5-AD4618CD93D9}"/>
    <cellStyle name="Normal 10 4 6 2 2" xfId="2702" xr:uid="{71223AF1-A2ED-404C-9FC3-61DD6C2A5BF4}"/>
    <cellStyle name="Normal 10 4 6 2 3" xfId="2703" xr:uid="{DF4CB059-306F-4006-BC73-30FD4AA09E08}"/>
    <cellStyle name="Normal 10 4 6 2 4" xfId="2704" xr:uid="{BD421206-3392-4A1B-A3FB-1F362E697AD9}"/>
    <cellStyle name="Normal 10 4 6 3" xfId="2705" xr:uid="{03D6428F-7F48-42CE-B5D1-5D33A248FCE5}"/>
    <cellStyle name="Normal 10 4 6 4" xfId="2706" xr:uid="{645DC1F1-06DD-48FE-981B-E12058DA874F}"/>
    <cellStyle name="Normal 10 4 6 5" xfId="2707" xr:uid="{5395A824-E7FD-41AF-9E15-65638165A7DD}"/>
    <cellStyle name="Normal 10 4 7" xfId="1143" xr:uid="{85AC4217-7493-4C7E-ADE8-94ADAEC87FB7}"/>
    <cellStyle name="Normal 10 4 7 2" xfId="2708" xr:uid="{932CC1DE-E25C-4C4F-9A79-FA6606787B39}"/>
    <cellStyle name="Normal 10 4 7 3" xfId="2709" xr:uid="{1027D25A-A667-4CCB-81D9-A536AA9269AF}"/>
    <cellStyle name="Normal 10 4 7 4" xfId="2710" xr:uid="{BCDFB741-B55A-44EE-9921-E9CD629E937D}"/>
    <cellStyle name="Normal 10 4 8" xfId="2711" xr:uid="{D802DE36-07FE-440B-BFDC-0A140F18B356}"/>
    <cellStyle name="Normal 10 4 8 2" xfId="2712" xr:uid="{A4634AC0-E569-4DF7-9CA5-4CBFF5B38A06}"/>
    <cellStyle name="Normal 10 4 8 3" xfId="2713" xr:uid="{13D8AD21-33C3-4875-82E7-29FA5A5A8124}"/>
    <cellStyle name="Normal 10 4 8 4" xfId="2714" xr:uid="{883B2DC5-8E59-415C-8779-2DE120766D5C}"/>
    <cellStyle name="Normal 10 4 9" xfId="2715" xr:uid="{4E013C43-4641-4ED4-9FA7-70A12D75BAFE}"/>
    <cellStyle name="Normal 10 5" xfId="58" xr:uid="{835E96E4-D6A7-4A3C-9C08-ABC0A816A079}"/>
    <cellStyle name="Normal 10 5 2" xfId="59" xr:uid="{D82BD2E2-0ABE-4ACD-BAE0-4D3F88DAD6F9}"/>
    <cellStyle name="Normal 10 5 2 2" xfId="259" xr:uid="{16C354BB-9396-4082-959A-FDB1C1F7E09A}"/>
    <cellStyle name="Normal 10 5 2 2 2" xfId="515" xr:uid="{AE5FC23F-A7EF-4993-80A2-09081A91E6ED}"/>
    <cellStyle name="Normal 10 5 2 2 2 2" xfId="1144" xr:uid="{0604B380-021D-4E1C-AD7B-96CD9FFC425C}"/>
    <cellStyle name="Normal 10 5 2 2 2 3" xfId="2716" xr:uid="{45C7EFDD-04CC-44BB-B8FA-77F77C203AD7}"/>
    <cellStyle name="Normal 10 5 2 2 2 4" xfId="2717" xr:uid="{137E30C1-9FC4-46C3-9F14-96D2ED8BE24E}"/>
    <cellStyle name="Normal 10 5 2 2 3" xfId="1145" xr:uid="{43BEF1CA-5D80-4061-9869-DB91C4209450}"/>
    <cellStyle name="Normal 10 5 2 2 3 2" xfId="2718" xr:uid="{56D7D544-3471-4AB6-98FF-37DF576C1893}"/>
    <cellStyle name="Normal 10 5 2 2 3 3" xfId="2719" xr:uid="{D59233CF-3802-44CA-9D9F-F40C44AE7E74}"/>
    <cellStyle name="Normal 10 5 2 2 3 4" xfId="2720" xr:uid="{B44B9258-DA24-4A70-B615-9D3B666A701A}"/>
    <cellStyle name="Normal 10 5 2 2 4" xfId="2721" xr:uid="{8A15B2D8-C7FB-4CA4-8226-3419350A9661}"/>
    <cellStyle name="Normal 10 5 2 2 5" xfId="2722" xr:uid="{2CF735A2-D580-4537-8A85-CB214AB870DB}"/>
    <cellStyle name="Normal 10 5 2 2 6" xfId="2723" xr:uid="{5CD2B8AD-DC21-40ED-AF2A-07CF4A8853F3}"/>
    <cellStyle name="Normal 10 5 2 3" xfId="516" xr:uid="{9A30639C-372A-4D61-8D89-BA760D808149}"/>
    <cellStyle name="Normal 10 5 2 3 2" xfId="1146" xr:uid="{DEA4C2B3-B5CE-46E7-A53B-E3804224C6EB}"/>
    <cellStyle name="Normal 10 5 2 3 2 2" xfId="2724" xr:uid="{3A2CBADB-24D7-4416-822E-6548887D3718}"/>
    <cellStyle name="Normal 10 5 2 3 2 3" xfId="2725" xr:uid="{C6812E5D-54D2-4133-9842-8C8927F5D6D6}"/>
    <cellStyle name="Normal 10 5 2 3 2 4" xfId="2726" xr:uid="{27A76A29-A537-4161-8CB2-226F261B4A17}"/>
    <cellStyle name="Normal 10 5 2 3 3" xfId="2727" xr:uid="{364CD632-EE40-4A24-81AC-34F29A0D4812}"/>
    <cellStyle name="Normal 10 5 2 3 4" xfId="2728" xr:uid="{6AE242C9-160F-4C78-A010-85A408DBA127}"/>
    <cellStyle name="Normal 10 5 2 3 5" xfId="2729" xr:uid="{2694BEF5-5D84-4374-9AD4-8FB4E6B47FFD}"/>
    <cellStyle name="Normal 10 5 2 4" xfId="1147" xr:uid="{FAD966D0-4F4A-435D-A244-F27D8CCF7740}"/>
    <cellStyle name="Normal 10 5 2 4 2" xfId="2730" xr:uid="{80943136-5320-41DF-AB6F-CA4EE6103CF4}"/>
    <cellStyle name="Normal 10 5 2 4 3" xfId="2731" xr:uid="{306617B1-C46E-4468-B248-E7179BBC8C92}"/>
    <cellStyle name="Normal 10 5 2 4 4" xfId="2732" xr:uid="{4D28D99B-D97B-44AF-9348-5D21C991828C}"/>
    <cellStyle name="Normal 10 5 2 5" xfId="2733" xr:uid="{403B35F4-7F35-46BE-AC4B-5C75294FED80}"/>
    <cellStyle name="Normal 10 5 2 5 2" xfId="2734" xr:uid="{572BBBE9-554C-46E6-9FC0-192ED1E124E2}"/>
    <cellStyle name="Normal 10 5 2 5 3" xfId="2735" xr:uid="{CF28D8AF-09D8-470B-99FB-3F24C5AE56CC}"/>
    <cellStyle name="Normal 10 5 2 5 4" xfId="2736" xr:uid="{FE1A57CC-69E3-4F6D-9334-4131E36D18D0}"/>
    <cellStyle name="Normal 10 5 2 6" xfId="2737" xr:uid="{2120960C-3D5D-4DAD-8119-AF90EF428448}"/>
    <cellStyle name="Normal 10 5 2 7" xfId="2738" xr:uid="{7CD11141-A83D-4FEB-9F21-9DDED9C2A81F}"/>
    <cellStyle name="Normal 10 5 2 8" xfId="2739" xr:uid="{B3D741BC-5E0B-4D03-947B-BF5AEC32009A}"/>
    <cellStyle name="Normal 10 5 3" xfId="260" xr:uid="{8101DB5C-64AC-4B87-A719-F2281B144704}"/>
    <cellStyle name="Normal 10 5 3 2" xfId="517" xr:uid="{70595BCA-4015-482F-8A62-C69498383F51}"/>
    <cellStyle name="Normal 10 5 3 2 2" xfId="518" xr:uid="{9EDB01B1-FE82-4087-9A74-C77F67F43A5E}"/>
    <cellStyle name="Normal 10 5 3 2 3" xfId="2740" xr:uid="{FE09D564-524F-4511-A520-B4651ACF3499}"/>
    <cellStyle name="Normal 10 5 3 2 4" xfId="2741" xr:uid="{34A4B10D-78B1-4EEA-BA54-C563B376673A}"/>
    <cellStyle name="Normal 10 5 3 3" xfId="519" xr:uid="{D053A909-E436-45FB-8CF7-8221E2C2F8F6}"/>
    <cellStyle name="Normal 10 5 3 3 2" xfId="2742" xr:uid="{7069FFCB-A0EF-47AC-9212-0D01AA4C7080}"/>
    <cellStyle name="Normal 10 5 3 3 3" xfId="2743" xr:uid="{1EC42DF3-9572-479C-A885-7C5903AE5DD3}"/>
    <cellStyle name="Normal 10 5 3 3 4" xfId="2744" xr:uid="{97014877-38CB-4323-9009-ACF4B679C046}"/>
    <cellStyle name="Normal 10 5 3 4" xfId="2745" xr:uid="{A0BB3EF5-A90C-4B86-90B5-695623932C2D}"/>
    <cellStyle name="Normal 10 5 3 5" xfId="2746" xr:uid="{E437DF36-B955-4313-A16D-C9045C75CED6}"/>
    <cellStyle name="Normal 10 5 3 6" xfId="2747" xr:uid="{2DA8C25B-124E-4547-BF9E-F2E260E70DB0}"/>
    <cellStyle name="Normal 10 5 4" xfId="261" xr:uid="{9604AB95-7DAC-4C17-B100-2FE612F2F3D6}"/>
    <cellStyle name="Normal 10 5 4 2" xfId="520" xr:uid="{57876667-AE57-40BE-9D3F-AE4FDB172F06}"/>
    <cellStyle name="Normal 10 5 4 2 2" xfId="2748" xr:uid="{AAE462F5-1ECA-4856-ACE3-C240C8C49268}"/>
    <cellStyle name="Normal 10 5 4 2 3" xfId="2749" xr:uid="{BC63C467-A8F1-42C3-B10D-F3C3AD63F8AA}"/>
    <cellStyle name="Normal 10 5 4 2 4" xfId="2750" xr:uid="{0420D4D4-93BE-4676-9A23-A2BBF9E299C1}"/>
    <cellStyle name="Normal 10 5 4 3" xfId="2751" xr:uid="{2A931895-3125-46BD-96DC-509FB8783DD1}"/>
    <cellStyle name="Normal 10 5 4 4" xfId="2752" xr:uid="{50CD044B-D3A9-4449-B27E-F297D983E5C9}"/>
    <cellStyle name="Normal 10 5 4 5" xfId="2753" xr:uid="{48FF99C5-B801-4A2A-82F6-A5A193701162}"/>
    <cellStyle name="Normal 10 5 5" xfId="521" xr:uid="{8A7D2EA1-D6C1-42AC-AC94-7AA70BB5B964}"/>
    <cellStyle name="Normal 10 5 5 2" xfId="2754" xr:uid="{3CCBA420-5B54-467E-A48D-29738758554A}"/>
    <cellStyle name="Normal 10 5 5 3" xfId="2755" xr:uid="{7F4F43A3-E299-41A2-B768-6B88397EA178}"/>
    <cellStyle name="Normal 10 5 5 4" xfId="2756" xr:uid="{5745BF1C-0CA7-460F-8FA2-AA7B7F49E3A3}"/>
    <cellStyle name="Normal 10 5 6" xfId="2757" xr:uid="{485471B3-0607-452B-A20C-EB69B502D619}"/>
    <cellStyle name="Normal 10 5 6 2" xfId="2758" xr:uid="{54A6AEC2-EFCD-4632-ACAB-0B9CC489E894}"/>
    <cellStyle name="Normal 10 5 6 3" xfId="2759" xr:uid="{89FC4D01-55CC-4DCC-9D97-E7620486E123}"/>
    <cellStyle name="Normal 10 5 6 4" xfId="2760" xr:uid="{C5ED6078-8247-4A62-AC2B-4C5A422319BA}"/>
    <cellStyle name="Normal 10 5 7" xfId="2761" xr:uid="{49A187F1-A91C-40B3-816E-A72540E3FDCA}"/>
    <cellStyle name="Normal 10 5 8" xfId="2762" xr:uid="{2F03111E-A523-46C7-835A-4511C48677D4}"/>
    <cellStyle name="Normal 10 5 9" xfId="2763" xr:uid="{B6C02644-A1CA-49CE-9B74-1B06B2661600}"/>
    <cellStyle name="Normal 10 6" xfId="60" xr:uid="{4133BEB9-EDF1-4E12-A816-FD6343E361C0}"/>
    <cellStyle name="Normal 10 6 2" xfId="262" xr:uid="{42003D2A-1255-4E35-9DA0-98302E66B64B}"/>
    <cellStyle name="Normal 10 6 2 2" xfId="522" xr:uid="{F89CD779-A6DC-446B-95A5-2580D5B5F852}"/>
    <cellStyle name="Normal 10 6 2 2 2" xfId="1148" xr:uid="{5B3D56CE-A4AB-4529-8F65-7F35EFB6796D}"/>
    <cellStyle name="Normal 10 6 2 2 2 2" xfId="1149" xr:uid="{2C3FE48C-6961-465F-9323-7A0089FAF142}"/>
    <cellStyle name="Normal 10 6 2 2 3" xfId="1150" xr:uid="{CD0F7DE6-1D45-4D3D-83FB-04193040861C}"/>
    <cellStyle name="Normal 10 6 2 2 4" xfId="2764" xr:uid="{AE3E471D-FDC3-44D8-83F8-A1C9BADB2FB9}"/>
    <cellStyle name="Normal 10 6 2 3" xfId="1151" xr:uid="{0E39A0AC-A77C-4916-92B7-77AFE02FD0F5}"/>
    <cellStyle name="Normal 10 6 2 3 2" xfId="1152" xr:uid="{C90483A2-EEFB-40DD-949F-C5766F47765F}"/>
    <cellStyle name="Normal 10 6 2 3 3" xfId="2765" xr:uid="{D5DAD266-EB76-43FA-9D1B-E522EC57A895}"/>
    <cellStyle name="Normal 10 6 2 3 4" xfId="2766" xr:uid="{8AC70C03-BB01-4407-B6F8-8F2C0C5481DB}"/>
    <cellStyle name="Normal 10 6 2 4" xfId="1153" xr:uid="{80B2041A-33A9-48B5-B25B-709814DE4722}"/>
    <cellStyle name="Normal 10 6 2 5" xfId="2767" xr:uid="{DDAB42FA-90AC-4FEE-BE40-6F40E575AC0A}"/>
    <cellStyle name="Normal 10 6 2 6" xfId="2768" xr:uid="{F11654A1-7455-4548-8EBB-017BD82B264A}"/>
    <cellStyle name="Normal 10 6 3" xfId="523" xr:uid="{178A5DCA-AF42-4586-87F7-1F8B5966455A}"/>
    <cellStyle name="Normal 10 6 3 2" xfId="1154" xr:uid="{00372821-DE94-4171-BE4E-05A1C5D6FA9C}"/>
    <cellStyle name="Normal 10 6 3 2 2" xfId="1155" xr:uid="{BC1263F8-6339-47A1-B9FC-B2F99003E203}"/>
    <cellStyle name="Normal 10 6 3 2 3" xfId="2769" xr:uid="{AD0C7013-E02B-4C14-8D60-FE5F4F2CD14B}"/>
    <cellStyle name="Normal 10 6 3 2 4" xfId="2770" xr:uid="{9B27B7F1-9C1F-4CC5-835D-16C497F0D3F1}"/>
    <cellStyle name="Normal 10 6 3 3" xfId="1156" xr:uid="{AB6D289F-30A5-419B-8C16-4457118C28E7}"/>
    <cellStyle name="Normal 10 6 3 4" xfId="2771" xr:uid="{65C11322-0EA1-45D1-8358-1A8AF358FA2D}"/>
    <cellStyle name="Normal 10 6 3 5" xfId="2772" xr:uid="{B32EA503-6897-4778-B431-848747B59B85}"/>
    <cellStyle name="Normal 10 6 4" xfId="1157" xr:uid="{9823ECB4-2822-4900-AF81-D3980D071C71}"/>
    <cellStyle name="Normal 10 6 4 2" xfId="1158" xr:uid="{30D98745-2D54-4374-8682-A643A07E452A}"/>
    <cellStyle name="Normal 10 6 4 3" xfId="2773" xr:uid="{EB9FFA4D-8212-4C0B-BEEB-9FAF47ABAE8A}"/>
    <cellStyle name="Normal 10 6 4 4" xfId="2774" xr:uid="{B3A4086F-9B28-4B56-9671-1775A427A82E}"/>
    <cellStyle name="Normal 10 6 5" xfId="1159" xr:uid="{5FC8AE39-BEC2-4264-8EDA-924A68C3E73D}"/>
    <cellStyle name="Normal 10 6 5 2" xfId="2775" xr:uid="{9E657DB6-2250-4168-B450-324102B47A79}"/>
    <cellStyle name="Normal 10 6 5 3" xfId="2776" xr:uid="{D4DAB196-0D17-4265-A2CD-45C9CDD15471}"/>
    <cellStyle name="Normal 10 6 5 4" xfId="2777" xr:uid="{A3EE462D-0C79-4EF1-B0FD-47B8B3296008}"/>
    <cellStyle name="Normal 10 6 6" xfId="2778" xr:uid="{EF092513-2BA6-45CD-81EA-04B73A3F946A}"/>
    <cellStyle name="Normal 10 6 7" xfId="2779" xr:uid="{0A8FD575-E9C8-44D3-8D60-100AD52A4DD4}"/>
    <cellStyle name="Normal 10 6 8" xfId="2780" xr:uid="{0CF8C97A-5C81-464C-9DCA-051DD8629DA9}"/>
    <cellStyle name="Normal 10 7" xfId="263" xr:uid="{3B5824C0-725A-419E-90CD-25E65CF8A7B5}"/>
    <cellStyle name="Normal 10 7 2" xfId="524" xr:uid="{128781BC-EA8A-4D58-9E4F-007346E75EF8}"/>
    <cellStyle name="Normal 10 7 2 2" xfId="525" xr:uid="{D867BD45-1B7D-4410-834A-3B6A9C018AFE}"/>
    <cellStyle name="Normal 10 7 2 2 2" xfId="1160" xr:uid="{332DB823-C6F1-463E-9A22-E79908D9015C}"/>
    <cellStyle name="Normal 10 7 2 2 3" xfId="2781" xr:uid="{85197F95-C1B2-4976-AA2F-4C443E603636}"/>
    <cellStyle name="Normal 10 7 2 2 4" xfId="2782" xr:uid="{998F5CF7-3C09-4A39-A541-1E5EA22823DF}"/>
    <cellStyle name="Normal 10 7 2 3" xfId="1161" xr:uid="{9CB29634-FEF8-46F0-B2E4-54BB68E34291}"/>
    <cellStyle name="Normal 10 7 2 4" xfId="2783" xr:uid="{43A2F13C-7534-43AD-A517-A1AFA94FAC9E}"/>
    <cellStyle name="Normal 10 7 2 5" xfId="2784" xr:uid="{0CA48CDD-CED7-4545-A8D0-9A7712FB1715}"/>
    <cellStyle name="Normal 10 7 3" xfId="526" xr:uid="{A1CBCE3C-B0DB-4AB5-B59B-EB674A8141CA}"/>
    <cellStyle name="Normal 10 7 3 2" xfId="1162" xr:uid="{328EE621-4759-4422-9C48-3C572F23708D}"/>
    <cellStyle name="Normal 10 7 3 3" xfId="2785" xr:uid="{E8B0F063-415D-4C60-9621-8182CD31218E}"/>
    <cellStyle name="Normal 10 7 3 4" xfId="2786" xr:uid="{EB310B28-87BB-4580-92C1-9600CEED69BE}"/>
    <cellStyle name="Normal 10 7 4" xfId="1163" xr:uid="{A1E8A6DA-A970-4344-A9C4-1AC92ACE6281}"/>
    <cellStyle name="Normal 10 7 4 2" xfId="2787" xr:uid="{6EA578C7-1D55-4F26-ADA3-017430C74405}"/>
    <cellStyle name="Normal 10 7 4 3" xfId="2788" xr:uid="{CAF0D905-D05A-4609-9371-B070B3387DB0}"/>
    <cellStyle name="Normal 10 7 4 4" xfId="2789" xr:uid="{87658F3C-A177-4DCB-852F-B75474BF0C4B}"/>
    <cellStyle name="Normal 10 7 5" xfId="2790" xr:uid="{8778614E-8341-4A14-A019-6CBA08D05656}"/>
    <cellStyle name="Normal 10 7 6" xfId="2791" xr:uid="{338912BC-B969-4D62-A569-A306EDC10762}"/>
    <cellStyle name="Normal 10 7 7" xfId="2792" xr:uid="{C66C21D3-BCFC-4BC1-9286-1165208BAA3C}"/>
    <cellStyle name="Normal 10 8" xfId="264" xr:uid="{E12AFB49-A933-4F45-B13E-3D5936F4C0BF}"/>
    <cellStyle name="Normal 10 8 2" xfId="527" xr:uid="{BD5547D9-3850-423B-A77B-CFF670F5F6A9}"/>
    <cellStyle name="Normal 10 8 2 2" xfId="1164" xr:uid="{97CF8203-79C4-4F07-B575-FF50F85FEE6B}"/>
    <cellStyle name="Normal 10 8 2 3" xfId="2793" xr:uid="{1A589E19-D89C-4FB0-BD3B-51619C41BA46}"/>
    <cellStyle name="Normal 10 8 2 4" xfId="2794" xr:uid="{2239148A-2E7F-43DA-A60D-A233A12390DB}"/>
    <cellStyle name="Normal 10 8 3" xfId="1165" xr:uid="{8A85422A-2E99-4753-9321-DABF20D7B5C9}"/>
    <cellStyle name="Normal 10 8 3 2" xfId="2795" xr:uid="{B07B5B23-385C-4519-9FAB-93FD2FE846A8}"/>
    <cellStyle name="Normal 10 8 3 3" xfId="2796" xr:uid="{64DFDAE3-3611-4643-8058-E08465FE6203}"/>
    <cellStyle name="Normal 10 8 3 4" xfId="2797" xr:uid="{4CB0B56B-8483-434C-AB69-9D2FE572E132}"/>
    <cellStyle name="Normal 10 8 4" xfId="2798" xr:uid="{3321F9F9-609F-41BB-AC7A-C4BC5699B9DF}"/>
    <cellStyle name="Normal 10 8 5" xfId="2799" xr:uid="{E3039846-B7A2-4362-B3B0-4D9A305F8254}"/>
    <cellStyle name="Normal 10 8 6" xfId="2800" xr:uid="{985DB57A-EEFE-4D23-9974-6BC3452701F5}"/>
    <cellStyle name="Normal 10 9" xfId="265" xr:uid="{6BBA194B-9175-454E-BDD7-106970B9FB27}"/>
    <cellStyle name="Normal 10 9 2" xfId="1166" xr:uid="{04F36FB0-1BD6-4D3F-8755-36F1CE1DC542}"/>
    <cellStyle name="Normal 10 9 2 2" xfId="2801" xr:uid="{B2FCEDA1-C934-410C-A4F6-A86C5E0810F6}"/>
    <cellStyle name="Normal 10 9 2 2 2" xfId="4330" xr:uid="{FD7854EE-4FFC-42C1-B60F-03CA1D772B7B}"/>
    <cellStyle name="Normal 10 9 2 2 3" xfId="4679" xr:uid="{152875AC-8AE5-4DD1-A648-D1D223DAAA6E}"/>
    <cellStyle name="Normal 10 9 2 3" xfId="2802" xr:uid="{38B570B9-C07E-48E1-8A90-6B60BAAB885C}"/>
    <cellStyle name="Normal 10 9 2 4" xfId="2803" xr:uid="{31965D46-6E1B-4580-B861-3405BC291A72}"/>
    <cellStyle name="Normal 10 9 3" xfId="2804" xr:uid="{D20FC344-3CEA-4D84-B255-FD1D7B670DAA}"/>
    <cellStyle name="Normal 10 9 4" xfId="2805" xr:uid="{565C0F0A-C795-421E-964A-43C4B03A80BD}"/>
    <cellStyle name="Normal 10 9 4 2" xfId="4562" xr:uid="{AB655B7A-EDD1-4C79-811E-71D92DD72826}"/>
    <cellStyle name="Normal 10 9 4 3" xfId="4680" xr:uid="{14B90801-B5E6-4A69-A003-75481730ADA8}"/>
    <cellStyle name="Normal 10 9 4 4" xfId="4600" xr:uid="{D1C7A295-DBE6-46B6-A14C-483E64B4D829}"/>
    <cellStyle name="Normal 10 9 5" xfId="2806" xr:uid="{3C29DBAC-C6C7-4238-A485-3EBCC43238FA}"/>
    <cellStyle name="Normal 11" xfId="61" xr:uid="{035DBFFA-E428-42F7-9DC6-67C2DDC49B4F}"/>
    <cellStyle name="Normal 11 2" xfId="266" xr:uid="{E31C8C80-D239-48A6-8E8E-355020602307}"/>
    <cellStyle name="Normal 11 2 2" xfId="4647" xr:uid="{1A9AE484-628B-4F20-9B8A-E008B1938E41}"/>
    <cellStyle name="Normal 11 3" xfId="4335" xr:uid="{BA0AD9FB-4B41-4033-BF11-29292AEF083A}"/>
    <cellStyle name="Normal 11 3 2" xfId="4541" xr:uid="{8C6F4D7A-7EA6-40AC-BA27-900CE80A892E}"/>
    <cellStyle name="Normal 11 3 3" xfId="4724" xr:uid="{ADC0B88A-91E5-4CDD-AB6B-DFDF2C5C3DC3}"/>
    <cellStyle name="Normal 11 3 4" xfId="4701" xr:uid="{F7C3F321-020E-462A-945E-B93645F350D0}"/>
    <cellStyle name="Normal 12" xfId="62" xr:uid="{8A2F534B-F766-4CB2-BEE9-1BFB7B76D66E}"/>
    <cellStyle name="Normal 12 2" xfId="267" xr:uid="{53BF41B1-C877-4FA6-92BD-ADFA6B93B0FB}"/>
    <cellStyle name="Normal 12 2 2" xfId="4648" xr:uid="{DBC67C4D-1E99-4A43-9BE4-E4498E53AE8F}"/>
    <cellStyle name="Normal 12 3" xfId="4542" xr:uid="{34DE7FB3-5802-413D-9A92-1963E70FA5A6}"/>
    <cellStyle name="Normal 13" xfId="63" xr:uid="{4E683E3B-D8D9-4301-81A0-A39506E063D1}"/>
    <cellStyle name="Normal 13 2" xfId="64" xr:uid="{81A5345C-38BC-47A4-9FF3-E9463FF1820C}"/>
    <cellStyle name="Normal 13 2 2" xfId="268" xr:uid="{41F7F132-EFF2-4F47-AE06-0C2FDC260138}"/>
    <cellStyle name="Normal 13 2 2 2" xfId="4649" xr:uid="{9CFC1268-CDD5-4D7D-A404-A39889F1F298}"/>
    <cellStyle name="Normal 13 2 3" xfId="4337" xr:uid="{A52BCB54-3587-4EC7-9FD9-8125007F62F0}"/>
    <cellStyle name="Normal 13 2 3 2" xfId="4543" xr:uid="{0541ABDC-4A9C-4D66-A84F-C3F95C9963DD}"/>
    <cellStyle name="Normal 13 2 3 3" xfId="4725" xr:uid="{CBB22062-7FEB-470A-B73B-94A7B708C958}"/>
    <cellStyle name="Normal 13 2 3 4" xfId="4702" xr:uid="{C3033808-0206-4078-BC92-68C28A548184}"/>
    <cellStyle name="Normal 13 3" xfId="269" xr:uid="{E5EBC22B-7B3F-4172-851F-8779A76D1BE6}"/>
    <cellStyle name="Normal 13 3 2" xfId="4421" xr:uid="{883431B5-E792-48A8-95D2-CBDAFCCF75C5}"/>
    <cellStyle name="Normal 13 3 3" xfId="4338" xr:uid="{2B690E08-A6F5-451D-B855-8BF26E1BF83D}"/>
    <cellStyle name="Normal 13 3 4" xfId="4566" xr:uid="{BE8CFD5F-43C7-416C-AFB9-193D72CEC2F5}"/>
    <cellStyle name="Normal 13 3 5" xfId="4726" xr:uid="{71727F13-7B03-4D7E-A5DF-F023A26D6BDA}"/>
    <cellStyle name="Normal 13 4" xfId="4339" xr:uid="{648D53C4-C465-405C-9F05-8D50B561D515}"/>
    <cellStyle name="Normal 13 5" xfId="4336" xr:uid="{267E6BAE-718D-44FF-A3E0-279215DF4881}"/>
    <cellStyle name="Normal 14" xfId="65" xr:uid="{7689666D-DC53-4CAC-B2E7-315E236BDBBC}"/>
    <cellStyle name="Normal 14 18" xfId="4341" xr:uid="{27272CA3-8638-47EE-BCCB-32B66A1775F4}"/>
    <cellStyle name="Normal 14 2" xfId="270" xr:uid="{6A42F03A-89EB-41A9-8EFB-485D5B06FAC9}"/>
    <cellStyle name="Normal 14 2 2" xfId="430" xr:uid="{4AD19028-F729-4EF5-9E20-A9BD962A4384}"/>
    <cellStyle name="Normal 14 2 2 2" xfId="431" xr:uid="{605D403F-B75E-4AD0-BFC9-03436D4E0198}"/>
    <cellStyle name="Normal 14 2 3" xfId="432" xr:uid="{61137DF9-78BE-4F8B-87DE-1857898A4063}"/>
    <cellStyle name="Normal 14 3" xfId="433" xr:uid="{F9DABF5B-31BF-47B2-9872-83025C08E250}"/>
    <cellStyle name="Normal 14 3 2" xfId="4650" xr:uid="{35B71FC2-244C-416A-A5E5-1DEE98A03BA4}"/>
    <cellStyle name="Normal 14 4" xfId="4340" xr:uid="{E48002C7-5977-4C90-83DD-9CD0E52223AB}"/>
    <cellStyle name="Normal 14 4 2" xfId="4544" xr:uid="{8D1EEC4E-4E44-4A70-A116-B9F37F335058}"/>
    <cellStyle name="Normal 14 4 3" xfId="4727" xr:uid="{D4B48192-1FCE-463F-8B3C-3EE5279070BD}"/>
    <cellStyle name="Normal 14 4 4" xfId="4703" xr:uid="{DD430757-2586-4969-AE18-621EE51054D7}"/>
    <cellStyle name="Normal 15" xfId="66" xr:uid="{EF3E2D84-C38A-4CC7-B2BC-C2A0C42E8F40}"/>
    <cellStyle name="Normal 15 2" xfId="67" xr:uid="{F696A604-3CEC-439A-A918-664371F7AFD8}"/>
    <cellStyle name="Normal 15 2 2" xfId="271" xr:uid="{1C904F10-A255-41F3-B98E-C80C08D3DAD0}"/>
    <cellStyle name="Normal 15 2 2 2" xfId="4453" xr:uid="{FB5BF3AD-2EF6-41DA-AFE0-A45F010B9420}"/>
    <cellStyle name="Normal 15 2 3" xfId="4546" xr:uid="{3993F97A-99AA-4521-99C0-61BD7BF04719}"/>
    <cellStyle name="Normal 15 3" xfId="272" xr:uid="{24E3CEAF-0913-4382-9B54-CDE476863B88}"/>
    <cellStyle name="Normal 15 3 2" xfId="4422" xr:uid="{59274374-BB6B-429D-9CE6-9D12CDEEA8DB}"/>
    <cellStyle name="Normal 15 3 3" xfId="4343" xr:uid="{1EDFE1DA-3385-4325-9DDD-3B1F740E4A47}"/>
    <cellStyle name="Normal 15 3 4" xfId="4567" xr:uid="{2541DB47-5FA3-4DB0-8902-82762A49326B}"/>
    <cellStyle name="Normal 15 3 5" xfId="4729" xr:uid="{0A9F3115-637B-4F5B-81CC-262697D09520}"/>
    <cellStyle name="Normal 15 4" xfId="4342" xr:uid="{9B89DC22-3C94-44C2-8E00-8D786509BCFC}"/>
    <cellStyle name="Normal 15 4 2" xfId="4545" xr:uid="{7CF50C5A-2559-452C-97A9-680C6E573392}"/>
    <cellStyle name="Normal 15 4 3" xfId="4728" xr:uid="{10D3F93F-0B1C-40A5-A1D4-9EB77BE91C67}"/>
    <cellStyle name="Normal 15 4 4" xfId="4704" xr:uid="{84B556EC-85B5-46D3-AFF8-0EE5AB6A5F8B}"/>
    <cellStyle name="Normal 16" xfId="68" xr:uid="{B22ABDEB-B4F5-4E17-8092-8F11ADCE2303}"/>
    <cellStyle name="Normal 16 2" xfId="273" xr:uid="{06EE5279-5787-48CC-841A-0C2C88D3AEA5}"/>
    <cellStyle name="Normal 16 2 2" xfId="4423" xr:uid="{8BE5FF01-9DC8-42C8-A512-75E153AAA213}"/>
    <cellStyle name="Normal 16 2 3" xfId="4344" xr:uid="{B1DA3E6B-16C4-40AD-885D-249DB00984EC}"/>
    <cellStyle name="Normal 16 2 4" xfId="4568" xr:uid="{958EBF59-97E4-4428-9C4F-D70663F96668}"/>
    <cellStyle name="Normal 16 2 5" xfId="4730" xr:uid="{D67D6FE2-CC66-4721-A720-5EBBDE15C6F6}"/>
    <cellStyle name="Normal 16 3" xfId="274" xr:uid="{32EF387C-8F2E-4B55-9C95-E5D7E1D03255}"/>
    <cellStyle name="Normal 17" xfId="69" xr:uid="{EC459B88-BBB1-48C1-891C-3E9DA95B0204}"/>
    <cellStyle name="Normal 17 2" xfId="275" xr:uid="{D489B6B6-750B-40C0-B443-E3128BDB27D3}"/>
    <cellStyle name="Normal 17 2 2" xfId="4424" xr:uid="{CA7B00FF-33F6-48D6-87A5-DE5DE8C6CDD7}"/>
    <cellStyle name="Normal 17 2 3" xfId="4346" xr:uid="{CDB3CD6C-32B9-499F-88EB-5496F62691EF}"/>
    <cellStyle name="Normal 17 2 4" xfId="4569" xr:uid="{A2044E94-028C-4D4C-9D36-B06A187944BE}"/>
    <cellStyle name="Normal 17 2 5" xfId="4731" xr:uid="{A57269F0-6ABD-40C6-90BB-202D4EE9FA24}"/>
    <cellStyle name="Normal 17 3" xfId="4347" xr:uid="{8DBBE539-F93F-439C-914D-181650F0FA26}"/>
    <cellStyle name="Normal 17 4" xfId="4345" xr:uid="{DA892D7A-96DF-49E8-8FF7-1157A39FD231}"/>
    <cellStyle name="Normal 18" xfId="70" xr:uid="{74FF5E5C-4875-42C5-A943-8B29D1DB7326}"/>
    <cellStyle name="Normal 18 2" xfId="276" xr:uid="{1E82FC01-DF69-43D0-B85D-7D5E60A16F29}"/>
    <cellStyle name="Normal 18 2 2" xfId="4454" xr:uid="{F2EC4EEA-F16B-48B0-9803-16BE55293DB9}"/>
    <cellStyle name="Normal 18 3" xfId="4348" xr:uid="{E5572D06-78EC-4F91-ACEE-305B7372B3A3}"/>
    <cellStyle name="Normal 18 3 2" xfId="4547" xr:uid="{AD234019-F6E4-4848-9FFA-C9FE92223F13}"/>
    <cellStyle name="Normal 18 3 3" xfId="4732" xr:uid="{9E35E601-D110-46C4-80B6-610B22EE6F0D}"/>
    <cellStyle name="Normal 18 3 4" xfId="4705" xr:uid="{85751E82-CE5E-4E79-965B-E16EBFDACDB5}"/>
    <cellStyle name="Normal 19" xfId="71" xr:uid="{648D37FB-E70D-4306-874B-33BDE9E2AFE4}"/>
    <cellStyle name="Normal 19 2" xfId="72" xr:uid="{394F6DC1-8F7B-4C4F-B3A8-7DE3011E6C7F}"/>
    <cellStyle name="Normal 19 2 2" xfId="277" xr:uid="{AFC0CE29-BC41-4CFC-9676-2755E409F4F5}"/>
    <cellStyle name="Normal 19 2 2 2" xfId="4651" xr:uid="{7742179E-EB18-43AE-826B-84C858DC216E}"/>
    <cellStyle name="Normal 19 2 3" xfId="4549" xr:uid="{FD11F7D7-F59B-4E67-B649-E24FD690047E}"/>
    <cellStyle name="Normal 19 3" xfId="278" xr:uid="{E5808512-3F32-4C5B-B0ED-142B53E656DC}"/>
    <cellStyle name="Normal 19 3 2" xfId="4652" xr:uid="{E4B2BA81-FFA2-40ED-8938-F6D947D592CC}"/>
    <cellStyle name="Normal 19 4" xfId="4548" xr:uid="{DDAD2BAA-40D4-44E4-B6B3-520D3B4783B9}"/>
    <cellStyle name="Normal 2" xfId="3" xr:uid="{0035700C-F3A5-4A6F-B63A-5CE25669DEE2}"/>
    <cellStyle name="Normal 2 2" xfId="73" xr:uid="{56793EF0-8BEF-4DE6-A6CD-4950D579DE36}"/>
    <cellStyle name="Normal 2 2 2" xfId="74" xr:uid="{714BD4D5-C51D-40B8-A500-192F14661F9C}"/>
    <cellStyle name="Normal 2 2 2 2" xfId="279" xr:uid="{5B3E21B5-42AA-45A1-B7F8-DAE5B5DA8E1F}"/>
    <cellStyle name="Normal 2 2 2 2 2" xfId="4655" xr:uid="{9B72394B-9BAE-4647-9E6D-E6F18598957C}"/>
    <cellStyle name="Normal 2 2 2 3" xfId="4551" xr:uid="{56B7C441-9D84-408B-92D7-48B0FBBDDA88}"/>
    <cellStyle name="Normal 2 2 3" xfId="280" xr:uid="{3BC78306-64DD-414A-ACE3-F1E95CDD97FF}"/>
    <cellStyle name="Normal 2 2 3 2" xfId="4455" xr:uid="{858C59D8-BF43-48F0-AF99-3F471B93565A}"/>
    <cellStyle name="Normal 2 2 3 2 2" xfId="4585" xr:uid="{FB4871F5-6530-444F-968D-6A07C4D2B390}"/>
    <cellStyle name="Normal 2 2 3 2 2 2" xfId="4656" xr:uid="{B69945A6-9948-4BD3-B2BB-DCCEAF9F6CCC}"/>
    <cellStyle name="Normal 2 2 3 2 3" xfId="4750" xr:uid="{4A9EBEE5-5B7B-4357-88DE-27A4165E371A}"/>
    <cellStyle name="Normal 2 2 3 2 4" xfId="5305" xr:uid="{2065E128-4B36-433B-ABB0-BEBEED81B697}"/>
    <cellStyle name="Normal 2 2 3 3" xfId="4435" xr:uid="{9252E032-AAC1-4A23-8389-4151DAEC72BD}"/>
    <cellStyle name="Normal 2 2 3 4" xfId="4706" xr:uid="{F5C2710C-D781-4613-81C0-2869A8CD70B9}"/>
    <cellStyle name="Normal 2 2 3 5" xfId="4695" xr:uid="{7CDD2399-2EF8-4F01-9444-96CD25BA2482}"/>
    <cellStyle name="Normal 2 2 4" xfId="4349" xr:uid="{2AAB8EB2-9707-4D25-8112-341FE8BFCB78}"/>
    <cellStyle name="Normal 2 2 4 2" xfId="4550" xr:uid="{11ABED4B-A840-44B4-B652-DD45418C16BE}"/>
    <cellStyle name="Normal 2 2 4 3" xfId="4733" xr:uid="{D22E4234-BB5A-4AF8-94ED-A3298B7E57BF}"/>
    <cellStyle name="Normal 2 2 4 4" xfId="4707" xr:uid="{75392512-D8F1-43FA-BC5E-149145D39D1B}"/>
    <cellStyle name="Normal 2 2 5" xfId="4654" xr:uid="{60926C7A-F06A-4129-B555-9BB16A197FD3}"/>
    <cellStyle name="Normal 2 2 6" xfId="4753" xr:uid="{16E87F2D-86BC-48D6-BEDA-01784C153198}"/>
    <cellStyle name="Normal 2 3" xfId="75" xr:uid="{6C1F68C1-B3E3-404C-876C-FF982BDAB68F}"/>
    <cellStyle name="Normal 2 3 2" xfId="76" xr:uid="{C117D0C2-69ED-4AE6-8F36-B0826BAD03AE}"/>
    <cellStyle name="Normal 2 3 2 2" xfId="281" xr:uid="{DE007E07-FA56-4C49-A762-91D601414F16}"/>
    <cellStyle name="Normal 2 3 2 2 2" xfId="4657" xr:uid="{AD00B274-B378-4F6B-819C-A37C3BDD2B4F}"/>
    <cellStyle name="Normal 2 3 2 3" xfId="4351" xr:uid="{BDA6BA2C-80AE-40CB-9E53-EBD82EAFD44D}"/>
    <cellStyle name="Normal 2 3 2 3 2" xfId="4553" xr:uid="{BD9EF276-E07A-432B-A79A-0AC7D76C8121}"/>
    <cellStyle name="Normal 2 3 2 3 3" xfId="4735" xr:uid="{F749F1C0-F89C-4610-BC4B-53D558EB18A3}"/>
    <cellStyle name="Normal 2 3 2 3 4" xfId="4708" xr:uid="{404510A5-B213-4C2E-AA79-67AF4649BA72}"/>
    <cellStyle name="Normal 2 3 3" xfId="77" xr:uid="{FFE93EE4-3419-47DB-8C0F-906C63F9C61A}"/>
    <cellStyle name="Normal 2 3 4" xfId="78" xr:uid="{059F1C3F-4AE4-4B89-97A6-2CACBD83669A}"/>
    <cellStyle name="Normal 2 3 5" xfId="185" xr:uid="{1853AC1D-E511-415F-B190-72AC05FE202A}"/>
    <cellStyle name="Normal 2 3 5 2" xfId="4658" xr:uid="{0FD21440-30A2-42D7-8150-2ED45D04FE69}"/>
    <cellStyle name="Normal 2 3 6" xfId="4350" xr:uid="{66BAB56B-8674-46DF-BC86-8487ADDCDCA3}"/>
    <cellStyle name="Normal 2 3 6 2" xfId="4552" xr:uid="{0D230BB6-2C8A-45B7-B563-0A4EFC6EB8E4}"/>
    <cellStyle name="Normal 2 3 6 3" xfId="4734" xr:uid="{A7556218-6A07-41F5-8D9D-B5787642F672}"/>
    <cellStyle name="Normal 2 3 6 4" xfId="4709" xr:uid="{D810DED6-0DDA-4737-BCE5-7C7EAD78E1FA}"/>
    <cellStyle name="Normal 2 3 7" xfId="5318" xr:uid="{9C304651-3460-49E0-987C-4F7CBC1E4955}"/>
    <cellStyle name="Normal 2 4" xfId="79" xr:uid="{9ED5CC40-AA1C-49C0-B3B0-B9424DDFF7D2}"/>
    <cellStyle name="Normal 2 4 2" xfId="80" xr:uid="{6E0FEBCC-620A-4A71-883C-3B4000497A32}"/>
    <cellStyle name="Normal 2 4 3" xfId="282" xr:uid="{7710BE97-AF1D-49B2-8A1B-0E8825FA2AB6}"/>
    <cellStyle name="Normal 2 4 3 2" xfId="4659" xr:uid="{5163CBD2-B0D4-4BA5-833C-286CD26BB795}"/>
    <cellStyle name="Normal 2 4 3 3" xfId="4673" xr:uid="{162BD50F-E6A2-48F3-9CC3-9FC11F572D52}"/>
    <cellStyle name="Normal 2 4 4" xfId="4554" xr:uid="{AB5D216C-80F7-42B0-BB71-B623AC8BF994}"/>
    <cellStyle name="Normal 2 4 5" xfId="4754" xr:uid="{E20D88B2-E6DE-46DE-AADA-22CA509CF327}"/>
    <cellStyle name="Normal 2 4 6" xfId="4752" xr:uid="{4C2EC4EA-627E-4805-A34E-D3A8AACD3601}"/>
    <cellStyle name="Normal 2 5" xfId="184" xr:uid="{49AC8313-ABF2-4271-BB7F-49D75E3B68E4}"/>
    <cellStyle name="Normal 2 5 2" xfId="284" xr:uid="{83FBBFA9-8609-48F7-A78B-E967EC6D9F1B}"/>
    <cellStyle name="Normal 2 5 2 2" xfId="2505" xr:uid="{BBF18C48-0B20-47FF-BF2B-0EB9DF10FB21}"/>
    <cellStyle name="Normal 2 5 3" xfId="283" xr:uid="{CECA7AD1-6823-4A31-B90E-5BA1AE1D8108}"/>
    <cellStyle name="Normal 2 5 3 2" xfId="4586" xr:uid="{063AEADF-67DF-4C2D-BEF7-18B0867A54D3}"/>
    <cellStyle name="Normal 2 5 3 3" xfId="4746" xr:uid="{8F37497E-2C83-4620-BABC-F8073FF65D6F}"/>
    <cellStyle name="Normal 2 5 3 4" xfId="5302" xr:uid="{53B1509D-84BE-4D07-8507-2B3EF43C7917}"/>
    <cellStyle name="Normal 2 5 4" xfId="4660" xr:uid="{097D9F03-D8E9-4A77-914D-03B0B1CAA85E}"/>
    <cellStyle name="Normal 2 5 5" xfId="4615" xr:uid="{F1187E4E-1898-41F1-9794-9A0630C6D77E}"/>
    <cellStyle name="Normal 2 5 6" xfId="4614" xr:uid="{B459DE1A-4C0C-46EB-A877-C48B360706B1}"/>
    <cellStyle name="Normal 2 5 7" xfId="4749" xr:uid="{EB9A202A-81D9-4C35-811D-552C92D913B8}"/>
    <cellStyle name="Normal 2 5 8" xfId="4719" xr:uid="{C29217E7-2CA8-482F-BA47-10FF55144C4F}"/>
    <cellStyle name="Normal 2 6" xfId="285" xr:uid="{B47CA61E-7EFC-4C3A-BD1E-04F633F23C27}"/>
    <cellStyle name="Normal 2 6 2" xfId="286" xr:uid="{9303469C-446B-4C67-A2E5-2509AE38B37F}"/>
    <cellStyle name="Normal 2 6 3" xfId="452" xr:uid="{7C4B26BC-9434-4F98-ABDF-079A122DF338}"/>
    <cellStyle name="Normal 2 6 3 2" xfId="5335" xr:uid="{21E2FA62-0A77-48AD-8CA8-EAFC7C9D5E25}"/>
    <cellStyle name="Normal 2 6 4" xfId="4661" xr:uid="{F629BE32-443F-483B-8C68-0889A6A6C0D1}"/>
    <cellStyle name="Normal 2 6 5" xfId="4612" xr:uid="{FB4B56CE-476B-44F6-9F3C-3862197A3AEF}"/>
    <cellStyle name="Normal 2 6 5 2" xfId="4710" xr:uid="{510F5925-F040-4A84-9883-E9FDC24A769A}"/>
    <cellStyle name="Normal 2 6 6" xfId="4598" xr:uid="{03C3E330-833A-44E7-9E30-7F31ADF47798}"/>
    <cellStyle name="Normal 2 6 7" xfId="5322" xr:uid="{C0ECED5A-64E5-40F4-8F06-CCAB25C089E2}"/>
    <cellStyle name="Normal 2 6 8" xfId="5331" xr:uid="{E2A94D60-0439-41DD-8E36-176FA623D3D6}"/>
    <cellStyle name="Normal 2 7" xfId="287" xr:uid="{206AE8D2-47A3-46AE-95DB-D3825170CD5A}"/>
    <cellStyle name="Normal 2 7 2" xfId="4456" xr:uid="{8E9492CE-F086-4149-ADBB-AE37EBF02E1D}"/>
    <cellStyle name="Normal 2 7 3" xfId="4662" xr:uid="{FF6B771F-A288-49B6-B7EE-EAB26598756D}"/>
    <cellStyle name="Normal 2 7 4" xfId="5303" xr:uid="{F5A2FFB7-85B5-4EEE-9AFA-C6FEF067D26C}"/>
    <cellStyle name="Normal 2 8" xfId="4508" xr:uid="{02CDFD85-2263-4EC6-BC5A-89BAB11C8203}"/>
    <cellStyle name="Normal 2 9" xfId="4653" xr:uid="{CE7E79AC-EF8A-41D4-B05A-D867CA114EA4}"/>
    <cellStyle name="Normal 20" xfId="434" xr:uid="{4A79E08A-0169-4292-A8D8-A3E90C0BC4A6}"/>
    <cellStyle name="Normal 20 2" xfId="435" xr:uid="{67AD4D72-B606-465F-87F9-7F3E9B61EF3F}"/>
    <cellStyle name="Normal 20 2 2" xfId="436" xr:uid="{8015DD65-EBAA-4771-8CD0-6E208BEDE312}"/>
    <cellStyle name="Normal 20 2 2 2" xfId="4425" xr:uid="{3958C7C5-101F-45FF-8A61-8995B7BF386C}"/>
    <cellStyle name="Normal 20 2 2 3" xfId="4417" xr:uid="{605FC4D7-6FE1-4A75-B16C-2182C7CECB9D}"/>
    <cellStyle name="Normal 20 2 2 4" xfId="4582" xr:uid="{8D708BB9-D724-405F-993C-CE97EB6FFBDF}"/>
    <cellStyle name="Normal 20 2 2 5" xfId="4744" xr:uid="{EC5F58FE-B194-40E6-8996-01076181A516}"/>
    <cellStyle name="Normal 20 2 3" xfId="4420" xr:uid="{C94F324E-5FB4-4A77-B397-6D59C246332B}"/>
    <cellStyle name="Normal 20 2 4" xfId="4416" xr:uid="{BD52E6E2-A848-4DB6-BBFF-EA605F43CCFC}"/>
    <cellStyle name="Normal 20 2 5" xfId="4581" xr:uid="{6876E067-5A25-4F6E-8CF4-F0528FF9DD2A}"/>
    <cellStyle name="Normal 20 2 6" xfId="4743" xr:uid="{E532085E-7F9D-4642-A6F6-6A69510BE51E}"/>
    <cellStyle name="Normal 20 3" xfId="1167" xr:uid="{1DEB5D6D-E090-4963-83D0-A87A885AF38C}"/>
    <cellStyle name="Normal 20 3 2" xfId="4457" xr:uid="{AD0C4D54-7F24-457C-9721-9FB67735101E}"/>
    <cellStyle name="Normal 20 4" xfId="4352" xr:uid="{A5F57C09-F662-4A0B-9E5D-9C08A132905A}"/>
    <cellStyle name="Normal 20 4 2" xfId="4555" xr:uid="{16141AF8-7805-4885-82E6-E8BF8D615788}"/>
    <cellStyle name="Normal 20 4 3" xfId="4736" xr:uid="{FEBA867E-00BE-4840-857B-B170233ABBF6}"/>
    <cellStyle name="Normal 20 4 4" xfId="4711" xr:uid="{A1437811-C076-4489-85C4-A350857591BB}"/>
    <cellStyle name="Normal 20 5" xfId="4433" xr:uid="{D1D84A0E-AF28-4EDD-9FEE-86E24E940BC1}"/>
    <cellStyle name="Normal 20 5 2" xfId="5328" xr:uid="{9C99ED03-D934-4862-A713-31A27FECECCF}"/>
    <cellStyle name="Normal 20 6" xfId="4587" xr:uid="{C7A38D4B-123A-479D-8A9A-58C003270E33}"/>
    <cellStyle name="Normal 20 7" xfId="4696" xr:uid="{2C5302E6-3FF0-4E80-85AD-946A486C2786}"/>
    <cellStyle name="Normal 20 8" xfId="4717" xr:uid="{5C11E433-98EB-4372-ABA2-F50757E3B089}"/>
    <cellStyle name="Normal 20 9" xfId="4716" xr:uid="{53C2445E-9412-4390-8C34-F057319A61FE}"/>
    <cellStyle name="Normal 21" xfId="437" xr:uid="{A025EBC7-2030-474A-9377-ADA49DDF46B2}"/>
    <cellStyle name="Normal 21 2" xfId="438" xr:uid="{7FDAA9E8-1BEC-4427-A109-5E7A35D08285}"/>
    <cellStyle name="Normal 21 2 2" xfId="439" xr:uid="{BE6D6A55-232B-419F-8E9D-ED95F7BD6C99}"/>
    <cellStyle name="Normal 21 3" xfId="4353" xr:uid="{3F15EB8C-A542-4001-8ED4-691CD76A2933}"/>
    <cellStyle name="Normal 21 3 2" xfId="4459" xr:uid="{522491CD-5B98-406E-813C-E02CB2312D33}"/>
    <cellStyle name="Normal 21 3 3" xfId="4458" xr:uid="{B5A26A9E-2C3A-43DC-9380-1B25DE1EAA26}"/>
    <cellStyle name="Normal 21 4" xfId="4570" xr:uid="{FFC7949F-1478-4EFE-9D7E-8FAD6D85AA66}"/>
    <cellStyle name="Normal 21 5" xfId="4737" xr:uid="{25C33490-7426-47A4-B506-9A11AA3F2115}"/>
    <cellStyle name="Normal 22" xfId="440" xr:uid="{5DAEA6DE-F063-4345-B4F8-6DA69AE86EEA}"/>
    <cellStyle name="Normal 22 2" xfId="441" xr:uid="{515C0038-3E3E-479E-94D7-524A3BA6E84F}"/>
    <cellStyle name="Normal 22 3" xfId="4310" xr:uid="{2BEF4E1E-4557-4BEB-9498-34FF54C13A54}"/>
    <cellStyle name="Normal 22 3 2" xfId="4354" xr:uid="{908BD206-8B82-477E-B89F-BA7911193D65}"/>
    <cellStyle name="Normal 22 3 2 2" xfId="4461" xr:uid="{0D7FCB7E-4032-4FA4-A8C4-15967EE08EF8}"/>
    <cellStyle name="Normal 22 3 3" xfId="4460" xr:uid="{BDDD7F27-8DEC-4198-A15B-B6DC601078D8}"/>
    <cellStyle name="Normal 22 3 4" xfId="4691" xr:uid="{DE38CFD3-F919-45F4-8EBA-7BAE2607A25F}"/>
    <cellStyle name="Normal 22 4" xfId="4313" xr:uid="{9AED137B-5F62-40ED-959F-76918B49D952}"/>
    <cellStyle name="Normal 22 4 2" xfId="4431" xr:uid="{28C4E2A1-0C45-4946-971D-E2910F9EA0F6}"/>
    <cellStyle name="Normal 22 4 3" xfId="4571" xr:uid="{5E1AC0B7-8222-49AD-ADAC-CA3F4FB95AAD}"/>
    <cellStyle name="Normal 22 4 3 2" xfId="4590" xr:uid="{E3D01A67-6E5C-4530-BF61-7DB7C5CBE337}"/>
    <cellStyle name="Normal 22 4 3 3" xfId="4748" xr:uid="{D59C14FE-62CF-4D1A-B56B-B3F76D21A205}"/>
    <cellStyle name="Normal 22 4 3 4" xfId="5338" xr:uid="{1F962E62-5610-4790-BAC2-DE47F104944F}"/>
    <cellStyle name="Normal 22 4 3 5" xfId="5334" xr:uid="{3A6B71B9-D5CC-4398-9976-DF02A1C54F64}"/>
    <cellStyle name="Normal 22 4 4" xfId="4692" xr:uid="{758F8D75-7FC0-42FE-807C-C26F0E102C8F}"/>
    <cellStyle name="Normal 22 4 5" xfId="4604" xr:uid="{1C858F47-C51B-4281-A744-186C91763D9A}"/>
    <cellStyle name="Normal 22 4 6" xfId="4595" xr:uid="{8DDF9D87-10D0-4EEE-A1FB-9A2007560AD5}"/>
    <cellStyle name="Normal 22 4 7" xfId="4594" xr:uid="{EFA0D437-EBE7-4010-921C-CC58EA3AFE98}"/>
    <cellStyle name="Normal 22 4 8" xfId="4593" xr:uid="{D9C20AF4-7040-4A15-90D1-C5C0C0631E22}"/>
    <cellStyle name="Normal 22 4 9" xfId="4592" xr:uid="{93D54716-3844-423B-8480-EFFEE5F448B9}"/>
    <cellStyle name="Normal 22 5" xfId="4738" xr:uid="{DAFCAAEA-57AA-4549-B55A-3E541AD763CE}"/>
    <cellStyle name="Normal 23" xfId="442" xr:uid="{3229DE90-1233-406E-A95C-6BC77BF32A13}"/>
    <cellStyle name="Normal 23 2" xfId="2500" xr:uid="{B91DAAA9-2D07-4691-BC29-8AC62EA78A6D}"/>
    <cellStyle name="Normal 23 2 2" xfId="4356" xr:uid="{55EF1359-7753-4D28-B8F6-0C40A78D65DB}"/>
    <cellStyle name="Normal 23 2 2 2" xfId="4751" xr:uid="{316B95C3-C06A-4B4B-97A4-7CB07BC5E29C}"/>
    <cellStyle name="Normal 23 2 2 3" xfId="4693" xr:uid="{E5E80D47-23CA-4A97-9CDD-165A72DCCE9E}"/>
    <cellStyle name="Normal 23 2 2 4" xfId="4663" xr:uid="{402FD8CA-48FD-4E2F-85E1-58C851B09E14}"/>
    <cellStyle name="Normal 23 2 3" xfId="4605" xr:uid="{0041D81B-F753-47F2-B1F4-2CEE3D8700D4}"/>
    <cellStyle name="Normal 23 2 4" xfId="4712" xr:uid="{08280144-D8B3-4885-B1B6-BE5591AA65DB}"/>
    <cellStyle name="Normal 23 3" xfId="4426" xr:uid="{0FBB08B7-A36E-43EE-8F37-0E74B1C29ACA}"/>
    <cellStyle name="Normal 23 4" xfId="4355" xr:uid="{991F31F1-F4F2-4600-B8FF-89DC6A01D092}"/>
    <cellStyle name="Normal 23 5" xfId="4572" xr:uid="{C3FCB5C6-F97C-441C-B814-DAA334936A9E}"/>
    <cellStyle name="Normal 23 6" xfId="4739" xr:uid="{1C676E3E-7933-4160-96D9-45893029B4E6}"/>
    <cellStyle name="Normal 24" xfId="443" xr:uid="{D36CF95B-2BDE-49B8-AA0C-1C434AFEF6FA}"/>
    <cellStyle name="Normal 24 2" xfId="444" xr:uid="{B80A54DB-2D21-40AD-BD57-BD7DBF123AE4}"/>
    <cellStyle name="Normal 24 2 2" xfId="4428" xr:uid="{BF02AEA9-B761-4F3B-86FF-8FE6B88331E8}"/>
    <cellStyle name="Normal 24 2 3" xfId="4358" xr:uid="{E244A894-564F-459B-B128-EF780CD4FA5A}"/>
    <cellStyle name="Normal 24 2 4" xfId="4574" xr:uid="{BDF0A33D-8A98-4B20-BF34-F8640549F140}"/>
    <cellStyle name="Normal 24 2 5" xfId="4741" xr:uid="{6E46C2EA-8E7B-44A3-B779-32FD005396D9}"/>
    <cellStyle name="Normal 24 3" xfId="4427" xr:uid="{21644C50-5F65-468B-B36A-0B987936341E}"/>
    <cellStyle name="Normal 24 4" xfId="4357" xr:uid="{45823240-7CF9-437D-ABF5-C7B472A6C84C}"/>
    <cellStyle name="Normal 24 5" xfId="4573" xr:uid="{E648BF1C-3545-4513-9A30-00F724DB3DCE}"/>
    <cellStyle name="Normal 24 6" xfId="4740" xr:uid="{1E780060-8B68-49EB-8DE2-BCD79A770E41}"/>
    <cellStyle name="Normal 25" xfId="451" xr:uid="{5C6D7875-53BD-448A-8536-93CA2E62C89E}"/>
    <cellStyle name="Normal 25 2" xfId="4360" xr:uid="{D345E065-B44B-4500-8D43-107395A63963}"/>
    <cellStyle name="Normal 25 2 2" xfId="5337" xr:uid="{0F845A19-7127-4570-9521-7201A31F270C}"/>
    <cellStyle name="Normal 25 3" xfId="4429" xr:uid="{7EE0B083-F9B5-490F-963F-D807D15B4297}"/>
    <cellStyle name="Normal 25 4" xfId="4359" xr:uid="{F8DF8811-8FAC-4CBC-9E3D-331335FE4412}"/>
    <cellStyle name="Normal 25 5" xfId="4575" xr:uid="{A319C46E-B30A-4E61-BFA8-789CEF93A485}"/>
    <cellStyle name="Normal 26" xfId="2498" xr:uid="{2DEB8028-56F1-48D7-9B9E-E1E49CA8753B}"/>
    <cellStyle name="Normal 26 2" xfId="2499" xr:uid="{37035678-9E68-4563-A605-34045110D8F1}"/>
    <cellStyle name="Normal 26 2 2" xfId="4362" xr:uid="{4C6A8FDA-FD3C-431B-986C-91AA6696BFF0}"/>
    <cellStyle name="Normal 26 3" xfId="4361" xr:uid="{61F3AB7A-DDD9-4904-9903-E01183A52386}"/>
    <cellStyle name="Normal 26 3 2" xfId="4436" xr:uid="{CC660E8C-D9F7-49FE-BE47-2EDF6A8C62C1}"/>
    <cellStyle name="Normal 27" xfId="2507" xr:uid="{EE3DD50F-BE1D-4DB5-BA4B-63BEC95F7B8C}"/>
    <cellStyle name="Normal 27 2" xfId="4364" xr:uid="{7D44C309-06BC-4A06-8EB2-0B9E253FA287}"/>
    <cellStyle name="Normal 27 3" xfId="4363" xr:uid="{65E224C4-6703-4CBE-938D-E3F1B37E666B}"/>
    <cellStyle name="Normal 27 4" xfId="4599" xr:uid="{07D66F7A-BF58-4572-A0DE-4C017284B606}"/>
    <cellStyle name="Normal 27 5" xfId="5320" xr:uid="{D9F93704-AD5C-407D-96E2-58471BDB1C24}"/>
    <cellStyle name="Normal 27 6" xfId="4589" xr:uid="{E1804408-5CED-4872-B6FE-1CB264077EA4}"/>
    <cellStyle name="Normal 27 7" xfId="5332" xr:uid="{CC4B5871-80E3-4D57-80EA-E43AF9E2FF68}"/>
    <cellStyle name="Normal 28" xfId="4365" xr:uid="{7D997E3F-742D-4BB7-B04F-5CCFB3ED3546}"/>
    <cellStyle name="Normal 28 2" xfId="4366" xr:uid="{8961AFBF-DFA8-498E-9688-B34BEB9B5826}"/>
    <cellStyle name="Normal 28 3" xfId="4367" xr:uid="{6EA369C6-AC79-451B-8102-536C096FDA4C}"/>
    <cellStyle name="Normal 29" xfId="4368" xr:uid="{7C82C6B7-AACC-465A-B866-580517AA143E}"/>
    <cellStyle name="Normal 29 2" xfId="4369" xr:uid="{E32502B9-FC3F-4785-97B6-60B61A81F571}"/>
    <cellStyle name="Normal 3" xfId="2" xr:uid="{665067A7-73F8-4B7E-BFD2-7BB3B9468366}"/>
    <cellStyle name="Normal 3 2" xfId="81" xr:uid="{4BB8CAB9-C2FA-45B9-A533-2562695D30FA}"/>
    <cellStyle name="Normal 3 2 2" xfId="82" xr:uid="{821762F9-EE52-4F99-9677-981F0D88A48E}"/>
    <cellStyle name="Normal 3 2 2 2" xfId="288" xr:uid="{024D21B1-0CEA-4E00-BA4E-DE02E27C2FDE}"/>
    <cellStyle name="Normal 3 2 2 2 2" xfId="4665" xr:uid="{72AB4F52-0975-4F74-B758-E9F1ADDAD747}"/>
    <cellStyle name="Normal 3 2 2 3" xfId="4556" xr:uid="{014ED992-E850-460A-9567-1F0B005CBDB8}"/>
    <cellStyle name="Normal 3 2 3" xfId="83" xr:uid="{3FE1ABF9-87E2-4C4B-8A8B-CD36F069E062}"/>
    <cellStyle name="Normal 3 2 4" xfId="289" xr:uid="{9C0165CE-AF0C-4BC3-B078-EAA50E5B7B81}"/>
    <cellStyle name="Normal 3 2 4 2" xfId="4666" xr:uid="{47574EE1-E3FC-484E-842B-13800729F2DF}"/>
    <cellStyle name="Normal 3 2 5" xfId="2506" xr:uid="{5C4D673D-A832-4831-90A6-7FD9AD45F51F}"/>
    <cellStyle name="Normal 3 2 5 2" xfId="4509" xr:uid="{7D8AE35F-7955-4773-8A40-5C6F8D166E80}"/>
    <cellStyle name="Normal 3 2 5 3" xfId="5304" xr:uid="{CEC450CC-A826-4099-AF38-188E10213BF3}"/>
    <cellStyle name="Normal 3 3" xfId="84" xr:uid="{BFF5149B-37DD-41A1-A048-0AFD2C46E27D}"/>
    <cellStyle name="Normal 3 3 2" xfId="290" xr:uid="{06A1A153-3493-4584-85C0-76E61F79CCBE}"/>
    <cellStyle name="Normal 3 3 2 2" xfId="4667" xr:uid="{636A52E9-3626-4D58-8045-5297501B3B97}"/>
    <cellStyle name="Normal 3 3 3" xfId="4557" xr:uid="{45CD4AC4-7AC9-4E00-A3D7-1FE5570641EB}"/>
    <cellStyle name="Normal 3 4" xfId="85" xr:uid="{F698164D-2E5A-4287-95A5-772D60C6B1E3}"/>
    <cellStyle name="Normal 3 4 2" xfId="2502" xr:uid="{A2C98B6F-6C43-41DE-B2C0-A630366E85EE}"/>
    <cellStyle name="Normal 3 4 2 2" xfId="4668" xr:uid="{A8596067-DF8B-43A2-A33D-D0663C7F1094}"/>
    <cellStyle name="Normal 3 5" xfId="2501" xr:uid="{055B509D-14DD-468B-993A-6589CD7E5D9E}"/>
    <cellStyle name="Normal 3 5 2" xfId="4669" xr:uid="{6BA7B062-0D65-4119-AF81-8BA4062CCF52}"/>
    <cellStyle name="Normal 3 5 3" xfId="4745" xr:uid="{F70E6425-638B-4B44-A5CE-D39334A25325}"/>
    <cellStyle name="Normal 3 5 4" xfId="4713" xr:uid="{A7D1132C-00DF-4582-8776-DCD8C730A44F}"/>
    <cellStyle name="Normal 3 6" xfId="4664" xr:uid="{B056D290-29AB-40D8-8BA0-90B470496AE0}"/>
    <cellStyle name="Normal 3 6 2" xfId="5336" xr:uid="{08FFA675-1490-47EA-8BC9-C429B55C9EB7}"/>
    <cellStyle name="Normal 3 6 2 2" xfId="5333" xr:uid="{3EF8657F-A1BE-46CA-A438-B51D39DB37BB}"/>
    <cellStyle name="Normal 30" xfId="4370" xr:uid="{3477C352-28A2-479D-A6CD-69DB7083FED1}"/>
    <cellStyle name="Normal 30 2" xfId="4371" xr:uid="{8835313C-BDAC-483B-B537-CF5DB7D841A8}"/>
    <cellStyle name="Normal 31" xfId="4372" xr:uid="{E0469C65-F717-4F13-932E-9A1B3F056405}"/>
    <cellStyle name="Normal 31 2" xfId="4373" xr:uid="{CF64DC84-125C-4CF0-96A2-FBCC575E6FEC}"/>
    <cellStyle name="Normal 32" xfId="4374" xr:uid="{EB2BF8A6-DEA9-4928-907F-D5787FF8EDFF}"/>
    <cellStyle name="Normal 33" xfId="4375" xr:uid="{8B4F89E3-DBC6-4881-9297-0316580369C5}"/>
    <cellStyle name="Normal 33 2" xfId="4376" xr:uid="{A887E23C-3974-409C-B26C-CC216EAA2FDD}"/>
    <cellStyle name="Normal 34" xfId="4377" xr:uid="{316FE4A7-C27B-41FD-84C4-03568FAE2E5E}"/>
    <cellStyle name="Normal 34 2" xfId="4378" xr:uid="{D895E083-1D97-478D-A0D0-BCE15119EBC9}"/>
    <cellStyle name="Normal 35" xfId="4379" xr:uid="{ADFB1AFB-BDF1-43CB-8E45-9F1D63BE0488}"/>
    <cellStyle name="Normal 35 2" xfId="4380" xr:uid="{078358F6-FC3B-4235-B614-0047442EC542}"/>
    <cellStyle name="Normal 36" xfId="4381" xr:uid="{5E1AA640-BF13-48AC-8567-BA121F1F71E7}"/>
    <cellStyle name="Normal 36 2" xfId="4382" xr:uid="{3D5E95FD-F9BF-4ED0-919B-5B36B20FF73C}"/>
    <cellStyle name="Normal 37" xfId="4383" xr:uid="{D341B0BB-9DE2-4360-A6B6-03B1B32C0601}"/>
    <cellStyle name="Normal 37 2" xfId="4384" xr:uid="{92D51280-DC97-451F-91DB-B3F8E6CD1B94}"/>
    <cellStyle name="Normal 38" xfId="4385" xr:uid="{8F165694-78E5-4386-99B4-6F7EEEE051B7}"/>
    <cellStyle name="Normal 38 2" xfId="4386" xr:uid="{E91742BD-094C-4C5F-9626-E2C39EADAC9C}"/>
    <cellStyle name="Normal 39" xfId="4387" xr:uid="{3D656DA0-7632-413D-8D11-2F27BCFD0779}"/>
    <cellStyle name="Normal 39 2" xfId="4388" xr:uid="{90D851B7-4C67-49BC-9EC4-FE85544286AA}"/>
    <cellStyle name="Normal 39 2 2" xfId="4389" xr:uid="{ACD48BAE-3ABE-4813-836B-936C04C1159E}"/>
    <cellStyle name="Normal 39 3" xfId="4390" xr:uid="{3F9BB3EC-1867-481B-AAD9-482D1F1AB0FA}"/>
    <cellStyle name="Normal 4" xfId="86" xr:uid="{A8D3E8AB-2568-4766-AD6C-FE0CBE5C040A}"/>
    <cellStyle name="Normal 4 2" xfId="87" xr:uid="{6AB1A243-197E-4D4B-9B1B-294B0FC18D73}"/>
    <cellStyle name="Normal 4 2 2" xfId="88" xr:uid="{19FE5766-F623-4525-B034-0163497BCD94}"/>
    <cellStyle name="Normal 4 2 2 2" xfId="445" xr:uid="{7418FEBE-5CAB-4D58-A6BE-3E00E6162D3D}"/>
    <cellStyle name="Normal 4 2 2 3" xfId="2807" xr:uid="{F42042EB-659B-429D-BAAD-6576DB658AB3}"/>
    <cellStyle name="Normal 4 2 2 4" xfId="2808" xr:uid="{C1557B40-26BD-41BF-888C-BF21F885A839}"/>
    <cellStyle name="Normal 4 2 2 4 2" xfId="2809" xr:uid="{9BD2729C-A27F-47AA-ACD5-66DAC33A7A85}"/>
    <cellStyle name="Normal 4 2 2 4 3" xfId="2810" xr:uid="{EA40145F-13EA-4EAA-B32A-4F69B4535282}"/>
    <cellStyle name="Normal 4 2 2 4 3 2" xfId="2811" xr:uid="{E09FADBA-26AB-4602-9399-029464B8686A}"/>
    <cellStyle name="Normal 4 2 2 4 3 3" xfId="4312" xr:uid="{894338A8-E379-47C5-9F9D-022C4479C386}"/>
    <cellStyle name="Normal 4 2 3" xfId="2493" xr:uid="{79FE4052-8D07-4F3B-88AF-C0E9598CDED5}"/>
    <cellStyle name="Normal 4 2 3 2" xfId="2504" xr:uid="{F3E2F7F6-719C-4C4B-A9B5-439B22492FDD}"/>
    <cellStyle name="Normal 4 2 3 2 2" xfId="4462" xr:uid="{99D18D62-EB6B-4DA3-BF52-412F0029178E}"/>
    <cellStyle name="Normal 4 2 3 3" xfId="4463" xr:uid="{71C36A33-BCFB-447E-AF3A-3F8EC100F966}"/>
    <cellStyle name="Normal 4 2 3 3 2" xfId="4464" xr:uid="{8F12D4DF-AFE6-4AC8-92C0-7C615A274F70}"/>
    <cellStyle name="Normal 4 2 3 4" xfId="4465" xr:uid="{56D1DA94-5E90-411A-A1DE-C0952A9EDDA6}"/>
    <cellStyle name="Normal 4 2 3 5" xfId="4466" xr:uid="{ACAFE6B0-0ABC-469B-A9A0-13934E094C22}"/>
    <cellStyle name="Normal 4 2 4" xfId="2494" xr:uid="{55F8F939-EF64-4F51-9D54-F18DFC75ADB9}"/>
    <cellStyle name="Normal 4 2 4 2" xfId="4392" xr:uid="{87764052-DC89-411B-A1B9-8FDC8FBB9B1A}"/>
    <cellStyle name="Normal 4 2 4 2 2" xfId="4467" xr:uid="{184BCDAF-32B7-4F04-9ABB-AC0C64F19B40}"/>
    <cellStyle name="Normal 4 2 4 2 3" xfId="4694" xr:uid="{F970F404-2FBA-4DF6-B385-8C3C7AD0CC06}"/>
    <cellStyle name="Normal 4 2 4 2 4" xfId="4613" xr:uid="{CBF56DBE-9211-4E24-AE9D-11CED1C22EDF}"/>
    <cellStyle name="Normal 4 2 4 3" xfId="4576" xr:uid="{CDDAFF6E-6187-4D92-948C-D2BA319141B6}"/>
    <cellStyle name="Normal 4 2 4 4" xfId="4714" xr:uid="{62DCC8AE-AB00-4041-8FA1-1F4206EA13B4}"/>
    <cellStyle name="Normal 4 2 5" xfId="1168" xr:uid="{9A3E24FF-B8AA-4C9B-8E80-6ECBB819DD72}"/>
    <cellStyle name="Normal 4 2 6" xfId="4558" xr:uid="{30D9E560-BE7B-42E7-9E23-A5D1EF708CED}"/>
    <cellStyle name="Normal 4 2 7" xfId="5341" xr:uid="{4E696DE7-1831-453F-957D-21CED8614166}"/>
    <cellStyle name="Normal 4 3" xfId="528" xr:uid="{EB3E58DE-D631-474A-8B58-EA66889AAB10}"/>
    <cellStyle name="Normal 4 3 2" xfId="1170" xr:uid="{74D723CB-1ABF-4F53-883B-EFF7CC43E541}"/>
    <cellStyle name="Normal 4 3 2 2" xfId="1171" xr:uid="{8E526037-1BA4-4395-875D-AC9AFE08B81B}"/>
    <cellStyle name="Normal 4 3 2 3" xfId="1172" xr:uid="{31235FDB-2DDD-4A13-A365-F074A036CDA1}"/>
    <cellStyle name="Normal 4 3 3" xfId="1169" xr:uid="{0FD82662-9C8A-4BE4-9A32-693D170431BF}"/>
    <cellStyle name="Normal 4 3 3 2" xfId="4434" xr:uid="{8C0AFE99-CC55-495B-A974-68F9B42460F3}"/>
    <cellStyle name="Normal 4 3 4" xfId="2812" xr:uid="{652A6637-157D-47D4-A0AA-517D6F02EDF6}"/>
    <cellStyle name="Normal 4 3 4 2" xfId="5342" xr:uid="{94B02106-DBC8-4202-91E0-5DF3F8817AA8}"/>
    <cellStyle name="Normal 4 3 5" xfId="2813" xr:uid="{B6D1EDF3-3AE6-41C0-81CD-A9F4C3A4A525}"/>
    <cellStyle name="Normal 4 3 5 2" xfId="2814" xr:uid="{4845DD54-C46B-4BA5-94F8-AD26270F0056}"/>
    <cellStyle name="Normal 4 3 5 3" xfId="2815" xr:uid="{F8A8A2A4-AB1F-4854-A4A8-088D14D5FB74}"/>
    <cellStyle name="Normal 4 3 5 3 2" xfId="2816" xr:uid="{8B83AAB6-B218-41AC-855B-A7CB13C138BF}"/>
    <cellStyle name="Normal 4 3 5 3 3" xfId="4311" xr:uid="{38A2AC76-6DF1-4ACD-AA36-6091944D8153}"/>
    <cellStyle name="Normal 4 3 6" xfId="4314" xr:uid="{B871D770-5ADA-4BA4-8D0B-93C6D6AE311A}"/>
    <cellStyle name="Normal 4 4" xfId="453" xr:uid="{FD143406-E59F-472C-B640-D2342C498985}"/>
    <cellStyle name="Normal 4 4 2" xfId="2495" xr:uid="{FF37D74D-E1E1-4E0B-A704-E82850EB7066}"/>
    <cellStyle name="Normal 4 4 2 2" xfId="5339" xr:uid="{EA64CBC3-07EC-484B-A43F-614778857B73}"/>
    <cellStyle name="Normal 4 4 3" xfId="2503" xr:uid="{36F70BED-719A-496E-932F-7B66947A0AFA}"/>
    <cellStyle name="Normal 4 4 3 2" xfId="4317" xr:uid="{7B8D7AD9-BCD7-4DB4-A0D3-8202F69696D1}"/>
    <cellStyle name="Normal 4 4 3 3" xfId="4316" xr:uid="{F1AC987F-42DC-4D5F-A205-71C47BC25639}"/>
    <cellStyle name="Normal 4 4 4" xfId="4747" xr:uid="{89B6795B-37AE-433B-BB38-8DC47FE073B3}"/>
    <cellStyle name="Normal 4 5" xfId="2496" xr:uid="{2BCB4B68-D3E6-43F1-948A-CA9EB72ECC83}"/>
    <cellStyle name="Normal 4 5 2" xfId="4391" xr:uid="{94554A58-FEB1-444E-8E17-21E08A264353}"/>
    <cellStyle name="Normal 4 6" xfId="2497" xr:uid="{D2BCAC2F-EB67-4A17-801A-6E05E25B975B}"/>
    <cellStyle name="Normal 4 7" xfId="900" xr:uid="{F930EC4C-8E9C-4957-AD9C-72DA57238B4E}"/>
    <cellStyle name="Normal 4 8" xfId="5340" xr:uid="{39DA7CD4-7685-479C-B2E9-46E5C499B0B0}"/>
    <cellStyle name="Normal 40" xfId="4393" xr:uid="{3784CFC1-7406-441E-9EFD-783480E785BA}"/>
    <cellStyle name="Normal 40 2" xfId="4394" xr:uid="{2E3D1B5D-8977-4FFB-99F0-B0220AF6E42A}"/>
    <cellStyle name="Normal 40 2 2" xfId="4395" xr:uid="{16EDCD93-6AF5-42BF-B6CF-FF50F883E03E}"/>
    <cellStyle name="Normal 40 3" xfId="4396" xr:uid="{2C37DB54-46B3-4740-AF52-0DC7AB4A7562}"/>
    <cellStyle name="Normal 41" xfId="4397" xr:uid="{372A42BD-4CD6-4618-9802-6349AC518476}"/>
    <cellStyle name="Normal 41 2" xfId="4398" xr:uid="{CEB7D772-3C1F-4FFB-9F80-6A4E842B6E74}"/>
    <cellStyle name="Normal 42" xfId="4399" xr:uid="{F24D06F4-93B1-4A8E-AC74-07EE75734DA5}"/>
    <cellStyle name="Normal 42 2" xfId="4400" xr:uid="{A2A4EC71-CD74-4707-A34F-9650C9E5CA8B}"/>
    <cellStyle name="Normal 43" xfId="4401" xr:uid="{5F93AFEF-201A-4DC1-A9C2-A90F055F0394}"/>
    <cellStyle name="Normal 43 2" xfId="4402" xr:uid="{D7991955-E516-42B0-B691-F60E45434E69}"/>
    <cellStyle name="Normal 44" xfId="4412" xr:uid="{2ED43506-5079-49EA-9451-81745D3666B3}"/>
    <cellStyle name="Normal 44 2" xfId="4413" xr:uid="{C7B78250-F707-4564-AD6E-DEBABE77ECF9}"/>
    <cellStyle name="Normal 45" xfId="4674" xr:uid="{E65502F7-ED20-44DE-858A-7C799E8F9B9D}"/>
    <cellStyle name="Normal 45 2" xfId="5324" xr:uid="{CBFD6A62-ADC6-46D8-8E53-7204B2559ADC}"/>
    <cellStyle name="Normal 45 3" xfId="5323" xr:uid="{A38B8E84-76F3-4724-A480-CDEA254CAE1B}"/>
    <cellStyle name="Normal 5" xfId="89" xr:uid="{06530C31-63F3-4593-AD7D-91380AA12F9C}"/>
    <cellStyle name="Normal 5 10" xfId="291" xr:uid="{D9BF9B94-66F1-46CC-8531-14064016D4B9}"/>
    <cellStyle name="Normal 5 10 2" xfId="529" xr:uid="{1B150125-9DC0-4B1B-85EC-9D29D6461E52}"/>
    <cellStyle name="Normal 5 10 2 2" xfId="1173" xr:uid="{39AEFDBD-E1DA-43C0-85D7-232C21C9EEE6}"/>
    <cellStyle name="Normal 5 10 2 3" xfId="2817" xr:uid="{718C6F13-4E99-4BCA-A3BE-D61E7B202805}"/>
    <cellStyle name="Normal 5 10 2 4" xfId="2818" xr:uid="{161F98A4-1A08-420E-863F-C716CC7787EE}"/>
    <cellStyle name="Normal 5 10 3" xfId="1174" xr:uid="{6D6062C8-61CD-4F49-8C06-C04BFBAB20DF}"/>
    <cellStyle name="Normal 5 10 3 2" xfId="2819" xr:uid="{D8306DAA-63AF-420A-849B-DA904EF5F37C}"/>
    <cellStyle name="Normal 5 10 3 3" xfId="2820" xr:uid="{B31D2973-79A5-4D8C-8927-215A5BDF2564}"/>
    <cellStyle name="Normal 5 10 3 4" xfId="2821" xr:uid="{82BDAEA4-7896-4FD7-89C4-769B84968593}"/>
    <cellStyle name="Normal 5 10 4" xfId="2822" xr:uid="{FBF6ECAB-2614-4195-9156-13697E72B353}"/>
    <cellStyle name="Normal 5 10 5" xfId="2823" xr:uid="{CBFA62D3-E4CC-4AF0-B1E5-B5A6B18B31CD}"/>
    <cellStyle name="Normal 5 10 6" xfId="2824" xr:uid="{D8803E11-B27B-4DD0-8929-D57C7B1EF17B}"/>
    <cellStyle name="Normal 5 11" xfId="292" xr:uid="{9BF759C0-CCB5-46E0-B6E4-B1CE3169E3DE}"/>
    <cellStyle name="Normal 5 11 2" xfId="1175" xr:uid="{FFC22CA0-C9C6-4332-9B8F-AE4280AA0D88}"/>
    <cellStyle name="Normal 5 11 2 2" xfId="2825" xr:uid="{C1364396-2907-4650-9B3F-9AD3BFE0E55D}"/>
    <cellStyle name="Normal 5 11 2 2 2" xfId="4403" xr:uid="{35C78334-BEEF-4978-8AD5-941F525A1666}"/>
    <cellStyle name="Normal 5 11 2 2 3" xfId="4681" xr:uid="{690AC98E-3AF8-473E-9F9D-198FD9A52C3F}"/>
    <cellStyle name="Normal 5 11 2 3" xfId="2826" xr:uid="{FE6D03A4-417B-4F64-8648-D22187836F71}"/>
    <cellStyle name="Normal 5 11 2 4" xfId="2827" xr:uid="{ADE7C1E7-7770-4AEB-AD6C-24636160C9BC}"/>
    <cellStyle name="Normal 5 11 3" xfId="2828" xr:uid="{73913209-D094-40FA-9881-580A93C20CE0}"/>
    <cellStyle name="Normal 5 11 4" xfId="2829" xr:uid="{D68A6AFF-F44D-4297-80EB-F34CFABB2DA6}"/>
    <cellStyle name="Normal 5 11 4 2" xfId="4577" xr:uid="{87D21DC6-B96F-4215-BF3C-4052016FB3A3}"/>
    <cellStyle name="Normal 5 11 4 3" xfId="4682" xr:uid="{2CE95B32-4CD5-4E21-A066-6D7C9F811B85}"/>
    <cellStyle name="Normal 5 11 4 4" xfId="4606" xr:uid="{1CB49B6A-9F0B-41A2-9E3E-0C99CBBCBF05}"/>
    <cellStyle name="Normal 5 11 5" xfId="2830" xr:uid="{04774231-869C-48A3-B342-DF8D8D53D0AD}"/>
    <cellStyle name="Normal 5 12" xfId="1176" xr:uid="{B2931E13-E2B7-411C-9EA7-2E448C8AF5E6}"/>
    <cellStyle name="Normal 5 12 2" xfId="2831" xr:uid="{D9BD7ED1-FA31-42D2-9486-53E792216281}"/>
    <cellStyle name="Normal 5 12 3" xfId="2832" xr:uid="{24618B28-2769-4126-944E-AFF1FA3BC4E9}"/>
    <cellStyle name="Normal 5 12 4" xfId="2833" xr:uid="{5B84D9A0-5476-403D-9280-2B93C334B22F}"/>
    <cellStyle name="Normal 5 13" xfId="901" xr:uid="{5DDC02EA-7BAE-49D3-BB0F-A1605C0A9AD2}"/>
    <cellStyle name="Normal 5 13 2" xfId="2834" xr:uid="{A3D3CC8F-EF53-4167-A875-CE92DB65B265}"/>
    <cellStyle name="Normal 5 13 3" xfId="2835" xr:uid="{5382DD25-5D61-449C-AA0D-E1F3A9FC07F7}"/>
    <cellStyle name="Normal 5 13 4" xfId="2836" xr:uid="{C90469C5-E1D0-4E85-98DE-B58CB96073EC}"/>
    <cellStyle name="Normal 5 14" xfId="2837" xr:uid="{FF565D25-1590-42DD-828B-62022BAD5EED}"/>
    <cellStyle name="Normal 5 14 2" xfId="2838" xr:uid="{AD7D2208-BA69-4AAA-A084-2D3200396DA9}"/>
    <cellStyle name="Normal 5 15" xfId="2839" xr:uid="{1750C795-EFDB-479D-A727-AFAA6F8926CC}"/>
    <cellStyle name="Normal 5 16" xfId="2840" xr:uid="{186FF70A-CC9E-42A1-A5C7-461A1B6934F1}"/>
    <cellStyle name="Normal 5 17" xfId="2841" xr:uid="{790B0394-2FDE-4D54-AE59-EADCF5214202}"/>
    <cellStyle name="Normal 5 2" xfId="90" xr:uid="{C19E397A-F703-4A4B-8C79-83F114A832FF}"/>
    <cellStyle name="Normal 5 2 2" xfId="187" xr:uid="{1453E32B-42F7-4CFC-9023-4B57A40ED43B}"/>
    <cellStyle name="Normal 5 2 2 2" xfId="188" xr:uid="{612F8395-DADF-408D-9D13-3AD809C244E5}"/>
    <cellStyle name="Normal 5 2 2 2 2" xfId="189" xr:uid="{03C9BDEB-17C3-4CB3-AF7B-718B444E4A1C}"/>
    <cellStyle name="Normal 5 2 2 2 2 2" xfId="190" xr:uid="{B51C1AB3-F806-44E4-A62C-53F43D30BA9F}"/>
    <cellStyle name="Normal 5 2 2 2 3" xfId="191" xr:uid="{D15F8F37-74ED-491F-BF95-F7A5AF40F354}"/>
    <cellStyle name="Normal 5 2 2 2 4" xfId="4670" xr:uid="{D73EA9F8-A590-4265-B7F9-24D90448E813}"/>
    <cellStyle name="Normal 5 2 2 2 5" xfId="5300" xr:uid="{E423EBFD-067D-4432-964E-8E07DABC8566}"/>
    <cellStyle name="Normal 5 2 2 3" xfId="192" xr:uid="{9437F6AC-876A-4337-B248-045050388D42}"/>
    <cellStyle name="Normal 5 2 2 3 2" xfId="193" xr:uid="{543908E3-6CB7-4548-A509-11CDE9B2D152}"/>
    <cellStyle name="Normal 5 2 2 4" xfId="194" xr:uid="{C4D34360-FEFB-4A26-A5DD-C47837A06DD3}"/>
    <cellStyle name="Normal 5 2 2 5" xfId="293" xr:uid="{F240329A-AD6A-4C3C-BA19-0EE530F29F5F}"/>
    <cellStyle name="Normal 5 2 2 6" xfId="4596" xr:uid="{E189FD33-79AA-4EAC-8B40-2D855DCD88FD}"/>
    <cellStyle name="Normal 5 2 2 7" xfId="5329" xr:uid="{23F2B204-59F0-485D-8ED1-32D896AACD73}"/>
    <cellStyle name="Normal 5 2 3" xfId="195" xr:uid="{FD72688D-6C69-4FD1-94C5-599294D49E2C}"/>
    <cellStyle name="Normal 5 2 3 2" xfId="196" xr:uid="{DC5B3684-AD75-4E0A-9B91-1F5C5EADEF1A}"/>
    <cellStyle name="Normal 5 2 3 2 2" xfId="197" xr:uid="{08813E7C-5D46-44BA-BA6E-B4E3AC562889}"/>
    <cellStyle name="Normal 5 2 3 2 3" xfId="4559" xr:uid="{23F2E4C4-0E8D-4AA3-A277-F5EB171424F4}"/>
    <cellStyle name="Normal 5 2 3 2 4" xfId="5301" xr:uid="{D230BA40-2DBC-4DE6-8FF4-5A69578D0EAF}"/>
    <cellStyle name="Normal 5 2 3 3" xfId="198" xr:uid="{7B4F6777-E9A2-4678-9779-CED2C67E4C06}"/>
    <cellStyle name="Normal 5 2 3 3 2" xfId="4742" xr:uid="{B8458BE4-347E-459D-AED5-7FD177BD69DD}"/>
    <cellStyle name="Normal 5 2 3 4" xfId="4404" xr:uid="{06EE855D-D7E2-49F1-AE47-9E7BC01098FF}"/>
    <cellStyle name="Normal 5 2 3 4 2" xfId="4715" xr:uid="{6BB7F584-95AF-4332-B770-4D4DC2860CBA}"/>
    <cellStyle name="Normal 5 2 3 5" xfId="4597" xr:uid="{09E25274-01E8-41C0-9D46-8C997B3CA476}"/>
    <cellStyle name="Normal 5 2 3 6" xfId="5321" xr:uid="{F2A22AE0-F884-44A8-A529-43764C8F58B5}"/>
    <cellStyle name="Normal 5 2 3 7" xfId="5330" xr:uid="{4821850F-D531-452A-981D-BD5695A2BFC5}"/>
    <cellStyle name="Normal 5 2 4" xfId="199" xr:uid="{3A307936-FA47-4B6E-B7BF-CEF6B0FD4768}"/>
    <cellStyle name="Normal 5 2 4 2" xfId="200" xr:uid="{5071D39A-37C6-46E1-AB65-F353B8C18664}"/>
    <cellStyle name="Normal 5 2 5" xfId="201" xr:uid="{13D12754-1161-4F4F-BE64-1F4050330EBE}"/>
    <cellStyle name="Normal 5 2 6" xfId="186" xr:uid="{74756297-6BEE-4B43-B725-350A24E53364}"/>
    <cellStyle name="Normal 5 3" xfId="91" xr:uid="{7B3410B5-2DE0-4E10-AFFA-0E62E122F67E}"/>
    <cellStyle name="Normal 5 3 2" xfId="4406" xr:uid="{85EE1076-3804-4B9D-9B89-1CAB4D87F2F1}"/>
    <cellStyle name="Normal 5 3 3" xfId="4405" xr:uid="{40DC512D-5ED1-4BC0-A42A-86EBB2C4714F}"/>
    <cellStyle name="Normal 5 4" xfId="92" xr:uid="{FB55F614-6516-44CB-A23E-EF20D7C962F7}"/>
    <cellStyle name="Normal 5 4 10" xfId="2842" xr:uid="{F4654A4B-2A1C-48C2-8BD5-355CE25D815C}"/>
    <cellStyle name="Normal 5 4 11" xfId="2843" xr:uid="{21DA8C13-CCAD-4F99-BFAA-A6DDDAD38836}"/>
    <cellStyle name="Normal 5 4 2" xfId="93" xr:uid="{8004F369-F736-4D86-A17D-32D8AFF01EFD}"/>
    <cellStyle name="Normal 5 4 2 2" xfId="94" xr:uid="{53042413-1AB8-45B9-BFE7-52C4DA974255}"/>
    <cellStyle name="Normal 5 4 2 2 2" xfId="294" xr:uid="{F1779E65-07DB-454C-AB89-1B07A8B5EDC4}"/>
    <cellStyle name="Normal 5 4 2 2 2 2" xfId="530" xr:uid="{36719E39-5A58-498A-9B3A-853DCB1986F4}"/>
    <cellStyle name="Normal 5 4 2 2 2 2 2" xfId="531" xr:uid="{DDC6AADD-9F77-486B-8127-28162063E6EE}"/>
    <cellStyle name="Normal 5 4 2 2 2 2 2 2" xfId="1177" xr:uid="{FDC74415-E0F7-4D2A-AFCB-2C4E5AC3B656}"/>
    <cellStyle name="Normal 5 4 2 2 2 2 2 2 2" xfId="1178" xr:uid="{E11BEE84-7F73-435C-8245-0CA23675019F}"/>
    <cellStyle name="Normal 5 4 2 2 2 2 2 3" xfId="1179" xr:uid="{7AFD5840-6A04-46AB-9B57-1ECA8C88364D}"/>
    <cellStyle name="Normal 5 4 2 2 2 2 3" xfId="1180" xr:uid="{FEBAFC9A-71B7-4AA5-B539-0985465CC936}"/>
    <cellStyle name="Normal 5 4 2 2 2 2 3 2" xfId="1181" xr:uid="{9E8C847E-82E3-4CBE-A59E-E71085F7D520}"/>
    <cellStyle name="Normal 5 4 2 2 2 2 4" xfId="1182" xr:uid="{1659335B-9578-4564-A65B-2CE1C8B8062E}"/>
    <cellStyle name="Normal 5 4 2 2 2 3" xfId="532" xr:uid="{549D1A2B-B2F6-4395-A5F6-82B5B8E35D17}"/>
    <cellStyle name="Normal 5 4 2 2 2 3 2" xfId="1183" xr:uid="{BBE84185-5A9C-47D1-B2F5-9EDDA1BB2C34}"/>
    <cellStyle name="Normal 5 4 2 2 2 3 2 2" xfId="1184" xr:uid="{FA3DA62A-7908-4D53-97C2-D41D039CC5B6}"/>
    <cellStyle name="Normal 5 4 2 2 2 3 3" xfId="1185" xr:uid="{5E69F21D-EDE4-4810-B236-CCCE14AC62CD}"/>
    <cellStyle name="Normal 5 4 2 2 2 3 4" xfId="2844" xr:uid="{D685A86C-D899-48D3-AFB7-33D83F1558F6}"/>
    <cellStyle name="Normal 5 4 2 2 2 4" xfId="1186" xr:uid="{5F9FE81D-8F74-4198-B5FA-C17147A261A3}"/>
    <cellStyle name="Normal 5 4 2 2 2 4 2" xfId="1187" xr:uid="{A9013F39-224D-4992-BFE5-ED1CDF59B7E8}"/>
    <cellStyle name="Normal 5 4 2 2 2 5" xfId="1188" xr:uid="{11AF2EF1-8889-4F72-97D3-A379A2A53F7B}"/>
    <cellStyle name="Normal 5 4 2 2 2 6" xfId="2845" xr:uid="{94DCA745-A3BC-4B97-A959-AFD0D5DDBF1C}"/>
    <cellStyle name="Normal 5 4 2 2 3" xfId="295" xr:uid="{5A849D34-8374-458F-8EA6-4402338289BA}"/>
    <cellStyle name="Normal 5 4 2 2 3 2" xfId="533" xr:uid="{255A368A-A38B-4649-8E6A-01878B2D0266}"/>
    <cellStyle name="Normal 5 4 2 2 3 2 2" xfId="534" xr:uid="{86109A08-B6D1-497D-B5BD-9EAF6CF5D3B9}"/>
    <cellStyle name="Normal 5 4 2 2 3 2 2 2" xfId="1189" xr:uid="{C52EDF7C-B6AE-449B-A472-10D4DB38F278}"/>
    <cellStyle name="Normal 5 4 2 2 3 2 2 2 2" xfId="1190" xr:uid="{B1D32022-0096-4347-A114-92A9CA617168}"/>
    <cellStyle name="Normal 5 4 2 2 3 2 2 3" xfId="1191" xr:uid="{EB41B904-189F-4ED8-8888-0C619DC9D87F}"/>
    <cellStyle name="Normal 5 4 2 2 3 2 3" xfId="1192" xr:uid="{1F62B32A-2852-4620-B4D9-58EB791A0F9A}"/>
    <cellStyle name="Normal 5 4 2 2 3 2 3 2" xfId="1193" xr:uid="{B654AFAD-714A-4277-8F28-FF28824F7160}"/>
    <cellStyle name="Normal 5 4 2 2 3 2 4" xfId="1194" xr:uid="{D964D3FC-4C68-4079-B399-02B1E108A591}"/>
    <cellStyle name="Normal 5 4 2 2 3 3" xfId="535" xr:uid="{AB9397DD-DB45-487C-A9F3-03189F0C65EC}"/>
    <cellStyle name="Normal 5 4 2 2 3 3 2" xfId="1195" xr:uid="{CB9428E1-F4A4-4243-8C54-871A6293B870}"/>
    <cellStyle name="Normal 5 4 2 2 3 3 2 2" xfId="1196" xr:uid="{6E1F4C36-707B-4142-A1A1-CC39303E1960}"/>
    <cellStyle name="Normal 5 4 2 2 3 3 3" xfId="1197" xr:uid="{67FB64F2-FE6E-4FAF-AF54-502834FC9292}"/>
    <cellStyle name="Normal 5 4 2 2 3 4" xfId="1198" xr:uid="{2CD1F3E1-1F1F-4152-B976-D1F6419572CA}"/>
    <cellStyle name="Normal 5 4 2 2 3 4 2" xfId="1199" xr:uid="{4382D8AD-4B10-4F4A-8F4A-DCB35B703FBC}"/>
    <cellStyle name="Normal 5 4 2 2 3 5" xfId="1200" xr:uid="{4431002E-489A-4388-942C-EACF1249DC74}"/>
    <cellStyle name="Normal 5 4 2 2 4" xfId="536" xr:uid="{2ACF28ED-7632-4907-A90E-C9C54EFEFB7E}"/>
    <cellStyle name="Normal 5 4 2 2 4 2" xfId="537" xr:uid="{C0F53988-D81B-4EBF-B2B8-A68E1DFAEBB7}"/>
    <cellStyle name="Normal 5 4 2 2 4 2 2" xfId="1201" xr:uid="{831EEFC7-8175-4E3D-B642-7220F995B284}"/>
    <cellStyle name="Normal 5 4 2 2 4 2 2 2" xfId="1202" xr:uid="{24449360-3B15-4BB0-BBA8-F1259393C5F3}"/>
    <cellStyle name="Normal 5 4 2 2 4 2 3" xfId="1203" xr:uid="{B8A49458-401D-44E6-9E3C-1FB824C86442}"/>
    <cellStyle name="Normal 5 4 2 2 4 3" xfId="1204" xr:uid="{C4345CF0-8360-4373-8B39-1C4DBDC42B73}"/>
    <cellStyle name="Normal 5 4 2 2 4 3 2" xfId="1205" xr:uid="{6D613FF0-0D2C-44D1-8683-5C2F10DFE367}"/>
    <cellStyle name="Normal 5 4 2 2 4 4" xfId="1206" xr:uid="{DC64DF4E-9898-4D22-98B4-8F69BF5A7A39}"/>
    <cellStyle name="Normal 5 4 2 2 5" xfId="538" xr:uid="{2468E411-E7CE-4420-B040-6576948EA9F4}"/>
    <cellStyle name="Normal 5 4 2 2 5 2" xfId="1207" xr:uid="{A6768BC1-4C16-4EEB-B1B8-AE02691BDA5D}"/>
    <cellStyle name="Normal 5 4 2 2 5 2 2" xfId="1208" xr:uid="{3F00C042-DF97-4EF3-954F-7622DB5D888B}"/>
    <cellStyle name="Normal 5 4 2 2 5 3" xfId="1209" xr:uid="{39743DA0-163B-4896-AFDE-F69FB2B51730}"/>
    <cellStyle name="Normal 5 4 2 2 5 4" xfId="2846" xr:uid="{E3172934-D982-4184-BA91-391F11F00D47}"/>
    <cellStyle name="Normal 5 4 2 2 6" xfId="1210" xr:uid="{7E85A1A1-B965-423D-BE9B-2539F28EE03C}"/>
    <cellStyle name="Normal 5 4 2 2 6 2" xfId="1211" xr:uid="{66E53A2C-1CC6-4D88-AC86-0FDF3F56760A}"/>
    <cellStyle name="Normal 5 4 2 2 7" xfId="1212" xr:uid="{EBF5947F-8AB5-4503-8DCC-4003D24A51BD}"/>
    <cellStyle name="Normal 5 4 2 2 8" xfId="2847" xr:uid="{F201C458-561B-40CA-AE93-5028807EB679}"/>
    <cellStyle name="Normal 5 4 2 3" xfId="296" xr:uid="{00DC430D-2901-47F7-8390-5972368FC1BE}"/>
    <cellStyle name="Normal 5 4 2 3 2" xfId="539" xr:uid="{32D853CD-0FAD-48CD-85CA-31E66ADCA8D7}"/>
    <cellStyle name="Normal 5 4 2 3 2 2" xfId="540" xr:uid="{084A7283-81A2-4099-B4DE-FA0013BE9A75}"/>
    <cellStyle name="Normal 5 4 2 3 2 2 2" xfId="1213" xr:uid="{143D3ECA-1677-4C32-A33B-7332BF27302A}"/>
    <cellStyle name="Normal 5 4 2 3 2 2 2 2" xfId="1214" xr:uid="{6989ECA9-FFD8-45BA-9E6B-63E9F0508BA4}"/>
    <cellStyle name="Normal 5 4 2 3 2 2 3" xfId="1215" xr:uid="{038162CB-5112-4AC9-B41D-1A3D45D486B3}"/>
    <cellStyle name="Normal 5 4 2 3 2 3" xfId="1216" xr:uid="{2D749928-FF35-499F-99C0-953EF6A0548D}"/>
    <cellStyle name="Normal 5 4 2 3 2 3 2" xfId="1217" xr:uid="{6C71ED74-4E69-4129-8139-EE14DFF4AD1A}"/>
    <cellStyle name="Normal 5 4 2 3 2 4" xfId="1218" xr:uid="{29D97AC0-D551-439B-872D-AEDA2EFDA9A8}"/>
    <cellStyle name="Normal 5 4 2 3 3" xfId="541" xr:uid="{2345D0CB-EF1C-4E9F-9690-3B8A6AADF4E3}"/>
    <cellStyle name="Normal 5 4 2 3 3 2" xfId="1219" xr:uid="{2DD0CEC6-DD41-4F30-9FCC-2EEFA4E92AAB}"/>
    <cellStyle name="Normal 5 4 2 3 3 2 2" xfId="1220" xr:uid="{3F3DB9BC-A7CC-4428-BA7A-063E0C2AD132}"/>
    <cellStyle name="Normal 5 4 2 3 3 3" xfId="1221" xr:uid="{1DE8B5B0-68C9-43BF-9B0D-D04C0FEF1216}"/>
    <cellStyle name="Normal 5 4 2 3 3 4" xfId="2848" xr:uid="{39AEA853-4EEC-4A2F-AD0E-01B8FAB61C17}"/>
    <cellStyle name="Normal 5 4 2 3 4" xfId="1222" xr:uid="{1168880F-C9C4-4B59-BE6E-47AF4DE4EC39}"/>
    <cellStyle name="Normal 5 4 2 3 4 2" xfId="1223" xr:uid="{0EC2757E-CEC0-4260-B993-AD02A8C9CB2F}"/>
    <cellStyle name="Normal 5 4 2 3 5" xfId="1224" xr:uid="{23D549CE-B5D9-4CF7-9543-F036FE73533D}"/>
    <cellStyle name="Normal 5 4 2 3 6" xfId="2849" xr:uid="{323CFB3A-5B69-4670-8F7B-324A2F109A39}"/>
    <cellStyle name="Normal 5 4 2 4" xfId="297" xr:uid="{4C6F93D4-ECCA-4E61-B4A4-C307B0B3A279}"/>
    <cellStyle name="Normal 5 4 2 4 2" xfId="542" xr:uid="{0BEA54A3-755E-4431-8CFE-BF6E2501AFEC}"/>
    <cellStyle name="Normal 5 4 2 4 2 2" xfId="543" xr:uid="{B9712BF9-8228-40B5-A73C-ADDE60450243}"/>
    <cellStyle name="Normal 5 4 2 4 2 2 2" xfId="1225" xr:uid="{3A52A476-EF44-45D6-A872-B072F88D09C1}"/>
    <cellStyle name="Normal 5 4 2 4 2 2 2 2" xfId="1226" xr:uid="{FD64B033-A6AB-4D94-935E-7EAA6E11A0CA}"/>
    <cellStyle name="Normal 5 4 2 4 2 2 3" xfId="1227" xr:uid="{0F22115C-AB23-4E54-9DDE-169A4F80CA36}"/>
    <cellStyle name="Normal 5 4 2 4 2 3" xfId="1228" xr:uid="{925A7DA6-FB72-4295-B937-B41537DDA584}"/>
    <cellStyle name="Normal 5 4 2 4 2 3 2" xfId="1229" xr:uid="{7A4BBA48-6DFF-43BD-B374-4F35B8FA123B}"/>
    <cellStyle name="Normal 5 4 2 4 2 4" xfId="1230" xr:uid="{F1A2251E-5C1B-497D-963C-5079C572ACD2}"/>
    <cellStyle name="Normal 5 4 2 4 3" xfId="544" xr:uid="{AD0C3BD8-7623-4BB5-856E-187DAC20E74F}"/>
    <cellStyle name="Normal 5 4 2 4 3 2" xfId="1231" xr:uid="{3F30C091-B209-40C8-BD52-3476B77C91B5}"/>
    <cellStyle name="Normal 5 4 2 4 3 2 2" xfId="1232" xr:uid="{66A456FF-8916-4F78-BE4C-D4A1521AA4F3}"/>
    <cellStyle name="Normal 5 4 2 4 3 3" xfId="1233" xr:uid="{446B2CF4-1240-4D07-B477-B60304DCC014}"/>
    <cellStyle name="Normal 5 4 2 4 4" xfId="1234" xr:uid="{7321F13B-4C1B-411F-A167-6E5BBCF1A201}"/>
    <cellStyle name="Normal 5 4 2 4 4 2" xfId="1235" xr:uid="{01BEACC0-5832-47F7-B86E-A063CE48AA84}"/>
    <cellStyle name="Normal 5 4 2 4 5" xfId="1236" xr:uid="{9E978F52-CDE9-40B2-9551-CDE2B77619D3}"/>
    <cellStyle name="Normal 5 4 2 5" xfId="298" xr:uid="{A53E8235-73D3-453D-BBD7-81E4E15F696D}"/>
    <cellStyle name="Normal 5 4 2 5 2" xfId="545" xr:uid="{30BD2AB1-5BE6-43B6-BDA1-D9C974694E0D}"/>
    <cellStyle name="Normal 5 4 2 5 2 2" xfId="1237" xr:uid="{53806A48-F533-447F-ADF4-C8A6D47CF1C7}"/>
    <cellStyle name="Normal 5 4 2 5 2 2 2" xfId="1238" xr:uid="{71DC26AC-644C-44B1-9434-C8D2BA790280}"/>
    <cellStyle name="Normal 5 4 2 5 2 3" xfId="1239" xr:uid="{41FC7ECF-4152-4E3D-B067-825D4980B5A3}"/>
    <cellStyle name="Normal 5 4 2 5 3" xfId="1240" xr:uid="{B9423C00-0F8F-4325-A098-AA99803487A7}"/>
    <cellStyle name="Normal 5 4 2 5 3 2" xfId="1241" xr:uid="{562C5A85-8053-482C-A966-4AB6C6A1829C}"/>
    <cellStyle name="Normal 5 4 2 5 4" xfId="1242" xr:uid="{8B58494E-16B1-42C7-ABDC-B87A45F5734E}"/>
    <cellStyle name="Normal 5 4 2 6" xfId="546" xr:uid="{1305B3D3-3127-4665-9869-3F0A62E4833F}"/>
    <cellStyle name="Normal 5 4 2 6 2" xfId="1243" xr:uid="{631ED375-6EF7-4D53-90FD-BFEA108AA0E7}"/>
    <cellStyle name="Normal 5 4 2 6 2 2" xfId="1244" xr:uid="{4406BC0D-0399-4AE7-9B20-0F0CB7E77DB2}"/>
    <cellStyle name="Normal 5 4 2 6 2 3" xfId="4419" xr:uid="{B8857B95-7A91-46C0-B537-C40EFB64B661}"/>
    <cellStyle name="Normal 5 4 2 6 3" xfId="1245" xr:uid="{AB7D024D-588B-4BA7-8498-435B988B987F}"/>
    <cellStyle name="Normal 5 4 2 6 4" xfId="2850" xr:uid="{02C33470-E0DA-485B-99FA-5AFC2FB23FE0}"/>
    <cellStyle name="Normal 5 4 2 6 4 2" xfId="4584" xr:uid="{8B146AE4-955C-48D2-B329-293FF81F3EC6}"/>
    <cellStyle name="Normal 5 4 2 6 4 3" xfId="4683" xr:uid="{E349E272-CAF5-450B-8EB8-7B25587C079C}"/>
    <cellStyle name="Normal 5 4 2 6 4 4" xfId="4611" xr:uid="{93E3542C-F80A-4D0E-AB78-F69152487437}"/>
    <cellStyle name="Normal 5 4 2 7" xfId="1246" xr:uid="{F68B9DB0-CBFD-4D1E-BC86-A88C2D915D9E}"/>
    <cellStyle name="Normal 5 4 2 7 2" xfId="1247" xr:uid="{6157FE29-6B24-4019-AF32-ABF48DA7B593}"/>
    <cellStyle name="Normal 5 4 2 8" xfId="1248" xr:uid="{1FDB2CAB-AEE1-49BE-B8B1-EF86EF61991C}"/>
    <cellStyle name="Normal 5 4 2 9" xfId="2851" xr:uid="{883A93F5-61F2-41F6-8FB6-39AD5AE66366}"/>
    <cellStyle name="Normal 5 4 3" xfId="95" xr:uid="{6C4586B0-D48C-4952-A7C6-658D6C17B0EA}"/>
    <cellStyle name="Normal 5 4 3 2" xfId="96" xr:uid="{198CB666-99BE-4B65-A67D-CE344BC34AB1}"/>
    <cellStyle name="Normal 5 4 3 2 2" xfId="547" xr:uid="{88F79805-AEB6-49FC-ADEB-7E4DDF85429A}"/>
    <cellStyle name="Normal 5 4 3 2 2 2" xfId="548" xr:uid="{ADFA001A-FA67-4DED-8043-4C057D405D58}"/>
    <cellStyle name="Normal 5 4 3 2 2 2 2" xfId="1249" xr:uid="{C62E9754-8BF5-44A3-B682-26D138B1F8E6}"/>
    <cellStyle name="Normal 5 4 3 2 2 2 2 2" xfId="1250" xr:uid="{C381565F-E818-477E-8A30-164883027D12}"/>
    <cellStyle name="Normal 5 4 3 2 2 2 3" xfId="1251" xr:uid="{686EC062-C03A-43BB-80E6-DA77E3016A90}"/>
    <cellStyle name="Normal 5 4 3 2 2 3" xfId="1252" xr:uid="{353A7331-B565-4A39-8721-D8B2B7F855F2}"/>
    <cellStyle name="Normal 5 4 3 2 2 3 2" xfId="1253" xr:uid="{916A2DA3-E86F-4D8A-882D-EDAD623A10E5}"/>
    <cellStyle name="Normal 5 4 3 2 2 4" xfId="1254" xr:uid="{A9FAEB70-1653-4785-A15F-BC7CAF6EA355}"/>
    <cellStyle name="Normal 5 4 3 2 3" xfId="549" xr:uid="{6F9AEAD1-0F2C-4465-A883-745C021FFFA0}"/>
    <cellStyle name="Normal 5 4 3 2 3 2" xfId="1255" xr:uid="{3315EC9F-7A4C-4FCB-83E1-83E30038A38F}"/>
    <cellStyle name="Normal 5 4 3 2 3 2 2" xfId="1256" xr:uid="{D81AD650-7B3F-40B3-88F8-26D8CAF0829F}"/>
    <cellStyle name="Normal 5 4 3 2 3 3" xfId="1257" xr:uid="{AA8D3BD9-5D24-4919-9711-5B3D1F329AA4}"/>
    <cellStyle name="Normal 5 4 3 2 3 4" xfId="2852" xr:uid="{6960FFC7-CFDB-41D7-995A-9C1DF425306E}"/>
    <cellStyle name="Normal 5 4 3 2 4" xfId="1258" xr:uid="{05246711-D0E3-45E9-B269-A3B79A9F55CC}"/>
    <cellStyle name="Normal 5 4 3 2 4 2" xfId="1259" xr:uid="{DD1CF01B-AA5A-4FAE-93A5-134EBC8DB24D}"/>
    <cellStyle name="Normal 5 4 3 2 5" xfId="1260" xr:uid="{2BBFDD96-E5DE-4541-8E60-39A9270D7EDC}"/>
    <cellStyle name="Normal 5 4 3 2 6" xfId="2853" xr:uid="{235126BB-1D1F-4D25-A79C-A3F5BCB5AC70}"/>
    <cellStyle name="Normal 5 4 3 3" xfId="299" xr:uid="{E8B62AD1-97AC-46DC-8E28-B571584B98AC}"/>
    <cellStyle name="Normal 5 4 3 3 2" xfId="550" xr:uid="{C3392C84-2DA1-40FA-B81B-42FE5FB6209F}"/>
    <cellStyle name="Normal 5 4 3 3 2 2" xfId="551" xr:uid="{33B011E0-3F40-42B3-91CE-3CBB202C8DA8}"/>
    <cellStyle name="Normal 5 4 3 3 2 2 2" xfId="1261" xr:uid="{0E03F9C6-3BB4-4A73-87A4-47BF0B699EA2}"/>
    <cellStyle name="Normal 5 4 3 3 2 2 2 2" xfId="1262" xr:uid="{C337FB22-1FF4-4032-BA03-1147C5985C8A}"/>
    <cellStyle name="Normal 5 4 3 3 2 2 3" xfId="1263" xr:uid="{20E29E14-C92F-4650-BFD1-908DE31A8CE8}"/>
    <cellStyle name="Normal 5 4 3 3 2 3" xfId="1264" xr:uid="{0D2E9CFD-4515-4191-BB11-A2A823949FE0}"/>
    <cellStyle name="Normal 5 4 3 3 2 3 2" xfId="1265" xr:uid="{F72ACBFB-91AD-40A4-B204-0F407FB08272}"/>
    <cellStyle name="Normal 5 4 3 3 2 4" xfId="1266" xr:uid="{FAF779BA-19AC-4647-BB21-329B1E55609D}"/>
    <cellStyle name="Normal 5 4 3 3 3" xfId="552" xr:uid="{BA23C6BA-5EF7-4E21-9ED6-5EC006902809}"/>
    <cellStyle name="Normal 5 4 3 3 3 2" xfId="1267" xr:uid="{4FC7E981-0CE9-4810-BF9C-811705987CEF}"/>
    <cellStyle name="Normal 5 4 3 3 3 2 2" xfId="1268" xr:uid="{BDEE3536-5277-416B-B845-79C06953A91F}"/>
    <cellStyle name="Normal 5 4 3 3 3 3" xfId="1269" xr:uid="{DF2613A3-9CAA-46BF-899A-3FB49B70960C}"/>
    <cellStyle name="Normal 5 4 3 3 4" xfId="1270" xr:uid="{ECC9E746-DDE9-4FC3-95D1-1DA825E2EF00}"/>
    <cellStyle name="Normal 5 4 3 3 4 2" xfId="1271" xr:uid="{37A3A67E-FB7B-4AEC-9A7F-F90BAC18DED6}"/>
    <cellStyle name="Normal 5 4 3 3 5" xfId="1272" xr:uid="{2EC9A47B-F86D-4C1B-890F-62A87796E334}"/>
    <cellStyle name="Normal 5 4 3 4" xfId="300" xr:uid="{042A9FDE-1533-45F4-BC3E-896B648F7DD2}"/>
    <cellStyle name="Normal 5 4 3 4 2" xfId="553" xr:uid="{60C9314F-B115-4E0E-9B7A-A12309156B77}"/>
    <cellStyle name="Normal 5 4 3 4 2 2" xfId="1273" xr:uid="{1A70D672-CB4E-4162-94C2-12FB3EB8EB0F}"/>
    <cellStyle name="Normal 5 4 3 4 2 2 2" xfId="1274" xr:uid="{4F1EF99E-CEF3-47C8-9E6F-9AD231AE1001}"/>
    <cellStyle name="Normal 5 4 3 4 2 3" xfId="1275" xr:uid="{0F64BDBC-7CF6-431B-83C8-82999EC12242}"/>
    <cellStyle name="Normal 5 4 3 4 3" xfId="1276" xr:uid="{C03C0905-07C7-43BA-82BF-ED4AC3CB57C5}"/>
    <cellStyle name="Normal 5 4 3 4 3 2" xfId="1277" xr:uid="{B36E0D91-0B49-41A2-94B9-AC2492922784}"/>
    <cellStyle name="Normal 5 4 3 4 4" xfId="1278" xr:uid="{36B614C4-4A87-46CD-9381-72D57D3B014F}"/>
    <cellStyle name="Normal 5 4 3 5" xfId="554" xr:uid="{5F759354-B964-40EC-8E80-C9381A982D94}"/>
    <cellStyle name="Normal 5 4 3 5 2" xfId="1279" xr:uid="{B6A65B6B-E14F-4636-82C4-E84DD1D9582A}"/>
    <cellStyle name="Normal 5 4 3 5 2 2" xfId="1280" xr:uid="{1934FAF1-4C59-4D55-9197-E7D3112B169C}"/>
    <cellStyle name="Normal 5 4 3 5 3" xfId="1281" xr:uid="{C8667037-32B9-41CE-9269-3E79F4C31CDB}"/>
    <cellStyle name="Normal 5 4 3 5 4" xfId="2854" xr:uid="{3AD21768-FB62-4AC7-9337-E349441484E6}"/>
    <cellStyle name="Normal 5 4 3 6" xfId="1282" xr:uid="{4DF3000E-EF9F-4487-ABA8-3DAB4053292F}"/>
    <cellStyle name="Normal 5 4 3 6 2" xfId="1283" xr:uid="{E599C1BA-9D6D-486E-8B25-7A24E5152CBA}"/>
    <cellStyle name="Normal 5 4 3 7" xfId="1284" xr:uid="{DF3A6BA1-7537-4A30-A402-813864340D24}"/>
    <cellStyle name="Normal 5 4 3 8" xfId="2855" xr:uid="{8675874A-F072-4C7F-A7B9-9E15A35639FF}"/>
    <cellStyle name="Normal 5 4 4" xfId="97" xr:uid="{76F8303C-C85F-494A-8146-D7A38389CACD}"/>
    <cellStyle name="Normal 5 4 4 2" xfId="446" xr:uid="{7F443F22-87EC-42A6-8740-8592E1BE51D7}"/>
    <cellStyle name="Normal 5 4 4 2 2" xfId="555" xr:uid="{B548627D-66DE-4F7E-BE3F-0DB092D1BC18}"/>
    <cellStyle name="Normal 5 4 4 2 2 2" xfId="1285" xr:uid="{4A84AB20-E769-41A4-9C6F-80B0CDAB3067}"/>
    <cellStyle name="Normal 5 4 4 2 2 2 2" xfId="1286" xr:uid="{24CAF1BA-0109-458A-8695-21DE36C1367E}"/>
    <cellStyle name="Normal 5 4 4 2 2 3" xfId="1287" xr:uid="{89D1B118-3AD6-4BE8-B8F5-353FD599C6FF}"/>
    <cellStyle name="Normal 5 4 4 2 2 4" xfId="2856" xr:uid="{2288D8EA-1A1B-40F8-B586-0CEF26428B33}"/>
    <cellStyle name="Normal 5 4 4 2 3" xfId="1288" xr:uid="{70A407BC-DF53-4AA2-BAAA-AF8BF1ED706A}"/>
    <cellStyle name="Normal 5 4 4 2 3 2" xfId="1289" xr:uid="{499DFE71-0A48-4C34-97A1-7B3F2A4F1654}"/>
    <cellStyle name="Normal 5 4 4 2 4" xfId="1290" xr:uid="{7D7E785A-81AF-4457-A28A-EF700ED13133}"/>
    <cellStyle name="Normal 5 4 4 2 5" xfId="2857" xr:uid="{288155CC-9D9F-4A72-9F70-0C7DCC084E7B}"/>
    <cellStyle name="Normal 5 4 4 3" xfId="556" xr:uid="{E68BDC47-BB5B-4051-A655-9E8CB399E84E}"/>
    <cellStyle name="Normal 5 4 4 3 2" xfId="1291" xr:uid="{7CA9022D-B55D-4403-9665-37045F8C8088}"/>
    <cellStyle name="Normal 5 4 4 3 2 2" xfId="1292" xr:uid="{E212118E-EFDA-4F9F-B4E4-C95AD823D44A}"/>
    <cellStyle name="Normal 5 4 4 3 3" xfId="1293" xr:uid="{8B83A538-87EA-40AB-B472-AFAE3D9FA50D}"/>
    <cellStyle name="Normal 5 4 4 3 4" xfId="2858" xr:uid="{71544A13-B7E4-481A-8DEB-3028772CC9A6}"/>
    <cellStyle name="Normal 5 4 4 4" xfId="1294" xr:uid="{1CD2A29C-1397-49BF-967F-2FCAABFD27FE}"/>
    <cellStyle name="Normal 5 4 4 4 2" xfId="1295" xr:uid="{D42EAAED-CD4C-4057-A55F-402E41856C4D}"/>
    <cellStyle name="Normal 5 4 4 4 3" xfId="2859" xr:uid="{4D860B63-0F6A-4250-AF21-47A0530AD25B}"/>
    <cellStyle name="Normal 5 4 4 4 4" xfId="2860" xr:uid="{0F192B2D-8CD8-44E9-948D-6979587986C4}"/>
    <cellStyle name="Normal 5 4 4 5" xfId="1296" xr:uid="{A001B1BC-CC60-49D5-9938-642BEC50684F}"/>
    <cellStyle name="Normal 5 4 4 6" xfId="2861" xr:uid="{930522E6-7A76-467E-964D-9AC90A6DDE91}"/>
    <cellStyle name="Normal 5 4 4 7" xfId="2862" xr:uid="{DCD69BB9-FD85-4657-9734-45D7129EC815}"/>
    <cellStyle name="Normal 5 4 5" xfId="301" xr:uid="{34F7CA57-A32A-485B-8341-181FBEFC15CE}"/>
    <cellStyle name="Normal 5 4 5 2" xfId="557" xr:uid="{3C4AC99C-9B00-4707-A6A7-2C82A0F0D738}"/>
    <cellStyle name="Normal 5 4 5 2 2" xfId="558" xr:uid="{5DD75114-EB07-44F2-BA5C-011493110F1B}"/>
    <cellStyle name="Normal 5 4 5 2 2 2" xfId="1297" xr:uid="{DA97D1FE-4B38-4060-9E1B-EA49CA539DE8}"/>
    <cellStyle name="Normal 5 4 5 2 2 2 2" xfId="1298" xr:uid="{9DE7783E-E9B5-4CDA-B820-0930270550C0}"/>
    <cellStyle name="Normal 5 4 5 2 2 3" xfId="1299" xr:uid="{C493436F-D1B2-4CF5-B148-6181EDEC0F16}"/>
    <cellStyle name="Normal 5 4 5 2 3" xfId="1300" xr:uid="{CF22AC90-4872-4275-935B-109CDF7A4516}"/>
    <cellStyle name="Normal 5 4 5 2 3 2" xfId="1301" xr:uid="{FF75CF0A-4EDF-402C-BF4F-2B7C1ECE3334}"/>
    <cellStyle name="Normal 5 4 5 2 4" xfId="1302" xr:uid="{4FC9840B-0AEC-45D7-9183-7ED7810CB9DE}"/>
    <cellStyle name="Normal 5 4 5 3" xfId="559" xr:uid="{051B6A3C-34EB-4A42-92D1-49154B7AC674}"/>
    <cellStyle name="Normal 5 4 5 3 2" xfId="1303" xr:uid="{FFE721DE-D57E-48F0-8115-C938D8987E85}"/>
    <cellStyle name="Normal 5 4 5 3 2 2" xfId="1304" xr:uid="{23AB1C85-3DBE-48AA-B4FD-8A2663E88E0B}"/>
    <cellStyle name="Normal 5 4 5 3 3" xfId="1305" xr:uid="{741956A8-9E71-44DF-A0F8-B7ED7AC94FF9}"/>
    <cellStyle name="Normal 5 4 5 3 4" xfId="2863" xr:uid="{DFF90D0A-29FF-43FC-8242-CA736F32B00B}"/>
    <cellStyle name="Normal 5 4 5 4" xfId="1306" xr:uid="{7496E72A-2F3A-4838-8A53-11E832FC255A}"/>
    <cellStyle name="Normal 5 4 5 4 2" xfId="1307" xr:uid="{4E92CF21-19D0-4EDA-94F4-C93D3DBDF55D}"/>
    <cellStyle name="Normal 5 4 5 5" xfId="1308" xr:uid="{5C148AF4-0238-4063-A312-90436A480C37}"/>
    <cellStyle name="Normal 5 4 5 6" xfId="2864" xr:uid="{CCB1261B-261D-4503-B593-4246E805B501}"/>
    <cellStyle name="Normal 5 4 6" xfId="302" xr:uid="{8E748D80-51B9-46BD-B3E5-30BEC288CDF8}"/>
    <cellStyle name="Normal 5 4 6 2" xfId="560" xr:uid="{3B36F147-1035-4456-B183-56C163FA3C15}"/>
    <cellStyle name="Normal 5 4 6 2 2" xfId="1309" xr:uid="{AEC5EA64-E0DD-4432-93A0-0ED91B25414B}"/>
    <cellStyle name="Normal 5 4 6 2 2 2" xfId="1310" xr:uid="{E20996AA-0FDE-47D7-A775-1789DFB0E1AC}"/>
    <cellStyle name="Normal 5 4 6 2 3" xfId="1311" xr:uid="{8C3A8638-62A1-4559-BA32-BEA1631DEEA1}"/>
    <cellStyle name="Normal 5 4 6 2 4" xfId="2865" xr:uid="{53967291-83C2-429F-A486-E6E4EE94F5F8}"/>
    <cellStyle name="Normal 5 4 6 3" xfId="1312" xr:uid="{437E9FA4-C2A6-4859-907E-C3DE3CAC9236}"/>
    <cellStyle name="Normal 5 4 6 3 2" xfId="1313" xr:uid="{AB04BF7D-C61C-4161-8E47-2C842AD21732}"/>
    <cellStyle name="Normal 5 4 6 4" xfId="1314" xr:uid="{A7E91427-8E3C-4F8E-A526-96EEFBFB2F9D}"/>
    <cellStyle name="Normal 5 4 6 5" xfId="2866" xr:uid="{C4A09B0A-6C3E-44D6-AEC5-C1C408DCD2D6}"/>
    <cellStyle name="Normal 5 4 7" xfId="561" xr:uid="{17FFE9BD-5E4D-4A27-821B-A6BD2995A0E8}"/>
    <cellStyle name="Normal 5 4 7 2" xfId="1315" xr:uid="{7E2AC5D8-5857-462F-8546-9B31199A2A8B}"/>
    <cellStyle name="Normal 5 4 7 2 2" xfId="1316" xr:uid="{4BAFD9C1-37E5-45D4-9542-345597885E0F}"/>
    <cellStyle name="Normal 5 4 7 2 3" xfId="4418" xr:uid="{FA044E76-F908-4721-A0B1-0902B284954E}"/>
    <cellStyle name="Normal 5 4 7 3" xfId="1317" xr:uid="{0D1168EC-6D7D-4F7F-88FB-F3184D451D88}"/>
    <cellStyle name="Normal 5 4 7 4" xfId="2867" xr:uid="{6BE8A489-1498-4219-8F7D-9695AE1F15DB}"/>
    <cellStyle name="Normal 5 4 7 4 2" xfId="4583" xr:uid="{DA09B427-D2E1-43B2-AD1D-1F4FCF2AEAEE}"/>
    <cellStyle name="Normal 5 4 7 4 3" xfId="4684" xr:uid="{5A1658B5-2B95-4B3B-B27B-EE806A434122}"/>
    <cellStyle name="Normal 5 4 7 4 4" xfId="4610" xr:uid="{A2F55910-C00E-49B0-8BA6-DEDB1B73C96D}"/>
    <cellStyle name="Normal 5 4 8" xfId="1318" xr:uid="{681BF4F7-56A7-4180-A0BC-F42E8BE7A29C}"/>
    <cellStyle name="Normal 5 4 8 2" xfId="1319" xr:uid="{468204D5-7A7C-4591-82A9-01F1D45CE78D}"/>
    <cellStyle name="Normal 5 4 8 3" xfId="2868" xr:uid="{865BF8AA-5700-4806-AC77-72E1A485D5C1}"/>
    <cellStyle name="Normal 5 4 8 4" xfId="2869" xr:uid="{E6592F4B-EDE6-4CB0-BA50-9C800AB64796}"/>
    <cellStyle name="Normal 5 4 9" xfId="1320" xr:uid="{F3CD512B-E661-4854-B7AA-AE12C52830BE}"/>
    <cellStyle name="Normal 5 5" xfId="98" xr:uid="{DCACE862-686A-498F-91AC-670E2DDF8C37}"/>
    <cellStyle name="Normal 5 5 10" xfId="2870" xr:uid="{678320D5-CA2A-4671-BC00-0F3B0124C757}"/>
    <cellStyle name="Normal 5 5 11" xfId="2871" xr:uid="{9107A247-66A4-40F6-BFF2-A4DEC96A73CA}"/>
    <cellStyle name="Normal 5 5 2" xfId="99" xr:uid="{E36244C2-AE03-47C2-B3AD-ECD25AD45BA5}"/>
    <cellStyle name="Normal 5 5 2 2" xfId="100" xr:uid="{2D984B0F-5EDD-4D34-859B-231E75E3FAF1}"/>
    <cellStyle name="Normal 5 5 2 2 2" xfId="303" xr:uid="{99E50AA6-331C-45DF-9121-EEBDD13D2EFB}"/>
    <cellStyle name="Normal 5 5 2 2 2 2" xfId="562" xr:uid="{7F2C0A0C-8494-4E0C-B4A9-DE39F6174C95}"/>
    <cellStyle name="Normal 5 5 2 2 2 2 2" xfId="1321" xr:uid="{A20A37A6-92D7-420A-BD13-1E12659E0AEE}"/>
    <cellStyle name="Normal 5 5 2 2 2 2 2 2" xfId="1322" xr:uid="{008CC5BA-CC28-47DE-9CE7-5BA62D122F8A}"/>
    <cellStyle name="Normal 5 5 2 2 2 2 3" xfId="1323" xr:uid="{DC725F15-7A4C-44C5-974E-4DBA25C74DB1}"/>
    <cellStyle name="Normal 5 5 2 2 2 2 4" xfId="2872" xr:uid="{916EEF95-5E60-40A2-BD59-036778ED2255}"/>
    <cellStyle name="Normal 5 5 2 2 2 3" xfId="1324" xr:uid="{E855F9D7-3D32-49C6-8F38-C1199C2B1014}"/>
    <cellStyle name="Normal 5 5 2 2 2 3 2" xfId="1325" xr:uid="{59C3DF3D-8AA5-4182-8B80-530878A2F6B0}"/>
    <cellStyle name="Normal 5 5 2 2 2 3 3" xfId="2873" xr:uid="{CE873FF1-52D3-4DB3-87A1-1AD48F77F4EF}"/>
    <cellStyle name="Normal 5 5 2 2 2 3 4" xfId="2874" xr:uid="{1519DD7F-2A1D-4FA7-A63C-850FD4F7FF1F}"/>
    <cellStyle name="Normal 5 5 2 2 2 4" xfId="1326" xr:uid="{EEFDCAB4-FAC4-4389-87D7-8A70EE823641}"/>
    <cellStyle name="Normal 5 5 2 2 2 5" xfId="2875" xr:uid="{35FCB286-E7C5-4E8D-837A-CB4A86131E15}"/>
    <cellStyle name="Normal 5 5 2 2 2 6" xfId="2876" xr:uid="{66580825-1D72-45AE-BE21-23B52D452FE7}"/>
    <cellStyle name="Normal 5 5 2 2 3" xfId="563" xr:uid="{37B885C9-32B2-40AA-9BB0-1C4C1F589698}"/>
    <cellStyle name="Normal 5 5 2 2 3 2" xfId="1327" xr:uid="{88E86A5A-0042-4935-85BF-EFCA11158C54}"/>
    <cellStyle name="Normal 5 5 2 2 3 2 2" xfId="1328" xr:uid="{E717D4D9-2B4B-42E8-B068-9735BE00C693}"/>
    <cellStyle name="Normal 5 5 2 2 3 2 3" xfId="2877" xr:uid="{337F412F-AE46-4C07-8D76-2E396B2BE2B0}"/>
    <cellStyle name="Normal 5 5 2 2 3 2 4" xfId="2878" xr:uid="{8C590B29-AB58-4EAE-A71D-B17C4A9C64A3}"/>
    <cellStyle name="Normal 5 5 2 2 3 3" xfId="1329" xr:uid="{8CA70BE9-C4AA-4B1B-B5AB-0FB47F15D07F}"/>
    <cellStyle name="Normal 5 5 2 2 3 4" xfId="2879" xr:uid="{F702CD02-7CDE-48CF-BE7C-78D1FF0C8657}"/>
    <cellStyle name="Normal 5 5 2 2 3 5" xfId="2880" xr:uid="{5F3087AA-2CF9-41A4-8238-EE53F1316E18}"/>
    <cellStyle name="Normal 5 5 2 2 4" xfId="1330" xr:uid="{B8BE220E-5E66-4819-9132-60768B213E7F}"/>
    <cellStyle name="Normal 5 5 2 2 4 2" xfId="1331" xr:uid="{38762003-E0E2-4219-B6D1-57E6AF616FA1}"/>
    <cellStyle name="Normal 5 5 2 2 4 3" xfId="2881" xr:uid="{FAF8EF66-17F8-4EBB-817B-64E48C067EE0}"/>
    <cellStyle name="Normal 5 5 2 2 4 4" xfId="2882" xr:uid="{0608CCDC-D8DD-4B6A-A90A-0E521160ADB4}"/>
    <cellStyle name="Normal 5 5 2 2 5" xfId="1332" xr:uid="{EEFF46A9-801D-4257-9E3C-342250AE62DE}"/>
    <cellStyle name="Normal 5 5 2 2 5 2" xfId="2883" xr:uid="{E637CB6B-21B2-4BA0-ACE9-F5A20BC76E0D}"/>
    <cellStyle name="Normal 5 5 2 2 5 3" xfId="2884" xr:uid="{271D6955-39FA-412E-8009-1A4511348173}"/>
    <cellStyle name="Normal 5 5 2 2 5 4" xfId="2885" xr:uid="{CE26C6B1-4E12-458B-9122-4A12FC40BED6}"/>
    <cellStyle name="Normal 5 5 2 2 6" xfId="2886" xr:uid="{B166DE79-AF76-48B6-A66A-90C1C12E9BBA}"/>
    <cellStyle name="Normal 5 5 2 2 7" xfId="2887" xr:uid="{E2A7FB67-6FD2-4BC8-BC56-CE5B7FE41DB8}"/>
    <cellStyle name="Normal 5 5 2 2 8" xfId="2888" xr:uid="{09DB41C2-B4D4-4513-B656-42A369D1CE72}"/>
    <cellStyle name="Normal 5 5 2 3" xfId="304" xr:uid="{C8A71C46-82D3-40FD-A69D-B391CD7B8170}"/>
    <cellStyle name="Normal 5 5 2 3 2" xfId="564" xr:uid="{CAB93E7F-D993-4679-ACA6-3C5913721E90}"/>
    <cellStyle name="Normal 5 5 2 3 2 2" xfId="565" xr:uid="{7F18697F-6EF9-496B-AA1B-EA09FBF57CEE}"/>
    <cellStyle name="Normal 5 5 2 3 2 2 2" xfId="1333" xr:uid="{B0BD840A-1037-4445-BBAE-E2390E5A56EC}"/>
    <cellStyle name="Normal 5 5 2 3 2 2 2 2" xfId="1334" xr:uid="{7313764A-B93F-45A0-8CE2-5563EE709F36}"/>
    <cellStyle name="Normal 5 5 2 3 2 2 3" xfId="1335" xr:uid="{F16426B8-1141-463D-A91B-11D2B07CC8E4}"/>
    <cellStyle name="Normal 5 5 2 3 2 3" xfId="1336" xr:uid="{0A0CE95E-5859-45B1-BB00-72B721E3D2C4}"/>
    <cellStyle name="Normal 5 5 2 3 2 3 2" xfId="1337" xr:uid="{63C729F6-1447-48AA-AE4D-4FB642B3F6EF}"/>
    <cellStyle name="Normal 5 5 2 3 2 4" xfId="1338" xr:uid="{0ACCAF7A-FB77-45D8-92EE-B00500A02D74}"/>
    <cellStyle name="Normal 5 5 2 3 3" xfId="566" xr:uid="{BBDC99E7-E5DC-472E-839A-18A88CB32C6E}"/>
    <cellStyle name="Normal 5 5 2 3 3 2" xfId="1339" xr:uid="{75D1E5B7-AD88-4A9F-8595-BE7B913E283E}"/>
    <cellStyle name="Normal 5 5 2 3 3 2 2" xfId="1340" xr:uid="{CBF6B220-25CE-4A3A-B43E-3016911BDDD5}"/>
    <cellStyle name="Normal 5 5 2 3 3 3" xfId="1341" xr:uid="{735AA416-73FF-4936-84DB-FAA4A31EF7E9}"/>
    <cellStyle name="Normal 5 5 2 3 3 4" xfId="2889" xr:uid="{79736575-3AE6-42C1-9790-1DF9D5853B7C}"/>
    <cellStyle name="Normal 5 5 2 3 4" xfId="1342" xr:uid="{4D5DCBD9-E7AE-472D-AC5F-D971550E3809}"/>
    <cellStyle name="Normal 5 5 2 3 4 2" xfId="1343" xr:uid="{D6976D61-C934-4EC3-B72A-165FC9A7081C}"/>
    <cellStyle name="Normal 5 5 2 3 5" xfId="1344" xr:uid="{AA7A2150-BA92-4768-A3A9-3107937260F6}"/>
    <cellStyle name="Normal 5 5 2 3 6" xfId="2890" xr:uid="{72A12136-96F7-4254-97C0-1CA84513446F}"/>
    <cellStyle name="Normal 5 5 2 4" xfId="305" xr:uid="{9C38FCB5-FD25-4443-A299-3F9606126036}"/>
    <cellStyle name="Normal 5 5 2 4 2" xfId="567" xr:uid="{90AC10CC-0E91-4568-96D9-265C5B1A19D9}"/>
    <cellStyle name="Normal 5 5 2 4 2 2" xfId="1345" xr:uid="{3382FD3B-8868-475D-BA91-F6D599F7C53A}"/>
    <cellStyle name="Normal 5 5 2 4 2 2 2" xfId="1346" xr:uid="{100B8C79-BA0F-4249-AB90-4900634E2E5A}"/>
    <cellStyle name="Normal 5 5 2 4 2 3" xfId="1347" xr:uid="{C65366D9-DA70-4E37-8CCE-A1BE0E29AEF7}"/>
    <cellStyle name="Normal 5 5 2 4 2 4" xfId="2891" xr:uid="{094045E6-376B-42DE-A63C-1DCA6C8E64DF}"/>
    <cellStyle name="Normal 5 5 2 4 3" xfId="1348" xr:uid="{CE791628-D05B-4CBA-B326-A8AB0C51A0CF}"/>
    <cellStyle name="Normal 5 5 2 4 3 2" xfId="1349" xr:uid="{1D05BE4A-D086-471D-98C9-AD12CE2EF1DA}"/>
    <cellStyle name="Normal 5 5 2 4 4" xfId="1350" xr:uid="{ECF90429-87E3-4D14-8581-42F3A4B0F6C8}"/>
    <cellStyle name="Normal 5 5 2 4 5" xfId="2892" xr:uid="{37991BEF-4A89-4702-B235-248D2BDA26BF}"/>
    <cellStyle name="Normal 5 5 2 5" xfId="306" xr:uid="{006F5B27-868F-44B9-8061-6661E2414EDF}"/>
    <cellStyle name="Normal 5 5 2 5 2" xfId="1351" xr:uid="{B9FA7E3A-B06F-4FDA-BF4A-DBA09CC0CB7F}"/>
    <cellStyle name="Normal 5 5 2 5 2 2" xfId="1352" xr:uid="{5263E87C-4D23-45BD-871C-4FE71958A9EE}"/>
    <cellStyle name="Normal 5 5 2 5 3" xfId="1353" xr:uid="{895635CE-8037-4BC4-981F-F42FB4457881}"/>
    <cellStyle name="Normal 5 5 2 5 4" xfId="2893" xr:uid="{CC6C2CF4-7206-4583-919A-474AD5577D06}"/>
    <cellStyle name="Normal 5 5 2 6" xfId="1354" xr:uid="{689EB850-FC9B-434A-9576-248CBF8B50FA}"/>
    <cellStyle name="Normal 5 5 2 6 2" xfId="1355" xr:uid="{B4A53C29-9A21-4D92-89FB-E3DDD285A2CB}"/>
    <cellStyle name="Normal 5 5 2 6 3" xfId="2894" xr:uid="{62E92F0D-0B0E-400F-908F-95606162C332}"/>
    <cellStyle name="Normal 5 5 2 6 4" xfId="2895" xr:uid="{EF50CBFC-C007-41D6-89D7-0993C6C015A3}"/>
    <cellStyle name="Normal 5 5 2 7" xfId="1356" xr:uid="{79AF7C9B-66FD-4954-BD41-8104858A6EF4}"/>
    <cellStyle name="Normal 5 5 2 8" xfId="2896" xr:uid="{98251244-E4BC-4707-99E1-03B70BE43147}"/>
    <cellStyle name="Normal 5 5 2 9" xfId="2897" xr:uid="{25CA61F4-2455-41E6-955F-7330B9D4ABBD}"/>
    <cellStyle name="Normal 5 5 3" xfId="101" xr:uid="{2782C8AC-966A-4952-B055-721F4DA7A334}"/>
    <cellStyle name="Normal 5 5 3 2" xfId="102" xr:uid="{D0E1F074-E6F0-4673-A66B-9029B4674A9D}"/>
    <cellStyle name="Normal 5 5 3 2 2" xfId="568" xr:uid="{228CD741-3308-46CB-BB42-3A9DABE80FD0}"/>
    <cellStyle name="Normal 5 5 3 2 2 2" xfId="1357" xr:uid="{3E36C4CA-145A-49BC-BF54-5BD334002071}"/>
    <cellStyle name="Normal 5 5 3 2 2 2 2" xfId="1358" xr:uid="{ED096668-7FF2-4D87-A5F0-1989F14055F9}"/>
    <cellStyle name="Normal 5 5 3 2 2 2 2 2" xfId="4468" xr:uid="{373653A9-6A22-4530-B9FD-2C86E78E34C4}"/>
    <cellStyle name="Normal 5 5 3 2 2 2 3" xfId="4469" xr:uid="{D456618B-7769-4B87-88AB-0B18EFEA16F7}"/>
    <cellStyle name="Normal 5 5 3 2 2 3" xfId="1359" xr:uid="{8F1122B7-D3E8-43DE-9FFB-981A8B572C74}"/>
    <cellStyle name="Normal 5 5 3 2 2 3 2" xfId="4470" xr:uid="{3D4B2340-1490-4587-A106-89487D3DFCEF}"/>
    <cellStyle name="Normal 5 5 3 2 2 4" xfId="2898" xr:uid="{BF1A7372-2057-4430-88C2-7C87FB755CC2}"/>
    <cellStyle name="Normal 5 5 3 2 3" xfId="1360" xr:uid="{933B0E23-8C1B-4AB4-906E-10564182694E}"/>
    <cellStyle name="Normal 5 5 3 2 3 2" xfId="1361" xr:uid="{0CE0491F-B582-4C27-82D7-9C779D580EBE}"/>
    <cellStyle name="Normal 5 5 3 2 3 2 2" xfId="4471" xr:uid="{839F50BC-2EED-4C99-9070-C3F58957C91B}"/>
    <cellStyle name="Normal 5 5 3 2 3 3" xfId="2899" xr:uid="{CE39A46E-EDB0-4D6B-A4E2-6D2860E5111E}"/>
    <cellStyle name="Normal 5 5 3 2 3 4" xfId="2900" xr:uid="{F18D5379-46DE-4C33-8C79-8989773AABF1}"/>
    <cellStyle name="Normal 5 5 3 2 4" xfId="1362" xr:uid="{C93CDC65-482C-48DF-8C05-B753240588A8}"/>
    <cellStyle name="Normal 5 5 3 2 4 2" xfId="4472" xr:uid="{AEB5665F-B7C6-4A5D-B71D-70B57FC4373D}"/>
    <cellStyle name="Normal 5 5 3 2 5" xfId="2901" xr:uid="{22415616-48F6-4609-A3F8-35D36FF96ADF}"/>
    <cellStyle name="Normal 5 5 3 2 6" xfId="2902" xr:uid="{A85668F6-E51F-461E-8099-08DD5FFECBE5}"/>
    <cellStyle name="Normal 5 5 3 3" xfId="307" xr:uid="{A45634D1-128C-4323-AEB9-037B76C14CCF}"/>
    <cellStyle name="Normal 5 5 3 3 2" xfId="1363" xr:uid="{2FFC9E7F-0EF4-40A2-ABCF-F740EF41BA52}"/>
    <cellStyle name="Normal 5 5 3 3 2 2" xfId="1364" xr:uid="{89709380-CCDC-43F9-9745-56FF090CC0D1}"/>
    <cellStyle name="Normal 5 5 3 3 2 2 2" xfId="4473" xr:uid="{6C7E7D28-E1A4-4A73-8CB0-0186CCA05B6E}"/>
    <cellStyle name="Normal 5 5 3 3 2 3" xfId="2903" xr:uid="{AFEBA1A9-360B-4870-85F7-815C3FF590BF}"/>
    <cellStyle name="Normal 5 5 3 3 2 4" xfId="2904" xr:uid="{6F7A9C2D-76D8-46D8-BAD3-7EFF423FB6E3}"/>
    <cellStyle name="Normal 5 5 3 3 3" xfId="1365" xr:uid="{8D93CE74-15E2-42C5-9F50-669A23B13E5D}"/>
    <cellStyle name="Normal 5 5 3 3 3 2" xfId="4474" xr:uid="{679AE5E0-461E-4AB2-A70A-DBAF5DF42678}"/>
    <cellStyle name="Normal 5 5 3 3 4" xfId="2905" xr:uid="{FF3E8CB6-104E-472A-9C90-60D7BD6482FC}"/>
    <cellStyle name="Normal 5 5 3 3 5" xfId="2906" xr:uid="{9B649EB2-4AB1-4367-9AFB-84E6C3E6E620}"/>
    <cellStyle name="Normal 5 5 3 4" xfId="1366" xr:uid="{30653353-2A31-4375-BC8C-548FF6A5C527}"/>
    <cellStyle name="Normal 5 5 3 4 2" xfId="1367" xr:uid="{70CAD294-44D8-4CB7-B14F-34D10B513DFB}"/>
    <cellStyle name="Normal 5 5 3 4 2 2" xfId="4475" xr:uid="{EAB935EA-699E-444E-9E09-408E72041665}"/>
    <cellStyle name="Normal 5 5 3 4 3" xfId="2907" xr:uid="{1047A1B8-6CAF-41F2-9FB8-6C1B061568AE}"/>
    <cellStyle name="Normal 5 5 3 4 4" xfId="2908" xr:uid="{B5540D60-A1A8-4916-BA9E-5B25DE590116}"/>
    <cellStyle name="Normal 5 5 3 5" xfId="1368" xr:uid="{C271AA84-B684-414D-A5F8-A24E32047492}"/>
    <cellStyle name="Normal 5 5 3 5 2" xfId="2909" xr:uid="{7F721FF5-8F12-4A8F-AB75-815446EDC00A}"/>
    <cellStyle name="Normal 5 5 3 5 3" xfId="2910" xr:uid="{6418D7AB-C108-4AB2-8061-29AD58F6F397}"/>
    <cellStyle name="Normal 5 5 3 5 4" xfId="2911" xr:uid="{62D3FB0D-4C7E-40C7-B21B-545A8715A357}"/>
    <cellStyle name="Normal 5 5 3 6" xfId="2912" xr:uid="{8C4E4A6F-0680-4DF9-A08A-C68EF97626DF}"/>
    <cellStyle name="Normal 5 5 3 7" xfId="2913" xr:uid="{B66E8A16-5C5D-480A-ACAD-C53D987F9ED9}"/>
    <cellStyle name="Normal 5 5 3 8" xfId="2914" xr:uid="{D78F17F1-F110-42AC-8E6F-6C61997FF012}"/>
    <cellStyle name="Normal 5 5 4" xfId="103" xr:uid="{22CAA508-4FB1-4DF5-B242-1EA27D328372}"/>
    <cellStyle name="Normal 5 5 4 2" xfId="569" xr:uid="{77297980-E824-44B5-AFE3-E01DEF3CFF4B}"/>
    <cellStyle name="Normal 5 5 4 2 2" xfId="570" xr:uid="{514EAC46-B2CE-439C-9407-EE6538BC9389}"/>
    <cellStyle name="Normal 5 5 4 2 2 2" xfId="1369" xr:uid="{8354BA44-C54F-47FA-9E82-EA43E981854F}"/>
    <cellStyle name="Normal 5 5 4 2 2 2 2" xfId="1370" xr:uid="{0CC59207-DD24-47DE-8370-55E3E39091C8}"/>
    <cellStyle name="Normal 5 5 4 2 2 3" xfId="1371" xr:uid="{4EDE2C40-0DD0-4292-B6AE-3D92EECCFE65}"/>
    <cellStyle name="Normal 5 5 4 2 2 4" xfId="2915" xr:uid="{5D71B938-B66A-47CB-A929-D85C6718326F}"/>
    <cellStyle name="Normal 5 5 4 2 3" xfId="1372" xr:uid="{0AAD3B93-1039-4EFD-A498-8E30B82CF3BD}"/>
    <cellStyle name="Normal 5 5 4 2 3 2" xfId="1373" xr:uid="{CEEFCCE3-DF9D-4AEA-BA39-836ECC42C6A2}"/>
    <cellStyle name="Normal 5 5 4 2 4" xfId="1374" xr:uid="{5091EB93-4E9F-4A08-B4DB-99EC2D677AAE}"/>
    <cellStyle name="Normal 5 5 4 2 5" xfId="2916" xr:uid="{2975B99B-EB1F-4E81-A42C-FAC9D71A4BF1}"/>
    <cellStyle name="Normal 5 5 4 3" xfId="571" xr:uid="{227BE71C-2401-4971-9D4D-15714063E2F5}"/>
    <cellStyle name="Normal 5 5 4 3 2" xfId="1375" xr:uid="{7F536266-71BD-42E4-8FA9-6497F174C2C3}"/>
    <cellStyle name="Normal 5 5 4 3 2 2" xfId="1376" xr:uid="{59DDC4C9-6400-4F64-87AD-8AD4A310B06A}"/>
    <cellStyle name="Normal 5 5 4 3 3" xfId="1377" xr:uid="{D93077E6-822D-4F70-91B5-66872A2D3071}"/>
    <cellStyle name="Normal 5 5 4 3 4" xfId="2917" xr:uid="{A4852B02-BE2C-42BC-A91E-030F385C8A9F}"/>
    <cellStyle name="Normal 5 5 4 4" xfId="1378" xr:uid="{2A0F541A-95D9-48D8-B74D-FA571F220581}"/>
    <cellStyle name="Normal 5 5 4 4 2" xfId="1379" xr:uid="{61E60B2E-2BD9-468C-819B-04DCBE00FA9E}"/>
    <cellStyle name="Normal 5 5 4 4 3" xfId="2918" xr:uid="{623DE86D-B990-49D8-8981-1093B557B798}"/>
    <cellStyle name="Normal 5 5 4 4 4" xfId="2919" xr:uid="{9E1081D8-8413-4343-8F0E-51E049430C2F}"/>
    <cellStyle name="Normal 5 5 4 5" xfId="1380" xr:uid="{9EC84855-9DAC-45BA-ACAF-6009A4C88986}"/>
    <cellStyle name="Normal 5 5 4 6" xfId="2920" xr:uid="{4425AFA8-3868-486F-B6B7-C794FA2138E9}"/>
    <cellStyle name="Normal 5 5 4 7" xfId="2921" xr:uid="{D55FF8C7-BAC5-485C-83DB-3F685CF787B7}"/>
    <cellStyle name="Normal 5 5 5" xfId="308" xr:uid="{58D75E2D-D653-4CC9-8C40-6E4F2DC6ECEE}"/>
    <cellStyle name="Normal 5 5 5 2" xfId="572" xr:uid="{3A15088B-512C-4BD0-A040-3A991050F6D2}"/>
    <cellStyle name="Normal 5 5 5 2 2" xfId="1381" xr:uid="{56013CAF-68F3-4A16-8F43-3D4F9A8D332A}"/>
    <cellStyle name="Normal 5 5 5 2 2 2" xfId="1382" xr:uid="{893AAE3C-9DDB-43F0-ABB4-6F4774C24888}"/>
    <cellStyle name="Normal 5 5 5 2 3" xfId="1383" xr:uid="{78D950BC-F227-4407-9D3C-B811FB82D306}"/>
    <cellStyle name="Normal 5 5 5 2 4" xfId="2922" xr:uid="{4F285F0C-3AF7-4EE8-86CC-C44EFEB24022}"/>
    <cellStyle name="Normal 5 5 5 3" xfId="1384" xr:uid="{0FB451C4-C4B0-4115-BA49-E370D0DA48E9}"/>
    <cellStyle name="Normal 5 5 5 3 2" xfId="1385" xr:uid="{9BA716CC-002B-42E1-AC46-38410AC7C52F}"/>
    <cellStyle name="Normal 5 5 5 3 3" xfId="2923" xr:uid="{6F0250C0-FA94-49F8-996E-88192FF2E1B1}"/>
    <cellStyle name="Normal 5 5 5 3 4" xfId="2924" xr:uid="{B45294D4-D86A-49DA-B941-8C203C9FB15C}"/>
    <cellStyle name="Normal 5 5 5 4" xfId="1386" xr:uid="{C1F45FC2-7A12-48A6-82C4-93CE112ADEC0}"/>
    <cellStyle name="Normal 5 5 5 5" xfId="2925" xr:uid="{32B5B015-E4B4-461B-9B3F-C99DE846DBD6}"/>
    <cellStyle name="Normal 5 5 5 6" xfId="2926" xr:uid="{879EF57C-E70E-45F7-A4B1-95DFE1BB998E}"/>
    <cellStyle name="Normal 5 5 6" xfId="309" xr:uid="{BF4D86CF-0BE0-4A45-9224-292478663514}"/>
    <cellStyle name="Normal 5 5 6 2" xfId="1387" xr:uid="{4A74A51D-4ED9-48FC-A127-7BEEF0824E67}"/>
    <cellStyle name="Normal 5 5 6 2 2" xfId="1388" xr:uid="{8332A7EC-6548-46F9-B6B0-92A4443B87A6}"/>
    <cellStyle name="Normal 5 5 6 2 3" xfId="2927" xr:uid="{65D05D1F-DB68-417E-BFA1-EE82E34489AB}"/>
    <cellStyle name="Normal 5 5 6 2 4" xfId="2928" xr:uid="{DA3D6434-D9DA-4434-97F8-8DC0E97B774B}"/>
    <cellStyle name="Normal 5 5 6 3" xfId="1389" xr:uid="{2AB0B2E2-7240-49EE-9F20-42B7BEDCC8E5}"/>
    <cellStyle name="Normal 5 5 6 4" xfId="2929" xr:uid="{AA0813DC-2605-40DA-9701-D484180D46AC}"/>
    <cellStyle name="Normal 5 5 6 5" xfId="2930" xr:uid="{43804EC6-B76A-4070-8F78-85078131DE39}"/>
    <cellStyle name="Normal 5 5 7" xfId="1390" xr:uid="{790923FE-8ED7-41E3-9F4A-463F3D3AF669}"/>
    <cellStyle name="Normal 5 5 7 2" xfId="1391" xr:uid="{F961FC9E-FC66-45CA-AF29-E6E9A68543EA}"/>
    <cellStyle name="Normal 5 5 7 3" xfId="2931" xr:uid="{0A8CF15D-A218-4BEB-B0A9-3165714F4829}"/>
    <cellStyle name="Normal 5 5 7 4" xfId="2932" xr:uid="{209DAAD4-A89B-40BC-8AD3-774034436D78}"/>
    <cellStyle name="Normal 5 5 8" xfId="1392" xr:uid="{39437DFA-D0A3-4073-82AA-BA87C4731675}"/>
    <cellStyle name="Normal 5 5 8 2" xfId="2933" xr:uid="{161843C6-3FE1-4318-8760-35D3B58B8756}"/>
    <cellStyle name="Normal 5 5 8 3" xfId="2934" xr:uid="{591914D4-4FF0-489D-B38F-9286BC437531}"/>
    <cellStyle name="Normal 5 5 8 4" xfId="2935" xr:uid="{BEFCB206-450E-49F9-8402-3C44B708A95E}"/>
    <cellStyle name="Normal 5 5 9" xfId="2936" xr:uid="{5FFABEDD-33EE-456C-A36F-42DEF2139BCF}"/>
    <cellStyle name="Normal 5 6" xfId="104" xr:uid="{5E50D28E-E02C-4E5E-B190-09C8D696DD7C}"/>
    <cellStyle name="Normal 5 6 10" xfId="2937" xr:uid="{D2346966-E21F-4D8C-B444-FC6B991D9B8B}"/>
    <cellStyle name="Normal 5 6 11" xfId="2938" xr:uid="{357E918A-388A-4572-B13C-E08DC12737CB}"/>
    <cellStyle name="Normal 5 6 2" xfId="105" xr:uid="{2A270387-3D02-4D81-A569-AC73773C69C5}"/>
    <cellStyle name="Normal 5 6 2 2" xfId="310" xr:uid="{9F9C549A-A89C-486A-A287-E65FFC9397DE}"/>
    <cellStyle name="Normal 5 6 2 2 2" xfId="573" xr:uid="{C82D0036-8833-4321-A043-F058F2A10C6B}"/>
    <cellStyle name="Normal 5 6 2 2 2 2" xfId="574" xr:uid="{E5B904AF-471A-4EBE-A3FC-CF17266D95A2}"/>
    <cellStyle name="Normal 5 6 2 2 2 2 2" xfId="1393" xr:uid="{5082E091-91AB-441E-BEB5-7F0DBB1566C3}"/>
    <cellStyle name="Normal 5 6 2 2 2 2 3" xfId="2939" xr:uid="{A7BDDD32-4CF8-4022-A2D8-4B5258E730CC}"/>
    <cellStyle name="Normal 5 6 2 2 2 2 4" xfId="2940" xr:uid="{9585A1ED-8D96-41CB-820E-4B995ED7E721}"/>
    <cellStyle name="Normal 5 6 2 2 2 3" xfId="1394" xr:uid="{C349FB24-3470-46A9-9458-C8A7DFD24E0B}"/>
    <cellStyle name="Normal 5 6 2 2 2 3 2" xfId="2941" xr:uid="{E38639C4-A967-425D-9E6B-005EEA0FB110}"/>
    <cellStyle name="Normal 5 6 2 2 2 3 3" xfId="2942" xr:uid="{B15E6423-8F8C-4D52-A52F-243F0184CF2C}"/>
    <cellStyle name="Normal 5 6 2 2 2 3 4" xfId="2943" xr:uid="{E03AC4BE-A75F-4DC9-B986-A91D0209557F}"/>
    <cellStyle name="Normal 5 6 2 2 2 4" xfId="2944" xr:uid="{C6396485-3DC9-4F65-B38F-2D15D480E415}"/>
    <cellStyle name="Normal 5 6 2 2 2 5" xfId="2945" xr:uid="{CF41B631-53C1-4A37-8528-E0ACFEFA1623}"/>
    <cellStyle name="Normal 5 6 2 2 2 6" xfId="2946" xr:uid="{F8574D1B-5E31-4265-8596-E416165B60F8}"/>
    <cellStyle name="Normal 5 6 2 2 3" xfId="575" xr:uid="{E2B7FD8F-B60D-46B4-842E-B3FB61C5A743}"/>
    <cellStyle name="Normal 5 6 2 2 3 2" xfId="1395" xr:uid="{87908D89-10C9-4495-BFD3-590A5CE49647}"/>
    <cellStyle name="Normal 5 6 2 2 3 2 2" xfId="2947" xr:uid="{42A4D68A-86DB-44BA-A9A3-C1679E62DD02}"/>
    <cellStyle name="Normal 5 6 2 2 3 2 3" xfId="2948" xr:uid="{778F595D-AD5F-42C9-9FB7-D07D549226C9}"/>
    <cellStyle name="Normal 5 6 2 2 3 2 4" xfId="2949" xr:uid="{6621D82E-5C39-4136-87DB-760D3CAE539E}"/>
    <cellStyle name="Normal 5 6 2 2 3 3" xfId="2950" xr:uid="{A529D2CF-97E5-41B9-AE7C-9A045C09AD32}"/>
    <cellStyle name="Normal 5 6 2 2 3 4" xfId="2951" xr:uid="{FE058FD8-6765-4686-8F23-99828C2E9CF4}"/>
    <cellStyle name="Normal 5 6 2 2 3 5" xfId="2952" xr:uid="{9C469173-B8BC-4817-86F6-276A3A10C040}"/>
    <cellStyle name="Normal 5 6 2 2 4" xfId="1396" xr:uid="{125593DE-670F-4A84-952E-7BFD7630C34F}"/>
    <cellStyle name="Normal 5 6 2 2 4 2" xfId="2953" xr:uid="{59DA1798-B6F7-4702-9706-9B519850F869}"/>
    <cellStyle name="Normal 5 6 2 2 4 3" xfId="2954" xr:uid="{5DF7E031-3FEA-4C19-86A3-097BF5826F89}"/>
    <cellStyle name="Normal 5 6 2 2 4 4" xfId="2955" xr:uid="{5A761107-918B-4477-BA4C-D70D3C0D1E40}"/>
    <cellStyle name="Normal 5 6 2 2 5" xfId="2956" xr:uid="{BFB332B6-6F29-4468-8327-23F693616D9E}"/>
    <cellStyle name="Normal 5 6 2 2 5 2" xfId="2957" xr:uid="{3E6A84FE-7186-4495-B4F9-08F174AD02E8}"/>
    <cellStyle name="Normal 5 6 2 2 5 3" xfId="2958" xr:uid="{EC3C7DFA-6ED2-47CC-B4AB-184D1A2AC0D6}"/>
    <cellStyle name="Normal 5 6 2 2 5 4" xfId="2959" xr:uid="{A76C7988-CB41-456E-9DC2-7BB3F6630F2D}"/>
    <cellStyle name="Normal 5 6 2 2 6" xfId="2960" xr:uid="{62460D75-9312-48BC-B6FC-486DF901C8FE}"/>
    <cellStyle name="Normal 5 6 2 2 7" xfId="2961" xr:uid="{DE21EC14-6BF2-4701-B9B4-2A155ED53E8F}"/>
    <cellStyle name="Normal 5 6 2 2 8" xfId="2962" xr:uid="{D214FD28-8B2F-4834-A8B9-0FE77C4D1DF8}"/>
    <cellStyle name="Normal 5 6 2 3" xfId="576" xr:uid="{0F9BFFAF-58FB-4CA4-82E0-BDBA1CDFF759}"/>
    <cellStyle name="Normal 5 6 2 3 2" xfId="577" xr:uid="{6DC982E0-3E89-435F-B680-05DFD1EBF4C9}"/>
    <cellStyle name="Normal 5 6 2 3 2 2" xfId="578" xr:uid="{344FE3B2-5DE9-4AD1-B178-426FFF95A34B}"/>
    <cellStyle name="Normal 5 6 2 3 2 3" xfId="2963" xr:uid="{6B637611-4D7B-4E78-9A2E-BF503F94C8D1}"/>
    <cellStyle name="Normal 5 6 2 3 2 4" xfId="2964" xr:uid="{D6367C16-B7AC-4380-9BF9-03E5F961AA87}"/>
    <cellStyle name="Normal 5 6 2 3 3" xfId="579" xr:uid="{855D9897-C5B8-4BE4-AC3F-06B6B893AF9F}"/>
    <cellStyle name="Normal 5 6 2 3 3 2" xfId="2965" xr:uid="{6E66B914-3C45-4AED-9811-D24DEC2BDDFA}"/>
    <cellStyle name="Normal 5 6 2 3 3 3" xfId="2966" xr:uid="{69194BED-F778-4FF6-9265-ADB5F5B51707}"/>
    <cellStyle name="Normal 5 6 2 3 3 4" xfId="2967" xr:uid="{76C8B258-0A6C-4A45-99C2-AD4D2289BB26}"/>
    <cellStyle name="Normal 5 6 2 3 4" xfId="2968" xr:uid="{DCFBDF63-F108-4C52-B176-96B516F328B3}"/>
    <cellStyle name="Normal 5 6 2 3 5" xfId="2969" xr:uid="{6236E078-EBCF-4767-8C66-1091E9E00FDC}"/>
    <cellStyle name="Normal 5 6 2 3 6" xfId="2970" xr:uid="{44890B46-9694-4ACA-8F5E-77CF05536925}"/>
    <cellStyle name="Normal 5 6 2 4" xfId="580" xr:uid="{88F4C82C-5F71-405C-8305-8B1CB5135AAC}"/>
    <cellStyle name="Normal 5 6 2 4 2" xfId="581" xr:uid="{61A87B4F-C6DB-44A2-BA9F-FCB6390566FC}"/>
    <cellStyle name="Normal 5 6 2 4 2 2" xfId="2971" xr:uid="{37F3B50A-BB97-4356-ABC5-E0E8456A4472}"/>
    <cellStyle name="Normal 5 6 2 4 2 3" xfId="2972" xr:uid="{DFD79541-DFD4-4C69-B5F8-4A8637413B51}"/>
    <cellStyle name="Normal 5 6 2 4 2 4" xfId="2973" xr:uid="{5B006F30-D54F-4378-AE77-D77C7EE60BF2}"/>
    <cellStyle name="Normal 5 6 2 4 3" xfId="2974" xr:uid="{4690CD86-943B-48F2-B693-039B0E12F4B5}"/>
    <cellStyle name="Normal 5 6 2 4 4" xfId="2975" xr:uid="{DD35D864-4EED-4313-9EB1-5E0B8AC7DD96}"/>
    <cellStyle name="Normal 5 6 2 4 5" xfId="2976" xr:uid="{DC0119AF-75DD-4790-9A5A-4632E3BD2329}"/>
    <cellStyle name="Normal 5 6 2 5" xfId="582" xr:uid="{E4A8559C-F234-4F5A-987C-9388113B1997}"/>
    <cellStyle name="Normal 5 6 2 5 2" xfId="2977" xr:uid="{F5B34C54-C557-46AA-8076-1FFBE8D504FB}"/>
    <cellStyle name="Normal 5 6 2 5 3" xfId="2978" xr:uid="{608E0FBB-D38F-43A2-9760-644C7E0A2CDD}"/>
    <cellStyle name="Normal 5 6 2 5 4" xfId="2979" xr:uid="{32F663F7-7BB6-4B50-816B-AF0EAFC936BB}"/>
    <cellStyle name="Normal 5 6 2 6" xfId="2980" xr:uid="{D93C3384-BFD0-4126-B884-58012E212B6F}"/>
    <cellStyle name="Normal 5 6 2 6 2" xfId="2981" xr:uid="{3B6BCDE5-0787-46DA-A8D6-9AFF20FCB2D6}"/>
    <cellStyle name="Normal 5 6 2 6 3" xfId="2982" xr:uid="{975F9C9C-8EE0-4FCF-AD5B-5FBEBC0968FB}"/>
    <cellStyle name="Normal 5 6 2 6 4" xfId="2983" xr:uid="{4732744D-EF4D-4B46-94D0-923C57DC8AA7}"/>
    <cellStyle name="Normal 5 6 2 7" xfId="2984" xr:uid="{101A89CB-14FB-41CF-93BE-9D57CDE3764B}"/>
    <cellStyle name="Normal 5 6 2 8" xfId="2985" xr:uid="{4F9E02E9-C310-48FB-B3E6-AB99EB04DB76}"/>
    <cellStyle name="Normal 5 6 2 9" xfId="2986" xr:uid="{2ECC5F4B-FD56-4D23-8B50-741C044870D9}"/>
    <cellStyle name="Normal 5 6 3" xfId="311" xr:uid="{6ED1DE67-72EA-4B3F-BCCB-B07A1E1D7A8C}"/>
    <cellStyle name="Normal 5 6 3 2" xfId="583" xr:uid="{08E8A977-B999-4E89-914F-E8E04F67F5C8}"/>
    <cellStyle name="Normal 5 6 3 2 2" xfId="584" xr:uid="{A5ABE71D-8E60-4275-B1C2-6501962DB6B8}"/>
    <cellStyle name="Normal 5 6 3 2 2 2" xfId="1397" xr:uid="{8789502C-13D0-4A0D-8CCF-FF5AD54D626D}"/>
    <cellStyle name="Normal 5 6 3 2 2 2 2" xfId="1398" xr:uid="{321D084E-0E22-429E-9DE5-2821763A069B}"/>
    <cellStyle name="Normal 5 6 3 2 2 3" xfId="1399" xr:uid="{295611D0-630F-40EB-9FF7-5C91A403CF4D}"/>
    <cellStyle name="Normal 5 6 3 2 2 4" xfId="2987" xr:uid="{7499AB09-7AF4-4936-99A8-932C8581E3EE}"/>
    <cellStyle name="Normal 5 6 3 2 3" xfId="1400" xr:uid="{B3E62556-6A10-496A-8381-F4D44D4F457A}"/>
    <cellStyle name="Normal 5 6 3 2 3 2" xfId="1401" xr:uid="{792121B8-6371-4317-A9C5-9A9196D0618A}"/>
    <cellStyle name="Normal 5 6 3 2 3 3" xfId="2988" xr:uid="{D5DC967F-7FC5-4C7C-92D1-CE45D4E545FB}"/>
    <cellStyle name="Normal 5 6 3 2 3 4" xfId="2989" xr:uid="{20CA5FD0-ED25-4006-923C-AF9BE4844FA4}"/>
    <cellStyle name="Normal 5 6 3 2 4" xfId="1402" xr:uid="{3891BF98-BD55-4238-953B-99FF7C934A93}"/>
    <cellStyle name="Normal 5 6 3 2 5" xfId="2990" xr:uid="{1A4E66FB-0DD2-4649-B2A1-F87173993E35}"/>
    <cellStyle name="Normal 5 6 3 2 6" xfId="2991" xr:uid="{E09C8BA2-95A1-4AD2-997F-9051FBF0E065}"/>
    <cellStyle name="Normal 5 6 3 3" xfId="585" xr:uid="{635DE2BB-8209-4C5C-9F38-C2EED5EE7890}"/>
    <cellStyle name="Normal 5 6 3 3 2" xfId="1403" xr:uid="{8C946DA3-CF00-455D-B6FE-3E27A6CC5CFA}"/>
    <cellStyle name="Normal 5 6 3 3 2 2" xfId="1404" xr:uid="{B4A1388E-BFEC-4B8F-BA70-E14D7FFD2D7E}"/>
    <cellStyle name="Normal 5 6 3 3 2 3" xfId="2992" xr:uid="{E7FC9792-81E3-45F2-BBD0-56058EE7BA04}"/>
    <cellStyle name="Normal 5 6 3 3 2 4" xfId="2993" xr:uid="{93A3EEE6-5D60-4D1D-947B-A720716CA813}"/>
    <cellStyle name="Normal 5 6 3 3 3" xfId="1405" xr:uid="{99194C19-702B-4B2C-99E4-065B2609D4E4}"/>
    <cellStyle name="Normal 5 6 3 3 4" xfId="2994" xr:uid="{A522385E-D429-4733-B704-5BF1B20CF110}"/>
    <cellStyle name="Normal 5 6 3 3 5" xfId="2995" xr:uid="{0E9DF2CC-E4B0-49C2-B8CA-DC689A0F7AC5}"/>
    <cellStyle name="Normal 5 6 3 4" xfId="1406" xr:uid="{3D0715CF-F0DB-4AB1-AA46-A0CE39B38A56}"/>
    <cellStyle name="Normal 5 6 3 4 2" xfId="1407" xr:uid="{763BFE75-FDA2-48F4-97F9-45778F16FFF3}"/>
    <cellStyle name="Normal 5 6 3 4 3" xfId="2996" xr:uid="{DCB488D0-A03B-4F76-9AC6-21C07D9C2886}"/>
    <cellStyle name="Normal 5 6 3 4 4" xfId="2997" xr:uid="{8B68255D-52E4-4C68-A912-070FA352F333}"/>
    <cellStyle name="Normal 5 6 3 5" xfId="1408" xr:uid="{7F557473-A54C-4108-B932-13B1338CB9C1}"/>
    <cellStyle name="Normal 5 6 3 5 2" xfId="2998" xr:uid="{BAA0812C-77A2-488E-94A0-26E5DED43060}"/>
    <cellStyle name="Normal 5 6 3 5 3" xfId="2999" xr:uid="{36485867-4D10-4797-99B9-4307A057A8FB}"/>
    <cellStyle name="Normal 5 6 3 5 4" xfId="3000" xr:uid="{3365DC17-7EFB-4AA0-A666-E8150EE36AA5}"/>
    <cellStyle name="Normal 5 6 3 6" xfId="3001" xr:uid="{939267E9-2C53-4A99-A963-B4967886BF0A}"/>
    <cellStyle name="Normal 5 6 3 7" xfId="3002" xr:uid="{81CE1B1B-54D6-42B3-A4F7-B8310053D76B}"/>
    <cellStyle name="Normal 5 6 3 8" xfId="3003" xr:uid="{3811140B-3B65-434D-9193-CB1CFC3278A9}"/>
    <cellStyle name="Normal 5 6 4" xfId="312" xr:uid="{ADB9947C-5AE6-43AA-8063-142E76708861}"/>
    <cellStyle name="Normal 5 6 4 2" xfId="586" xr:uid="{B412B0F4-4EFB-4010-8123-DF569DA563F1}"/>
    <cellStyle name="Normal 5 6 4 2 2" xfId="587" xr:uid="{83C69995-7BBA-4126-BA56-5A955B2B0B71}"/>
    <cellStyle name="Normal 5 6 4 2 2 2" xfId="1409" xr:uid="{9BDD7CBB-31D3-4230-A176-87FB6BD899F9}"/>
    <cellStyle name="Normal 5 6 4 2 2 3" xfId="3004" xr:uid="{05D727F8-BC7C-48DE-892A-4108C045A715}"/>
    <cellStyle name="Normal 5 6 4 2 2 4" xfId="3005" xr:uid="{76BBF9BF-5893-4495-8658-7FF3AB6E2C2D}"/>
    <cellStyle name="Normal 5 6 4 2 3" xfId="1410" xr:uid="{E9EC648F-A082-461A-B4E9-AF61BCFCD1C0}"/>
    <cellStyle name="Normal 5 6 4 2 4" xfId="3006" xr:uid="{5BB79861-51C3-42E8-A644-910E090DD90E}"/>
    <cellStyle name="Normal 5 6 4 2 5" xfId="3007" xr:uid="{E1D2C453-198F-4B73-A4A4-3E8935E5C6B9}"/>
    <cellStyle name="Normal 5 6 4 3" xfId="588" xr:uid="{531A0D5C-4449-4F08-8FB0-3202FC1FAAA7}"/>
    <cellStyle name="Normal 5 6 4 3 2" xfId="1411" xr:uid="{33BD712E-0406-44D5-A250-EBF195C43AFB}"/>
    <cellStyle name="Normal 5 6 4 3 3" xfId="3008" xr:uid="{592236EC-916E-472B-83FE-E51F9596EDB3}"/>
    <cellStyle name="Normal 5 6 4 3 4" xfId="3009" xr:uid="{E8FCD5AF-2647-4AE0-9D0C-D0AB53061A1F}"/>
    <cellStyle name="Normal 5 6 4 4" xfId="1412" xr:uid="{577AF865-538A-41A2-8DD6-209AA67A0093}"/>
    <cellStyle name="Normal 5 6 4 4 2" xfId="3010" xr:uid="{AE30B772-E3D7-42AC-99EA-E081F703D3B2}"/>
    <cellStyle name="Normal 5 6 4 4 3" xfId="3011" xr:uid="{05813E08-05A2-479B-AE21-6C0F08A97F9B}"/>
    <cellStyle name="Normal 5 6 4 4 4" xfId="3012" xr:uid="{C363F1B9-7F22-478B-942F-0EAE3DDCD30E}"/>
    <cellStyle name="Normal 5 6 4 5" xfId="3013" xr:uid="{EBC9186B-A896-4D82-A8E5-294198AE92DD}"/>
    <cellStyle name="Normal 5 6 4 6" xfId="3014" xr:uid="{1BE5200C-CAAA-4D69-9EA3-F96D8B52F6F6}"/>
    <cellStyle name="Normal 5 6 4 7" xfId="3015" xr:uid="{D82C0D30-F427-489D-B7F7-8EC38D028BA3}"/>
    <cellStyle name="Normal 5 6 5" xfId="313" xr:uid="{E33D8A4A-6E09-4E1F-B9F9-70C1F48122C5}"/>
    <cellStyle name="Normal 5 6 5 2" xfId="589" xr:uid="{E19F85B7-DD54-49AC-BEE4-8E38E9D7715C}"/>
    <cellStyle name="Normal 5 6 5 2 2" xfId="1413" xr:uid="{60D250F1-BCB7-4873-A5C3-645AC259FA71}"/>
    <cellStyle name="Normal 5 6 5 2 3" xfId="3016" xr:uid="{0B0A2C8B-6DD2-4404-A3AB-AE5B9FF074E7}"/>
    <cellStyle name="Normal 5 6 5 2 4" xfId="3017" xr:uid="{469B6C6D-742E-4522-AA45-8AFBED2C61AE}"/>
    <cellStyle name="Normal 5 6 5 3" xfId="1414" xr:uid="{3C8C75FF-9F4F-4D9F-A614-9B63F67E86C4}"/>
    <cellStyle name="Normal 5 6 5 3 2" xfId="3018" xr:uid="{1BCCB092-3877-483D-B6AD-BC7CEF5586D1}"/>
    <cellStyle name="Normal 5 6 5 3 3" xfId="3019" xr:uid="{829FD120-85F5-46DB-AC38-95EFF4177AB1}"/>
    <cellStyle name="Normal 5 6 5 3 4" xfId="3020" xr:uid="{99C63D19-892F-40FC-A48F-3D81D7B8214F}"/>
    <cellStyle name="Normal 5 6 5 4" xfId="3021" xr:uid="{F99CCA61-24A0-4E36-850E-8D37752EF8B8}"/>
    <cellStyle name="Normal 5 6 5 5" xfId="3022" xr:uid="{B4A2E975-DCA0-4500-96A7-1685EE5EE13B}"/>
    <cellStyle name="Normal 5 6 5 6" xfId="3023" xr:uid="{DA99D61E-8B0E-466B-B104-711004906DD3}"/>
    <cellStyle name="Normal 5 6 6" xfId="590" xr:uid="{BBDE4F48-02D0-4473-9DCC-193EA7EC5CC0}"/>
    <cellStyle name="Normal 5 6 6 2" xfId="1415" xr:uid="{235683F4-926F-4616-92A0-FF9AB9F9EBC0}"/>
    <cellStyle name="Normal 5 6 6 2 2" xfId="3024" xr:uid="{4D8AA618-D653-4AC6-9692-5BD602ED6C07}"/>
    <cellStyle name="Normal 5 6 6 2 3" xfId="3025" xr:uid="{88C9FDF5-CEF8-4517-A76C-B2448AB80034}"/>
    <cellStyle name="Normal 5 6 6 2 4" xfId="3026" xr:uid="{7F504869-B000-44BB-A288-990557240ACA}"/>
    <cellStyle name="Normal 5 6 6 3" xfId="3027" xr:uid="{E5FD6DD3-CDA8-4B40-93AB-E91D57C6670E}"/>
    <cellStyle name="Normal 5 6 6 4" xfId="3028" xr:uid="{B1C3D0CA-6124-44F2-98C0-3CFD492C6670}"/>
    <cellStyle name="Normal 5 6 6 5" xfId="3029" xr:uid="{A0309712-B949-43C4-8223-2F8429FEA699}"/>
    <cellStyle name="Normal 5 6 7" xfId="1416" xr:uid="{809608D2-2FFF-4928-8280-1523650D3597}"/>
    <cellStyle name="Normal 5 6 7 2" xfId="3030" xr:uid="{B986D905-DC0D-41BF-98A2-DB1382C2A77A}"/>
    <cellStyle name="Normal 5 6 7 3" xfId="3031" xr:uid="{B8CB4070-F3DE-4ECA-A412-3F763FEEDADF}"/>
    <cellStyle name="Normal 5 6 7 4" xfId="3032" xr:uid="{A9A2F40C-8064-41DC-A759-0DA532C2497E}"/>
    <cellStyle name="Normal 5 6 8" xfId="3033" xr:uid="{3F3D6A85-EF4E-4690-8F26-39EA49084B3F}"/>
    <cellStyle name="Normal 5 6 8 2" xfId="3034" xr:uid="{DF949F5E-832B-4108-ADC4-4C9A25BB07FD}"/>
    <cellStyle name="Normal 5 6 8 3" xfId="3035" xr:uid="{F4DAE4F0-0D0F-4CF4-9F70-80152E51DFBD}"/>
    <cellStyle name="Normal 5 6 8 4" xfId="3036" xr:uid="{56F81C37-9245-4862-BED4-584B8023DE0C}"/>
    <cellStyle name="Normal 5 6 9" xfId="3037" xr:uid="{FB0F923E-01C9-4F70-B444-23E16DBBD114}"/>
    <cellStyle name="Normal 5 7" xfId="106" xr:uid="{79D6C664-1DC7-4029-B3B6-556CF53A85A4}"/>
    <cellStyle name="Normal 5 7 2" xfId="107" xr:uid="{A02224BE-A746-44A9-B359-77F61B8BC21A}"/>
    <cellStyle name="Normal 5 7 2 2" xfId="314" xr:uid="{3383DC1E-E605-4F29-94F9-BC60066132E5}"/>
    <cellStyle name="Normal 5 7 2 2 2" xfId="591" xr:uid="{2CCC6D2A-E0D6-4E2D-A0A2-EDEFCC32DA51}"/>
    <cellStyle name="Normal 5 7 2 2 2 2" xfId="1417" xr:uid="{CD8E8E19-93A6-46D6-B24B-8B7F54E16CF5}"/>
    <cellStyle name="Normal 5 7 2 2 2 3" xfId="3038" xr:uid="{660EE1A7-D7C5-4069-AD1E-8396CD41F876}"/>
    <cellStyle name="Normal 5 7 2 2 2 4" xfId="3039" xr:uid="{E8A66378-D9B2-49DE-962D-45B2EF900730}"/>
    <cellStyle name="Normal 5 7 2 2 3" xfId="1418" xr:uid="{46ED0B0D-4F0E-48A3-840B-63FA9AF0FED5}"/>
    <cellStyle name="Normal 5 7 2 2 3 2" xfId="3040" xr:uid="{FFD0765E-A06A-4E4E-A7E6-B5231347016F}"/>
    <cellStyle name="Normal 5 7 2 2 3 3" xfId="3041" xr:uid="{D8EB4369-DEA3-491C-8436-DD831196910D}"/>
    <cellStyle name="Normal 5 7 2 2 3 4" xfId="3042" xr:uid="{77579438-B2E9-415F-A536-C4B2203E35C1}"/>
    <cellStyle name="Normal 5 7 2 2 4" xfId="3043" xr:uid="{5D58C0A1-0F10-4202-8640-DDB8CAE3842D}"/>
    <cellStyle name="Normal 5 7 2 2 5" xfId="3044" xr:uid="{B5345E27-0A6F-4E19-9E8D-AB2C2CD2C838}"/>
    <cellStyle name="Normal 5 7 2 2 6" xfId="3045" xr:uid="{BEE58951-5260-44FC-BAE9-B0C40893AFF5}"/>
    <cellStyle name="Normal 5 7 2 3" xfId="592" xr:uid="{1FD581AC-C788-4E3A-8B59-E24D4FE86EE9}"/>
    <cellStyle name="Normal 5 7 2 3 2" xfId="1419" xr:uid="{B5A96FA6-BE4D-4714-BEF4-5D2FC790BC9A}"/>
    <cellStyle name="Normal 5 7 2 3 2 2" xfId="3046" xr:uid="{0163DF6C-6BDF-41AB-AF08-39F863651D5B}"/>
    <cellStyle name="Normal 5 7 2 3 2 3" xfId="3047" xr:uid="{E8B49DC2-4766-4EF5-B6AD-95235B4DF513}"/>
    <cellStyle name="Normal 5 7 2 3 2 4" xfId="3048" xr:uid="{E45828B4-5A37-441B-8B32-91123E469E00}"/>
    <cellStyle name="Normal 5 7 2 3 3" xfId="3049" xr:uid="{7B12A52F-8D5E-4CB4-AE03-0FACFE9DF706}"/>
    <cellStyle name="Normal 5 7 2 3 4" xfId="3050" xr:uid="{63CFE2BC-6121-4298-A1CC-3C2FE43BE4AB}"/>
    <cellStyle name="Normal 5 7 2 3 5" xfId="3051" xr:uid="{065C0A16-424D-4F1B-85DA-256975EDA222}"/>
    <cellStyle name="Normal 5 7 2 4" xfId="1420" xr:uid="{1E7A8386-3641-4A7F-87B4-2CD779E080C2}"/>
    <cellStyle name="Normal 5 7 2 4 2" xfId="3052" xr:uid="{BE3788B9-872C-495B-B2B9-FFA477348E2E}"/>
    <cellStyle name="Normal 5 7 2 4 3" xfId="3053" xr:uid="{3A21784C-250B-4D21-911C-E2C3E07BE1B7}"/>
    <cellStyle name="Normal 5 7 2 4 4" xfId="3054" xr:uid="{331ABA25-C874-4CB8-874C-322155139318}"/>
    <cellStyle name="Normal 5 7 2 5" xfId="3055" xr:uid="{FC3319B0-F81E-45BA-8352-546B5F5052E2}"/>
    <cellStyle name="Normal 5 7 2 5 2" xfId="3056" xr:uid="{5F9C29B2-CE2E-4E68-BA24-9339365B3833}"/>
    <cellStyle name="Normal 5 7 2 5 3" xfId="3057" xr:uid="{4F4B4F97-E45D-49DA-9B54-65DDB81CD0A1}"/>
    <cellStyle name="Normal 5 7 2 5 4" xfId="3058" xr:uid="{402D6C05-CFDD-4545-B927-628C98673003}"/>
    <cellStyle name="Normal 5 7 2 6" xfId="3059" xr:uid="{B6234324-0507-4A30-B7C7-16E7D5E1EC6A}"/>
    <cellStyle name="Normal 5 7 2 7" xfId="3060" xr:uid="{AD0637D6-2777-4B65-9B3C-8E821984E8F6}"/>
    <cellStyle name="Normal 5 7 2 8" xfId="3061" xr:uid="{56D4C059-A4F9-45DE-993D-9D1BDD6EE2F8}"/>
    <cellStyle name="Normal 5 7 3" xfId="315" xr:uid="{269B5F82-0F03-49CB-BDCB-633965E21C87}"/>
    <cellStyle name="Normal 5 7 3 2" xfId="593" xr:uid="{DCD8A038-6415-46E6-9293-8BD32500E93D}"/>
    <cellStyle name="Normal 5 7 3 2 2" xfId="594" xr:uid="{AAB1EC0D-4B97-4158-B6C2-259672FBA935}"/>
    <cellStyle name="Normal 5 7 3 2 3" xfId="3062" xr:uid="{578978C4-BBFB-4539-AA46-EE4905AE8252}"/>
    <cellStyle name="Normal 5 7 3 2 4" xfId="3063" xr:uid="{7E2E89A5-9F52-4D57-B1A3-0443B8A8FAFE}"/>
    <cellStyle name="Normal 5 7 3 3" xfId="595" xr:uid="{2DEB8798-50AF-49A5-971F-9C74994F9579}"/>
    <cellStyle name="Normal 5 7 3 3 2" xfId="3064" xr:uid="{B95A5EB5-1CB5-4492-8B84-55FCBB8E96B0}"/>
    <cellStyle name="Normal 5 7 3 3 3" xfId="3065" xr:uid="{0903CB72-F6F2-4D53-91EF-1F262EEE8264}"/>
    <cellStyle name="Normal 5 7 3 3 4" xfId="3066" xr:uid="{C704B630-C426-44E8-9AB7-BE04A8277EA0}"/>
    <cellStyle name="Normal 5 7 3 4" xfId="3067" xr:uid="{2DD70A23-F959-421D-8991-9BCF4E00B2A9}"/>
    <cellStyle name="Normal 5 7 3 5" xfId="3068" xr:uid="{252277BA-85FC-44C6-9FCA-38B9B8BD2E02}"/>
    <cellStyle name="Normal 5 7 3 6" xfId="3069" xr:uid="{2782C715-A60D-4DA0-8F7C-E0DAADA6679C}"/>
    <cellStyle name="Normal 5 7 4" xfId="316" xr:uid="{46CADFB5-775C-4B69-B1F4-2FD15FB3354C}"/>
    <cellStyle name="Normal 5 7 4 2" xfId="596" xr:uid="{27E4E844-5E4D-4646-8732-7653E5D3883A}"/>
    <cellStyle name="Normal 5 7 4 2 2" xfId="3070" xr:uid="{3C46EC6F-99A2-47EF-89E2-0B404A516DF2}"/>
    <cellStyle name="Normal 5 7 4 2 3" xfId="3071" xr:uid="{F7C1E55D-D8F8-464F-8BD1-887F997FDA5B}"/>
    <cellStyle name="Normal 5 7 4 2 4" xfId="3072" xr:uid="{2EA95E4D-44DA-4549-A949-A35C0B87C320}"/>
    <cellStyle name="Normal 5 7 4 3" xfId="3073" xr:uid="{A1193D96-17CE-441E-B1EC-41879FD22C25}"/>
    <cellStyle name="Normal 5 7 4 4" xfId="3074" xr:uid="{E6B8B626-4B61-4909-AA5E-618020D6E78E}"/>
    <cellStyle name="Normal 5 7 4 5" xfId="3075" xr:uid="{FF5999C9-4AE1-4BD0-8157-D22103ED0CD1}"/>
    <cellStyle name="Normal 5 7 5" xfId="597" xr:uid="{80A6B63D-98C0-4EDC-9603-126A65C35B48}"/>
    <cellStyle name="Normal 5 7 5 2" xfId="3076" xr:uid="{62869B2E-E058-4363-B292-9A1A6DA5B0DF}"/>
    <cellStyle name="Normal 5 7 5 3" xfId="3077" xr:uid="{655ED521-C387-4F04-8CC2-FDA4B241986C}"/>
    <cellStyle name="Normal 5 7 5 4" xfId="3078" xr:uid="{D90E5F8A-1DE0-4FB7-B711-CF31E730A175}"/>
    <cellStyle name="Normal 5 7 6" xfId="3079" xr:uid="{0174CF6B-A6EB-416E-8EF6-847AC4B289F4}"/>
    <cellStyle name="Normal 5 7 6 2" xfId="3080" xr:uid="{F384FC41-6612-46CA-A49E-DA9168C17685}"/>
    <cellStyle name="Normal 5 7 6 3" xfId="3081" xr:uid="{AE22E383-E125-4BF8-BA5F-EFBE784F3AE1}"/>
    <cellStyle name="Normal 5 7 6 4" xfId="3082" xr:uid="{3369BA57-E51F-45F1-8423-7E139B230CC2}"/>
    <cellStyle name="Normal 5 7 7" xfId="3083" xr:uid="{37ACBCFE-0D8B-4D3A-B81F-5B6C7EB8910F}"/>
    <cellStyle name="Normal 5 7 8" xfId="3084" xr:uid="{AABDE89E-4F5D-4DD5-852D-6823FB602BC1}"/>
    <cellStyle name="Normal 5 7 9" xfId="3085" xr:uid="{96E8D676-2934-4A53-8496-80498109A9C9}"/>
    <cellStyle name="Normal 5 8" xfId="108" xr:uid="{7AF1D937-8BE5-4072-9EBF-2673B2BB868F}"/>
    <cellStyle name="Normal 5 8 2" xfId="317" xr:uid="{DA7A8278-1A79-4DB9-8D0D-20DE83A55E29}"/>
    <cellStyle name="Normal 5 8 2 2" xfId="598" xr:uid="{0E9D542A-8E71-4144-9864-9367059D3347}"/>
    <cellStyle name="Normal 5 8 2 2 2" xfId="1421" xr:uid="{C3B17B94-4A48-4872-8C01-08E0D89C7058}"/>
    <cellStyle name="Normal 5 8 2 2 2 2" xfId="1422" xr:uid="{D49675ED-DC14-499F-AC22-740E0A11ED9D}"/>
    <cellStyle name="Normal 5 8 2 2 3" xfId="1423" xr:uid="{9849945F-F837-4C01-A7E5-2324D3F937C9}"/>
    <cellStyle name="Normal 5 8 2 2 4" xfId="3086" xr:uid="{4C793BC9-F1A9-4B21-8AF1-7078ACD2D8DB}"/>
    <cellStyle name="Normal 5 8 2 3" xfId="1424" xr:uid="{4FF85A8C-B007-4824-95A2-3023C8ED6516}"/>
    <cellStyle name="Normal 5 8 2 3 2" xfId="1425" xr:uid="{B8D28C02-2E05-47DB-949B-C2EA0E3D15DE}"/>
    <cellStyle name="Normal 5 8 2 3 3" xfId="3087" xr:uid="{0D3FC29C-DBF3-457E-84DF-4136233ACFF8}"/>
    <cellStyle name="Normal 5 8 2 3 4" xfId="3088" xr:uid="{AE168506-6ED5-4DE2-8EC1-D44848ABBA45}"/>
    <cellStyle name="Normal 5 8 2 4" xfId="1426" xr:uid="{8E0343EE-AB12-4F02-9ECE-3AE27F677E23}"/>
    <cellStyle name="Normal 5 8 2 5" xfId="3089" xr:uid="{B2A9B301-2BDD-45E0-B81E-FC8733C58172}"/>
    <cellStyle name="Normal 5 8 2 6" xfId="3090" xr:uid="{3E221272-4FB7-4A4C-A0D4-AE9E5592B011}"/>
    <cellStyle name="Normal 5 8 3" xfId="599" xr:uid="{21F73545-8EB8-4CF7-AD2E-E0E59F0D450C}"/>
    <cellStyle name="Normal 5 8 3 2" xfId="1427" xr:uid="{07263606-C50A-4598-B4EE-D98D84D92A20}"/>
    <cellStyle name="Normal 5 8 3 2 2" xfId="1428" xr:uid="{8D34AE68-56F3-4790-B0BA-A4732010FDA3}"/>
    <cellStyle name="Normal 5 8 3 2 3" xfId="3091" xr:uid="{ADA1A4A0-D758-4D7D-9100-560D3E1C2B39}"/>
    <cellStyle name="Normal 5 8 3 2 4" xfId="3092" xr:uid="{1D4C0581-EF77-45D5-B427-D46570617F64}"/>
    <cellStyle name="Normal 5 8 3 3" xfId="1429" xr:uid="{D64D3BC8-DE96-4872-9CAF-54BC332D1764}"/>
    <cellStyle name="Normal 5 8 3 4" xfId="3093" xr:uid="{4623DDAF-7177-42D7-BB01-7A9EE4EA88FA}"/>
    <cellStyle name="Normal 5 8 3 5" xfId="3094" xr:uid="{D9248AE9-4F6C-41DA-8CB1-ED6C86AC4412}"/>
    <cellStyle name="Normal 5 8 4" xfId="1430" xr:uid="{DC0B356D-7EED-4C05-8011-76747654193E}"/>
    <cellStyle name="Normal 5 8 4 2" xfId="1431" xr:uid="{0DBA7B83-D936-4881-8B1A-2FA0F7621DF6}"/>
    <cellStyle name="Normal 5 8 4 3" xfId="3095" xr:uid="{0018CE3F-D6FB-4BB1-A97D-C5C1886B4AB8}"/>
    <cellStyle name="Normal 5 8 4 4" xfId="3096" xr:uid="{0DEFF8DB-50CF-4273-9E92-6D845BB5D5CF}"/>
    <cellStyle name="Normal 5 8 5" xfId="1432" xr:uid="{BD3AEBE8-3FB4-4734-90BC-F71EE189CD68}"/>
    <cellStyle name="Normal 5 8 5 2" xfId="3097" xr:uid="{54C0B3FC-1C94-45E2-983A-49F2AA55B8D3}"/>
    <cellStyle name="Normal 5 8 5 3" xfId="3098" xr:uid="{F7E6AB43-3873-4784-A636-024A753E0516}"/>
    <cellStyle name="Normal 5 8 5 4" xfId="3099" xr:uid="{5ADA2B29-73E1-43CB-B092-CF68EFD5B422}"/>
    <cellStyle name="Normal 5 8 6" xfId="3100" xr:uid="{F9C228CD-5C44-4815-8B24-1B806342DB99}"/>
    <cellStyle name="Normal 5 8 7" xfId="3101" xr:uid="{7E6D0ACD-C194-4619-8CD1-8A72FBDDF350}"/>
    <cellStyle name="Normal 5 8 8" xfId="3102" xr:uid="{1EA1B204-A9B7-481E-A5AB-02F83DC8D33D}"/>
    <cellStyle name="Normal 5 9" xfId="318" xr:uid="{945D6C0E-2CF5-43F7-AE56-AF75A8ED6C1A}"/>
    <cellStyle name="Normal 5 9 2" xfId="600" xr:uid="{411E9AE1-82C1-4A5D-A071-3358E16280D7}"/>
    <cellStyle name="Normal 5 9 2 2" xfId="601" xr:uid="{56D304ED-9E23-4B7F-BA63-197CCABA0FF4}"/>
    <cellStyle name="Normal 5 9 2 2 2" xfId="1433" xr:uid="{8FAE4A55-EFBD-4FD1-8C6E-B5FB73B33818}"/>
    <cellStyle name="Normal 5 9 2 2 3" xfId="3103" xr:uid="{06C09D28-190A-4A93-9545-ECA74A587130}"/>
    <cellStyle name="Normal 5 9 2 2 4" xfId="3104" xr:uid="{77B7EDF9-FCE5-4F27-8478-41F9AB0879FF}"/>
    <cellStyle name="Normal 5 9 2 3" xfId="1434" xr:uid="{4FD32225-BD11-42DB-9237-4EEBE69AD523}"/>
    <cellStyle name="Normal 5 9 2 4" xfId="3105" xr:uid="{D3C9F98F-BF72-4FCF-953A-604F29E06126}"/>
    <cellStyle name="Normal 5 9 2 5" xfId="3106" xr:uid="{E581A30F-6D3F-4A8D-BDB6-4FDB86265EE9}"/>
    <cellStyle name="Normal 5 9 3" xfId="602" xr:uid="{ED758FCE-1142-44A7-A1FD-B415E23C4724}"/>
    <cellStyle name="Normal 5 9 3 2" xfId="1435" xr:uid="{904B2A80-8E4B-4DFA-A028-C7380C2C2935}"/>
    <cellStyle name="Normal 5 9 3 3" xfId="3107" xr:uid="{9CF72AF2-40AC-4F0D-8CCC-80E990A40226}"/>
    <cellStyle name="Normal 5 9 3 4" xfId="3108" xr:uid="{0B4A0FD4-C09F-4F7F-A0CA-ABCF52C2987E}"/>
    <cellStyle name="Normal 5 9 4" xfId="1436" xr:uid="{029CEC3E-F3A5-4477-9B30-FA6765B4EFB6}"/>
    <cellStyle name="Normal 5 9 4 2" xfId="3109" xr:uid="{D939A635-DB96-4F83-9048-802FA741F396}"/>
    <cellStyle name="Normal 5 9 4 3" xfId="3110" xr:uid="{5F7B16F8-6B82-4611-9E0D-37ECFB07EE90}"/>
    <cellStyle name="Normal 5 9 4 4" xfId="3111" xr:uid="{EF454DE7-30A3-4155-BC32-CEFBB9A5A399}"/>
    <cellStyle name="Normal 5 9 5" xfId="3112" xr:uid="{65594C29-C5B9-420B-A123-92E63F61D4F8}"/>
    <cellStyle name="Normal 5 9 6" xfId="3113" xr:uid="{BE80829A-19DF-4D47-960F-12CEF886AC07}"/>
    <cellStyle name="Normal 5 9 7" xfId="3114" xr:uid="{C0192AA0-E6C3-4E43-B9F3-6DE977741318}"/>
    <cellStyle name="Normal 6" xfId="109" xr:uid="{8634B559-7DDD-4182-8D1A-8A80F42048FB}"/>
    <cellStyle name="Normal 6 10" xfId="319" xr:uid="{2FA489FD-339B-4B82-9A78-297027E500DA}"/>
    <cellStyle name="Normal 6 10 2" xfId="1437" xr:uid="{7FFCB1EB-F831-4D99-ADF8-F8D2144233CF}"/>
    <cellStyle name="Normal 6 10 2 2" xfId="3115" xr:uid="{A21C48C1-FC00-4051-9210-2E2EFDB4D2BF}"/>
    <cellStyle name="Normal 6 10 2 2 2" xfId="4588" xr:uid="{9134BF15-8018-4D70-8828-4B22C78F472F}"/>
    <cellStyle name="Normal 6 10 2 3" xfId="3116" xr:uid="{0A8E03EE-89C2-4A2E-891E-2DF41F59EC33}"/>
    <cellStyle name="Normal 6 10 2 4" xfId="3117" xr:uid="{1B2AA8A0-C4F8-4089-BE39-40B7CF314D76}"/>
    <cellStyle name="Normal 6 10 3" xfId="3118" xr:uid="{8901E884-CE74-480C-907F-037CDE90BF58}"/>
    <cellStyle name="Normal 6 10 4" xfId="3119" xr:uid="{75941AB2-88DE-43C0-9281-67F294923FFD}"/>
    <cellStyle name="Normal 6 10 5" xfId="3120" xr:uid="{8065F0F9-8FE9-4348-B118-47FA55800FC9}"/>
    <cellStyle name="Normal 6 11" xfId="1438" xr:uid="{6883BBE3-ABDC-4709-99FA-8E0A29A8F61C}"/>
    <cellStyle name="Normal 6 11 2" xfId="3121" xr:uid="{1E95054E-2867-4199-A78F-60D91C6CDE7E}"/>
    <cellStyle name="Normal 6 11 3" xfId="3122" xr:uid="{6211CAF5-51E0-401E-A78A-4122E2113024}"/>
    <cellStyle name="Normal 6 11 4" xfId="3123" xr:uid="{43CACA7B-8BC0-44D0-9608-79314799EF82}"/>
    <cellStyle name="Normal 6 12" xfId="902" xr:uid="{3FAC5DBF-AB7E-4F33-B4C6-90D30DB60A6D}"/>
    <cellStyle name="Normal 6 12 2" xfId="3124" xr:uid="{0325162E-EE57-412C-9912-F5E065A80044}"/>
    <cellStyle name="Normal 6 12 3" xfId="3125" xr:uid="{F1428E2A-2A1A-41D4-8561-59C1AF17CBBA}"/>
    <cellStyle name="Normal 6 12 4" xfId="3126" xr:uid="{9198B75A-FAB7-45D3-A43C-89F1964356CA}"/>
    <cellStyle name="Normal 6 13" xfId="899" xr:uid="{4D2369B7-3343-47F2-BB10-ACA958F422AB}"/>
    <cellStyle name="Normal 6 13 2" xfId="3128" xr:uid="{0AB76FE8-A54B-4C42-B307-753DB946191D}"/>
    <cellStyle name="Normal 6 13 3" xfId="4315" xr:uid="{8AF47F07-19F3-41EB-8E59-5AF19AA016D9}"/>
    <cellStyle name="Normal 6 13 4" xfId="3127" xr:uid="{5F55097B-3ABA-4D3D-AD78-590ECE686846}"/>
    <cellStyle name="Normal 6 13 5" xfId="5319" xr:uid="{54792DEC-708D-40A4-9B18-79B5FB956319}"/>
    <cellStyle name="Normal 6 14" xfId="3129" xr:uid="{8F1CD418-E1D2-4D16-87CE-773BF8342D04}"/>
    <cellStyle name="Normal 6 15" xfId="3130" xr:uid="{45532CD1-45BB-4414-931D-9BB021FB2D3D}"/>
    <cellStyle name="Normal 6 16" xfId="3131" xr:uid="{C37EE6E5-A2AA-4036-A106-9A4150024E94}"/>
    <cellStyle name="Normal 6 2" xfId="110" xr:uid="{52600AF9-57CF-47F6-9B52-E69B916A8750}"/>
    <cellStyle name="Normal 6 2 2" xfId="320" xr:uid="{7FF47965-F02C-429D-A9AE-17F3840F9074}"/>
    <cellStyle name="Normal 6 2 2 2" xfId="4671" xr:uid="{9AB96F38-A296-49FD-AE9E-4CEF3E60636C}"/>
    <cellStyle name="Normal 6 2 3" xfId="4560" xr:uid="{B9B0C938-56F8-44C1-A6BA-32A9EAE0FBAA}"/>
    <cellStyle name="Normal 6 3" xfId="111" xr:uid="{1CDCCDBF-9033-44EC-AB7E-8B72299FEC54}"/>
    <cellStyle name="Normal 6 3 10" xfId="3132" xr:uid="{40F9B3A9-FE78-4F1C-884B-24ADA29A9902}"/>
    <cellStyle name="Normal 6 3 11" xfId="3133" xr:uid="{BC01CC1F-21C5-4734-BF54-15CD4075483B}"/>
    <cellStyle name="Normal 6 3 2" xfId="112" xr:uid="{FB05D1B8-F0EF-406D-98C5-FAF31A23A303}"/>
    <cellStyle name="Normal 6 3 2 2" xfId="113" xr:uid="{2E810358-AB2C-4EAA-87A2-8570CCD1FCD8}"/>
    <cellStyle name="Normal 6 3 2 2 2" xfId="321" xr:uid="{1C537F05-C9CF-4BB4-A32B-ABA3CEF91931}"/>
    <cellStyle name="Normal 6 3 2 2 2 2" xfId="603" xr:uid="{00BDC3FF-4077-4CE3-BEC3-A4E59F83A2E1}"/>
    <cellStyle name="Normal 6 3 2 2 2 2 2" xfId="604" xr:uid="{E4395849-6DD9-4266-9CD9-06C985CF56F4}"/>
    <cellStyle name="Normal 6 3 2 2 2 2 2 2" xfId="1439" xr:uid="{8D2D5A03-E9DB-4A04-A6EE-8FD3C02D8E46}"/>
    <cellStyle name="Normal 6 3 2 2 2 2 2 2 2" xfId="1440" xr:uid="{4E548247-8F2C-44A6-89F8-84F785640F91}"/>
    <cellStyle name="Normal 6 3 2 2 2 2 2 3" xfId="1441" xr:uid="{E156E59B-1472-402E-9225-96405BE30B48}"/>
    <cellStyle name="Normal 6 3 2 2 2 2 3" xfId="1442" xr:uid="{40EA6210-A4F3-45E9-BBCD-A51A9D7BA5D4}"/>
    <cellStyle name="Normal 6 3 2 2 2 2 3 2" xfId="1443" xr:uid="{4657FD5F-6E79-4F69-996B-A3C1C7E0C3D5}"/>
    <cellStyle name="Normal 6 3 2 2 2 2 4" xfId="1444" xr:uid="{1CB555D4-AD81-4CC3-AE10-6B7D80ED1A4E}"/>
    <cellStyle name="Normal 6 3 2 2 2 3" xfId="605" xr:uid="{C257BA4D-B12F-4289-988A-FE0B72E36619}"/>
    <cellStyle name="Normal 6 3 2 2 2 3 2" xfId="1445" xr:uid="{6DFF69DC-7490-4424-B105-4A45FCF36107}"/>
    <cellStyle name="Normal 6 3 2 2 2 3 2 2" xfId="1446" xr:uid="{B0E6C70A-FFBF-4F58-9A78-A31B67BAA264}"/>
    <cellStyle name="Normal 6 3 2 2 2 3 3" xfId="1447" xr:uid="{C03E48D3-ADA1-4916-AD3E-71A2BB864717}"/>
    <cellStyle name="Normal 6 3 2 2 2 3 4" xfId="3134" xr:uid="{D83A3C9F-26F8-4A4D-A283-314BAEBF7762}"/>
    <cellStyle name="Normal 6 3 2 2 2 4" xfId="1448" xr:uid="{B882E349-A0C4-4529-B344-90BB8E83E0EF}"/>
    <cellStyle name="Normal 6 3 2 2 2 4 2" xfId="1449" xr:uid="{233D53B1-CAFF-45C0-943C-962713A8C50F}"/>
    <cellStyle name="Normal 6 3 2 2 2 5" xfId="1450" xr:uid="{688F7450-8593-4258-8C57-DCC9F829B5CD}"/>
    <cellStyle name="Normal 6 3 2 2 2 6" xfId="3135" xr:uid="{90784F4B-9FCE-49A8-9216-089AF245ECEA}"/>
    <cellStyle name="Normal 6 3 2 2 3" xfId="322" xr:uid="{78D141A1-81C4-4851-AE62-DD8E1AC70D18}"/>
    <cellStyle name="Normal 6 3 2 2 3 2" xfId="606" xr:uid="{B7B8E90B-6AB0-47BA-8A85-D251190A75F7}"/>
    <cellStyle name="Normal 6 3 2 2 3 2 2" xfId="607" xr:uid="{6F614BA1-CBA1-4B3E-A09B-AF758150FA61}"/>
    <cellStyle name="Normal 6 3 2 2 3 2 2 2" xfId="1451" xr:uid="{B12A6300-35C0-4637-91BF-002DE954E98A}"/>
    <cellStyle name="Normal 6 3 2 2 3 2 2 2 2" xfId="1452" xr:uid="{32A16FC6-F756-4645-9CD2-175465969078}"/>
    <cellStyle name="Normal 6 3 2 2 3 2 2 3" xfId="1453" xr:uid="{EAE5013B-A17F-425E-B236-84496107A1EC}"/>
    <cellStyle name="Normal 6 3 2 2 3 2 3" xfId="1454" xr:uid="{7452F2BA-E2FD-477A-AC89-7FF6391FF732}"/>
    <cellStyle name="Normal 6 3 2 2 3 2 3 2" xfId="1455" xr:uid="{0EF63EE4-4413-4AB7-AA95-03C077D43045}"/>
    <cellStyle name="Normal 6 3 2 2 3 2 4" xfId="1456" xr:uid="{22BBF3B1-DBD4-4F20-8E6A-DC837E9CD3CE}"/>
    <cellStyle name="Normal 6 3 2 2 3 3" xfId="608" xr:uid="{B17A1014-B8C5-4B7E-BEB9-15F37FF8ABB6}"/>
    <cellStyle name="Normal 6 3 2 2 3 3 2" xfId="1457" xr:uid="{699A8626-3162-44E7-832B-195959829998}"/>
    <cellStyle name="Normal 6 3 2 2 3 3 2 2" xfId="1458" xr:uid="{BED445AA-0A19-438E-9CF5-DD4D5EE19F2F}"/>
    <cellStyle name="Normal 6 3 2 2 3 3 3" xfId="1459" xr:uid="{CBB94069-1C1F-4B1F-9A7C-07304A52EC06}"/>
    <cellStyle name="Normal 6 3 2 2 3 4" xfId="1460" xr:uid="{AFE5BF03-DDF4-43B5-89D2-CC3412AAFA67}"/>
    <cellStyle name="Normal 6 3 2 2 3 4 2" xfId="1461" xr:uid="{9E673219-51E2-4987-B9EF-9152AC2D9E17}"/>
    <cellStyle name="Normal 6 3 2 2 3 5" xfId="1462" xr:uid="{D616D1F0-A78E-4385-9DF6-2F5F5B5F71E8}"/>
    <cellStyle name="Normal 6 3 2 2 4" xfId="609" xr:uid="{A9AD1790-846E-4E5D-ABF0-606C410B007F}"/>
    <cellStyle name="Normal 6 3 2 2 4 2" xfId="610" xr:uid="{8EF7F570-8E11-4318-B133-8703BD5BA3F6}"/>
    <cellStyle name="Normal 6 3 2 2 4 2 2" xfId="1463" xr:uid="{493B7D7E-8017-4356-80D2-A0900D92D04C}"/>
    <cellStyle name="Normal 6 3 2 2 4 2 2 2" xfId="1464" xr:uid="{49519675-2763-43E6-A843-4119F5CD1A75}"/>
    <cellStyle name="Normal 6 3 2 2 4 2 3" xfId="1465" xr:uid="{9E3953A8-E3B0-4FF3-88F7-76729D067547}"/>
    <cellStyle name="Normal 6 3 2 2 4 3" xfId="1466" xr:uid="{E5E06CED-682A-4ADA-8210-B66DE4BC66E1}"/>
    <cellStyle name="Normal 6 3 2 2 4 3 2" xfId="1467" xr:uid="{C01BECBE-F1B2-47EF-A512-C0B6C7C6667D}"/>
    <cellStyle name="Normal 6 3 2 2 4 4" xfId="1468" xr:uid="{05C09CED-EC07-4E44-95D7-C99EA7AF8575}"/>
    <cellStyle name="Normal 6 3 2 2 5" xfId="611" xr:uid="{1645C90B-6204-4F1D-A775-C4A90E581B8B}"/>
    <cellStyle name="Normal 6 3 2 2 5 2" xfId="1469" xr:uid="{6C9CA7CE-1033-404F-A9F1-B8D215FEE128}"/>
    <cellStyle name="Normal 6 3 2 2 5 2 2" xfId="1470" xr:uid="{11418E7C-C801-4644-BED8-3B69FBBA3784}"/>
    <cellStyle name="Normal 6 3 2 2 5 3" xfId="1471" xr:uid="{7359ABA6-1469-4855-A21B-A4AF192B4193}"/>
    <cellStyle name="Normal 6 3 2 2 5 4" xfId="3136" xr:uid="{074CE394-8635-4C20-BD05-731A9381C507}"/>
    <cellStyle name="Normal 6 3 2 2 6" xfId="1472" xr:uid="{0BBF6CEB-65B4-4F61-B757-7BBB34F98D89}"/>
    <cellStyle name="Normal 6 3 2 2 6 2" xfId="1473" xr:uid="{F8F7658C-0D54-4F0B-BDEB-0D4C96EB13C3}"/>
    <cellStyle name="Normal 6 3 2 2 7" xfId="1474" xr:uid="{50A3AD64-97D3-4275-9033-0B47C7A845A8}"/>
    <cellStyle name="Normal 6 3 2 2 8" xfId="3137" xr:uid="{2396D1C3-8AAD-4B3B-BFBF-25948074F180}"/>
    <cellStyle name="Normal 6 3 2 3" xfId="323" xr:uid="{2CDE053A-D2D0-4CB5-903A-0D194F7B6F22}"/>
    <cellStyle name="Normal 6 3 2 3 2" xfId="612" xr:uid="{72C9A7B1-7147-4D91-8D00-5D83CF71AA2F}"/>
    <cellStyle name="Normal 6 3 2 3 2 2" xfId="613" xr:uid="{CB5615D3-6338-46CE-B79C-E571EE30F6FD}"/>
    <cellStyle name="Normal 6 3 2 3 2 2 2" xfId="1475" xr:uid="{1B32625E-A3D3-490D-BAD8-D9B252483EC7}"/>
    <cellStyle name="Normal 6 3 2 3 2 2 2 2" xfId="1476" xr:uid="{5E81479C-3153-4D2E-B20D-F72F42CC57BF}"/>
    <cellStyle name="Normal 6 3 2 3 2 2 3" xfId="1477" xr:uid="{1807158D-CD68-47AE-B477-D2E3BFDC4E0A}"/>
    <cellStyle name="Normal 6 3 2 3 2 3" xfId="1478" xr:uid="{14488BCA-7BFF-46FF-8AA5-484A4F4E204C}"/>
    <cellStyle name="Normal 6 3 2 3 2 3 2" xfId="1479" xr:uid="{8510FA33-2E46-4C44-B9F4-0D1E97EB16E3}"/>
    <cellStyle name="Normal 6 3 2 3 2 4" xfId="1480" xr:uid="{A98F6AEB-ED03-4D88-A730-7BA9D0933A77}"/>
    <cellStyle name="Normal 6 3 2 3 3" xfId="614" xr:uid="{19C89567-FB45-4E14-8F44-9F99EF51FFEC}"/>
    <cellStyle name="Normal 6 3 2 3 3 2" xfId="1481" xr:uid="{7A9776FC-2227-4B8C-B62B-5A523E1FA863}"/>
    <cellStyle name="Normal 6 3 2 3 3 2 2" xfId="1482" xr:uid="{F49E2A4B-F97F-4408-9C8B-BF03EE66E39E}"/>
    <cellStyle name="Normal 6 3 2 3 3 3" xfId="1483" xr:uid="{6F830B1F-4587-42FC-BC1B-768ABBEFC542}"/>
    <cellStyle name="Normal 6 3 2 3 3 4" xfId="3138" xr:uid="{811530B3-4C24-4905-A1D2-03667D4A9FD0}"/>
    <cellStyle name="Normal 6 3 2 3 4" xfId="1484" xr:uid="{8208929A-C243-4392-A4D2-0680E93DC97A}"/>
    <cellStyle name="Normal 6 3 2 3 4 2" xfId="1485" xr:uid="{E32168DE-0AE5-4C00-B359-F0CBDF705E5C}"/>
    <cellStyle name="Normal 6 3 2 3 5" xfId="1486" xr:uid="{25739539-73D5-4A70-804F-D81D2D32892B}"/>
    <cellStyle name="Normal 6 3 2 3 6" xfId="3139" xr:uid="{59070ED1-F021-4548-8258-22BDBA871EAF}"/>
    <cellStyle name="Normal 6 3 2 4" xfId="324" xr:uid="{2B06013A-D588-4649-B365-74CB85AA4711}"/>
    <cellStyle name="Normal 6 3 2 4 2" xfId="615" xr:uid="{AA347454-6AF7-48C7-8A78-F15A1B97FA01}"/>
    <cellStyle name="Normal 6 3 2 4 2 2" xfId="616" xr:uid="{06E473C9-1D45-4296-AAE5-740330CA0737}"/>
    <cellStyle name="Normal 6 3 2 4 2 2 2" xfId="1487" xr:uid="{479FE0D5-B284-4DA4-9C7D-111016CC475E}"/>
    <cellStyle name="Normal 6 3 2 4 2 2 2 2" xfId="1488" xr:uid="{F60CC931-95AA-473C-BBE2-B07B19AD33A3}"/>
    <cellStyle name="Normal 6 3 2 4 2 2 3" xfId="1489" xr:uid="{1B80FBA9-008E-41A5-9973-1B289709F6DA}"/>
    <cellStyle name="Normal 6 3 2 4 2 3" xfId="1490" xr:uid="{8E16AC05-EAAB-4629-948A-F580A7CD1E92}"/>
    <cellStyle name="Normal 6 3 2 4 2 3 2" xfId="1491" xr:uid="{40434A19-3415-41AD-AB08-81A891A3C59A}"/>
    <cellStyle name="Normal 6 3 2 4 2 4" xfId="1492" xr:uid="{388ABD87-34CE-4637-88FF-43B91087BE19}"/>
    <cellStyle name="Normal 6 3 2 4 3" xfId="617" xr:uid="{81B87855-DFCB-4D91-83B6-CCE628B86941}"/>
    <cellStyle name="Normal 6 3 2 4 3 2" xfId="1493" xr:uid="{1D6897D1-333A-4AD6-B687-EE18036F3062}"/>
    <cellStyle name="Normal 6 3 2 4 3 2 2" xfId="1494" xr:uid="{F3C7196F-830B-49DC-8711-F7FDED55DE7E}"/>
    <cellStyle name="Normal 6 3 2 4 3 3" xfId="1495" xr:uid="{7FB64B3E-DE12-45EE-A894-6832DBEF4AAE}"/>
    <cellStyle name="Normal 6 3 2 4 4" xfId="1496" xr:uid="{254B9C37-C3CD-453F-9483-6492F3A213CC}"/>
    <cellStyle name="Normal 6 3 2 4 4 2" xfId="1497" xr:uid="{09125915-F781-447B-A420-884DF91720A3}"/>
    <cellStyle name="Normal 6 3 2 4 5" xfId="1498" xr:uid="{EA01850C-3C7D-4E84-BB47-9AC2F77C5555}"/>
    <cellStyle name="Normal 6 3 2 5" xfId="325" xr:uid="{0AC6C3BC-4118-4751-8680-938DC31EBAD4}"/>
    <cellStyle name="Normal 6 3 2 5 2" xfId="618" xr:uid="{EF8E9EC2-1DB2-4D51-B035-23499E0BCAB2}"/>
    <cellStyle name="Normal 6 3 2 5 2 2" xfId="1499" xr:uid="{87F4D5AA-E959-4A6D-B0DD-C8E541C7AED5}"/>
    <cellStyle name="Normal 6 3 2 5 2 2 2" xfId="1500" xr:uid="{F4E2C8E6-66D0-4767-AF7B-E7AC637F92A0}"/>
    <cellStyle name="Normal 6 3 2 5 2 3" xfId="1501" xr:uid="{D2978680-492A-4DF6-BBC5-873635697976}"/>
    <cellStyle name="Normal 6 3 2 5 3" xfId="1502" xr:uid="{F3A29033-E208-4324-8B32-2457AB11E7EA}"/>
    <cellStyle name="Normal 6 3 2 5 3 2" xfId="1503" xr:uid="{BDE1EC1C-DF5A-4F2D-84F1-D1E190712339}"/>
    <cellStyle name="Normal 6 3 2 5 4" xfId="1504" xr:uid="{B1504301-22A8-4489-B57D-E87FEC6A2B71}"/>
    <cellStyle name="Normal 6 3 2 6" xfId="619" xr:uid="{0D03DE00-B938-4AE9-A81E-5808A9A58F8A}"/>
    <cellStyle name="Normal 6 3 2 6 2" xfId="1505" xr:uid="{C02F99B8-DD38-4807-8395-8C2978960F02}"/>
    <cellStyle name="Normal 6 3 2 6 2 2" xfId="1506" xr:uid="{29B78644-AB41-41EB-A500-1F6496E5FE27}"/>
    <cellStyle name="Normal 6 3 2 6 3" xfId="1507" xr:uid="{94F161CE-A2F4-46B9-BD76-0165D221D710}"/>
    <cellStyle name="Normal 6 3 2 6 4" xfId="3140" xr:uid="{4D97416C-2AD3-49E1-AC29-5FCBA63780B9}"/>
    <cellStyle name="Normal 6 3 2 7" xfId="1508" xr:uid="{F794BB78-652F-49C8-AAAA-DCCB3CE1FF70}"/>
    <cellStyle name="Normal 6 3 2 7 2" xfId="1509" xr:uid="{791DF7D9-E5D9-4F93-AF33-9629812E5A88}"/>
    <cellStyle name="Normal 6 3 2 8" xfId="1510" xr:uid="{4D5262C8-E282-4246-8832-1ADF4274349D}"/>
    <cellStyle name="Normal 6 3 2 9" xfId="3141" xr:uid="{55C26A75-50F4-4CF2-8F95-90DDBCABD1EB}"/>
    <cellStyle name="Normal 6 3 3" xfId="114" xr:uid="{E23AFAD1-42CB-4587-971B-B440F76E2698}"/>
    <cellStyle name="Normal 6 3 3 2" xfId="115" xr:uid="{99F5D09B-92C6-425E-AA25-DD4FAB53B640}"/>
    <cellStyle name="Normal 6 3 3 2 2" xfId="620" xr:uid="{49FDDFE8-369E-4FC1-9605-1A9A6FA612B8}"/>
    <cellStyle name="Normal 6 3 3 2 2 2" xfId="621" xr:uid="{E85C9D8F-750F-4B9A-803D-C3EFA13EBECA}"/>
    <cellStyle name="Normal 6 3 3 2 2 2 2" xfId="1511" xr:uid="{54B660A5-49DE-40AF-AA9F-86D4112BFA17}"/>
    <cellStyle name="Normal 6 3 3 2 2 2 2 2" xfId="1512" xr:uid="{7C8A2C24-94B7-4F35-9381-A8C7A78E9203}"/>
    <cellStyle name="Normal 6 3 3 2 2 2 3" xfId="1513" xr:uid="{0CF8849F-9E84-4374-A40D-CCD4801C02E8}"/>
    <cellStyle name="Normal 6 3 3 2 2 3" xfId="1514" xr:uid="{D6425CD5-5CEF-4F75-B739-9BF364498110}"/>
    <cellStyle name="Normal 6 3 3 2 2 3 2" xfId="1515" xr:uid="{B5C4D602-5F7E-442F-B429-9FCF38817729}"/>
    <cellStyle name="Normal 6 3 3 2 2 4" xfId="1516" xr:uid="{390B49D0-89C8-473A-B5A5-67BA9343075A}"/>
    <cellStyle name="Normal 6 3 3 2 3" xfId="622" xr:uid="{2102D2A4-1100-4DAD-ACA5-1748E6A023F2}"/>
    <cellStyle name="Normal 6 3 3 2 3 2" xfId="1517" xr:uid="{A20215E4-F2D2-4782-9D37-6E899F3A6DFA}"/>
    <cellStyle name="Normal 6 3 3 2 3 2 2" xfId="1518" xr:uid="{D177997D-FA0A-49EC-8DB6-54FE968FE009}"/>
    <cellStyle name="Normal 6 3 3 2 3 3" xfId="1519" xr:uid="{B9630331-894D-44D6-A7D5-0279DB7B4B31}"/>
    <cellStyle name="Normal 6 3 3 2 3 4" xfId="3142" xr:uid="{5D392B58-F738-4C8B-BD03-6DAAF76C1816}"/>
    <cellStyle name="Normal 6 3 3 2 4" xfId="1520" xr:uid="{932E503A-48C1-41F1-ABCE-B277DBEEFD64}"/>
    <cellStyle name="Normal 6 3 3 2 4 2" xfId="1521" xr:uid="{3B6B0F6B-F486-459B-A861-B0214FF93C09}"/>
    <cellStyle name="Normal 6 3 3 2 5" xfId="1522" xr:uid="{E04C8990-97D1-4629-BD8E-29492E2ACA6F}"/>
    <cellStyle name="Normal 6 3 3 2 6" xfId="3143" xr:uid="{431B2681-FC2F-4429-AB91-902CD6A938A8}"/>
    <cellStyle name="Normal 6 3 3 3" xfId="326" xr:uid="{5A47CAEC-3DC0-4AE0-B3F0-978134D3E2F9}"/>
    <cellStyle name="Normal 6 3 3 3 2" xfId="623" xr:uid="{0810E611-3F43-4A93-8B63-1E264D127B1B}"/>
    <cellStyle name="Normal 6 3 3 3 2 2" xfId="624" xr:uid="{C8FEB895-D939-4DDD-9C93-DC15DF5A999B}"/>
    <cellStyle name="Normal 6 3 3 3 2 2 2" xfId="1523" xr:uid="{E546D1A4-40BB-434C-B258-B908B4AAB894}"/>
    <cellStyle name="Normal 6 3 3 3 2 2 2 2" xfId="1524" xr:uid="{0109F92A-EFCD-4600-AB0A-47655EF36609}"/>
    <cellStyle name="Normal 6 3 3 3 2 2 3" xfId="1525" xr:uid="{A7537A20-1522-4108-B1A5-803470D8B23A}"/>
    <cellStyle name="Normal 6 3 3 3 2 3" xfId="1526" xr:uid="{EBC0925E-494B-4448-8225-270AC17B3D8E}"/>
    <cellStyle name="Normal 6 3 3 3 2 3 2" xfId="1527" xr:uid="{7C0DD62F-F253-4E1B-BDD5-9E26F5074F53}"/>
    <cellStyle name="Normal 6 3 3 3 2 4" xfId="1528" xr:uid="{B8ADCC8B-EF4C-44D9-B41A-2BA1C626EB0A}"/>
    <cellStyle name="Normal 6 3 3 3 3" xfId="625" xr:uid="{D875F441-B616-4B86-90EF-E845649E4124}"/>
    <cellStyle name="Normal 6 3 3 3 3 2" xfId="1529" xr:uid="{8367F0D4-56C7-47B7-AED4-35C2D25536CA}"/>
    <cellStyle name="Normal 6 3 3 3 3 2 2" xfId="1530" xr:uid="{7E48E023-7ACB-461E-9FC6-3B995277C07B}"/>
    <cellStyle name="Normal 6 3 3 3 3 3" xfId="1531" xr:uid="{38086F1D-7EE6-438F-864F-687D909E2282}"/>
    <cellStyle name="Normal 6 3 3 3 4" xfId="1532" xr:uid="{CE66BBCA-466B-4BED-9FA6-2D2E5041E9C5}"/>
    <cellStyle name="Normal 6 3 3 3 4 2" xfId="1533" xr:uid="{7711FB02-E6B2-4F16-B7E6-6CA1D2E8CE2D}"/>
    <cellStyle name="Normal 6 3 3 3 5" xfId="1534" xr:uid="{B0FA7983-BABA-474D-9F02-48405E9C8B33}"/>
    <cellStyle name="Normal 6 3 3 4" xfId="327" xr:uid="{74947574-E8E0-4C9C-ABC5-4170E44A1E0A}"/>
    <cellStyle name="Normal 6 3 3 4 2" xfId="626" xr:uid="{38CC7EF9-E115-4E43-8A9F-AFAFAE52AF3D}"/>
    <cellStyle name="Normal 6 3 3 4 2 2" xfId="1535" xr:uid="{B4E23F34-F81D-488B-8124-AE51ED2B8510}"/>
    <cellStyle name="Normal 6 3 3 4 2 2 2" xfId="1536" xr:uid="{87DF8064-6E72-4ED6-9FC5-40706BC52036}"/>
    <cellStyle name="Normal 6 3 3 4 2 3" xfId="1537" xr:uid="{EB074B2B-1F49-4BA3-9F07-61C9D91D51D8}"/>
    <cellStyle name="Normal 6 3 3 4 3" xfId="1538" xr:uid="{FA6C2E13-0812-45C8-AA7F-5128EBA6B66A}"/>
    <cellStyle name="Normal 6 3 3 4 3 2" xfId="1539" xr:uid="{1AD19F78-1885-4C28-A8AB-ADE4294F3094}"/>
    <cellStyle name="Normal 6 3 3 4 4" xfId="1540" xr:uid="{4C9B1A02-84E4-481A-BCBD-A741041A1686}"/>
    <cellStyle name="Normal 6 3 3 5" xfId="627" xr:uid="{078290AE-CCF3-44C1-9977-03F6FA3FAE02}"/>
    <cellStyle name="Normal 6 3 3 5 2" xfId="1541" xr:uid="{F26F0609-E9D4-4BC3-8736-F00BACDC618D}"/>
    <cellStyle name="Normal 6 3 3 5 2 2" xfId="1542" xr:uid="{88FA6913-5487-405D-8E3A-1368137ADFD0}"/>
    <cellStyle name="Normal 6 3 3 5 3" xfId="1543" xr:uid="{A18BCDE1-627F-4DD7-AD03-32DAE2889774}"/>
    <cellStyle name="Normal 6 3 3 5 4" xfId="3144" xr:uid="{98CC5FE2-6562-4D13-BF63-9592C18E6D9F}"/>
    <cellStyle name="Normal 6 3 3 6" xfId="1544" xr:uid="{2500A297-F58F-44B4-B9F8-A8FF187B29AA}"/>
    <cellStyle name="Normal 6 3 3 6 2" xfId="1545" xr:uid="{5B69180D-9574-49C2-9544-491DAC5232E4}"/>
    <cellStyle name="Normal 6 3 3 7" xfId="1546" xr:uid="{B55B5C01-59A8-483F-B35C-5607B1E7AB2E}"/>
    <cellStyle name="Normal 6 3 3 8" xfId="3145" xr:uid="{3CAB4651-1D79-43EE-B234-76031E274E64}"/>
    <cellStyle name="Normal 6 3 4" xfId="116" xr:uid="{2C379CEE-1DC4-467E-9585-54E8EB975C27}"/>
    <cellStyle name="Normal 6 3 4 2" xfId="447" xr:uid="{B18AA893-1E00-460C-B1F5-8EC322A75F12}"/>
    <cellStyle name="Normal 6 3 4 2 2" xfId="628" xr:uid="{E1BEA26F-0225-44E3-A369-0494FF6D7A44}"/>
    <cellStyle name="Normal 6 3 4 2 2 2" xfId="1547" xr:uid="{6294A4ED-412E-4C62-A413-EBDF01768F1F}"/>
    <cellStyle name="Normal 6 3 4 2 2 2 2" xfId="1548" xr:uid="{6CFB1808-D2CA-4703-911E-008FFB2560C9}"/>
    <cellStyle name="Normal 6 3 4 2 2 3" xfId="1549" xr:uid="{774E3BBF-DC5F-4576-B76B-353B7D8E0C25}"/>
    <cellStyle name="Normal 6 3 4 2 2 4" xfId="3146" xr:uid="{4A03E5C1-E87A-48F2-A6B5-64FBA5F81BFA}"/>
    <cellStyle name="Normal 6 3 4 2 3" xfId="1550" xr:uid="{9CDB70C8-D3ED-4C73-863B-960CAC5C7828}"/>
    <cellStyle name="Normal 6 3 4 2 3 2" xfId="1551" xr:uid="{50C7C13E-AD65-4E0B-A80E-FEE72DA56333}"/>
    <cellStyle name="Normal 6 3 4 2 4" xfId="1552" xr:uid="{6A22C93C-95EC-46E7-BD9F-683523FE807B}"/>
    <cellStyle name="Normal 6 3 4 2 5" xfId="3147" xr:uid="{78D3A0AA-C2B0-49E7-AC88-6D99997F3690}"/>
    <cellStyle name="Normal 6 3 4 3" xfId="629" xr:uid="{826E6593-1F2B-48E1-A6C9-5E0D38E92F3D}"/>
    <cellStyle name="Normal 6 3 4 3 2" xfId="1553" xr:uid="{905EA69B-0E23-4912-9F56-F0731A2943CF}"/>
    <cellStyle name="Normal 6 3 4 3 2 2" xfId="1554" xr:uid="{12E87128-7A93-445A-87A9-34E7D50686B3}"/>
    <cellStyle name="Normal 6 3 4 3 3" xfId="1555" xr:uid="{1D848087-45B2-48F4-81BA-7300BE0E4A33}"/>
    <cellStyle name="Normal 6 3 4 3 4" xfId="3148" xr:uid="{890E545C-E1C1-4362-ACAC-A8845C42DBD8}"/>
    <cellStyle name="Normal 6 3 4 4" xfId="1556" xr:uid="{2A3DACA7-788A-4A0C-AD64-9C77ED2DBDD7}"/>
    <cellStyle name="Normal 6 3 4 4 2" xfId="1557" xr:uid="{E9D55897-5955-4300-95A1-FFFBF7736CBF}"/>
    <cellStyle name="Normal 6 3 4 4 3" xfId="3149" xr:uid="{F47D61E8-F52A-427D-BCA9-30509040FE20}"/>
    <cellStyle name="Normal 6 3 4 4 4" xfId="3150" xr:uid="{DA2D6C1D-8C1B-4D04-B5E9-50BA60F20C08}"/>
    <cellStyle name="Normal 6 3 4 5" xfId="1558" xr:uid="{218543F3-E01D-48AB-8FF6-608B507CE159}"/>
    <cellStyle name="Normal 6 3 4 6" xfId="3151" xr:uid="{6EE6A6D0-D083-4952-8315-91AA6C883346}"/>
    <cellStyle name="Normal 6 3 4 7" xfId="3152" xr:uid="{4B5811DA-3743-49B8-BBA4-68BBA2140A73}"/>
    <cellStyle name="Normal 6 3 5" xfId="328" xr:uid="{CE33B4DB-B7F4-4095-84EB-35BA77BF3320}"/>
    <cellStyle name="Normal 6 3 5 2" xfId="630" xr:uid="{FA2A6476-75C1-4A67-AFD8-86C3BDEB7BB9}"/>
    <cellStyle name="Normal 6 3 5 2 2" xfId="631" xr:uid="{D2C15682-6C99-4AF3-A223-F4868F5F40EA}"/>
    <cellStyle name="Normal 6 3 5 2 2 2" xfId="1559" xr:uid="{931D8776-440D-474F-AA2C-F96E5E394AE4}"/>
    <cellStyle name="Normal 6 3 5 2 2 2 2" xfId="1560" xr:uid="{B7189C5D-D95C-4899-B764-E273F75880C2}"/>
    <cellStyle name="Normal 6 3 5 2 2 3" xfId="1561" xr:uid="{15EF356B-C4B1-4D8E-81CB-01B718F81513}"/>
    <cellStyle name="Normal 6 3 5 2 3" xfId="1562" xr:uid="{33C545E8-8298-4693-9FB6-367B295C9958}"/>
    <cellStyle name="Normal 6 3 5 2 3 2" xfId="1563" xr:uid="{D524A223-9612-4A4D-BB7B-D9A12FCEA990}"/>
    <cellStyle name="Normal 6 3 5 2 4" xfId="1564" xr:uid="{AA25711D-FD7B-4D30-AB20-4E1D50A6F44F}"/>
    <cellStyle name="Normal 6 3 5 3" xfId="632" xr:uid="{3B7BD881-27E9-40CA-BFA2-7270A1DB4105}"/>
    <cellStyle name="Normal 6 3 5 3 2" xfId="1565" xr:uid="{6818EE70-C64C-4BA3-AD97-32F006375013}"/>
    <cellStyle name="Normal 6 3 5 3 2 2" xfId="1566" xr:uid="{2E7DDDBE-9440-492F-AB39-0A49B79B6C1F}"/>
    <cellStyle name="Normal 6 3 5 3 3" xfId="1567" xr:uid="{C6F8CA90-0CF0-417A-903F-284C6D6E3E34}"/>
    <cellStyle name="Normal 6 3 5 3 4" xfId="3153" xr:uid="{2F47ECCC-5DFB-4C43-A145-5AD58DB8B6DF}"/>
    <cellStyle name="Normal 6 3 5 4" xfId="1568" xr:uid="{AFCCC768-E82C-4306-A453-9FA144A6E74F}"/>
    <cellStyle name="Normal 6 3 5 4 2" xfId="1569" xr:uid="{E9B74B83-E488-4623-AD9E-C7269DA1B0BD}"/>
    <cellStyle name="Normal 6 3 5 5" xfId="1570" xr:uid="{D9F98F37-BC43-4293-8B3C-7D4DB3429124}"/>
    <cellStyle name="Normal 6 3 5 6" xfId="3154" xr:uid="{167E02B2-33B5-4C98-B9CC-8343CC1D79C9}"/>
    <cellStyle name="Normal 6 3 6" xfId="329" xr:uid="{92842DEA-EF23-4CDE-84E8-216277D2C326}"/>
    <cellStyle name="Normal 6 3 6 2" xfId="633" xr:uid="{BD6B25B8-6FC0-4826-84FF-224A471B2671}"/>
    <cellStyle name="Normal 6 3 6 2 2" xfId="1571" xr:uid="{D257DE81-DF9D-453E-9F67-12A81283EA17}"/>
    <cellStyle name="Normal 6 3 6 2 2 2" xfId="1572" xr:uid="{6BD6EDBC-473C-4C1A-A857-1EDAFA361F2F}"/>
    <cellStyle name="Normal 6 3 6 2 3" xfId="1573" xr:uid="{1A42C2EE-AC2A-4115-8239-A04B7B85E8C9}"/>
    <cellStyle name="Normal 6 3 6 2 4" xfId="3155" xr:uid="{4C93E7CC-23D9-462D-ACF8-84FAEED81BDB}"/>
    <cellStyle name="Normal 6 3 6 3" xfId="1574" xr:uid="{6EEA99D0-66AE-4E03-98D1-320C43BBB223}"/>
    <cellStyle name="Normal 6 3 6 3 2" xfId="1575" xr:uid="{157B2976-BC15-43A4-AF3C-89F9C1140F5B}"/>
    <cellStyle name="Normal 6 3 6 4" xfId="1576" xr:uid="{5DE66E49-4236-4401-B4AD-8E9F2DC1D631}"/>
    <cellStyle name="Normal 6 3 6 5" xfId="3156" xr:uid="{E68EAE14-A95A-4E64-832F-3299C9113F56}"/>
    <cellStyle name="Normal 6 3 7" xfId="634" xr:uid="{02556829-42AF-48CC-8E13-C7201C7C6BEF}"/>
    <cellStyle name="Normal 6 3 7 2" xfId="1577" xr:uid="{81B403DF-FD19-4BBF-9D63-F7214C81D1FB}"/>
    <cellStyle name="Normal 6 3 7 2 2" xfId="1578" xr:uid="{C62C1134-232C-4C7E-939E-FC9B42D01049}"/>
    <cellStyle name="Normal 6 3 7 3" xfId="1579" xr:uid="{ECF297E3-FAD8-4DDD-8F51-A3D96A4B417C}"/>
    <cellStyle name="Normal 6 3 7 4" xfId="3157" xr:uid="{ABE547A7-07E0-4589-A815-B00EEF07867F}"/>
    <cellStyle name="Normal 6 3 8" xfId="1580" xr:uid="{EC14643A-3B9C-413D-983B-BEF8ED8BD05D}"/>
    <cellStyle name="Normal 6 3 8 2" xfId="1581" xr:uid="{B393CA1F-D624-418E-96CC-AE5A04F541CF}"/>
    <cellStyle name="Normal 6 3 8 3" xfId="3158" xr:uid="{D1D258DB-54AD-4FC0-898A-3BAEE883CAFD}"/>
    <cellStyle name="Normal 6 3 8 4" xfId="3159" xr:uid="{F4AD17CF-A17B-485B-8FA8-DB0C3E0A102F}"/>
    <cellStyle name="Normal 6 3 9" xfId="1582" xr:uid="{28488FE3-912C-4ED1-A635-D7AE2B1EE4BD}"/>
    <cellStyle name="Normal 6 3 9 2" xfId="4718" xr:uid="{C97F6663-D0F3-42A5-9F17-5D6250F362EA}"/>
    <cellStyle name="Normal 6 4" xfId="117" xr:uid="{8AC49021-D312-4EA2-9F55-B4A3001B0614}"/>
    <cellStyle name="Normal 6 4 10" xfId="3160" xr:uid="{41BFB662-98B6-4C1B-80C8-56F473EA3BA0}"/>
    <cellStyle name="Normal 6 4 11" xfId="3161" xr:uid="{88D64420-6F00-4D1B-8340-2B9EEAE8A076}"/>
    <cellStyle name="Normal 6 4 2" xfId="118" xr:uid="{B17349A5-6ACE-4989-B56D-C617BD0D40DD}"/>
    <cellStyle name="Normal 6 4 2 2" xfId="119" xr:uid="{43DA8C54-C6E9-426E-B974-B1DAD28F0FB1}"/>
    <cellStyle name="Normal 6 4 2 2 2" xfId="330" xr:uid="{74320523-7A34-4F08-9419-0FBBB4ECE294}"/>
    <cellStyle name="Normal 6 4 2 2 2 2" xfId="635" xr:uid="{9E886DE1-59F8-4921-A563-49579585B7B9}"/>
    <cellStyle name="Normal 6 4 2 2 2 2 2" xfId="1583" xr:uid="{B1612E04-5FCB-4654-A78D-BE3B8E7CD444}"/>
    <cellStyle name="Normal 6 4 2 2 2 2 2 2" xfId="1584" xr:uid="{BD5B6E24-3716-4E68-B309-D95F5C6C688C}"/>
    <cellStyle name="Normal 6 4 2 2 2 2 3" xfId="1585" xr:uid="{198F9EC1-37A8-41AC-91F1-6C2C0A440A37}"/>
    <cellStyle name="Normal 6 4 2 2 2 2 4" xfId="3162" xr:uid="{4A5EE254-3154-47EE-B17A-1472B5CDAB36}"/>
    <cellStyle name="Normal 6 4 2 2 2 3" xfId="1586" xr:uid="{8A255C3A-3F34-42A4-B264-FCFD4E98EC23}"/>
    <cellStyle name="Normal 6 4 2 2 2 3 2" xfId="1587" xr:uid="{676B8EA8-2A66-4C20-8E69-6FA7C9E2B091}"/>
    <cellStyle name="Normal 6 4 2 2 2 3 3" xfId="3163" xr:uid="{36388621-8728-4234-809A-F2F2F3C5855A}"/>
    <cellStyle name="Normal 6 4 2 2 2 3 4" xfId="3164" xr:uid="{34046BC2-15E1-4817-ACAB-B6FFE68A4642}"/>
    <cellStyle name="Normal 6 4 2 2 2 4" xfId="1588" xr:uid="{C8907FFB-4031-4C7C-AB1F-B0B1E1CDC4CD}"/>
    <cellStyle name="Normal 6 4 2 2 2 5" xfId="3165" xr:uid="{426F5DF5-EB31-42DE-9F23-F9014C79C70A}"/>
    <cellStyle name="Normal 6 4 2 2 2 6" xfId="3166" xr:uid="{6E04D6E8-FE84-4ED9-B2A3-727F5B00F8A5}"/>
    <cellStyle name="Normal 6 4 2 2 3" xfId="636" xr:uid="{186CD847-F172-441B-BCCF-984A23ECE781}"/>
    <cellStyle name="Normal 6 4 2 2 3 2" xfId="1589" xr:uid="{8B939870-86A3-4BAC-9E9A-3E1018E8E3A9}"/>
    <cellStyle name="Normal 6 4 2 2 3 2 2" xfId="1590" xr:uid="{E122FCBA-267E-44A1-A528-60F56333219A}"/>
    <cellStyle name="Normal 6 4 2 2 3 2 3" xfId="3167" xr:uid="{06454CF5-F540-4627-A257-3A00FCA69AF6}"/>
    <cellStyle name="Normal 6 4 2 2 3 2 4" xfId="3168" xr:uid="{535507E9-1DE7-4D05-A63E-E9F28DA23749}"/>
    <cellStyle name="Normal 6 4 2 2 3 3" xfId="1591" xr:uid="{BD0EC50C-2443-4BD7-993A-C55CF16B6A06}"/>
    <cellStyle name="Normal 6 4 2 2 3 4" xfId="3169" xr:uid="{1D20328E-E425-4C6A-A114-28EDB4E36039}"/>
    <cellStyle name="Normal 6 4 2 2 3 5" xfId="3170" xr:uid="{0DE5112E-B7B7-4EC4-9243-10AB4EC02B2D}"/>
    <cellStyle name="Normal 6 4 2 2 4" xfId="1592" xr:uid="{1226057B-2C6F-4250-87E6-1F15EA2C82A9}"/>
    <cellStyle name="Normal 6 4 2 2 4 2" xfId="1593" xr:uid="{5A6CA286-25DF-47C7-9D69-EE328D869E05}"/>
    <cellStyle name="Normal 6 4 2 2 4 3" xfId="3171" xr:uid="{2FFB21A6-E4A4-4A97-B0C1-0560C17F3076}"/>
    <cellStyle name="Normal 6 4 2 2 4 4" xfId="3172" xr:uid="{F94D8FE2-7E86-4EE6-9072-D0C487F048EE}"/>
    <cellStyle name="Normal 6 4 2 2 5" xfId="1594" xr:uid="{43E1066D-FCD6-4599-9570-D560707E8400}"/>
    <cellStyle name="Normal 6 4 2 2 5 2" xfId="3173" xr:uid="{1F1BF5CB-E531-440F-9F54-2420BF63DCFD}"/>
    <cellStyle name="Normal 6 4 2 2 5 3" xfId="3174" xr:uid="{DBC227BD-A09D-41D8-B0E3-64AC52CB1012}"/>
    <cellStyle name="Normal 6 4 2 2 5 4" xfId="3175" xr:uid="{E4CD8A60-2DAF-46DA-82FA-2695CBF90998}"/>
    <cellStyle name="Normal 6 4 2 2 6" xfId="3176" xr:uid="{598DBA6F-C2BA-4AFB-B7CE-822226483B62}"/>
    <cellStyle name="Normal 6 4 2 2 7" xfId="3177" xr:uid="{385EF4E1-299C-4B5E-AE50-C15690069DF4}"/>
    <cellStyle name="Normal 6 4 2 2 8" xfId="3178" xr:uid="{341E0BC0-68AA-48EA-AC3E-3606E390E500}"/>
    <cellStyle name="Normal 6 4 2 3" xfId="331" xr:uid="{0412E673-5E1E-43EA-A1FA-150EC0063C86}"/>
    <cellStyle name="Normal 6 4 2 3 2" xfId="637" xr:uid="{A9128E23-9C4D-46D1-A15B-F967C8D04FE7}"/>
    <cellStyle name="Normal 6 4 2 3 2 2" xfId="638" xr:uid="{73D8E704-E046-4B18-B184-E77C60BE50FE}"/>
    <cellStyle name="Normal 6 4 2 3 2 2 2" xfId="1595" xr:uid="{564878CA-5AF6-4967-9D7D-F8A6B163EC07}"/>
    <cellStyle name="Normal 6 4 2 3 2 2 2 2" xfId="1596" xr:uid="{FCDDC1E2-1D25-431E-A1CD-FED765098992}"/>
    <cellStyle name="Normal 6 4 2 3 2 2 3" xfId="1597" xr:uid="{7BEA5813-E30D-45EC-AFE2-616FDF3DF70F}"/>
    <cellStyle name="Normal 6 4 2 3 2 3" xfId="1598" xr:uid="{F964274A-CE3A-4DBE-936C-DFBE41A53525}"/>
    <cellStyle name="Normal 6 4 2 3 2 3 2" xfId="1599" xr:uid="{F73473D2-F209-478F-98E4-DD2D9EA41CD6}"/>
    <cellStyle name="Normal 6 4 2 3 2 4" xfId="1600" xr:uid="{B66C75F8-B726-4ED3-8E96-B1D205C2A459}"/>
    <cellStyle name="Normal 6 4 2 3 3" xfId="639" xr:uid="{435F99B9-C9FC-4EA4-A500-AA1EC892019A}"/>
    <cellStyle name="Normal 6 4 2 3 3 2" xfId="1601" xr:uid="{3661C2BB-8A0F-454F-A218-6F14DA55FD26}"/>
    <cellStyle name="Normal 6 4 2 3 3 2 2" xfId="1602" xr:uid="{4D56041A-D3C4-49B4-B066-4416D155A752}"/>
    <cellStyle name="Normal 6 4 2 3 3 3" xfId="1603" xr:uid="{36EE9120-337C-41D3-8723-CE37EE221C4B}"/>
    <cellStyle name="Normal 6 4 2 3 3 4" xfId="3179" xr:uid="{5977EA41-24AD-4E56-9748-2D7BE10ACE12}"/>
    <cellStyle name="Normal 6 4 2 3 4" xfId="1604" xr:uid="{D0438DF4-C93A-4B21-8FF0-C59A562B952C}"/>
    <cellStyle name="Normal 6 4 2 3 4 2" xfId="1605" xr:uid="{B1AE98E2-4DAB-435F-B098-506C94FCCE37}"/>
    <cellStyle name="Normal 6 4 2 3 5" xfId="1606" xr:uid="{D754900B-38E9-4790-9E1F-4824F785E109}"/>
    <cellStyle name="Normal 6 4 2 3 6" xfId="3180" xr:uid="{0E54B393-41C7-489C-888F-363269AD6E7C}"/>
    <cellStyle name="Normal 6 4 2 4" xfId="332" xr:uid="{0CFF838A-7B09-4052-97CC-1755D0A040DD}"/>
    <cellStyle name="Normal 6 4 2 4 2" xfId="640" xr:uid="{B98D0437-6294-4D0D-8BCF-4C720DAC722B}"/>
    <cellStyle name="Normal 6 4 2 4 2 2" xfId="1607" xr:uid="{98FFCB7C-CF3D-49A4-AE87-D96323452060}"/>
    <cellStyle name="Normal 6 4 2 4 2 2 2" xfId="1608" xr:uid="{42BC9826-3723-452E-8FFB-62CCD125C6E5}"/>
    <cellStyle name="Normal 6 4 2 4 2 3" xfId="1609" xr:uid="{064091AD-9F89-4FFA-8CB0-C936B72A2053}"/>
    <cellStyle name="Normal 6 4 2 4 2 4" xfId="3181" xr:uid="{6D1BF2C3-D27D-4568-8BA3-38AB3A9F7141}"/>
    <cellStyle name="Normal 6 4 2 4 3" xfId="1610" xr:uid="{57E07227-3B53-4158-9104-8A61EF73C705}"/>
    <cellStyle name="Normal 6 4 2 4 3 2" xfId="1611" xr:uid="{652D2EB0-032A-4A23-B503-9A464FF8E26A}"/>
    <cellStyle name="Normal 6 4 2 4 4" xfId="1612" xr:uid="{B8E56C24-BE2F-4B3A-960F-D449C0332D53}"/>
    <cellStyle name="Normal 6 4 2 4 5" xfId="3182" xr:uid="{4E5C5BDA-A5D5-4428-8C9F-4ECC512D2790}"/>
    <cellStyle name="Normal 6 4 2 5" xfId="333" xr:uid="{1D47EE89-03F6-45FC-8918-5753D00287D7}"/>
    <cellStyle name="Normal 6 4 2 5 2" xfId="1613" xr:uid="{A3743586-FC3E-455D-95AE-3DA06BD2DD52}"/>
    <cellStyle name="Normal 6 4 2 5 2 2" xfId="1614" xr:uid="{A27B2419-53E5-4392-A202-92FB3299A730}"/>
    <cellStyle name="Normal 6 4 2 5 3" xfId="1615" xr:uid="{F6332CF3-5B60-48C2-8DB3-3BCEE51EA088}"/>
    <cellStyle name="Normal 6 4 2 5 4" xfId="3183" xr:uid="{95368DD8-4E56-41C5-9386-55183BF28369}"/>
    <cellStyle name="Normal 6 4 2 6" xfId="1616" xr:uid="{8BD122FD-C93E-4145-A32C-2A95489D29D9}"/>
    <cellStyle name="Normal 6 4 2 6 2" xfId="1617" xr:uid="{909519A6-B14F-46FD-8F73-5D6D1192D775}"/>
    <cellStyle name="Normal 6 4 2 6 3" xfId="3184" xr:uid="{5889D007-5CC5-46FF-A21A-F98CC8181144}"/>
    <cellStyle name="Normal 6 4 2 6 4" xfId="3185" xr:uid="{C1123BAC-8455-4AE0-8E7A-E701DF45A639}"/>
    <cellStyle name="Normal 6 4 2 7" xfId="1618" xr:uid="{74C3DEDA-6A0D-4F21-A62D-E09E7F3A94E2}"/>
    <cellStyle name="Normal 6 4 2 8" xfId="3186" xr:uid="{538B61E9-5CFB-427E-B45C-3301D46C0502}"/>
    <cellStyle name="Normal 6 4 2 9" xfId="3187" xr:uid="{6CFAB4AE-1462-4386-A3AB-E2A3829A9BA8}"/>
    <cellStyle name="Normal 6 4 3" xfId="120" xr:uid="{93FBDDB2-A78F-49DB-BDC2-566C1B5FD925}"/>
    <cellStyle name="Normal 6 4 3 2" xfId="121" xr:uid="{487F483F-2EF2-4CEB-82DB-8E7CA435365B}"/>
    <cellStyle name="Normal 6 4 3 2 2" xfId="641" xr:uid="{7C94D680-A58B-4706-A722-BEB44222F369}"/>
    <cellStyle name="Normal 6 4 3 2 2 2" xfId="1619" xr:uid="{2F32698B-FC4A-418A-A3C9-678AEF2EB184}"/>
    <cellStyle name="Normal 6 4 3 2 2 2 2" xfId="1620" xr:uid="{2BCF0B4D-C716-4A43-9069-1B8150E6F45B}"/>
    <cellStyle name="Normal 6 4 3 2 2 2 2 2" xfId="4476" xr:uid="{A14C40A4-5FD9-4CFF-8765-D70BBDF3B366}"/>
    <cellStyle name="Normal 6 4 3 2 2 2 3" xfId="4477" xr:uid="{92A26750-ED7F-4D85-9F5A-BCAF3A84698A}"/>
    <cellStyle name="Normal 6 4 3 2 2 3" xfId="1621" xr:uid="{B285A06F-4683-42F9-9883-8754AD41936E}"/>
    <cellStyle name="Normal 6 4 3 2 2 3 2" xfId="4478" xr:uid="{970E82D4-4D74-46F2-BE37-528D622F7F8C}"/>
    <cellStyle name="Normal 6 4 3 2 2 4" xfId="3188" xr:uid="{004B764E-BBAF-4F4A-9510-5804CEC78D6B}"/>
    <cellStyle name="Normal 6 4 3 2 3" xfId="1622" xr:uid="{1B4CA0BA-BB58-4793-BC74-B1783C630116}"/>
    <cellStyle name="Normal 6 4 3 2 3 2" xfId="1623" xr:uid="{695BC9A5-4239-4FA8-88A9-D2905AD55F42}"/>
    <cellStyle name="Normal 6 4 3 2 3 2 2" xfId="4479" xr:uid="{4CBC42B8-2FAD-4EDF-80BF-CE4400A9BF30}"/>
    <cellStyle name="Normal 6 4 3 2 3 3" xfId="3189" xr:uid="{2A7BFC4B-5AC1-4FBA-8B35-28914DF881A7}"/>
    <cellStyle name="Normal 6 4 3 2 3 4" xfId="3190" xr:uid="{FD11B971-6366-468A-AE48-37A7ABA9D0C8}"/>
    <cellStyle name="Normal 6 4 3 2 4" xfId="1624" xr:uid="{84BA4632-A843-40C1-AB2B-476322979A82}"/>
    <cellStyle name="Normal 6 4 3 2 4 2" xfId="4480" xr:uid="{D3347F19-E0BB-44AE-96BD-C9BD718C3B70}"/>
    <cellStyle name="Normal 6 4 3 2 5" xfId="3191" xr:uid="{E3E62D2E-358C-4392-B47F-C39102172E09}"/>
    <cellStyle name="Normal 6 4 3 2 6" xfId="3192" xr:uid="{04FD1F61-89CB-451E-BAF2-D83F81AAE3B8}"/>
    <cellStyle name="Normal 6 4 3 3" xfId="334" xr:uid="{9A559AC1-0DB9-41D9-8A8A-AA058B4FFDC4}"/>
    <cellStyle name="Normal 6 4 3 3 2" xfId="1625" xr:uid="{09F6C6BF-0E03-43B0-9E2C-83CE7F4BD8CB}"/>
    <cellStyle name="Normal 6 4 3 3 2 2" xfId="1626" xr:uid="{92D66E79-24AE-4747-A7FD-4E3A86EA3719}"/>
    <cellStyle name="Normal 6 4 3 3 2 2 2" xfId="4481" xr:uid="{366D17F2-6FAC-4E3F-A4D3-4D6F16264338}"/>
    <cellStyle name="Normal 6 4 3 3 2 3" xfId="3193" xr:uid="{EFA1DA9A-D7A8-4B02-90AE-F9B21B58780D}"/>
    <cellStyle name="Normal 6 4 3 3 2 4" xfId="3194" xr:uid="{5F97DC9D-A7F8-4368-9F70-0016CB098E37}"/>
    <cellStyle name="Normal 6 4 3 3 3" xfId="1627" xr:uid="{DDF7113C-165D-40ED-9C13-CF9DADEEB1C2}"/>
    <cellStyle name="Normal 6 4 3 3 3 2" xfId="4482" xr:uid="{4D5B9EC3-EEBA-4E7F-AAA1-42B2EAA497E3}"/>
    <cellStyle name="Normal 6 4 3 3 4" xfId="3195" xr:uid="{CA188D93-B5EC-4CCE-9FAA-6C7D636B9D41}"/>
    <cellStyle name="Normal 6 4 3 3 5" xfId="3196" xr:uid="{6B9E5371-9ED1-4181-A492-892919E27F9B}"/>
    <cellStyle name="Normal 6 4 3 4" xfId="1628" xr:uid="{FD2D3C72-B960-4DF2-ACAE-D80BF2853165}"/>
    <cellStyle name="Normal 6 4 3 4 2" xfId="1629" xr:uid="{5C7B4AD7-727E-460F-9762-5973DA2581D8}"/>
    <cellStyle name="Normal 6 4 3 4 2 2" xfId="4483" xr:uid="{6AA72D19-1C94-45FC-8612-271882BB0180}"/>
    <cellStyle name="Normal 6 4 3 4 3" xfId="3197" xr:uid="{927BEC19-88EA-4ACB-A11E-9060FBFED2E6}"/>
    <cellStyle name="Normal 6 4 3 4 4" xfId="3198" xr:uid="{9A7D8C0F-F0BA-4578-AD2C-0B4B9C90E718}"/>
    <cellStyle name="Normal 6 4 3 5" xfId="1630" xr:uid="{A28ECEAF-27F4-417C-9C7B-0C4098A3CC8D}"/>
    <cellStyle name="Normal 6 4 3 5 2" xfId="3199" xr:uid="{367A3DDB-7345-4D2C-ACB1-0776E701F121}"/>
    <cellStyle name="Normal 6 4 3 5 3" xfId="3200" xr:uid="{F351811D-03E4-439E-8554-8823169DD87B}"/>
    <cellStyle name="Normal 6 4 3 5 4" xfId="3201" xr:uid="{637A6484-07D8-44DF-85B6-43D234BA39D9}"/>
    <cellStyle name="Normal 6 4 3 6" xfId="3202" xr:uid="{963B0D38-E447-494A-8DF2-10B8FB77B9A6}"/>
    <cellStyle name="Normal 6 4 3 7" xfId="3203" xr:uid="{B8D8C391-1EFA-4785-A19C-FBF6E020576E}"/>
    <cellStyle name="Normal 6 4 3 8" xfId="3204" xr:uid="{B903231C-230C-4E97-A312-BBD838FF9FCE}"/>
    <cellStyle name="Normal 6 4 4" xfId="122" xr:uid="{0F358FCA-9480-4B61-A46E-2189C79B381B}"/>
    <cellStyle name="Normal 6 4 4 2" xfId="642" xr:uid="{E5A60A00-C665-47BF-8F6C-80F20498683E}"/>
    <cellStyle name="Normal 6 4 4 2 2" xfId="643" xr:uid="{6EE5400E-43F5-4EE7-AA75-A0E1B42B2E19}"/>
    <cellStyle name="Normal 6 4 4 2 2 2" xfId="1631" xr:uid="{696638C7-839D-4270-8F8E-211CE0B37E8B}"/>
    <cellStyle name="Normal 6 4 4 2 2 2 2" xfId="1632" xr:uid="{8D527AFF-0BE6-48C1-ACCE-DBBE46F71F25}"/>
    <cellStyle name="Normal 6 4 4 2 2 3" xfId="1633" xr:uid="{720949C8-36A2-49D0-A1CC-4CEF535275D3}"/>
    <cellStyle name="Normal 6 4 4 2 2 4" xfId="3205" xr:uid="{8A29F86B-A85F-48A2-837C-F310F5F95A8D}"/>
    <cellStyle name="Normal 6 4 4 2 3" xfId="1634" xr:uid="{B45D94FF-3AF9-4F09-AC4D-166F7E2B3378}"/>
    <cellStyle name="Normal 6 4 4 2 3 2" xfId="1635" xr:uid="{28CF92EF-FE7C-4B14-B8C0-0AFE2670297D}"/>
    <cellStyle name="Normal 6 4 4 2 4" xfId="1636" xr:uid="{99484473-EAC8-48F6-B460-D4B4BA422926}"/>
    <cellStyle name="Normal 6 4 4 2 5" xfId="3206" xr:uid="{ED044720-86A6-46EA-86F2-3AB22505206A}"/>
    <cellStyle name="Normal 6 4 4 3" xfId="644" xr:uid="{A473F21C-C69D-4679-AB97-8C455C5B69A4}"/>
    <cellStyle name="Normal 6 4 4 3 2" xfId="1637" xr:uid="{8EBB9BDA-6915-432B-A61A-3384FC69A17B}"/>
    <cellStyle name="Normal 6 4 4 3 2 2" xfId="1638" xr:uid="{737A0579-70E2-4079-B8D4-86B8272DA758}"/>
    <cellStyle name="Normal 6 4 4 3 3" xfId="1639" xr:uid="{D5FD130D-E2E3-4AEF-ABED-F26E5EBC0375}"/>
    <cellStyle name="Normal 6 4 4 3 4" xfId="3207" xr:uid="{3C9BBCEE-563D-4C8F-8505-70EA02E89734}"/>
    <cellStyle name="Normal 6 4 4 4" xfId="1640" xr:uid="{E4DE0A97-53F5-4257-B597-C7D40E5DEF2A}"/>
    <cellStyle name="Normal 6 4 4 4 2" xfId="1641" xr:uid="{12C69E94-F75C-49D0-961C-9BAE10A8E3BD}"/>
    <cellStyle name="Normal 6 4 4 4 3" xfId="3208" xr:uid="{551B3B20-6739-44B6-B735-54D35D2E9A6D}"/>
    <cellStyle name="Normal 6 4 4 4 4" xfId="3209" xr:uid="{B7B6E4CA-1AEC-4CB7-9F83-7037028C8B15}"/>
    <cellStyle name="Normal 6 4 4 5" xfId="1642" xr:uid="{F321FCBF-EA8B-4186-BADF-5374BF77C7B4}"/>
    <cellStyle name="Normal 6 4 4 6" xfId="3210" xr:uid="{CCCF673E-A714-4543-BA38-1DC455CAC0AE}"/>
    <cellStyle name="Normal 6 4 4 7" xfId="3211" xr:uid="{9D82A523-A0A8-4D05-87E0-278B0DA614D9}"/>
    <cellStyle name="Normal 6 4 5" xfId="335" xr:uid="{EE8339B8-A0B5-4C45-B316-A0C59AE33671}"/>
    <cellStyle name="Normal 6 4 5 2" xfId="645" xr:uid="{DE475E59-F9A5-44B6-A895-176E71281106}"/>
    <cellStyle name="Normal 6 4 5 2 2" xfId="1643" xr:uid="{E6B0A7FA-9357-44C4-A5F0-B1EDE324A874}"/>
    <cellStyle name="Normal 6 4 5 2 2 2" xfId="1644" xr:uid="{25A71E56-3EEC-4D13-8491-3749E41E4BB6}"/>
    <cellStyle name="Normal 6 4 5 2 3" xfId="1645" xr:uid="{C5EF52D3-4256-4697-A3CA-B3DAB6DAA3FE}"/>
    <cellStyle name="Normal 6 4 5 2 4" xfId="3212" xr:uid="{C85354FB-A517-43B3-A020-70EDD5DFCBF1}"/>
    <cellStyle name="Normal 6 4 5 3" xfId="1646" xr:uid="{8C7ECB16-E434-4269-B219-A4C1873BB2A2}"/>
    <cellStyle name="Normal 6 4 5 3 2" xfId="1647" xr:uid="{5EECFAC3-FD58-4A36-B60C-D78597BD356B}"/>
    <cellStyle name="Normal 6 4 5 3 3" xfId="3213" xr:uid="{EA7CA8F3-EF37-4F7A-8E97-485F5EA0F035}"/>
    <cellStyle name="Normal 6 4 5 3 4" xfId="3214" xr:uid="{8BE6B644-DCD8-4DEF-9B62-EC9084F2C5A5}"/>
    <cellStyle name="Normal 6 4 5 4" xfId="1648" xr:uid="{B845B2B1-1D8B-42D4-8E30-8028884E6A47}"/>
    <cellStyle name="Normal 6 4 5 5" xfId="3215" xr:uid="{822A98C5-5A8E-48DE-A8B4-60BDCDD2B4CE}"/>
    <cellStyle name="Normal 6 4 5 6" xfId="3216" xr:uid="{921C47F0-38A1-4F3A-A975-415D33AFF901}"/>
    <cellStyle name="Normal 6 4 6" xfId="336" xr:uid="{6019B9D6-0652-4BC9-816C-8B2CE06BDC69}"/>
    <cellStyle name="Normal 6 4 6 2" xfId="1649" xr:uid="{3CA83A5C-C13F-4855-830F-9E74AC836EC8}"/>
    <cellStyle name="Normal 6 4 6 2 2" xfId="1650" xr:uid="{DD782AC8-1A38-402E-8C26-9FB7A89913A4}"/>
    <cellStyle name="Normal 6 4 6 2 3" xfId="3217" xr:uid="{DAEFBB60-BCDE-479C-8901-BCD03932F825}"/>
    <cellStyle name="Normal 6 4 6 2 4" xfId="3218" xr:uid="{05FE665B-4B43-4B9C-9E1E-3E3C6F5870F5}"/>
    <cellStyle name="Normal 6 4 6 3" xfId="1651" xr:uid="{F29037D9-C1B3-4BB9-9882-83B00CA32871}"/>
    <cellStyle name="Normal 6 4 6 4" xfId="3219" xr:uid="{4D89D401-9693-4F78-86A6-696D1F3543E0}"/>
    <cellStyle name="Normal 6 4 6 5" xfId="3220" xr:uid="{B0B32676-EE93-4021-B5BE-6BB44D60A75D}"/>
    <cellStyle name="Normal 6 4 7" xfId="1652" xr:uid="{74DEB303-A324-4DBD-9515-1AEC939C0AC9}"/>
    <cellStyle name="Normal 6 4 7 2" xfId="1653" xr:uid="{5364BA5C-1F12-4069-B684-B99DCAC21A48}"/>
    <cellStyle name="Normal 6 4 7 3" xfId="3221" xr:uid="{03B153FE-EA26-4B77-9A47-8938E96BF11A}"/>
    <cellStyle name="Normal 6 4 7 3 2" xfId="4407" xr:uid="{CE9462C2-1DDC-4F25-B9E8-FFD6F4F9AB21}"/>
    <cellStyle name="Normal 6 4 7 3 3" xfId="4685" xr:uid="{7AED75D6-AE2B-4473-8391-A0C4CB1003F6}"/>
    <cellStyle name="Normal 6 4 7 4" xfId="3222" xr:uid="{5C8BB855-2D10-457C-881F-D61938F13935}"/>
    <cellStyle name="Normal 6 4 8" xfId="1654" xr:uid="{AB5918CC-F27B-4633-8063-F8A5FC23FBEB}"/>
    <cellStyle name="Normal 6 4 8 2" xfId="3223" xr:uid="{7EB8872D-76E9-4256-9217-A97CCFF54390}"/>
    <cellStyle name="Normal 6 4 8 3" xfId="3224" xr:uid="{E6FEAFD1-5B26-42C5-BA50-63B3BEE4B640}"/>
    <cellStyle name="Normal 6 4 8 4" xfId="3225" xr:uid="{5079B0C4-334F-4619-A046-E477CE2D4F9A}"/>
    <cellStyle name="Normal 6 4 9" xfId="3226" xr:uid="{52C7E053-53B5-4068-B976-642825B9A88F}"/>
    <cellStyle name="Normal 6 5" xfId="123" xr:uid="{C4C70DD8-2C95-4D62-9235-D79DF3C4B91C}"/>
    <cellStyle name="Normal 6 5 10" xfId="3227" xr:uid="{D1841BD8-7039-48DE-8519-F6D8A4AA52DD}"/>
    <cellStyle name="Normal 6 5 11" xfId="3228" xr:uid="{F2DE62F3-D7B7-4676-BA16-FBDCE6F62597}"/>
    <cellStyle name="Normal 6 5 2" xfId="124" xr:uid="{C09D0DAD-1D58-4634-9969-7CB576659F73}"/>
    <cellStyle name="Normal 6 5 2 2" xfId="337" xr:uid="{BC339AA0-A307-4ADA-B0CD-AA6CA263C0E1}"/>
    <cellStyle name="Normal 6 5 2 2 2" xfId="646" xr:uid="{7A49D81B-D574-4F2D-99C1-D3CE882BB508}"/>
    <cellStyle name="Normal 6 5 2 2 2 2" xfId="647" xr:uid="{649E1629-96B1-4DC6-9E75-33BD70B58B5C}"/>
    <cellStyle name="Normal 6 5 2 2 2 2 2" xfId="1655" xr:uid="{5289279E-4420-45F9-893C-64C8241D206D}"/>
    <cellStyle name="Normal 6 5 2 2 2 2 3" xfId="3229" xr:uid="{69B639CE-89F1-4424-8C33-7070CF460597}"/>
    <cellStyle name="Normal 6 5 2 2 2 2 4" xfId="3230" xr:uid="{5879480C-2978-4C03-AB49-B41EB0093F34}"/>
    <cellStyle name="Normal 6 5 2 2 2 3" xfId="1656" xr:uid="{860CAB55-4E51-4081-9978-C9F914B75DFD}"/>
    <cellStyle name="Normal 6 5 2 2 2 3 2" xfId="3231" xr:uid="{06012D3D-87FC-4A3B-B7D7-B03C23A5D2ED}"/>
    <cellStyle name="Normal 6 5 2 2 2 3 3" xfId="3232" xr:uid="{CD040306-8070-4838-9476-00DB8472938A}"/>
    <cellStyle name="Normal 6 5 2 2 2 3 4" xfId="3233" xr:uid="{FF3B53B0-AB40-4A65-822E-C9FB1E57059C}"/>
    <cellStyle name="Normal 6 5 2 2 2 4" xfId="3234" xr:uid="{D60F9A7F-E2C9-48C2-95C7-9C2CDB0A138C}"/>
    <cellStyle name="Normal 6 5 2 2 2 5" xfId="3235" xr:uid="{748F45EC-E53D-4706-AFD6-F8369C10216F}"/>
    <cellStyle name="Normal 6 5 2 2 2 6" xfId="3236" xr:uid="{6AE19687-E206-475B-9D24-9907EDD8F770}"/>
    <cellStyle name="Normal 6 5 2 2 3" xfId="648" xr:uid="{154583A0-0A75-426A-83A8-6985F3B797CD}"/>
    <cellStyle name="Normal 6 5 2 2 3 2" xfId="1657" xr:uid="{FF143B57-A0A2-4F03-B70D-552909325E0C}"/>
    <cellStyle name="Normal 6 5 2 2 3 2 2" xfId="3237" xr:uid="{80048632-1D40-41E1-A984-EDC683501E38}"/>
    <cellStyle name="Normal 6 5 2 2 3 2 3" xfId="3238" xr:uid="{BEFD4653-E14F-4F66-A3B9-525C6CFED68F}"/>
    <cellStyle name="Normal 6 5 2 2 3 2 4" xfId="3239" xr:uid="{9605ACFA-44FC-4245-B25C-123D7AF1AC36}"/>
    <cellStyle name="Normal 6 5 2 2 3 3" xfId="3240" xr:uid="{EEDB84BA-FD57-4852-8D90-0067EF654B80}"/>
    <cellStyle name="Normal 6 5 2 2 3 4" xfId="3241" xr:uid="{DDDF4670-309D-4288-A344-C60188E265EA}"/>
    <cellStyle name="Normal 6 5 2 2 3 5" xfId="3242" xr:uid="{111BF637-FDD3-4F85-B235-21AA175962D3}"/>
    <cellStyle name="Normal 6 5 2 2 4" xfId="1658" xr:uid="{38BEBA19-8143-4137-9580-B8F99060945A}"/>
    <cellStyle name="Normal 6 5 2 2 4 2" xfId="3243" xr:uid="{91D6D427-131F-4A7F-8D0D-0B1690C994AD}"/>
    <cellStyle name="Normal 6 5 2 2 4 3" xfId="3244" xr:uid="{32F5A8F5-66EC-400D-BBF2-BB5D49F2FE71}"/>
    <cellStyle name="Normal 6 5 2 2 4 4" xfId="3245" xr:uid="{8E87AC63-EBE2-4719-AE9D-7FDFC1BD9F68}"/>
    <cellStyle name="Normal 6 5 2 2 5" xfId="3246" xr:uid="{9AD7A6B2-2F78-4F02-BDA5-63D18E74E494}"/>
    <cellStyle name="Normal 6 5 2 2 5 2" xfId="3247" xr:uid="{4E5912BC-F597-43BD-BA93-56D4EAB5A226}"/>
    <cellStyle name="Normal 6 5 2 2 5 3" xfId="3248" xr:uid="{D74261A6-E159-4DD8-A791-E176C019AF9D}"/>
    <cellStyle name="Normal 6 5 2 2 5 4" xfId="3249" xr:uid="{EB7F2A92-B20A-44FD-A909-3FB750065824}"/>
    <cellStyle name="Normal 6 5 2 2 6" xfId="3250" xr:uid="{50191F3B-9A4F-4485-B87A-2B8C1915031C}"/>
    <cellStyle name="Normal 6 5 2 2 7" xfId="3251" xr:uid="{BC2DA693-2337-4A0A-9D87-E8D6EBAFF9E8}"/>
    <cellStyle name="Normal 6 5 2 2 8" xfId="3252" xr:uid="{0EB80E8B-A7F0-40AE-A16B-C4C4B5367504}"/>
    <cellStyle name="Normal 6 5 2 3" xfId="649" xr:uid="{99875462-BCF5-4A05-97BD-1F7D7A68FFAF}"/>
    <cellStyle name="Normal 6 5 2 3 2" xfId="650" xr:uid="{0BBAAC88-D3CA-4950-9882-1DCFA13FF309}"/>
    <cellStyle name="Normal 6 5 2 3 2 2" xfId="651" xr:uid="{E119120B-E16A-4482-9251-C110D7095534}"/>
    <cellStyle name="Normal 6 5 2 3 2 3" xfId="3253" xr:uid="{A874A9B6-16A3-45D4-BD74-931BDC558EF9}"/>
    <cellStyle name="Normal 6 5 2 3 2 4" xfId="3254" xr:uid="{6AFBB6DE-861C-4AFE-8C79-F97E4A859967}"/>
    <cellStyle name="Normal 6 5 2 3 3" xfId="652" xr:uid="{044C0B39-350F-43E6-8343-B022AA23ECD5}"/>
    <cellStyle name="Normal 6 5 2 3 3 2" xfId="3255" xr:uid="{0C501767-A317-4619-BEB5-AB4F94C0792D}"/>
    <cellStyle name="Normal 6 5 2 3 3 3" xfId="3256" xr:uid="{6B693CD7-A9CA-497D-AFD4-3C8EE2B5F6B7}"/>
    <cellStyle name="Normal 6 5 2 3 3 4" xfId="3257" xr:uid="{9140D3A2-CAB9-4C78-86D8-990C965CD94D}"/>
    <cellStyle name="Normal 6 5 2 3 4" xfId="3258" xr:uid="{5255079B-0462-4B72-8503-903ECC55F089}"/>
    <cellStyle name="Normal 6 5 2 3 5" xfId="3259" xr:uid="{29695CCD-1294-485E-BF40-B01FECE76191}"/>
    <cellStyle name="Normal 6 5 2 3 6" xfId="3260" xr:uid="{F755B56C-C4DA-44E3-95F2-D8DF6A026681}"/>
    <cellStyle name="Normal 6 5 2 4" xfId="653" xr:uid="{91AE5ABF-FC4C-4CFA-8D5C-F6A65FC044AB}"/>
    <cellStyle name="Normal 6 5 2 4 2" xfId="654" xr:uid="{F7DF53CA-81DE-4D42-B36F-29D16F47F7E0}"/>
    <cellStyle name="Normal 6 5 2 4 2 2" xfId="3261" xr:uid="{F6F13F8A-445D-4563-B549-5C4F49830DFA}"/>
    <cellStyle name="Normal 6 5 2 4 2 3" xfId="3262" xr:uid="{D5ABA549-39F1-4DD3-B1F2-EA242881DCEB}"/>
    <cellStyle name="Normal 6 5 2 4 2 4" xfId="3263" xr:uid="{C9DF1F9E-CFE4-4546-9B72-78D9DDFF16F9}"/>
    <cellStyle name="Normal 6 5 2 4 3" xfId="3264" xr:uid="{B12147DB-D305-456F-B93B-144BFC8D17EF}"/>
    <cellStyle name="Normal 6 5 2 4 4" xfId="3265" xr:uid="{D6B32709-AA28-4E4B-AA38-2CF3956BF3B8}"/>
    <cellStyle name="Normal 6 5 2 4 5" xfId="3266" xr:uid="{93FC786F-1041-44FE-BD51-845B44513D88}"/>
    <cellStyle name="Normal 6 5 2 5" xfId="655" xr:uid="{048BE9D7-82D1-4188-A83F-D598263430D7}"/>
    <cellStyle name="Normal 6 5 2 5 2" xfId="3267" xr:uid="{EC9F06EC-6AAD-4040-B673-F02E8877A6F8}"/>
    <cellStyle name="Normal 6 5 2 5 3" xfId="3268" xr:uid="{E787A8C7-A203-4F5E-8FD4-2081D6EE868B}"/>
    <cellStyle name="Normal 6 5 2 5 4" xfId="3269" xr:uid="{F4F2653B-7BA2-40EF-B2F3-ADEAAE8CEF72}"/>
    <cellStyle name="Normal 6 5 2 6" xfId="3270" xr:uid="{9514AA1E-DED3-4FB1-B72C-BAC987B5736A}"/>
    <cellStyle name="Normal 6 5 2 6 2" xfId="3271" xr:uid="{CD176062-92BA-43C1-AD92-896054E3112C}"/>
    <cellStyle name="Normal 6 5 2 6 3" xfId="3272" xr:uid="{4EDA47DC-B826-41E2-B6A3-F7FD6D99F597}"/>
    <cellStyle name="Normal 6 5 2 6 4" xfId="3273" xr:uid="{60C43FB7-94C0-4314-A279-88EE9E4621D8}"/>
    <cellStyle name="Normal 6 5 2 7" xfId="3274" xr:uid="{3CBA150A-5F54-4915-A957-C4F369887563}"/>
    <cellStyle name="Normal 6 5 2 8" xfId="3275" xr:uid="{8953D126-A8B9-4ACF-A503-893AC151E79B}"/>
    <cellStyle name="Normal 6 5 2 9" xfId="3276" xr:uid="{31013E44-FAC4-46C5-9EBD-AA659599C932}"/>
    <cellStyle name="Normal 6 5 3" xfId="338" xr:uid="{A1B48AE5-0422-4BA0-8D6F-A2056F8C3990}"/>
    <cellStyle name="Normal 6 5 3 2" xfId="656" xr:uid="{B2B9EC7D-8AB9-4E32-A89F-5B392AB3F32B}"/>
    <cellStyle name="Normal 6 5 3 2 2" xfId="657" xr:uid="{4134C96F-DC7C-4A50-A6BA-9989DE0D0157}"/>
    <cellStyle name="Normal 6 5 3 2 2 2" xfId="1659" xr:uid="{719C5FAE-E22B-4E7A-90B8-EF0C6CD66D6C}"/>
    <cellStyle name="Normal 6 5 3 2 2 2 2" xfId="1660" xr:uid="{C2E40770-44CD-420F-86B3-337DDFA73953}"/>
    <cellStyle name="Normal 6 5 3 2 2 3" xfId="1661" xr:uid="{F64021C3-5E06-4EDA-AF15-A07EADF4CB43}"/>
    <cellStyle name="Normal 6 5 3 2 2 4" xfId="3277" xr:uid="{79C97502-A0A6-4FC5-AF31-19118433BB2B}"/>
    <cellStyle name="Normal 6 5 3 2 3" xfId="1662" xr:uid="{40AB42CB-5058-472E-A572-AF57FDF1FE9E}"/>
    <cellStyle name="Normal 6 5 3 2 3 2" xfId="1663" xr:uid="{0536EAA6-34FE-4CFF-B9E9-F52586C192A0}"/>
    <cellStyle name="Normal 6 5 3 2 3 3" xfId="3278" xr:uid="{212F2CB5-C986-4356-9397-E5F4F36B12A3}"/>
    <cellStyle name="Normal 6 5 3 2 3 4" xfId="3279" xr:uid="{1A718072-192B-4407-A0D4-665FA5A7E3BC}"/>
    <cellStyle name="Normal 6 5 3 2 4" xfId="1664" xr:uid="{BB65A172-FC2C-4E74-B557-F9FBA9D5AB85}"/>
    <cellStyle name="Normal 6 5 3 2 5" xfId="3280" xr:uid="{DD6D9AAB-FC56-4578-A37F-E4E196681E9B}"/>
    <cellStyle name="Normal 6 5 3 2 6" xfId="3281" xr:uid="{25CA872D-EB92-400F-AC01-C08EFCA87694}"/>
    <cellStyle name="Normal 6 5 3 3" xfId="658" xr:uid="{12B56252-3B6C-4B04-8809-8076EC326F43}"/>
    <cellStyle name="Normal 6 5 3 3 2" xfId="1665" xr:uid="{88A5A474-4EAE-4CC4-A163-A54F51C012FA}"/>
    <cellStyle name="Normal 6 5 3 3 2 2" xfId="1666" xr:uid="{DD6026B4-3A13-4BB2-83AD-CBCB977871EB}"/>
    <cellStyle name="Normal 6 5 3 3 2 3" xfId="3282" xr:uid="{C054783D-FDFD-4F3B-9A4A-73C6A160DAE9}"/>
    <cellStyle name="Normal 6 5 3 3 2 4" xfId="3283" xr:uid="{065A7C81-A3E6-432F-AA98-D1C1E2737ADC}"/>
    <cellStyle name="Normal 6 5 3 3 3" xfId="1667" xr:uid="{25150CE4-3783-4325-8BB5-4C019FA0D40B}"/>
    <cellStyle name="Normal 6 5 3 3 4" xfId="3284" xr:uid="{AFBC3798-F26D-4D6C-9083-6C3234899E36}"/>
    <cellStyle name="Normal 6 5 3 3 5" xfId="3285" xr:uid="{FFBEFA9C-48FD-4C0D-BC3E-57939A9995CC}"/>
    <cellStyle name="Normal 6 5 3 4" xfId="1668" xr:uid="{DE346467-BE87-495D-B37B-62D547B58979}"/>
    <cellStyle name="Normal 6 5 3 4 2" xfId="1669" xr:uid="{C67AE160-8520-4C7D-BB8C-DB1BBECF4E07}"/>
    <cellStyle name="Normal 6 5 3 4 3" xfId="3286" xr:uid="{DDDA952F-A15A-4CCD-991B-7AA5141B8CB8}"/>
    <cellStyle name="Normal 6 5 3 4 4" xfId="3287" xr:uid="{9C7C84B2-9BE7-4FFB-8331-5EF298D611AA}"/>
    <cellStyle name="Normal 6 5 3 5" xfId="1670" xr:uid="{E27B6443-98C3-45A4-8C8B-F81CD7591063}"/>
    <cellStyle name="Normal 6 5 3 5 2" xfId="3288" xr:uid="{42E81B37-F37F-49F0-B60E-7DBD0EC1E010}"/>
    <cellStyle name="Normal 6 5 3 5 3" xfId="3289" xr:uid="{B3A75512-6797-43AE-A5BD-3D6237A5F510}"/>
    <cellStyle name="Normal 6 5 3 5 4" xfId="3290" xr:uid="{9EECFEA7-F0A4-4B1E-B4AF-B75E504403D2}"/>
    <cellStyle name="Normal 6 5 3 6" xfId="3291" xr:uid="{E61A7A7C-25E4-4ED7-8BF6-C9667941D4D2}"/>
    <cellStyle name="Normal 6 5 3 7" xfId="3292" xr:uid="{7F479B77-E0D5-4AA3-B00A-1BD9076C92A7}"/>
    <cellStyle name="Normal 6 5 3 8" xfId="3293" xr:uid="{DCC5DB2B-281B-467F-B654-725F0509C705}"/>
    <cellStyle name="Normal 6 5 4" xfId="339" xr:uid="{85E9A84E-4BF6-4D0C-ABDD-AA1BF3B6B8E2}"/>
    <cellStyle name="Normal 6 5 4 2" xfId="659" xr:uid="{F183A51F-2B27-46B1-BDEB-4B4A049DC2B4}"/>
    <cellStyle name="Normal 6 5 4 2 2" xfId="660" xr:uid="{626A1AA2-94C1-4C4E-AAB1-C77CE44B9562}"/>
    <cellStyle name="Normal 6 5 4 2 2 2" xfId="1671" xr:uid="{FDF34553-C7D9-4E6A-8F01-ACA98079A284}"/>
    <cellStyle name="Normal 6 5 4 2 2 3" xfId="3294" xr:uid="{9FD506E8-128A-4A32-A1DD-5229FC16B822}"/>
    <cellStyle name="Normal 6 5 4 2 2 4" xfId="3295" xr:uid="{F99B91CF-19D0-40A2-B5DE-A4E66B9FCEA5}"/>
    <cellStyle name="Normal 6 5 4 2 3" xfId="1672" xr:uid="{84110412-B80E-4A9E-A37D-FAF4891E3BBC}"/>
    <cellStyle name="Normal 6 5 4 2 4" xfId="3296" xr:uid="{0E89AE35-1E89-439D-BFCA-EC55A522483D}"/>
    <cellStyle name="Normal 6 5 4 2 5" xfId="3297" xr:uid="{68431AA5-98C3-4B1C-8D24-E0BDF1A4BE76}"/>
    <cellStyle name="Normal 6 5 4 3" xfId="661" xr:uid="{6EB5313D-BFFC-4F87-8649-A3D4028EBCC6}"/>
    <cellStyle name="Normal 6 5 4 3 2" xfId="1673" xr:uid="{16AB65A2-C767-4D47-ADBE-B2B0E41E2A16}"/>
    <cellStyle name="Normal 6 5 4 3 3" xfId="3298" xr:uid="{5FB705AB-1B20-4394-B42E-CF9FB2691568}"/>
    <cellStyle name="Normal 6 5 4 3 4" xfId="3299" xr:uid="{DB54DAAA-4A91-46B6-B3F1-B1915CCC9BE8}"/>
    <cellStyle name="Normal 6 5 4 4" xfId="1674" xr:uid="{D4EB94A1-DEF4-48F0-9BC0-CC0E97A771D2}"/>
    <cellStyle name="Normal 6 5 4 4 2" xfId="3300" xr:uid="{A4162906-1FFB-4E1E-B015-801C58F3C97A}"/>
    <cellStyle name="Normal 6 5 4 4 3" xfId="3301" xr:uid="{3CFCE291-7ED1-47F8-8E3A-F5C649AED212}"/>
    <cellStyle name="Normal 6 5 4 4 4" xfId="3302" xr:uid="{0B4A88F5-546A-4B4D-A065-0335984ABE5D}"/>
    <cellStyle name="Normal 6 5 4 5" xfId="3303" xr:uid="{2AE7BC08-0198-4F43-A755-D8AF44F9C610}"/>
    <cellStyle name="Normal 6 5 4 6" xfId="3304" xr:uid="{C6C93E60-FFA7-4F97-A710-FB98CE695F1E}"/>
    <cellStyle name="Normal 6 5 4 7" xfId="3305" xr:uid="{D7E676D8-18DB-40EC-9797-7AA2A8E311F3}"/>
    <cellStyle name="Normal 6 5 5" xfId="340" xr:uid="{3DC61209-57BB-447B-BFC9-F756BFA2082C}"/>
    <cellStyle name="Normal 6 5 5 2" xfId="662" xr:uid="{932B1B9E-7D97-4E59-85DD-09DECBEB2A3D}"/>
    <cellStyle name="Normal 6 5 5 2 2" xfId="1675" xr:uid="{DC610A02-A2DA-4629-B25F-D0D4C04EA35B}"/>
    <cellStyle name="Normal 6 5 5 2 3" xfId="3306" xr:uid="{80FAE850-24BD-443D-BB4C-EBB46EFE73D2}"/>
    <cellStyle name="Normal 6 5 5 2 4" xfId="3307" xr:uid="{CB636FAD-4790-4DC4-8E57-AC6FC48A0326}"/>
    <cellStyle name="Normal 6 5 5 3" xfId="1676" xr:uid="{52E44E9B-A788-47E0-B774-EC31B207755B}"/>
    <cellStyle name="Normal 6 5 5 3 2" xfId="3308" xr:uid="{D0125D4C-E926-420B-91DD-64DF6AA1CBDE}"/>
    <cellStyle name="Normal 6 5 5 3 3" xfId="3309" xr:uid="{DF71EEB5-CCCC-47A5-962B-49DD19194017}"/>
    <cellStyle name="Normal 6 5 5 3 4" xfId="3310" xr:uid="{E3273AC8-4158-4AAF-8345-5F47375DDEFF}"/>
    <cellStyle name="Normal 6 5 5 4" xfId="3311" xr:uid="{16326811-6DFD-4FD7-B60A-E4E43E818FBB}"/>
    <cellStyle name="Normal 6 5 5 5" xfId="3312" xr:uid="{C5828ED7-46CD-4EFF-B5EA-A45548D91C48}"/>
    <cellStyle name="Normal 6 5 5 6" xfId="3313" xr:uid="{63D4B378-1DB8-418C-A203-3008262CA8BE}"/>
    <cellStyle name="Normal 6 5 6" xfId="663" xr:uid="{F99285AB-64B3-4357-93CF-3A6F2F07DBCE}"/>
    <cellStyle name="Normal 6 5 6 2" xfId="1677" xr:uid="{6E29AA56-FCDF-4D88-8DB9-E3A6840036CD}"/>
    <cellStyle name="Normal 6 5 6 2 2" xfId="3314" xr:uid="{2DC43B05-2280-4D75-8CDC-3E95B4F193EB}"/>
    <cellStyle name="Normal 6 5 6 2 3" xfId="3315" xr:uid="{E47B58B3-8242-48BA-A37F-7A5EF8CE1E1B}"/>
    <cellStyle name="Normal 6 5 6 2 4" xfId="3316" xr:uid="{F9C6726E-3431-43A3-A586-74B94FF9B8C0}"/>
    <cellStyle name="Normal 6 5 6 3" xfId="3317" xr:uid="{88FDD885-37A8-444A-82A8-01E9A3C4DFF6}"/>
    <cellStyle name="Normal 6 5 6 4" xfId="3318" xr:uid="{ADAAAEE7-5AC5-416B-B44E-CA7595804688}"/>
    <cellStyle name="Normal 6 5 6 5" xfId="3319" xr:uid="{422CE46E-C1E7-4626-A36B-61B61BAAC758}"/>
    <cellStyle name="Normal 6 5 7" xfId="1678" xr:uid="{6E72347E-22F8-4209-988F-2BC2D5A932FB}"/>
    <cellStyle name="Normal 6 5 7 2" xfId="3320" xr:uid="{B96D55F8-746F-4521-8C02-F19C2EBD1865}"/>
    <cellStyle name="Normal 6 5 7 3" xfId="3321" xr:uid="{A430D645-DEF8-4AF6-B2C4-24B3AF9417A1}"/>
    <cellStyle name="Normal 6 5 7 4" xfId="3322" xr:uid="{4C631E01-33E2-42CA-863B-B90AD39E6C46}"/>
    <cellStyle name="Normal 6 5 8" xfId="3323" xr:uid="{6644A3BC-7FB3-4D6A-910C-A094A00AA48A}"/>
    <cellStyle name="Normal 6 5 8 2" xfId="3324" xr:uid="{B1F3A7CF-6BB6-4A5E-A911-9EEE6CD95CB8}"/>
    <cellStyle name="Normal 6 5 8 3" xfId="3325" xr:uid="{2D9D7C7D-4460-46DA-8F31-0BA5E8CAD24A}"/>
    <cellStyle name="Normal 6 5 8 4" xfId="3326" xr:uid="{3EE1C748-05F5-4C30-BB02-11BE0F1CAF6B}"/>
    <cellStyle name="Normal 6 5 9" xfId="3327" xr:uid="{10577648-E278-44E9-88A6-3ABF6C32A6BC}"/>
    <cellStyle name="Normal 6 6" xfId="125" xr:uid="{85538DB2-856A-4FD6-A1AD-9C8AD7004A2B}"/>
    <cellStyle name="Normal 6 6 2" xfId="126" xr:uid="{8C2581DF-39C6-4D85-9D37-8F925B2945AE}"/>
    <cellStyle name="Normal 6 6 2 2" xfId="341" xr:uid="{A5A4FC56-39F7-43A4-BE4D-9EBF984532A4}"/>
    <cellStyle name="Normal 6 6 2 2 2" xfId="664" xr:uid="{61256EE2-988F-48D2-A8D2-DDB5A16D8453}"/>
    <cellStyle name="Normal 6 6 2 2 2 2" xfId="1679" xr:uid="{EB2CF261-17B9-48F1-AA63-FB85BE668C94}"/>
    <cellStyle name="Normal 6 6 2 2 2 3" xfId="3328" xr:uid="{9F4EA313-756B-49CB-95B5-325B122C186D}"/>
    <cellStyle name="Normal 6 6 2 2 2 4" xfId="3329" xr:uid="{B63357E0-86F4-463D-8DB5-D1AA3DC113DD}"/>
    <cellStyle name="Normal 6 6 2 2 3" xfId="1680" xr:uid="{DCAA67E1-DAB9-44C1-8E3E-BA4E3375900F}"/>
    <cellStyle name="Normal 6 6 2 2 3 2" xfId="3330" xr:uid="{31D69404-DD01-42EB-A8BD-9D6859A2561D}"/>
    <cellStyle name="Normal 6 6 2 2 3 3" xfId="3331" xr:uid="{A871BE4C-DC27-49DC-8560-532E864D69F2}"/>
    <cellStyle name="Normal 6 6 2 2 3 4" xfId="3332" xr:uid="{69D285BF-C7B9-4AF9-97AE-C72C877E2D83}"/>
    <cellStyle name="Normal 6 6 2 2 4" xfId="3333" xr:uid="{D1D8B3E4-2652-4769-8BCC-DE55815F50B0}"/>
    <cellStyle name="Normal 6 6 2 2 5" xfId="3334" xr:uid="{B451FCD6-74B8-49A7-9E5F-EFD0CD95F205}"/>
    <cellStyle name="Normal 6 6 2 2 6" xfId="3335" xr:uid="{A215A656-FA9C-44BE-B917-CE3258AE41B7}"/>
    <cellStyle name="Normal 6 6 2 3" xfId="665" xr:uid="{469F0DBB-9D57-40A4-9757-C1D2257D6E69}"/>
    <cellStyle name="Normal 6 6 2 3 2" xfId="1681" xr:uid="{370DE76D-EE3A-4DD0-87AE-EA494FD01CA6}"/>
    <cellStyle name="Normal 6 6 2 3 2 2" xfId="3336" xr:uid="{97BB6744-E04D-4E57-921E-4582D6C2657D}"/>
    <cellStyle name="Normal 6 6 2 3 2 3" xfId="3337" xr:uid="{C41E41EE-9C97-4C9E-BF29-176CE5C3D14A}"/>
    <cellStyle name="Normal 6 6 2 3 2 4" xfId="3338" xr:uid="{194813B9-8E09-40C7-A451-A67AA923375E}"/>
    <cellStyle name="Normal 6 6 2 3 3" xfId="3339" xr:uid="{A1C8ADD0-0881-42FE-A158-291A93B4CA31}"/>
    <cellStyle name="Normal 6 6 2 3 4" xfId="3340" xr:uid="{5E8A98CA-30AF-4CE0-8C09-D1026F47C39D}"/>
    <cellStyle name="Normal 6 6 2 3 5" xfId="3341" xr:uid="{7EC8DB63-72BF-46B9-915F-677C7130EA31}"/>
    <cellStyle name="Normal 6 6 2 4" xfId="1682" xr:uid="{5AD27838-C5E4-4B87-BE07-6E45685E5849}"/>
    <cellStyle name="Normal 6 6 2 4 2" xfId="3342" xr:uid="{F24603A3-6412-4277-A3C1-87DF2FD4DBFF}"/>
    <cellStyle name="Normal 6 6 2 4 3" xfId="3343" xr:uid="{6A51402A-E6AD-4D35-8903-521B6DF74780}"/>
    <cellStyle name="Normal 6 6 2 4 4" xfId="3344" xr:uid="{1D261A1F-5AEC-4C97-A270-4A2B8F02A1FC}"/>
    <cellStyle name="Normal 6 6 2 5" xfId="3345" xr:uid="{5936D4EC-F526-434F-A3C5-3C765053EB43}"/>
    <cellStyle name="Normal 6 6 2 5 2" xfId="3346" xr:uid="{DFF15E1D-F82E-4219-B92E-304E31F7204E}"/>
    <cellStyle name="Normal 6 6 2 5 3" xfId="3347" xr:uid="{3A31BA90-136F-4A86-8B39-13A732D7D914}"/>
    <cellStyle name="Normal 6 6 2 5 4" xfId="3348" xr:uid="{41800217-0B68-4DB4-8130-EDC40D8D5C3F}"/>
    <cellStyle name="Normal 6 6 2 6" xfId="3349" xr:uid="{25DE9428-7F9E-45F4-9BAA-779863E9690B}"/>
    <cellStyle name="Normal 6 6 2 7" xfId="3350" xr:uid="{5BB9CF7E-FF34-4BCC-BA81-8F6CC0CC890F}"/>
    <cellStyle name="Normal 6 6 2 8" xfId="3351" xr:uid="{C6A8E29D-07D4-47CE-B6E1-E5A423B03DAF}"/>
    <cellStyle name="Normal 6 6 3" xfId="342" xr:uid="{60C561A8-AF0C-4D73-B5ED-EDE9696144CA}"/>
    <cellStyle name="Normal 6 6 3 2" xfId="666" xr:uid="{E21262B2-A844-4766-A81E-8FD703D3ED75}"/>
    <cellStyle name="Normal 6 6 3 2 2" xfId="667" xr:uid="{02FF4FE6-2883-4F0A-9862-45695117A41A}"/>
    <cellStyle name="Normal 6 6 3 2 3" xfId="3352" xr:uid="{0D3B8158-A3C6-4962-B42A-5460BAC721D8}"/>
    <cellStyle name="Normal 6 6 3 2 4" xfId="3353" xr:uid="{BDCFF052-CBAB-4B09-ACCD-78F5FAC0A0C6}"/>
    <cellStyle name="Normal 6 6 3 3" xfId="668" xr:uid="{88B9E5D5-13E1-4222-8AFC-8772F14BF345}"/>
    <cellStyle name="Normal 6 6 3 3 2" xfId="3354" xr:uid="{04F6C1B1-5C90-4111-B1C3-12BD485DD7FE}"/>
    <cellStyle name="Normal 6 6 3 3 3" xfId="3355" xr:uid="{5E33D02E-06E1-4345-9E91-3D53C7602D18}"/>
    <cellStyle name="Normal 6 6 3 3 4" xfId="3356" xr:uid="{70A6460D-3490-48D6-B493-D2570E9706B8}"/>
    <cellStyle name="Normal 6 6 3 4" xfId="3357" xr:uid="{113DD806-0061-4EAC-A265-CF6AE708574E}"/>
    <cellStyle name="Normal 6 6 3 5" xfId="3358" xr:uid="{D2D74754-58BF-4177-A40A-3FB5EB974280}"/>
    <cellStyle name="Normal 6 6 3 6" xfId="3359" xr:uid="{D5B221B6-8D7F-489E-ABB0-BA621F7433D3}"/>
    <cellStyle name="Normal 6 6 4" xfId="343" xr:uid="{1FDCB08A-76F4-49BE-9A35-27E9230355A5}"/>
    <cellStyle name="Normal 6 6 4 2" xfId="669" xr:uid="{F0A060AE-1E25-4D90-8CE4-BDBD230A7B56}"/>
    <cellStyle name="Normal 6 6 4 2 2" xfId="3360" xr:uid="{0296A177-0D4F-4D87-A2D4-552AC966EB15}"/>
    <cellStyle name="Normal 6 6 4 2 3" xfId="3361" xr:uid="{F1F6B2FE-EB91-4209-8AAC-0376D3D46540}"/>
    <cellStyle name="Normal 6 6 4 2 4" xfId="3362" xr:uid="{18865EEF-3DB2-4068-B1E2-5096B4DDCC79}"/>
    <cellStyle name="Normal 6 6 4 3" xfId="3363" xr:uid="{32B88503-04ED-40D0-9498-E8B6A811CA77}"/>
    <cellStyle name="Normal 6 6 4 4" xfId="3364" xr:uid="{9BD06347-3EDC-4D87-8247-62ABB29965F7}"/>
    <cellStyle name="Normal 6 6 4 5" xfId="3365" xr:uid="{285313E1-B5C8-42F5-967C-FDF9ABCBC148}"/>
    <cellStyle name="Normal 6 6 5" xfId="670" xr:uid="{93E831E2-9D5B-4BBE-BC4F-1793ADB4B4C3}"/>
    <cellStyle name="Normal 6 6 5 2" xfId="3366" xr:uid="{BC260A6E-AC5A-48E5-9B79-1FDC360E2B03}"/>
    <cellStyle name="Normal 6 6 5 3" xfId="3367" xr:uid="{210EE6BD-0860-4FD8-8B49-7E50467BCBA1}"/>
    <cellStyle name="Normal 6 6 5 4" xfId="3368" xr:uid="{0E85818D-67D3-4279-922F-1407206463FD}"/>
    <cellStyle name="Normal 6 6 6" xfId="3369" xr:uid="{0A280B4A-4B75-41EA-82BF-578FA3CC17DF}"/>
    <cellStyle name="Normal 6 6 6 2" xfId="3370" xr:uid="{16203A42-8AE5-4C6F-9BF1-CE21736FDC39}"/>
    <cellStyle name="Normal 6 6 6 3" xfId="3371" xr:uid="{43A08DCD-E647-4A68-9ACF-C5B13F3780E9}"/>
    <cellStyle name="Normal 6 6 6 4" xfId="3372" xr:uid="{A01B60D8-CBD6-4725-806D-5F8E7F146D5F}"/>
    <cellStyle name="Normal 6 6 7" xfId="3373" xr:uid="{FC3775A3-D14A-4DFF-A0E2-1E273AFB8F42}"/>
    <cellStyle name="Normal 6 6 8" xfId="3374" xr:uid="{2D88F4A3-25A2-4023-B346-859DCADAE20D}"/>
    <cellStyle name="Normal 6 6 9" xfId="3375" xr:uid="{2EA98F17-D51E-4242-9130-92794C5CB868}"/>
    <cellStyle name="Normal 6 7" xfId="127" xr:uid="{CACC8863-A60E-48C2-A0EA-8DD521C71332}"/>
    <cellStyle name="Normal 6 7 2" xfId="344" xr:uid="{79A377C3-8205-4CC9-ACFB-0AAD17097EFC}"/>
    <cellStyle name="Normal 6 7 2 2" xfId="671" xr:uid="{ED4DF30E-205E-4600-B473-0ED84924B7E5}"/>
    <cellStyle name="Normal 6 7 2 2 2" xfId="1683" xr:uid="{005DFB7E-00A0-4E5A-863A-84885C14FBF0}"/>
    <cellStyle name="Normal 6 7 2 2 2 2" xfId="1684" xr:uid="{F6A87351-C988-4687-8285-9ABE13FB73CD}"/>
    <cellStyle name="Normal 6 7 2 2 3" xfId="1685" xr:uid="{21B24DB4-EA4A-43E5-A1DA-C0A822740BD2}"/>
    <cellStyle name="Normal 6 7 2 2 4" xfId="3376" xr:uid="{D5287E3A-BCED-4868-AF7B-7431FD312AFD}"/>
    <cellStyle name="Normal 6 7 2 3" xfId="1686" xr:uid="{CCB119A2-832B-4973-BC01-6A4D896D2A3F}"/>
    <cellStyle name="Normal 6 7 2 3 2" xfId="1687" xr:uid="{268BBE3A-FC47-4248-B7C1-A3F6EFDF6BCE}"/>
    <cellStyle name="Normal 6 7 2 3 3" xfId="3377" xr:uid="{D27F6C9B-D6AB-4BFE-9F49-A2198E8A7217}"/>
    <cellStyle name="Normal 6 7 2 3 4" xfId="3378" xr:uid="{431952F0-A03D-4607-B4D8-5549393A8AD8}"/>
    <cellStyle name="Normal 6 7 2 4" xfId="1688" xr:uid="{E71EA84F-DF6C-44B1-842F-F47D65CECC64}"/>
    <cellStyle name="Normal 6 7 2 5" xfId="3379" xr:uid="{9B839D3D-FE50-4543-B78F-AC6BA3D319BA}"/>
    <cellStyle name="Normal 6 7 2 6" xfId="3380" xr:uid="{68DB7810-3E04-49C0-8B95-9FBAFDCFE2A4}"/>
    <cellStyle name="Normal 6 7 3" xfId="672" xr:uid="{6A0CF506-7539-4FEC-8C3C-A16FB6479C9C}"/>
    <cellStyle name="Normal 6 7 3 2" xfId="1689" xr:uid="{76E88EF6-86C8-4FAF-A771-DFBD402914DA}"/>
    <cellStyle name="Normal 6 7 3 2 2" xfId="1690" xr:uid="{CE70F34E-35CF-4E03-9927-6D5EF921EB48}"/>
    <cellStyle name="Normal 6 7 3 2 3" xfId="3381" xr:uid="{B064AF35-70B5-46DA-B92D-1D8C32CEB92C}"/>
    <cellStyle name="Normal 6 7 3 2 4" xfId="3382" xr:uid="{37FB4FB8-F873-4B8C-BB47-B8EB6BBF15A8}"/>
    <cellStyle name="Normal 6 7 3 3" xfId="1691" xr:uid="{15529AE9-CB60-401E-9C0F-5C64B7B7ACBC}"/>
    <cellStyle name="Normal 6 7 3 4" xfId="3383" xr:uid="{C13E45AB-D09A-4A0E-9634-CBAF5FBEC5EA}"/>
    <cellStyle name="Normal 6 7 3 5" xfId="3384" xr:uid="{64F06235-92D3-44EE-A480-8C72D5EE0EC8}"/>
    <cellStyle name="Normal 6 7 4" xfId="1692" xr:uid="{DAC31D99-95AC-480E-B54E-EB75DE8A069B}"/>
    <cellStyle name="Normal 6 7 4 2" xfId="1693" xr:uid="{B6C9FB9C-7D3F-458B-9B3F-B010DC9A434A}"/>
    <cellStyle name="Normal 6 7 4 3" xfId="3385" xr:uid="{E724C04D-0174-4903-9E62-5360F077D771}"/>
    <cellStyle name="Normal 6 7 4 4" xfId="3386" xr:uid="{778B459E-E745-4658-9E03-0E96E6CA97BC}"/>
    <cellStyle name="Normal 6 7 5" xfId="1694" xr:uid="{E2E67E62-A9DC-4B9E-9F4F-F9B3ECD167C3}"/>
    <cellStyle name="Normal 6 7 5 2" xfId="3387" xr:uid="{55F9CBA3-9EF5-452F-96C5-01A96142DB5C}"/>
    <cellStyle name="Normal 6 7 5 3" xfId="3388" xr:uid="{70499176-7255-40A0-BC73-38914395A90E}"/>
    <cellStyle name="Normal 6 7 5 4" xfId="3389" xr:uid="{FAFA1B1D-A363-4BCA-A7AE-8661B858279F}"/>
    <cellStyle name="Normal 6 7 6" xfId="3390" xr:uid="{71D84CA0-74BD-4101-87D4-1C53FCD19F1D}"/>
    <cellStyle name="Normal 6 7 7" xfId="3391" xr:uid="{50A36943-4D29-4026-BE4C-4D58C0AD82F6}"/>
    <cellStyle name="Normal 6 7 8" xfId="3392" xr:uid="{AC6A26BA-64EE-411E-826A-132E66815AC4}"/>
    <cellStyle name="Normal 6 8" xfId="345" xr:uid="{1EF1A098-C8DC-4B8E-804A-EDFE2939464D}"/>
    <cellStyle name="Normal 6 8 2" xfId="673" xr:uid="{F7151FA8-ACD5-4BD9-B0E5-1486B1EC105D}"/>
    <cellStyle name="Normal 6 8 2 2" xfId="674" xr:uid="{20685FBA-CF51-40FA-9B60-A007FC62381F}"/>
    <cellStyle name="Normal 6 8 2 2 2" xfId="1695" xr:uid="{AD48770B-F4A5-4009-BFBF-71707C4F6629}"/>
    <cellStyle name="Normal 6 8 2 2 3" xfId="3393" xr:uid="{14C0796D-9566-40C8-9E61-B24731FAEDC7}"/>
    <cellStyle name="Normal 6 8 2 2 4" xfId="3394" xr:uid="{807484FE-EBCF-443F-9037-D299EC8B678C}"/>
    <cellStyle name="Normal 6 8 2 3" xfId="1696" xr:uid="{28E6E321-B582-4390-BBAD-38CCB2546CA1}"/>
    <cellStyle name="Normal 6 8 2 4" xfId="3395" xr:uid="{72D39DE0-738B-4866-94E9-528100443945}"/>
    <cellStyle name="Normal 6 8 2 5" xfId="3396" xr:uid="{BC468F5A-84E2-4939-B5CF-ABB971030F31}"/>
    <cellStyle name="Normal 6 8 3" xfId="675" xr:uid="{0D392A7A-956E-4683-A141-D93540FFBBA6}"/>
    <cellStyle name="Normal 6 8 3 2" xfId="1697" xr:uid="{EE1227EF-3E2A-461B-90E2-F4C8463E96D1}"/>
    <cellStyle name="Normal 6 8 3 3" xfId="3397" xr:uid="{A6B46D95-4A63-46A4-8C23-B3DAE812F765}"/>
    <cellStyle name="Normal 6 8 3 4" xfId="3398" xr:uid="{5AB56835-74BA-4D28-9BB2-9505BD6024B2}"/>
    <cellStyle name="Normal 6 8 4" xfId="1698" xr:uid="{BBB0EC4B-8404-4601-AEA5-B0FBB2242401}"/>
    <cellStyle name="Normal 6 8 4 2" xfId="3399" xr:uid="{821735E4-5345-4CA9-8247-B72EA1909F42}"/>
    <cellStyle name="Normal 6 8 4 3" xfId="3400" xr:uid="{A47ECADF-E254-46DE-B480-E61F53AA54FF}"/>
    <cellStyle name="Normal 6 8 4 4" xfId="3401" xr:uid="{B94E5891-3343-4A51-B96E-DAB2305D777B}"/>
    <cellStyle name="Normal 6 8 5" xfId="3402" xr:uid="{A09BED15-2A35-48C3-BA10-E1AE2F430736}"/>
    <cellStyle name="Normal 6 8 6" xfId="3403" xr:uid="{AB040461-7B28-498D-9126-05798C2131FF}"/>
    <cellStyle name="Normal 6 8 7" xfId="3404" xr:uid="{A2BAEBBC-4AC1-4AA1-B093-2E3415AB7F07}"/>
    <cellStyle name="Normal 6 9" xfId="346" xr:uid="{F3E3136F-50B8-4D54-954B-640DEA8165F2}"/>
    <cellStyle name="Normal 6 9 2" xfId="676" xr:uid="{DC631313-B820-4A7B-AD30-C15BE5B3F6E2}"/>
    <cellStyle name="Normal 6 9 2 2" xfId="1699" xr:uid="{3F93B1E8-283D-419C-A4CA-FB4DCA227962}"/>
    <cellStyle name="Normal 6 9 2 3" xfId="3405" xr:uid="{455E4D49-9848-4D51-BBF9-61589B125B29}"/>
    <cellStyle name="Normal 6 9 2 4" xfId="3406" xr:uid="{9898E99D-ABDB-4BEB-8CD0-10425BC43B24}"/>
    <cellStyle name="Normal 6 9 3" xfId="1700" xr:uid="{3B78FA74-2CA2-44AF-991F-3550130CD219}"/>
    <cellStyle name="Normal 6 9 3 2" xfId="3407" xr:uid="{649A8B7A-264E-42F3-AC98-7880CCD8B631}"/>
    <cellStyle name="Normal 6 9 3 3" xfId="3408" xr:uid="{88445F91-56B7-40DB-9BCE-C14C504B7D05}"/>
    <cellStyle name="Normal 6 9 3 4" xfId="3409" xr:uid="{FC1B9A68-0512-474D-A0A4-F55AB8B662B3}"/>
    <cellStyle name="Normal 6 9 4" xfId="3410" xr:uid="{6A3D4B9F-4812-4A7E-AD35-6AA9DBE16A0C}"/>
    <cellStyle name="Normal 6 9 5" xfId="3411" xr:uid="{DE0D61D5-BF19-4B8D-BB0C-A1B6F252C87C}"/>
    <cellStyle name="Normal 6 9 6" xfId="3412" xr:uid="{6BA03D6D-DC3F-42BC-B376-51CF4FFF7423}"/>
    <cellStyle name="Normal 7" xfId="128" xr:uid="{1AF32773-1302-4D17-BFDC-6FB7A9F7BE33}"/>
    <cellStyle name="Normal 7 10" xfId="1701" xr:uid="{F1C97E43-6DC9-4088-BF4C-B7C4BAD08928}"/>
    <cellStyle name="Normal 7 10 2" xfId="3413" xr:uid="{E19F874E-FBFB-41F3-8D0A-06B2E22109DD}"/>
    <cellStyle name="Normal 7 10 3" xfId="3414" xr:uid="{4E12D5D1-7449-4548-A287-34E248825906}"/>
    <cellStyle name="Normal 7 10 4" xfId="3415" xr:uid="{D6F09214-5EF2-4036-AF9A-CC1C0372D902}"/>
    <cellStyle name="Normal 7 11" xfId="3416" xr:uid="{8A126C42-6B8F-4B2E-8CBD-8D9E597F1D72}"/>
    <cellStyle name="Normal 7 11 2" xfId="3417" xr:uid="{823529E5-2603-421B-B4CC-2EA4A254D8C6}"/>
    <cellStyle name="Normal 7 11 3" xfId="3418" xr:uid="{EC3914DC-CCF5-40AF-A915-D35D1708280A}"/>
    <cellStyle name="Normal 7 11 4" xfId="3419" xr:uid="{ECE998DD-E3D2-446E-9FAA-619495201FD0}"/>
    <cellStyle name="Normal 7 12" xfId="3420" xr:uid="{24D70D82-EFA5-47F5-9692-19FF768E5484}"/>
    <cellStyle name="Normal 7 12 2" xfId="3421" xr:uid="{24B535E6-F34F-4C86-BAFC-9AEB6321C65A}"/>
    <cellStyle name="Normal 7 13" xfId="3422" xr:uid="{40B302B6-22FA-4F98-9382-2514A7D3E0A9}"/>
    <cellStyle name="Normal 7 14" xfId="3423" xr:uid="{264A751F-730C-413A-A6E1-48D0F693F7CD}"/>
    <cellStyle name="Normal 7 15" xfId="3424" xr:uid="{EFD59BC8-2FB4-422C-AB27-FBE664907694}"/>
    <cellStyle name="Normal 7 2" xfId="129" xr:uid="{56952EAB-6630-459A-9ECF-4C9130EA7A2F}"/>
    <cellStyle name="Normal 7 2 10" xfId="3425" xr:uid="{8F3C95F2-356D-46E8-BDCF-997BC0FF0CCE}"/>
    <cellStyle name="Normal 7 2 11" xfId="3426" xr:uid="{55DEC0DC-4B20-4471-A1CA-8B5A82413F76}"/>
    <cellStyle name="Normal 7 2 2" xfId="130" xr:uid="{9FA71453-B9D6-46BA-BBC1-8D2F0E47901D}"/>
    <cellStyle name="Normal 7 2 2 2" xfId="131" xr:uid="{8E240859-373C-4ACC-965B-E090F1AB9576}"/>
    <cellStyle name="Normal 7 2 2 2 2" xfId="347" xr:uid="{2396A2FF-F721-475C-A777-AB64DE3A4EE7}"/>
    <cellStyle name="Normal 7 2 2 2 2 2" xfId="677" xr:uid="{554E4E0A-DC83-4096-AD5F-D46D34CD8DEB}"/>
    <cellStyle name="Normal 7 2 2 2 2 2 2" xfId="678" xr:uid="{B7A68ECD-7501-4481-B202-CD530D282FE8}"/>
    <cellStyle name="Normal 7 2 2 2 2 2 2 2" xfId="1702" xr:uid="{832C2827-C6F9-4182-8F38-95D1A7F6D4E2}"/>
    <cellStyle name="Normal 7 2 2 2 2 2 2 2 2" xfId="1703" xr:uid="{33B458F0-7D0C-4A9D-B074-1066A3692FF6}"/>
    <cellStyle name="Normal 7 2 2 2 2 2 2 3" xfId="1704" xr:uid="{C5567647-6E22-45F8-B3DB-170FC60784A4}"/>
    <cellStyle name="Normal 7 2 2 2 2 2 3" xfId="1705" xr:uid="{C744549B-1F60-4B76-91EF-8B19B0AA4073}"/>
    <cellStyle name="Normal 7 2 2 2 2 2 3 2" xfId="1706" xr:uid="{E4004498-70AF-4CE9-8E73-F0DF4FD26AD0}"/>
    <cellStyle name="Normal 7 2 2 2 2 2 4" xfId="1707" xr:uid="{036751D5-3AE2-4EC2-B7A6-5B775FCA9A85}"/>
    <cellStyle name="Normal 7 2 2 2 2 3" xfId="679" xr:uid="{4C4BE330-681E-4415-9AAF-D1E2C6C66758}"/>
    <cellStyle name="Normal 7 2 2 2 2 3 2" xfId="1708" xr:uid="{ECA44FA3-6FC4-4867-BBE7-B6048AD7F55B}"/>
    <cellStyle name="Normal 7 2 2 2 2 3 2 2" xfId="1709" xr:uid="{2C047745-DC35-4403-B70B-3EE1DD4A3964}"/>
    <cellStyle name="Normal 7 2 2 2 2 3 3" xfId="1710" xr:uid="{5747439B-31B5-496F-B2B2-49768D64CA97}"/>
    <cellStyle name="Normal 7 2 2 2 2 3 4" xfId="3427" xr:uid="{FFF1E5D4-FCAC-44FC-A1DF-BD5E9ED8F78A}"/>
    <cellStyle name="Normal 7 2 2 2 2 4" xfId="1711" xr:uid="{B455F5D9-9EBE-4B34-817C-C8E3ABCBCED3}"/>
    <cellStyle name="Normal 7 2 2 2 2 4 2" xfId="1712" xr:uid="{4ACFA523-CB5E-44A0-8CD0-793C50164C8B}"/>
    <cellStyle name="Normal 7 2 2 2 2 5" xfId="1713" xr:uid="{F6BBA2B5-AF7F-4988-985A-0E1B929996DA}"/>
    <cellStyle name="Normal 7 2 2 2 2 6" xfId="3428" xr:uid="{85CA2EF2-439B-447C-9B14-27DD0557EFEB}"/>
    <cellStyle name="Normal 7 2 2 2 3" xfId="348" xr:uid="{1295CBB8-8AB0-46DF-A45B-6A1C2A2796E1}"/>
    <cellStyle name="Normal 7 2 2 2 3 2" xfId="680" xr:uid="{CC247153-FD60-4AFA-A028-139F6177C851}"/>
    <cellStyle name="Normal 7 2 2 2 3 2 2" xfId="681" xr:uid="{8F860AEE-8A3F-4A37-AEEB-EA903AA3DBEC}"/>
    <cellStyle name="Normal 7 2 2 2 3 2 2 2" xfId="1714" xr:uid="{7996DB0C-399A-442C-9135-B41AF7EA97D5}"/>
    <cellStyle name="Normal 7 2 2 2 3 2 2 2 2" xfId="1715" xr:uid="{293FF405-B992-4EDA-8D6B-5ED179FBBD0C}"/>
    <cellStyle name="Normal 7 2 2 2 3 2 2 3" xfId="1716" xr:uid="{9FE9BDDE-EF7E-4F9A-ACE0-8B659805AB9A}"/>
    <cellStyle name="Normal 7 2 2 2 3 2 3" xfId="1717" xr:uid="{B86DE0FE-B1E1-44E8-9021-CB01ADC2A297}"/>
    <cellStyle name="Normal 7 2 2 2 3 2 3 2" xfId="1718" xr:uid="{0A40B998-573B-452E-8279-B91A9A5AC3E8}"/>
    <cellStyle name="Normal 7 2 2 2 3 2 4" xfId="1719" xr:uid="{2FB19F85-36A2-4B41-A5AC-11C11C657CA6}"/>
    <cellStyle name="Normal 7 2 2 2 3 3" xfId="682" xr:uid="{DBF567E5-3CD0-4859-BA4C-1963319C3968}"/>
    <cellStyle name="Normal 7 2 2 2 3 3 2" xfId="1720" xr:uid="{6A3CD914-10CD-4BCB-80B3-E90EB702ADAA}"/>
    <cellStyle name="Normal 7 2 2 2 3 3 2 2" xfId="1721" xr:uid="{62AFF534-F576-4B0F-893D-301FF190789B}"/>
    <cellStyle name="Normal 7 2 2 2 3 3 3" xfId="1722" xr:uid="{71A2BBCC-74B7-4DEF-9A32-547331B1E60B}"/>
    <cellStyle name="Normal 7 2 2 2 3 4" xfId="1723" xr:uid="{8C7A76CF-9AD8-4135-B430-91D7D1B24382}"/>
    <cellStyle name="Normal 7 2 2 2 3 4 2" xfId="1724" xr:uid="{E6602972-6C68-48ED-BD33-453280C87CC7}"/>
    <cellStyle name="Normal 7 2 2 2 3 5" xfId="1725" xr:uid="{67E97477-6832-4579-A536-9CCD5E1E9ACA}"/>
    <cellStyle name="Normal 7 2 2 2 4" xfId="683" xr:uid="{CE819981-A105-4F07-83F3-0EAF469999A5}"/>
    <cellStyle name="Normal 7 2 2 2 4 2" xfId="684" xr:uid="{8222F67B-CAE2-4F22-BDB0-3E4852095B1B}"/>
    <cellStyle name="Normal 7 2 2 2 4 2 2" xfId="1726" xr:uid="{A6E02E6B-0C02-4113-A8C5-1E1DE6A45C38}"/>
    <cellStyle name="Normal 7 2 2 2 4 2 2 2" xfId="1727" xr:uid="{0C890E94-2336-482D-8761-5ACBD9866BAF}"/>
    <cellStyle name="Normal 7 2 2 2 4 2 3" xfId="1728" xr:uid="{874F25A5-74F2-4B53-AE16-BF1B49A80AD9}"/>
    <cellStyle name="Normal 7 2 2 2 4 3" xfId="1729" xr:uid="{7CE08413-D530-482C-8E2D-7AFEFD084201}"/>
    <cellStyle name="Normal 7 2 2 2 4 3 2" xfId="1730" xr:uid="{D48A5284-3EB7-43FD-AF11-AD8256C49DE9}"/>
    <cellStyle name="Normal 7 2 2 2 4 4" xfId="1731" xr:uid="{29DCEB52-3505-439C-B9FA-EF8816A83B7D}"/>
    <cellStyle name="Normal 7 2 2 2 5" xfId="685" xr:uid="{C46E1068-5A81-4DAC-9254-980A7D77B309}"/>
    <cellStyle name="Normal 7 2 2 2 5 2" xfId="1732" xr:uid="{98A96170-1BF0-4E43-95F0-3584DD506B6E}"/>
    <cellStyle name="Normal 7 2 2 2 5 2 2" xfId="1733" xr:uid="{188DE84D-7E9C-4940-B6DA-55CD2975DE94}"/>
    <cellStyle name="Normal 7 2 2 2 5 3" xfId="1734" xr:uid="{735F437F-61B6-48C6-A1B1-C965878D9EF5}"/>
    <cellStyle name="Normal 7 2 2 2 5 4" xfId="3429" xr:uid="{01C2CE0F-7D71-47E3-A990-A079B16AF533}"/>
    <cellStyle name="Normal 7 2 2 2 6" xfId="1735" xr:uid="{2544320E-44EE-405E-905C-B48685D143A6}"/>
    <cellStyle name="Normal 7 2 2 2 6 2" xfId="1736" xr:uid="{3B2E7433-C771-4081-9F10-9C08797D5548}"/>
    <cellStyle name="Normal 7 2 2 2 7" xfId="1737" xr:uid="{29EBB4C8-5DB2-4165-9FCB-EE0A597E4BB7}"/>
    <cellStyle name="Normal 7 2 2 2 8" xfId="3430" xr:uid="{0070E999-040F-4F4C-9453-19AB45AE6996}"/>
    <cellStyle name="Normal 7 2 2 3" xfId="349" xr:uid="{ED1AE5F6-ECE9-4CE7-8246-42E1AAF8B5F8}"/>
    <cellStyle name="Normal 7 2 2 3 2" xfId="686" xr:uid="{14D9C78C-8B76-4761-BDC6-D65221C5F2BD}"/>
    <cellStyle name="Normal 7 2 2 3 2 2" xfId="687" xr:uid="{07DF4B6B-5525-4F31-9BBD-FBF87BD35484}"/>
    <cellStyle name="Normal 7 2 2 3 2 2 2" xfId="1738" xr:uid="{030E13FE-7975-4FA6-8FDB-4F046992BA1E}"/>
    <cellStyle name="Normal 7 2 2 3 2 2 2 2" xfId="1739" xr:uid="{B2FADDE0-ED43-4266-9A1F-314372D416A5}"/>
    <cellStyle name="Normal 7 2 2 3 2 2 3" xfId="1740" xr:uid="{797BCC55-06AC-404B-93BE-43A9ED1E437A}"/>
    <cellStyle name="Normal 7 2 2 3 2 3" xfId="1741" xr:uid="{9EC81278-E525-4698-9C22-8795306F672D}"/>
    <cellStyle name="Normal 7 2 2 3 2 3 2" xfId="1742" xr:uid="{0BD92816-0EE9-4092-88AB-4A9FF1137453}"/>
    <cellStyle name="Normal 7 2 2 3 2 4" xfId="1743" xr:uid="{F2D24C88-2F53-42F3-A00F-DA28E96141B5}"/>
    <cellStyle name="Normal 7 2 2 3 3" xfId="688" xr:uid="{67016545-CDE1-4772-B372-792EBADB550F}"/>
    <cellStyle name="Normal 7 2 2 3 3 2" xfId="1744" xr:uid="{DB219FA7-B8DB-408D-B639-213FA291BC10}"/>
    <cellStyle name="Normal 7 2 2 3 3 2 2" xfId="1745" xr:uid="{EC9B26A4-2CBA-42F5-BBB5-0419C5EFBA3A}"/>
    <cellStyle name="Normal 7 2 2 3 3 3" xfId="1746" xr:uid="{5584F0B1-2AB0-4B18-80A3-37A9016EED85}"/>
    <cellStyle name="Normal 7 2 2 3 3 4" xfId="3431" xr:uid="{A36CAE18-1D5B-444A-92C7-0986C5FE4706}"/>
    <cellStyle name="Normal 7 2 2 3 4" xfId="1747" xr:uid="{F015D82C-C06E-4BEC-8781-BD95F0989A18}"/>
    <cellStyle name="Normal 7 2 2 3 4 2" xfId="1748" xr:uid="{4381AC63-4F63-42A6-8D7C-AD26664B73E4}"/>
    <cellStyle name="Normal 7 2 2 3 5" xfId="1749" xr:uid="{081AE68C-71F9-44E5-BC6B-83AF16DB75C3}"/>
    <cellStyle name="Normal 7 2 2 3 6" xfId="3432" xr:uid="{F25EB639-C242-4F07-A7D4-830A87DEADED}"/>
    <cellStyle name="Normal 7 2 2 4" xfId="350" xr:uid="{CB9A352F-E98A-49E8-8DB9-53FCC18D209D}"/>
    <cellStyle name="Normal 7 2 2 4 2" xfId="689" xr:uid="{133825E7-37CE-4941-A4FE-991F737C7F7E}"/>
    <cellStyle name="Normal 7 2 2 4 2 2" xfId="690" xr:uid="{9A58A463-7288-4CB9-8C44-9A732CD0F149}"/>
    <cellStyle name="Normal 7 2 2 4 2 2 2" xfId="1750" xr:uid="{17706480-2366-4719-8CC6-808E35E53261}"/>
    <cellStyle name="Normal 7 2 2 4 2 2 2 2" xfId="1751" xr:uid="{DE7B6167-E236-4749-9B62-58E19DB0000A}"/>
    <cellStyle name="Normal 7 2 2 4 2 2 3" xfId="1752" xr:uid="{58DAA501-1AA9-490F-B212-B4B657157530}"/>
    <cellStyle name="Normal 7 2 2 4 2 3" xfId="1753" xr:uid="{C4F68C57-289C-4C97-A382-3C0154F3E10A}"/>
    <cellStyle name="Normal 7 2 2 4 2 3 2" xfId="1754" xr:uid="{3F02F5F8-B93D-47D9-B032-FE5D456FD249}"/>
    <cellStyle name="Normal 7 2 2 4 2 4" xfId="1755" xr:uid="{672F8E57-C7AA-4CD1-AA61-FB75B8A2C6D6}"/>
    <cellStyle name="Normal 7 2 2 4 3" xfId="691" xr:uid="{14567012-5FDC-42B6-AF33-99D3FD242329}"/>
    <cellStyle name="Normal 7 2 2 4 3 2" xfId="1756" xr:uid="{F5EA7632-102C-4DD2-A84F-C572ECF87EBD}"/>
    <cellStyle name="Normal 7 2 2 4 3 2 2" xfId="1757" xr:uid="{C068C057-1F94-4276-8518-A901114649ED}"/>
    <cellStyle name="Normal 7 2 2 4 3 3" xfId="1758" xr:uid="{FBC7C10A-1925-4336-92D1-EDE87EC71C94}"/>
    <cellStyle name="Normal 7 2 2 4 4" xfId="1759" xr:uid="{F97D24E8-DE5E-4389-B135-BFA15E0046B4}"/>
    <cellStyle name="Normal 7 2 2 4 4 2" xfId="1760" xr:uid="{0BD8FCA3-BD5C-4FBD-9A0E-44B62A04F1A5}"/>
    <cellStyle name="Normal 7 2 2 4 5" xfId="1761" xr:uid="{36314EDA-833A-4EF3-9FE1-8D65EA201451}"/>
    <cellStyle name="Normal 7 2 2 5" xfId="351" xr:uid="{61F5ECA5-8975-4110-B799-F946102B8445}"/>
    <cellStyle name="Normal 7 2 2 5 2" xfId="692" xr:uid="{CBFB8C7B-F0DD-4F1B-A86C-0C075BC5C17D}"/>
    <cellStyle name="Normal 7 2 2 5 2 2" xfId="1762" xr:uid="{0D63FEE8-5CD3-4B07-9BF0-3489C6803D37}"/>
    <cellStyle name="Normal 7 2 2 5 2 2 2" xfId="1763" xr:uid="{E0689035-FD13-4FDF-92BC-50935217744B}"/>
    <cellStyle name="Normal 7 2 2 5 2 3" xfId="1764" xr:uid="{D9BB5809-0CF4-42ED-B050-AFFF24E7A83F}"/>
    <cellStyle name="Normal 7 2 2 5 3" xfId="1765" xr:uid="{E48358C2-38B2-4156-83FD-F6EF02913938}"/>
    <cellStyle name="Normal 7 2 2 5 3 2" xfId="1766" xr:uid="{75CA0777-C2F8-4108-A358-2B9FE912A107}"/>
    <cellStyle name="Normal 7 2 2 5 4" xfId="1767" xr:uid="{1F2202AA-0E13-4D60-B707-E834261E0EBE}"/>
    <cellStyle name="Normal 7 2 2 6" xfId="693" xr:uid="{0AF8CFBB-FC5C-4A6A-8586-108D321300F9}"/>
    <cellStyle name="Normal 7 2 2 6 2" xfId="1768" xr:uid="{FB2EC062-A2B9-478B-8602-A7CA50484661}"/>
    <cellStyle name="Normal 7 2 2 6 2 2" xfId="1769" xr:uid="{766CCEF6-ECDC-40FA-972C-07DBD82C3C75}"/>
    <cellStyle name="Normal 7 2 2 6 3" xfId="1770" xr:uid="{F13BC5F7-DF87-436C-812C-47817D184C56}"/>
    <cellStyle name="Normal 7 2 2 6 4" xfId="3433" xr:uid="{1CA70A38-BC97-416E-AAAD-961190CD6941}"/>
    <cellStyle name="Normal 7 2 2 7" xfId="1771" xr:uid="{E3272CFD-3286-4CF9-BA9C-3C340CA2848F}"/>
    <cellStyle name="Normal 7 2 2 7 2" xfId="1772" xr:uid="{15D46E10-67CF-44F8-9E79-3C3CD01A7222}"/>
    <cellStyle name="Normal 7 2 2 8" xfId="1773" xr:uid="{BE5CADEE-3223-4364-8C53-384FD1270B54}"/>
    <cellStyle name="Normal 7 2 2 9" xfId="3434" xr:uid="{B67A0EE2-2E0D-4D9E-B668-E4477CAC4F94}"/>
    <cellStyle name="Normal 7 2 3" xfId="132" xr:uid="{5A318DD2-207B-4224-BBEA-1EB1AD42DD4A}"/>
    <cellStyle name="Normal 7 2 3 2" xfId="133" xr:uid="{73C8B7AF-9E99-437E-A010-265082827B55}"/>
    <cellStyle name="Normal 7 2 3 2 2" xfId="694" xr:uid="{7DE98BB8-0A17-4352-BE9E-B80DBCF68BA7}"/>
    <cellStyle name="Normal 7 2 3 2 2 2" xfId="695" xr:uid="{0CB09AE7-EFF0-4C31-804E-59B29AC7EEAC}"/>
    <cellStyle name="Normal 7 2 3 2 2 2 2" xfId="1774" xr:uid="{EE86DBD2-7DAD-45BC-A2E8-D9FFD0EFE167}"/>
    <cellStyle name="Normal 7 2 3 2 2 2 2 2" xfId="1775" xr:uid="{46E5556C-6133-46D5-8747-ED10C689464E}"/>
    <cellStyle name="Normal 7 2 3 2 2 2 3" xfId="1776" xr:uid="{7D0FDEF7-D2FB-47D0-8212-BD03D8AE3669}"/>
    <cellStyle name="Normal 7 2 3 2 2 3" xfId="1777" xr:uid="{944D0056-E99E-4E46-BDE8-05DE394BBFE7}"/>
    <cellStyle name="Normal 7 2 3 2 2 3 2" xfId="1778" xr:uid="{4DCFB650-B2CF-460E-905A-6F679B8FA15A}"/>
    <cellStyle name="Normal 7 2 3 2 2 4" xfId="1779" xr:uid="{8CFD143E-10F6-4E2D-B7C8-C548866E2F8A}"/>
    <cellStyle name="Normal 7 2 3 2 3" xfId="696" xr:uid="{4D5FF33F-F0F3-4110-AC80-80C0F0891D62}"/>
    <cellStyle name="Normal 7 2 3 2 3 2" xfId="1780" xr:uid="{606DED91-AC4B-4445-8131-2B86F0B29AA9}"/>
    <cellStyle name="Normal 7 2 3 2 3 2 2" xfId="1781" xr:uid="{B9C42523-3102-498A-9164-36AD4214C94A}"/>
    <cellStyle name="Normal 7 2 3 2 3 3" xfId="1782" xr:uid="{44B5C6B7-1E6E-4FD0-A4E4-3BDF95A9C06D}"/>
    <cellStyle name="Normal 7 2 3 2 3 4" xfId="3435" xr:uid="{A6FF92D4-4190-49CE-A82D-5C7DABF41FD0}"/>
    <cellStyle name="Normal 7 2 3 2 4" xfId="1783" xr:uid="{06B02EC9-67C0-4810-9155-7AB5A1951CA5}"/>
    <cellStyle name="Normal 7 2 3 2 4 2" xfId="1784" xr:uid="{3FAE7B62-0EC2-4792-B029-C6BB1BA57DDF}"/>
    <cellStyle name="Normal 7 2 3 2 5" xfId="1785" xr:uid="{CA74D091-3F22-4612-8967-43377A33C2C7}"/>
    <cellStyle name="Normal 7 2 3 2 6" xfId="3436" xr:uid="{E6DED844-2BA7-4996-B2D3-F72E55E1245B}"/>
    <cellStyle name="Normal 7 2 3 3" xfId="352" xr:uid="{FB2ABD42-9251-4E93-8772-7C91265E0654}"/>
    <cellStyle name="Normal 7 2 3 3 2" xfId="697" xr:uid="{80815D4A-F5EB-41C5-A020-AA16DC4716A7}"/>
    <cellStyle name="Normal 7 2 3 3 2 2" xfId="698" xr:uid="{7EC999FB-980F-4EB6-AEEE-E7D183E53D99}"/>
    <cellStyle name="Normal 7 2 3 3 2 2 2" xfId="1786" xr:uid="{77054FEB-232F-4748-AED5-4DD30F16F20C}"/>
    <cellStyle name="Normal 7 2 3 3 2 2 2 2" xfId="1787" xr:uid="{3408ADE9-FC84-4437-A7C1-98CAC43E7F62}"/>
    <cellStyle name="Normal 7 2 3 3 2 2 3" xfId="1788" xr:uid="{610C8650-BBDD-487C-ADA8-ED99EDDF7B21}"/>
    <cellStyle name="Normal 7 2 3 3 2 3" xfId="1789" xr:uid="{DA8EA16A-7FCA-4CE0-A511-E8BBBF3711DA}"/>
    <cellStyle name="Normal 7 2 3 3 2 3 2" xfId="1790" xr:uid="{F06629B3-C64A-4BFB-8CE3-D2108F2505BD}"/>
    <cellStyle name="Normal 7 2 3 3 2 4" xfId="1791" xr:uid="{BC04B31E-F5EC-42DA-B31E-27AA6734D485}"/>
    <cellStyle name="Normal 7 2 3 3 3" xfId="699" xr:uid="{B29B3B79-6D43-4C7B-BD3A-FD15B0178793}"/>
    <cellStyle name="Normal 7 2 3 3 3 2" xfId="1792" xr:uid="{2ED18521-34A8-48FA-A89B-233A8874FEC4}"/>
    <cellStyle name="Normal 7 2 3 3 3 2 2" xfId="1793" xr:uid="{0E9E4E12-7979-48E9-AD72-F837864F1479}"/>
    <cellStyle name="Normal 7 2 3 3 3 3" xfId="1794" xr:uid="{49A859DB-8E0F-495C-B29D-F5EE64699AC4}"/>
    <cellStyle name="Normal 7 2 3 3 4" xfId="1795" xr:uid="{239518E9-D995-41BC-94CD-CB4FE1F5B79D}"/>
    <cellStyle name="Normal 7 2 3 3 4 2" xfId="1796" xr:uid="{2174790C-6216-41D5-9818-EF06E24238B0}"/>
    <cellStyle name="Normal 7 2 3 3 5" xfId="1797" xr:uid="{6336FE70-478F-4351-8941-04910B910126}"/>
    <cellStyle name="Normal 7 2 3 4" xfId="353" xr:uid="{C38BF16C-9D38-44E8-B0B6-1658F13AFC92}"/>
    <cellStyle name="Normal 7 2 3 4 2" xfId="700" xr:uid="{C1BF6524-7635-4C18-82B8-D82F32FF1747}"/>
    <cellStyle name="Normal 7 2 3 4 2 2" xfId="1798" xr:uid="{0A140E6F-4BF9-4998-AF8D-50E10B777806}"/>
    <cellStyle name="Normal 7 2 3 4 2 2 2" xfId="1799" xr:uid="{8A2D0C24-987B-499A-92EC-5BC1115D7494}"/>
    <cellStyle name="Normal 7 2 3 4 2 3" xfId="1800" xr:uid="{2695A558-9A60-42D2-B82F-84C4638FEAE2}"/>
    <cellStyle name="Normal 7 2 3 4 3" xfId="1801" xr:uid="{BAE43EB2-86A6-4C99-AB90-8237B60E9E7D}"/>
    <cellStyle name="Normal 7 2 3 4 3 2" xfId="1802" xr:uid="{74627E15-41EA-4DEF-926B-74932B9BBAA1}"/>
    <cellStyle name="Normal 7 2 3 4 4" xfId="1803" xr:uid="{37CABFE8-B396-4FBE-AFCB-E20C69D2C445}"/>
    <cellStyle name="Normal 7 2 3 5" xfId="701" xr:uid="{59693D3F-7A28-463B-82C9-78A85B11C102}"/>
    <cellStyle name="Normal 7 2 3 5 2" xfId="1804" xr:uid="{808AD51F-3267-415E-9710-8C6C6C73254B}"/>
    <cellStyle name="Normal 7 2 3 5 2 2" xfId="1805" xr:uid="{7F012220-8629-4CF5-80C6-1F9E4D50EEF2}"/>
    <cellStyle name="Normal 7 2 3 5 3" xfId="1806" xr:uid="{68360E99-BE98-4DD7-A6E1-E801BE23E746}"/>
    <cellStyle name="Normal 7 2 3 5 4" xfId="3437" xr:uid="{43304B4C-5F10-49EF-9D54-9B30510415CE}"/>
    <cellStyle name="Normal 7 2 3 6" xfId="1807" xr:uid="{DBC88991-73A4-4206-AB50-45B304B764EF}"/>
    <cellStyle name="Normal 7 2 3 6 2" xfId="1808" xr:uid="{AA402969-70FA-4869-9A2B-8D5A90E1EFF3}"/>
    <cellStyle name="Normal 7 2 3 7" xfId="1809" xr:uid="{39971545-546A-4C1A-B572-3324176F860F}"/>
    <cellStyle name="Normal 7 2 3 8" xfId="3438" xr:uid="{D13FF8B7-BFC8-4D98-B527-92C9A3B2FF25}"/>
    <cellStyle name="Normal 7 2 4" xfId="134" xr:uid="{35B2E65C-644F-4B99-9DC9-8475A9F67ADC}"/>
    <cellStyle name="Normal 7 2 4 2" xfId="448" xr:uid="{F411AF09-BA9D-4F96-9C5E-7108224199B9}"/>
    <cellStyle name="Normal 7 2 4 2 2" xfId="702" xr:uid="{00E26760-CB03-4E2B-901B-AD0C2D136778}"/>
    <cellStyle name="Normal 7 2 4 2 2 2" xfId="1810" xr:uid="{C4759E68-2CB6-4291-BE5D-07AC605997DF}"/>
    <cellStyle name="Normal 7 2 4 2 2 2 2" xfId="1811" xr:uid="{B3F83130-663D-47AC-B223-F0D216F20F50}"/>
    <cellStyle name="Normal 7 2 4 2 2 3" xfId="1812" xr:uid="{4F910FB3-DE6E-443D-8F2C-4CB7AE7C1F02}"/>
    <cellStyle name="Normal 7 2 4 2 2 4" xfId="3439" xr:uid="{FE2528F6-2AB7-4CB1-BEB0-95589618F066}"/>
    <cellStyle name="Normal 7 2 4 2 3" xfId="1813" xr:uid="{808BE8E1-2D98-404F-B695-234FAD61A3EF}"/>
    <cellStyle name="Normal 7 2 4 2 3 2" xfId="1814" xr:uid="{90C8221F-7F32-4497-839E-E2E991EFD13B}"/>
    <cellStyle name="Normal 7 2 4 2 4" xfId="1815" xr:uid="{CDF5CECD-0FAB-4B68-A49A-88F8C60D7E06}"/>
    <cellStyle name="Normal 7 2 4 2 5" xfId="3440" xr:uid="{2D6B0EA4-819F-41B9-85F4-7BCB9248E7A6}"/>
    <cellStyle name="Normal 7 2 4 3" xfId="703" xr:uid="{9E0F38A1-8905-4A5D-BFF0-E5B2AB6F1060}"/>
    <cellStyle name="Normal 7 2 4 3 2" xfId="1816" xr:uid="{79E9E850-1AB7-49F9-A889-DE9733158242}"/>
    <cellStyle name="Normal 7 2 4 3 2 2" xfId="1817" xr:uid="{45D1E41A-09BB-4E66-BDAD-B326237BC8C8}"/>
    <cellStyle name="Normal 7 2 4 3 3" xfId="1818" xr:uid="{F39D1D91-CE46-4F77-BEF5-B214535F5709}"/>
    <cellStyle name="Normal 7 2 4 3 4" xfId="3441" xr:uid="{6CB38BF1-F1AA-4A61-9B7D-4ABFFFC7998C}"/>
    <cellStyle name="Normal 7 2 4 4" xfId="1819" xr:uid="{DB2AB6B1-55DD-48B2-B3ED-F5F0CE587BEE}"/>
    <cellStyle name="Normal 7 2 4 4 2" xfId="1820" xr:uid="{EBFABA1F-F88A-44AD-AF38-3A16D9C457EF}"/>
    <cellStyle name="Normal 7 2 4 4 3" xfId="3442" xr:uid="{AE86A1BD-B165-44CB-B9FE-7BD04FA5CF88}"/>
    <cellStyle name="Normal 7 2 4 4 4" xfId="3443" xr:uid="{1A17DAD6-804F-4ED7-B275-00DEC480635A}"/>
    <cellStyle name="Normal 7 2 4 5" xfId="1821" xr:uid="{1F86D6FA-C8C3-4DF8-98F3-17BBB195F0C3}"/>
    <cellStyle name="Normal 7 2 4 6" xfId="3444" xr:uid="{EB8CC179-3FFC-4E29-94EE-43B7000CD741}"/>
    <cellStyle name="Normal 7 2 4 7" xfId="3445" xr:uid="{FE20A39A-9D8B-4D86-9BE5-E611FF16B529}"/>
    <cellStyle name="Normal 7 2 5" xfId="354" xr:uid="{E369B825-2191-4485-9F59-A76C146DCEDC}"/>
    <cellStyle name="Normal 7 2 5 2" xfId="704" xr:uid="{13A8AE34-46FE-40A5-92BF-56D662057E1C}"/>
    <cellStyle name="Normal 7 2 5 2 2" xfId="705" xr:uid="{42D1C27F-447B-4A1A-9DB9-D06EC2734133}"/>
    <cellStyle name="Normal 7 2 5 2 2 2" xfId="1822" xr:uid="{B1C48836-CDAD-4EC0-9116-59AF999AFB04}"/>
    <cellStyle name="Normal 7 2 5 2 2 2 2" xfId="1823" xr:uid="{D85B0656-2A5E-4DF7-AD61-ED49813D7E09}"/>
    <cellStyle name="Normal 7 2 5 2 2 3" xfId="1824" xr:uid="{7CD21159-A749-487A-B2F1-A509201A46E6}"/>
    <cellStyle name="Normal 7 2 5 2 3" xfId="1825" xr:uid="{E74B5CA0-AE38-4395-B7F7-26A9583D40F7}"/>
    <cellStyle name="Normal 7 2 5 2 3 2" xfId="1826" xr:uid="{26BD022D-7B8E-40A3-81E1-917627536E77}"/>
    <cellStyle name="Normal 7 2 5 2 4" xfId="1827" xr:uid="{EB8C40C0-DAE6-459B-B644-B477476C2C43}"/>
    <cellStyle name="Normal 7 2 5 3" xfId="706" xr:uid="{56FB46B1-7140-487B-A820-57ABDC30425C}"/>
    <cellStyle name="Normal 7 2 5 3 2" xfId="1828" xr:uid="{AD3550F0-4231-4DEF-9B85-FFC77D81AD1F}"/>
    <cellStyle name="Normal 7 2 5 3 2 2" xfId="1829" xr:uid="{544AC76C-E218-4E3E-A95D-301A83BD2681}"/>
    <cellStyle name="Normal 7 2 5 3 3" xfId="1830" xr:uid="{7508BB01-5FAD-4DE4-9D12-ADADBC5FF199}"/>
    <cellStyle name="Normal 7 2 5 3 4" xfId="3446" xr:uid="{0C3B89E6-4FA1-4623-AF96-980165945301}"/>
    <cellStyle name="Normal 7 2 5 4" xfId="1831" xr:uid="{67321BBF-7491-4E39-9DE9-1BC9E8566B57}"/>
    <cellStyle name="Normal 7 2 5 4 2" xfId="1832" xr:uid="{97FF57B6-6B1A-494E-85DF-CD817D3A1616}"/>
    <cellStyle name="Normal 7 2 5 5" xfId="1833" xr:uid="{3012921B-640D-40D8-A532-7C506F45ED26}"/>
    <cellStyle name="Normal 7 2 5 6" xfId="3447" xr:uid="{C602E127-FFD2-4A5B-AD8F-CE30B797D6CA}"/>
    <cellStyle name="Normal 7 2 6" xfId="355" xr:uid="{D0E7E8CF-7304-4466-8A9B-68B8913F6E2F}"/>
    <cellStyle name="Normal 7 2 6 2" xfId="707" xr:uid="{EEAE0190-9717-4F33-BFF7-7CC840D875FE}"/>
    <cellStyle name="Normal 7 2 6 2 2" xfId="1834" xr:uid="{9ACD3C5E-A5B5-434C-B800-A8E621FFF653}"/>
    <cellStyle name="Normal 7 2 6 2 2 2" xfId="1835" xr:uid="{0605F34C-944A-4A85-BA44-F35C88EC75D6}"/>
    <cellStyle name="Normal 7 2 6 2 3" xfId="1836" xr:uid="{74E5C1AB-E045-43B8-A469-D1AB84235C41}"/>
    <cellStyle name="Normal 7 2 6 2 4" xfId="3448" xr:uid="{5337CCAA-52D3-4565-97EB-EEB6F503FDAB}"/>
    <cellStyle name="Normal 7 2 6 3" xfId="1837" xr:uid="{98D0D4B2-D4DE-4FD7-B9BA-A96DFAF49BC0}"/>
    <cellStyle name="Normal 7 2 6 3 2" xfId="1838" xr:uid="{7ED0AF11-7F26-4455-9305-0F52185A8BE5}"/>
    <cellStyle name="Normal 7 2 6 4" xfId="1839" xr:uid="{96F8ABD6-4BC2-4DA1-A5F7-E33A36FBB704}"/>
    <cellStyle name="Normal 7 2 6 5" xfId="3449" xr:uid="{0C5D4F56-497D-4032-ACA0-FB3B56CD2708}"/>
    <cellStyle name="Normal 7 2 7" xfId="708" xr:uid="{345D74EA-308B-4B6A-A64B-5834F9FC5410}"/>
    <cellStyle name="Normal 7 2 7 2" xfId="1840" xr:uid="{80E8E674-ED1C-4705-B1E9-9B84B219B360}"/>
    <cellStyle name="Normal 7 2 7 2 2" xfId="1841" xr:uid="{AB297A3A-818A-4A0A-B536-299B743EC0C6}"/>
    <cellStyle name="Normal 7 2 7 2 3" xfId="4409" xr:uid="{AFD65269-FE23-45D6-A2EC-494C93B1FF9E}"/>
    <cellStyle name="Normal 7 2 7 3" xfId="1842" xr:uid="{1345A379-AAAE-48D6-8223-79507AE7680A}"/>
    <cellStyle name="Normal 7 2 7 4" xfId="3450" xr:uid="{0D3290DF-3C86-4D1F-8FC5-6367A479614F}"/>
    <cellStyle name="Normal 7 2 7 4 2" xfId="4579" xr:uid="{428B0C98-2F31-441B-87C1-B7B5B32323C3}"/>
    <cellStyle name="Normal 7 2 7 4 3" xfId="4686" xr:uid="{A5008F89-2B0D-4EFA-8CF3-F594E647A9F4}"/>
    <cellStyle name="Normal 7 2 7 4 4" xfId="4608" xr:uid="{4F1DBD4A-CA90-491E-AE90-84A371A0728E}"/>
    <cellStyle name="Normal 7 2 8" xfId="1843" xr:uid="{46EBE57E-8004-4D56-978B-267C11D16145}"/>
    <cellStyle name="Normal 7 2 8 2" xfId="1844" xr:uid="{A7073044-25C8-46E0-8D4B-B54567FC69BA}"/>
    <cellStyle name="Normal 7 2 8 3" xfId="3451" xr:uid="{160294C9-62BA-43A3-A5D5-02307CAFB773}"/>
    <cellStyle name="Normal 7 2 8 4" xfId="3452" xr:uid="{C54183C6-FA9A-43F3-BCC6-63E6236A96DE}"/>
    <cellStyle name="Normal 7 2 9" xfId="1845" xr:uid="{2707136D-7467-49D5-8F00-5AA3559AE591}"/>
    <cellStyle name="Normal 7 3" xfId="135" xr:uid="{E6EE1CE8-0F28-49B5-B504-6D17A0EE5C7F}"/>
    <cellStyle name="Normal 7 3 10" xfId="3453" xr:uid="{366FC994-A473-4A95-BCA3-0E9299652E85}"/>
    <cellStyle name="Normal 7 3 11" xfId="3454" xr:uid="{40E467C3-F9F5-4192-A573-CF848714C049}"/>
    <cellStyle name="Normal 7 3 2" xfId="136" xr:uid="{044908B0-3649-4551-A944-9539FCAA3295}"/>
    <cellStyle name="Normal 7 3 2 2" xfId="137" xr:uid="{18F8023E-C2B3-4FD8-B5F3-421873BE9D38}"/>
    <cellStyle name="Normal 7 3 2 2 2" xfId="356" xr:uid="{96B29773-2DF3-4B13-A8A1-87F7BA5B4CB8}"/>
    <cellStyle name="Normal 7 3 2 2 2 2" xfId="709" xr:uid="{0276EE98-7B64-45AB-88F1-674B7E69B7B4}"/>
    <cellStyle name="Normal 7 3 2 2 2 2 2" xfId="1846" xr:uid="{BE1F2966-2703-45C9-BF8C-188FFF1536B2}"/>
    <cellStyle name="Normal 7 3 2 2 2 2 2 2" xfId="1847" xr:uid="{067A7F39-C73A-47C4-BBDA-856048FE50BE}"/>
    <cellStyle name="Normal 7 3 2 2 2 2 3" xfId="1848" xr:uid="{37AAE6A3-DB7E-4350-8F40-19DA360209F4}"/>
    <cellStyle name="Normal 7 3 2 2 2 2 4" xfId="3455" xr:uid="{C3EB5225-3259-469A-9418-65C0DD17FFA1}"/>
    <cellStyle name="Normal 7 3 2 2 2 3" xfId="1849" xr:uid="{1FA9AC32-E109-4115-895D-1259EECA69F7}"/>
    <cellStyle name="Normal 7 3 2 2 2 3 2" xfId="1850" xr:uid="{4E82E587-FA96-488F-B2BA-90CA2766178A}"/>
    <cellStyle name="Normal 7 3 2 2 2 3 3" xfId="3456" xr:uid="{A2A1EABA-AB52-464F-BC1A-9895F88B6F83}"/>
    <cellStyle name="Normal 7 3 2 2 2 3 4" xfId="3457" xr:uid="{20C0E1B6-F703-4CA7-92C5-C6273F1F77C5}"/>
    <cellStyle name="Normal 7 3 2 2 2 4" xfId="1851" xr:uid="{11EE30C3-2E41-4380-B85F-5958AEA4D1A7}"/>
    <cellStyle name="Normal 7 3 2 2 2 5" xfId="3458" xr:uid="{F1E5EDD1-C55E-4659-86EE-7F336BE95319}"/>
    <cellStyle name="Normal 7 3 2 2 2 6" xfId="3459" xr:uid="{2C01AAFF-A61B-418D-AA43-AF3DC8F0030E}"/>
    <cellStyle name="Normal 7 3 2 2 3" xfId="710" xr:uid="{D8EC0C36-7796-4A59-AAAA-53509D04C2E8}"/>
    <cellStyle name="Normal 7 3 2 2 3 2" xfId="1852" xr:uid="{A3986A16-F759-4763-AA19-62E796CC4B91}"/>
    <cellStyle name="Normal 7 3 2 2 3 2 2" xfId="1853" xr:uid="{4D604FEF-B8C4-4FDC-8C6F-924658C76DA8}"/>
    <cellStyle name="Normal 7 3 2 2 3 2 3" xfId="3460" xr:uid="{C6DFD73A-F3E4-4D61-AB30-5D7870C33F44}"/>
    <cellStyle name="Normal 7 3 2 2 3 2 4" xfId="3461" xr:uid="{E47877CD-EF89-479D-AB9E-B2C0759C3438}"/>
    <cellStyle name="Normal 7 3 2 2 3 3" xfId="1854" xr:uid="{E7DD8129-D533-4F65-9483-14A2CBFF600A}"/>
    <cellStyle name="Normal 7 3 2 2 3 4" xfId="3462" xr:uid="{76067076-A39E-41F4-9784-FF557A22D013}"/>
    <cellStyle name="Normal 7 3 2 2 3 5" xfId="3463" xr:uid="{3F36BF96-3350-4422-ABAF-605E58184697}"/>
    <cellStyle name="Normal 7 3 2 2 4" xfId="1855" xr:uid="{EF8D52B2-CA80-4A40-BC8A-596710AA871D}"/>
    <cellStyle name="Normal 7 3 2 2 4 2" xfId="1856" xr:uid="{D0D3A0F2-8B27-4352-AE8B-4768AF4DFC8E}"/>
    <cellStyle name="Normal 7 3 2 2 4 3" xfId="3464" xr:uid="{62C78F95-DBAD-40D9-B1F9-E42D871401EF}"/>
    <cellStyle name="Normal 7 3 2 2 4 4" xfId="3465" xr:uid="{A1DF17DE-3B31-480F-A8FB-F91724E01CF6}"/>
    <cellStyle name="Normal 7 3 2 2 5" xfId="1857" xr:uid="{6F3AEC5C-6526-455A-8A38-2D35E562A951}"/>
    <cellStyle name="Normal 7 3 2 2 5 2" xfId="3466" xr:uid="{1081C678-3E6F-4111-B92A-8235985DF291}"/>
    <cellStyle name="Normal 7 3 2 2 5 3" xfId="3467" xr:uid="{607D0898-F30B-47FD-BB29-F256FF4BAA33}"/>
    <cellStyle name="Normal 7 3 2 2 5 4" xfId="3468" xr:uid="{8D38C77A-0356-4031-922E-F6229C643F28}"/>
    <cellStyle name="Normal 7 3 2 2 6" xfId="3469" xr:uid="{82FF2604-544F-4BC9-B914-BB48DEE8CA74}"/>
    <cellStyle name="Normal 7 3 2 2 7" xfId="3470" xr:uid="{276998DE-9FB5-463B-9480-708E761A40FF}"/>
    <cellStyle name="Normal 7 3 2 2 8" xfId="3471" xr:uid="{8BEBE8E5-63A8-4ACB-AAA4-B6FB9176FB0C}"/>
    <cellStyle name="Normal 7 3 2 3" xfId="357" xr:uid="{B55BE001-DE45-434E-8730-1DD610112A62}"/>
    <cellStyle name="Normal 7 3 2 3 2" xfId="711" xr:uid="{70F894CA-C18E-4EBB-91DE-5AF33C3E8642}"/>
    <cellStyle name="Normal 7 3 2 3 2 2" xfId="712" xr:uid="{F11AB8BF-C4B6-470C-A401-D3531F5F3798}"/>
    <cellStyle name="Normal 7 3 2 3 2 2 2" xfId="1858" xr:uid="{437B2561-1B65-4E73-B373-E0D441943E57}"/>
    <cellStyle name="Normal 7 3 2 3 2 2 2 2" xfId="1859" xr:uid="{003EF0A8-A98D-44F2-B76B-D728066D9703}"/>
    <cellStyle name="Normal 7 3 2 3 2 2 3" xfId="1860" xr:uid="{2A789BAB-374D-4A31-9D35-63526EC21B9D}"/>
    <cellStyle name="Normal 7 3 2 3 2 3" xfId="1861" xr:uid="{7AED54FA-9E4C-4AEC-A2BF-C550A28590C1}"/>
    <cellStyle name="Normal 7 3 2 3 2 3 2" xfId="1862" xr:uid="{62DE0642-A6F9-41FD-B5C7-CF9D0AEBF04A}"/>
    <cellStyle name="Normal 7 3 2 3 2 4" xfId="1863" xr:uid="{40382501-8D80-4CBB-B15F-B3B8C96AB67F}"/>
    <cellStyle name="Normal 7 3 2 3 3" xfId="713" xr:uid="{EA010DD2-2E4B-4C02-99A5-2C210EBCF967}"/>
    <cellStyle name="Normal 7 3 2 3 3 2" xfId="1864" xr:uid="{8FAEECAF-8348-42E2-A848-1A1ED32C1A68}"/>
    <cellStyle name="Normal 7 3 2 3 3 2 2" xfId="1865" xr:uid="{73273E59-2D25-4BA6-9A02-E9C2D4FB5E52}"/>
    <cellStyle name="Normal 7 3 2 3 3 3" xfId="1866" xr:uid="{846A8271-0B38-4822-AD19-ABC766D6FDC6}"/>
    <cellStyle name="Normal 7 3 2 3 3 4" xfId="3472" xr:uid="{7E80F66D-ED3A-4B70-BBC5-5B8AE47C20CD}"/>
    <cellStyle name="Normal 7 3 2 3 4" xfId="1867" xr:uid="{1FBCD461-5BFC-4D30-B7F4-E78C2644CD16}"/>
    <cellStyle name="Normal 7 3 2 3 4 2" xfId="1868" xr:uid="{3AE40982-3A5C-4DCC-9C71-67B3800B9936}"/>
    <cellStyle name="Normal 7 3 2 3 5" xfId="1869" xr:uid="{59CEC5CF-01BC-4F5E-A34E-362F77312928}"/>
    <cellStyle name="Normal 7 3 2 3 6" xfId="3473" xr:uid="{B57AB13B-EFA1-498D-A502-B70811FB2441}"/>
    <cellStyle name="Normal 7 3 2 4" xfId="358" xr:uid="{73B0A349-DAAC-4A38-857F-B9198C2B4E18}"/>
    <cellStyle name="Normal 7 3 2 4 2" xfId="714" xr:uid="{42901F33-75F1-4C48-B6DF-39180A4039C9}"/>
    <cellStyle name="Normal 7 3 2 4 2 2" xfId="1870" xr:uid="{6B0FF029-BD58-47D3-AC54-842F1655BB7C}"/>
    <cellStyle name="Normal 7 3 2 4 2 2 2" xfId="1871" xr:uid="{AB665381-FE61-46E2-B0AB-98D3456A2200}"/>
    <cellStyle name="Normal 7 3 2 4 2 3" xfId="1872" xr:uid="{5A4B0BAD-FA9B-4974-9399-6FA136DE0142}"/>
    <cellStyle name="Normal 7 3 2 4 2 4" xfId="3474" xr:uid="{31C9ACD6-A45A-419F-816A-13107D0322CC}"/>
    <cellStyle name="Normal 7 3 2 4 3" xfId="1873" xr:uid="{C8C9768B-A36E-4FE6-9EA0-91C888DFB13F}"/>
    <cellStyle name="Normal 7 3 2 4 3 2" xfId="1874" xr:uid="{1138E3C4-6036-4D79-BB85-741A26F3CFA8}"/>
    <cellStyle name="Normal 7 3 2 4 4" xfId="1875" xr:uid="{D2CF9E97-8271-4631-853E-8D2DC131B7EB}"/>
    <cellStyle name="Normal 7 3 2 4 5" xfId="3475" xr:uid="{6CDEA770-1FA4-4EF7-95CC-3704DCCBDDC8}"/>
    <cellStyle name="Normal 7 3 2 5" xfId="359" xr:uid="{30061F21-5FBA-44B4-8D20-3AD1D858DC26}"/>
    <cellStyle name="Normal 7 3 2 5 2" xfId="1876" xr:uid="{294D1954-60D7-499F-B617-C1C836C4F2CB}"/>
    <cellStyle name="Normal 7 3 2 5 2 2" xfId="1877" xr:uid="{D4B5B1E4-2037-41F2-A3D4-E7649C7EA7C9}"/>
    <cellStyle name="Normal 7 3 2 5 3" xfId="1878" xr:uid="{F4EB951A-450C-4004-A56C-7B5089E737D4}"/>
    <cellStyle name="Normal 7 3 2 5 4" xfId="3476" xr:uid="{F72D6DFB-EAF4-475D-A0F8-E3764091A489}"/>
    <cellStyle name="Normal 7 3 2 6" xfId="1879" xr:uid="{24A67E2E-2BD0-4938-9A57-2E23E9319600}"/>
    <cellStyle name="Normal 7 3 2 6 2" xfId="1880" xr:uid="{1708CBA5-5160-4752-8DAD-35C821DD8173}"/>
    <cellStyle name="Normal 7 3 2 6 3" xfId="3477" xr:uid="{DAF6C438-EC8C-4A1B-9D27-CAE395E46E2F}"/>
    <cellStyle name="Normal 7 3 2 6 4" xfId="3478" xr:uid="{387E5C13-0861-424A-B01C-A1EA3AACC3F7}"/>
    <cellStyle name="Normal 7 3 2 7" xfId="1881" xr:uid="{C46E3FEC-7D37-42E8-AFC0-225C07E5529A}"/>
    <cellStyle name="Normal 7 3 2 8" xfId="3479" xr:uid="{B64164CF-BFD8-4D6C-81AE-B6F5E58C2FE0}"/>
    <cellStyle name="Normal 7 3 2 9" xfId="3480" xr:uid="{F66DAF66-665E-4260-A50F-D466BF6B6828}"/>
    <cellStyle name="Normal 7 3 3" xfId="138" xr:uid="{A764E8A0-9369-46E3-AE4E-599DBE273A46}"/>
    <cellStyle name="Normal 7 3 3 2" xfId="139" xr:uid="{918C4CDB-E584-4DCF-906A-8E774C6C3F23}"/>
    <cellStyle name="Normal 7 3 3 2 2" xfId="715" xr:uid="{B790B787-ED63-4015-B99A-BB8E703A25B8}"/>
    <cellStyle name="Normal 7 3 3 2 2 2" xfId="1882" xr:uid="{BF9D8E56-F53B-467A-8411-3756B0D3F320}"/>
    <cellStyle name="Normal 7 3 3 2 2 2 2" xfId="1883" xr:uid="{28AD25BE-28D2-4A61-BBD2-079A5A499C65}"/>
    <cellStyle name="Normal 7 3 3 2 2 2 2 2" xfId="4484" xr:uid="{A52D7EE8-8417-46A9-9ED5-FF12F8F30080}"/>
    <cellStyle name="Normal 7 3 3 2 2 2 3" xfId="4485" xr:uid="{FA4A7B4D-5590-42C6-B89E-FFBF07C233BF}"/>
    <cellStyle name="Normal 7 3 3 2 2 3" xfId="1884" xr:uid="{CE2C999D-E742-496A-AF79-D5733D70F8DC}"/>
    <cellStyle name="Normal 7 3 3 2 2 3 2" xfId="4486" xr:uid="{19BD5244-C29D-49DC-B782-8ECC09AB2B54}"/>
    <cellStyle name="Normal 7 3 3 2 2 4" xfId="3481" xr:uid="{5499DB3F-E983-4F82-B43D-BBD94734063B}"/>
    <cellStyle name="Normal 7 3 3 2 3" xfId="1885" xr:uid="{D91AEA29-261D-4C05-8361-F5900D05F858}"/>
    <cellStyle name="Normal 7 3 3 2 3 2" xfId="1886" xr:uid="{5A2D0B57-5D06-4255-806C-8FA76F269493}"/>
    <cellStyle name="Normal 7 3 3 2 3 2 2" xfId="4487" xr:uid="{2EB43CAB-55E6-40DC-9253-DA16CF8502D8}"/>
    <cellStyle name="Normal 7 3 3 2 3 3" xfId="3482" xr:uid="{27ED4A11-BF67-4870-B85D-A3903C2EF078}"/>
    <cellStyle name="Normal 7 3 3 2 3 4" xfId="3483" xr:uid="{600B7A84-7408-4E6D-B588-7E2B0018C4E9}"/>
    <cellStyle name="Normal 7 3 3 2 4" xfId="1887" xr:uid="{1BAFC443-C386-4676-B31D-2105C26669D0}"/>
    <cellStyle name="Normal 7 3 3 2 4 2" xfId="4488" xr:uid="{882E7B7D-8FDA-4B02-9D06-CA187C6C58D6}"/>
    <cellStyle name="Normal 7 3 3 2 5" xfId="3484" xr:uid="{00AE1C41-578D-4796-837B-D2A32CE1BA88}"/>
    <cellStyle name="Normal 7 3 3 2 6" xfId="3485" xr:uid="{8A39923C-BA4A-401A-8266-4B36E0F2ECDC}"/>
    <cellStyle name="Normal 7 3 3 3" xfId="360" xr:uid="{3D2140E3-346A-4A50-B1FB-EA0314E52AB6}"/>
    <cellStyle name="Normal 7 3 3 3 2" xfId="1888" xr:uid="{26C0E554-4E7A-4C35-A875-5F2CB02B28C8}"/>
    <cellStyle name="Normal 7 3 3 3 2 2" xfId="1889" xr:uid="{F22F962A-A697-4F85-870B-71BBBC6A895B}"/>
    <cellStyle name="Normal 7 3 3 3 2 2 2" xfId="4489" xr:uid="{B79CBC23-7DCE-43BA-AF70-989DDA546689}"/>
    <cellStyle name="Normal 7 3 3 3 2 3" xfId="3486" xr:uid="{505E41DE-1635-4FC9-8870-4F66730D0BE3}"/>
    <cellStyle name="Normal 7 3 3 3 2 4" xfId="3487" xr:uid="{48574AAC-4E1B-4749-865E-BDAB9F91510C}"/>
    <cellStyle name="Normal 7 3 3 3 3" xfId="1890" xr:uid="{1FB414A4-F110-4644-9EEE-EEFFC8C54BF3}"/>
    <cellStyle name="Normal 7 3 3 3 3 2" xfId="4490" xr:uid="{17FBF3CF-F7E4-4EB5-A63A-FA360FDEAA9E}"/>
    <cellStyle name="Normal 7 3 3 3 4" xfId="3488" xr:uid="{F589ABBC-0318-4A62-8F87-F1BC7C20D3FC}"/>
    <cellStyle name="Normal 7 3 3 3 5" xfId="3489" xr:uid="{9471261E-6018-4930-BE2F-2BC7B4F96F9F}"/>
    <cellStyle name="Normal 7 3 3 4" xfId="1891" xr:uid="{9FE3266E-D368-41AB-9A40-AE32076D91A4}"/>
    <cellStyle name="Normal 7 3 3 4 2" xfId="1892" xr:uid="{F5A7F824-4AA9-44E6-9197-ACBDC310AA24}"/>
    <cellStyle name="Normal 7 3 3 4 2 2" xfId="4491" xr:uid="{E7D217F2-9C77-4E8A-A7CB-8BA55D755237}"/>
    <cellStyle name="Normal 7 3 3 4 3" xfId="3490" xr:uid="{1AEAC6A1-121E-4772-8468-A2FEA66BF723}"/>
    <cellStyle name="Normal 7 3 3 4 4" xfId="3491" xr:uid="{D18A2D8B-0336-4EC2-B567-398962F39800}"/>
    <cellStyle name="Normal 7 3 3 5" xfId="1893" xr:uid="{9EE2D4AB-08DB-4E16-8EFC-F5F8F846DE94}"/>
    <cellStyle name="Normal 7 3 3 5 2" xfId="3492" xr:uid="{7245834A-C00F-4C2A-B06D-DDEC845F0A62}"/>
    <cellStyle name="Normal 7 3 3 5 3" xfId="3493" xr:uid="{2434B198-CCC9-4606-99F2-3800C4D80607}"/>
    <cellStyle name="Normal 7 3 3 5 4" xfId="3494" xr:uid="{CE33F3AB-A190-4BF9-A7EB-EEDC93BFEB05}"/>
    <cellStyle name="Normal 7 3 3 6" xfId="3495" xr:uid="{A81A54AE-83A4-43AF-A7E1-ACFD5095F69C}"/>
    <cellStyle name="Normal 7 3 3 7" xfId="3496" xr:uid="{C52D476B-FDD0-4D9F-8C9A-31AA5CBA4503}"/>
    <cellStyle name="Normal 7 3 3 8" xfId="3497" xr:uid="{FCCB2B50-5FF1-42E7-B7FE-C9443D0DF3EF}"/>
    <cellStyle name="Normal 7 3 4" xfId="140" xr:uid="{0F1F1E95-1EF4-48CD-8060-ACF102FF487F}"/>
    <cellStyle name="Normal 7 3 4 2" xfId="716" xr:uid="{62CF36F4-CB93-4948-888D-C22ED9735846}"/>
    <cellStyle name="Normal 7 3 4 2 2" xfId="717" xr:uid="{B5E5408D-8277-4C59-BF4B-63B63A3DF5E3}"/>
    <cellStyle name="Normal 7 3 4 2 2 2" xfId="1894" xr:uid="{7C8F5526-CFE2-45F8-ADAE-C1DDD044D782}"/>
    <cellStyle name="Normal 7 3 4 2 2 2 2" xfId="1895" xr:uid="{07FA4F2E-DB74-4D8D-8BD6-EC8ADCC0FBE5}"/>
    <cellStyle name="Normal 7 3 4 2 2 3" xfId="1896" xr:uid="{D2B757CF-5486-4E68-B08B-555491EDFCB2}"/>
    <cellStyle name="Normal 7 3 4 2 2 4" xfId="3498" xr:uid="{7FD4E7B3-13F4-4B5E-811D-1F8E0D1CEEFF}"/>
    <cellStyle name="Normal 7 3 4 2 3" xfId="1897" xr:uid="{50B0D183-3EB4-40BC-B75D-AC8D7D3E9155}"/>
    <cellStyle name="Normal 7 3 4 2 3 2" xfId="1898" xr:uid="{DA8FB38B-2382-4D7D-A1FE-9C5C1FFC0856}"/>
    <cellStyle name="Normal 7 3 4 2 4" xfId="1899" xr:uid="{F9750C12-CB08-462A-8126-7D022B36A4A9}"/>
    <cellStyle name="Normal 7 3 4 2 5" xfId="3499" xr:uid="{09A65CE3-E12C-417A-AC8C-A6CF78AAFA7A}"/>
    <cellStyle name="Normal 7 3 4 3" xfId="718" xr:uid="{B1520EE7-AC1F-4DDF-AA34-46C17E98C2E6}"/>
    <cellStyle name="Normal 7 3 4 3 2" xfId="1900" xr:uid="{AFE49834-F715-430E-9CB5-9B28C8257685}"/>
    <cellStyle name="Normal 7 3 4 3 2 2" xfId="1901" xr:uid="{90836886-3F47-47F3-B256-633D324486BD}"/>
    <cellStyle name="Normal 7 3 4 3 3" xfId="1902" xr:uid="{7C080B72-63B9-4A2E-959B-088B90E7E5EE}"/>
    <cellStyle name="Normal 7 3 4 3 4" xfId="3500" xr:uid="{792C5182-0276-46D6-97D2-BFB362728BD4}"/>
    <cellStyle name="Normal 7 3 4 4" xfId="1903" xr:uid="{C60E9EBB-B4D5-458F-B180-CA65D049671D}"/>
    <cellStyle name="Normal 7 3 4 4 2" xfId="1904" xr:uid="{3541D5A4-6A9E-41FC-9660-005F644E906C}"/>
    <cellStyle name="Normal 7 3 4 4 3" xfId="3501" xr:uid="{9E658B18-8225-403F-A779-C31F1D6D6C61}"/>
    <cellStyle name="Normal 7 3 4 4 4" xfId="3502" xr:uid="{966B5251-76A5-4EDC-B46C-59725AC1BE64}"/>
    <cellStyle name="Normal 7 3 4 5" xfId="1905" xr:uid="{FA8FC425-8808-4CD7-99F5-6AE5C1A3143A}"/>
    <cellStyle name="Normal 7 3 4 6" xfId="3503" xr:uid="{2DE495E0-A197-41C8-98CA-CFFE7DD9F215}"/>
    <cellStyle name="Normal 7 3 4 7" xfId="3504" xr:uid="{BC04E088-0966-41D1-8F0C-107C5EFB3318}"/>
    <cellStyle name="Normal 7 3 5" xfId="361" xr:uid="{B2D2FFA1-5D4D-44D4-8EA4-CED15BCF7A88}"/>
    <cellStyle name="Normal 7 3 5 2" xfId="719" xr:uid="{AEA3B684-AE08-4451-869F-2E844667C1EB}"/>
    <cellStyle name="Normal 7 3 5 2 2" xfId="1906" xr:uid="{FD195142-BC82-49B2-88AD-3CBB246358B4}"/>
    <cellStyle name="Normal 7 3 5 2 2 2" xfId="1907" xr:uid="{30638AE3-2D8A-45EE-B7E0-FAFD6C065043}"/>
    <cellStyle name="Normal 7 3 5 2 3" xfId="1908" xr:uid="{BAC95E97-A9E4-4182-9557-E977D5B06738}"/>
    <cellStyle name="Normal 7 3 5 2 4" xfId="3505" xr:uid="{55B3F17A-7521-4073-9820-FEECD23D1346}"/>
    <cellStyle name="Normal 7 3 5 3" xfId="1909" xr:uid="{A1A2A529-63B9-4AA7-B631-ADDF1867D5CC}"/>
    <cellStyle name="Normal 7 3 5 3 2" xfId="1910" xr:uid="{BB6B391D-1F7F-4576-9B67-5959E6AC0364}"/>
    <cellStyle name="Normal 7 3 5 3 3" xfId="3506" xr:uid="{6B8B0648-0A87-4362-8534-088AB0117345}"/>
    <cellStyle name="Normal 7 3 5 3 4" xfId="3507" xr:uid="{6D5A5322-3961-45E2-A52F-4D648D12F74E}"/>
    <cellStyle name="Normal 7 3 5 4" xfId="1911" xr:uid="{DB4AC2E5-9D4F-460B-8D06-D866282378D8}"/>
    <cellStyle name="Normal 7 3 5 5" xfId="3508" xr:uid="{70B094F1-A31F-4877-83CF-204B5000742B}"/>
    <cellStyle name="Normal 7 3 5 6" xfId="3509" xr:uid="{45433A55-90D6-4D60-94AD-DCC2667EB658}"/>
    <cellStyle name="Normal 7 3 6" xfId="362" xr:uid="{0550FC1E-BA96-42F3-B67B-543C1C35926F}"/>
    <cellStyle name="Normal 7 3 6 2" xfId="1912" xr:uid="{238DA0DB-E9C3-485E-9FC6-B34EF6C3E1A8}"/>
    <cellStyle name="Normal 7 3 6 2 2" xfId="1913" xr:uid="{4AF6D804-5EA4-4731-8104-B4834A9A37BD}"/>
    <cellStyle name="Normal 7 3 6 2 3" xfId="3510" xr:uid="{14E06E4C-6C24-4ECA-9430-F3D537BC8024}"/>
    <cellStyle name="Normal 7 3 6 2 4" xfId="3511" xr:uid="{BE546AE0-6EBB-4D77-ACBC-0C2125E36A79}"/>
    <cellStyle name="Normal 7 3 6 3" xfId="1914" xr:uid="{D27D5FFE-532D-429C-B227-5FBF4622717F}"/>
    <cellStyle name="Normal 7 3 6 4" xfId="3512" xr:uid="{C2D7A3FE-5F39-47D7-B3E7-96E205889DEE}"/>
    <cellStyle name="Normal 7 3 6 5" xfId="3513" xr:uid="{9C490212-B145-4449-B63C-209D1CE722F4}"/>
    <cellStyle name="Normal 7 3 7" xfId="1915" xr:uid="{04383A0B-0583-4DF2-8DFC-99B14E6E5EC9}"/>
    <cellStyle name="Normal 7 3 7 2" xfId="1916" xr:uid="{B4D77614-52D8-4E7D-ACE6-0FAD4461414E}"/>
    <cellStyle name="Normal 7 3 7 3" xfId="3514" xr:uid="{2876E6F1-0EDF-417D-95B6-2E5E1264FB59}"/>
    <cellStyle name="Normal 7 3 7 4" xfId="3515" xr:uid="{2CADAAB0-C1C5-429C-8AD2-2B0A9A6E97B9}"/>
    <cellStyle name="Normal 7 3 8" xfId="1917" xr:uid="{F106F625-7A48-45C0-9BC0-BEB377420A01}"/>
    <cellStyle name="Normal 7 3 8 2" xfId="3516" xr:uid="{B3757C11-B72C-4766-985C-883FC16AD4BC}"/>
    <cellStyle name="Normal 7 3 8 3" xfId="3517" xr:uid="{35736D98-FA44-421E-AB94-98BD8E6688B2}"/>
    <cellStyle name="Normal 7 3 8 4" xfId="3518" xr:uid="{E2675EB7-0E3A-4B82-B981-BEF73F89E129}"/>
    <cellStyle name="Normal 7 3 9" xfId="3519" xr:uid="{92EF6C59-AFC2-4624-83ED-EF1446876346}"/>
    <cellStyle name="Normal 7 4" xfId="141" xr:uid="{AC9AE470-3E93-4DAC-A44E-2AC39BA6557B}"/>
    <cellStyle name="Normal 7 4 10" xfId="3520" xr:uid="{EA1D29BA-4096-4BA7-B198-D58B1A9121F4}"/>
    <cellStyle name="Normal 7 4 11" xfId="3521" xr:uid="{000EFF59-A971-43D2-8A5B-B6A047CCDF44}"/>
    <cellStyle name="Normal 7 4 2" xfId="142" xr:uid="{408F7C1A-54E9-416B-851B-DC76C0250F86}"/>
    <cellStyle name="Normal 7 4 2 2" xfId="363" xr:uid="{81E1916D-83AA-4313-B7D7-2B31E9DDE3C3}"/>
    <cellStyle name="Normal 7 4 2 2 2" xfId="720" xr:uid="{BE8C2EFC-2BA6-45C4-B3BF-C4E6AA0EC86B}"/>
    <cellStyle name="Normal 7 4 2 2 2 2" xfId="721" xr:uid="{C17AEE5C-0618-42D8-9703-98AA863AA57F}"/>
    <cellStyle name="Normal 7 4 2 2 2 2 2" xfId="1918" xr:uid="{0F2EF804-EF6D-47B7-8ABF-F572AF1BC350}"/>
    <cellStyle name="Normal 7 4 2 2 2 2 3" xfId="3522" xr:uid="{62DB9A0D-73C8-430C-89AF-4F4F8F24B351}"/>
    <cellStyle name="Normal 7 4 2 2 2 2 4" xfId="3523" xr:uid="{CB9C90B8-1CEB-4465-BEC6-D1523A786E9A}"/>
    <cellStyle name="Normal 7 4 2 2 2 3" xfId="1919" xr:uid="{5372EC8F-8996-4425-954E-199817839A01}"/>
    <cellStyle name="Normal 7 4 2 2 2 3 2" xfId="3524" xr:uid="{D3CD2672-CC35-44BB-975C-BB3C67690026}"/>
    <cellStyle name="Normal 7 4 2 2 2 3 3" xfId="3525" xr:uid="{765E201D-9167-4E96-BA51-D5129BAC615A}"/>
    <cellStyle name="Normal 7 4 2 2 2 3 4" xfId="3526" xr:uid="{C05E75C4-87F9-4171-B0CE-6C5719B14452}"/>
    <cellStyle name="Normal 7 4 2 2 2 4" xfId="3527" xr:uid="{4BB7E2AC-8A4E-4EC3-B592-5AE682008381}"/>
    <cellStyle name="Normal 7 4 2 2 2 5" xfId="3528" xr:uid="{39BE33CE-CDD5-4299-80E8-0B37F025B215}"/>
    <cellStyle name="Normal 7 4 2 2 2 6" xfId="3529" xr:uid="{8EB0592C-FA9E-4DBD-A86E-C27681C829F5}"/>
    <cellStyle name="Normal 7 4 2 2 3" xfId="722" xr:uid="{08870051-90E5-4311-BA0A-F2E9113BB7F6}"/>
    <cellStyle name="Normal 7 4 2 2 3 2" xfId="1920" xr:uid="{C3433F5C-1136-40DD-932C-02E5A8DC06F4}"/>
    <cellStyle name="Normal 7 4 2 2 3 2 2" xfId="3530" xr:uid="{1567EEF0-D744-4D98-9BD9-C3AE2AE1AE6E}"/>
    <cellStyle name="Normal 7 4 2 2 3 2 3" xfId="3531" xr:uid="{37852073-FB31-4427-8D04-E99F99909B33}"/>
    <cellStyle name="Normal 7 4 2 2 3 2 4" xfId="3532" xr:uid="{424D5CF7-E227-4C93-A4DB-E5E82B9F0B3A}"/>
    <cellStyle name="Normal 7 4 2 2 3 3" xfId="3533" xr:uid="{B3171203-CD4C-484A-ACA4-AF56902E1A44}"/>
    <cellStyle name="Normal 7 4 2 2 3 4" xfId="3534" xr:uid="{6089C6AA-0A58-473E-9295-B50E521C3512}"/>
    <cellStyle name="Normal 7 4 2 2 3 5" xfId="3535" xr:uid="{81E8EC95-432D-4804-902A-D45E0CC4C67F}"/>
    <cellStyle name="Normal 7 4 2 2 4" xfId="1921" xr:uid="{62F28ABD-F7E6-40FE-8B1D-A4051C4B9A81}"/>
    <cellStyle name="Normal 7 4 2 2 4 2" xfId="3536" xr:uid="{184B68BB-74E8-4F43-9CD2-576F6BB084CB}"/>
    <cellStyle name="Normal 7 4 2 2 4 3" xfId="3537" xr:uid="{E36A3C78-D8B2-4A12-8E20-4F249CEEC21E}"/>
    <cellStyle name="Normal 7 4 2 2 4 4" xfId="3538" xr:uid="{63E25F27-3CD6-41CE-A1EC-A56506BB91A4}"/>
    <cellStyle name="Normal 7 4 2 2 5" xfId="3539" xr:uid="{6DDF6F72-B3FB-4208-A57E-EC4BC3A9610B}"/>
    <cellStyle name="Normal 7 4 2 2 5 2" xfId="3540" xr:uid="{70E9848B-449C-41E0-9386-5190CD037204}"/>
    <cellStyle name="Normal 7 4 2 2 5 3" xfId="3541" xr:uid="{A3B36760-AC1A-4B1C-8EE9-A8C3336E2124}"/>
    <cellStyle name="Normal 7 4 2 2 5 4" xfId="3542" xr:uid="{666B6011-6AB4-46AA-B440-8F40BEAB02B0}"/>
    <cellStyle name="Normal 7 4 2 2 6" xfId="3543" xr:uid="{D1924C4A-A9D7-4329-AF6E-BC64E876C259}"/>
    <cellStyle name="Normal 7 4 2 2 7" xfId="3544" xr:uid="{E70C32A6-311A-46B3-9D5F-7AD14B842DFB}"/>
    <cellStyle name="Normal 7 4 2 2 8" xfId="3545" xr:uid="{0DFBE827-BD0E-4D28-A78B-3B1CF5BEFC32}"/>
    <cellStyle name="Normal 7 4 2 3" xfId="723" xr:uid="{C347C57F-A9E3-49FF-8EF0-089A1D6E04EC}"/>
    <cellStyle name="Normal 7 4 2 3 2" xfId="724" xr:uid="{8C6E3378-7A94-4384-B998-746CDEE5E999}"/>
    <cellStyle name="Normal 7 4 2 3 2 2" xfId="725" xr:uid="{72FD4948-5806-4B63-B5A5-49E75F9DC00C}"/>
    <cellStyle name="Normal 7 4 2 3 2 3" xfId="3546" xr:uid="{453A013E-2573-4128-BB82-3CB73EF98F5D}"/>
    <cellStyle name="Normal 7 4 2 3 2 4" xfId="3547" xr:uid="{A4DB685B-0CA4-497E-85C3-BBECEE1CF0E6}"/>
    <cellStyle name="Normal 7 4 2 3 3" xfId="726" xr:uid="{53B80617-75FC-4DD8-9945-58F2B8D8B953}"/>
    <cellStyle name="Normal 7 4 2 3 3 2" xfId="3548" xr:uid="{C04E7BA0-9209-469B-A7D0-9A22E7EDF512}"/>
    <cellStyle name="Normal 7 4 2 3 3 3" xfId="3549" xr:uid="{0D8B73AC-CF80-49B5-9A67-02FBE76E9143}"/>
    <cellStyle name="Normal 7 4 2 3 3 4" xfId="3550" xr:uid="{15C99DE8-2579-4DA7-9578-0F2DAC0BD884}"/>
    <cellStyle name="Normal 7 4 2 3 4" xfId="3551" xr:uid="{6DCF3EB7-BC79-4FAF-808B-FECA0D4F265D}"/>
    <cellStyle name="Normal 7 4 2 3 5" xfId="3552" xr:uid="{D1D2F504-895E-40EA-AA38-95921E02F0FF}"/>
    <cellStyle name="Normal 7 4 2 3 6" xfId="3553" xr:uid="{6945A36A-8271-4B73-9B5A-287A36499D8F}"/>
    <cellStyle name="Normal 7 4 2 4" xfId="727" xr:uid="{93F94638-B6D9-4792-8CF6-4FDD5338CCD3}"/>
    <cellStyle name="Normal 7 4 2 4 2" xfId="728" xr:uid="{3BA2323F-5DF9-440C-93C2-5BC37A34A139}"/>
    <cellStyle name="Normal 7 4 2 4 2 2" xfId="3554" xr:uid="{0CA86B6F-45BF-4F12-9B7C-EB7302F100E2}"/>
    <cellStyle name="Normal 7 4 2 4 2 3" xfId="3555" xr:uid="{B0C41502-B6E4-4906-9105-29E965262FC7}"/>
    <cellStyle name="Normal 7 4 2 4 2 4" xfId="3556" xr:uid="{42CB5999-26E2-48FC-BDF4-6EE138279B62}"/>
    <cellStyle name="Normal 7 4 2 4 3" xfId="3557" xr:uid="{4C095886-1488-4BEA-8E98-8581DEE089D4}"/>
    <cellStyle name="Normal 7 4 2 4 4" xfId="3558" xr:uid="{80DF7030-7F9D-4BF3-83F3-F5A5D14901FE}"/>
    <cellStyle name="Normal 7 4 2 4 5" xfId="3559" xr:uid="{6C493614-3F9C-4DD4-8778-E634A3A1951F}"/>
    <cellStyle name="Normal 7 4 2 5" xfId="729" xr:uid="{AB41444D-82F8-4DBF-96B9-571F69C4D977}"/>
    <cellStyle name="Normal 7 4 2 5 2" xfId="3560" xr:uid="{2AB8434A-24B2-4473-8826-27A41EE224FA}"/>
    <cellStyle name="Normal 7 4 2 5 3" xfId="3561" xr:uid="{BF1DE1C8-DB33-4DE4-A487-E50844487497}"/>
    <cellStyle name="Normal 7 4 2 5 4" xfId="3562" xr:uid="{F4EB4B1B-1B4E-4AEB-ADD9-9A8407EF5958}"/>
    <cellStyle name="Normal 7 4 2 6" xfId="3563" xr:uid="{23276260-4557-48C8-9CE7-CBF860794166}"/>
    <cellStyle name="Normal 7 4 2 6 2" xfId="3564" xr:uid="{E2AE831E-8280-4FC1-86DE-2BF1E1C16CF4}"/>
    <cellStyle name="Normal 7 4 2 6 3" xfId="3565" xr:uid="{A3B3B442-02CE-4F75-999B-E0A40279891E}"/>
    <cellStyle name="Normal 7 4 2 6 4" xfId="3566" xr:uid="{DAD3D892-493A-47EE-8C26-5641C3A83EC5}"/>
    <cellStyle name="Normal 7 4 2 7" xfId="3567" xr:uid="{A043EB4F-CF96-4755-9DAE-3E480B3EA47F}"/>
    <cellStyle name="Normal 7 4 2 8" xfId="3568" xr:uid="{5F3B398B-A329-46A6-8D07-4FC809213E70}"/>
    <cellStyle name="Normal 7 4 2 9" xfId="3569" xr:uid="{6D9C267F-1915-47D1-9AD5-71FE8632129D}"/>
    <cellStyle name="Normal 7 4 3" xfId="364" xr:uid="{60B152F1-C352-4FC7-B844-248978DF083A}"/>
    <cellStyle name="Normal 7 4 3 2" xfId="730" xr:uid="{FF9ED2A8-5255-42F8-8D76-7643E27B1BD4}"/>
    <cellStyle name="Normal 7 4 3 2 2" xfId="731" xr:uid="{E72CC4B2-229B-491A-AB81-F177DE9CC650}"/>
    <cellStyle name="Normal 7 4 3 2 2 2" xfId="1922" xr:uid="{9333E2AB-D48B-4C3D-A4B2-C71932CE3C99}"/>
    <cellStyle name="Normal 7 4 3 2 2 2 2" xfId="1923" xr:uid="{EEBC8108-05D2-45CB-9349-9C4988FFC629}"/>
    <cellStyle name="Normal 7 4 3 2 2 3" xfId="1924" xr:uid="{9FC183E9-D92C-467B-9952-ABA52DA89CEB}"/>
    <cellStyle name="Normal 7 4 3 2 2 4" xfId="3570" xr:uid="{ECE1C6C9-6D03-41A9-A19C-56DBDDF4833C}"/>
    <cellStyle name="Normal 7 4 3 2 3" xfId="1925" xr:uid="{83195A0D-9F48-4EF5-AC8C-173A92B2113C}"/>
    <cellStyle name="Normal 7 4 3 2 3 2" xfId="1926" xr:uid="{E7E71F45-C761-40A6-A834-9BC7991EAAB1}"/>
    <cellStyle name="Normal 7 4 3 2 3 3" xfId="3571" xr:uid="{FDD620CB-1248-42E8-AFF0-8CB9488B9D7E}"/>
    <cellStyle name="Normal 7 4 3 2 3 4" xfId="3572" xr:uid="{F7FA1249-5442-4D3E-AEAA-3D61230F5BF3}"/>
    <cellStyle name="Normal 7 4 3 2 4" xfId="1927" xr:uid="{F75F11A6-090B-4657-8E2F-40A9A06A3EB8}"/>
    <cellStyle name="Normal 7 4 3 2 5" xfId="3573" xr:uid="{25CA800A-C832-4916-A2B6-75E731E6DEE7}"/>
    <cellStyle name="Normal 7 4 3 2 6" xfId="3574" xr:uid="{B858624E-68B0-46E0-AA6D-FE706C710DB7}"/>
    <cellStyle name="Normal 7 4 3 3" xfId="732" xr:uid="{974B5E6A-80EF-4639-A5E1-9D854A1EC7A3}"/>
    <cellStyle name="Normal 7 4 3 3 2" xfId="1928" xr:uid="{EC7B45F1-1F07-4473-8E94-0157EEB23421}"/>
    <cellStyle name="Normal 7 4 3 3 2 2" xfId="1929" xr:uid="{BF9259B4-F6CF-4580-AA03-8CF8B9C1326F}"/>
    <cellStyle name="Normal 7 4 3 3 2 3" xfId="3575" xr:uid="{E52D3193-D6F7-4192-8AFD-D8D7735F99A0}"/>
    <cellStyle name="Normal 7 4 3 3 2 4" xfId="3576" xr:uid="{447C1E74-8E68-40E4-B981-15B006E017B4}"/>
    <cellStyle name="Normal 7 4 3 3 3" xfId="1930" xr:uid="{F205812E-7890-4DF1-ACAF-15D1F7C1A171}"/>
    <cellStyle name="Normal 7 4 3 3 4" xfId="3577" xr:uid="{68F9D3FA-1C93-40F3-8244-4B7B35064DFA}"/>
    <cellStyle name="Normal 7 4 3 3 5" xfId="3578" xr:uid="{E61146F3-C4F8-4186-BF83-A7493F79ACB6}"/>
    <cellStyle name="Normal 7 4 3 4" xfId="1931" xr:uid="{E385E2F7-1484-4F99-8C02-C0A3B1A46A2D}"/>
    <cellStyle name="Normal 7 4 3 4 2" xfId="1932" xr:uid="{085514FC-A90B-45E3-9161-4795D82B8AE0}"/>
    <cellStyle name="Normal 7 4 3 4 3" xfId="3579" xr:uid="{148DF45E-F9CC-43D1-914A-65D89A79F7DD}"/>
    <cellStyle name="Normal 7 4 3 4 4" xfId="3580" xr:uid="{905C1A12-4E26-4424-B87E-25B40931335B}"/>
    <cellStyle name="Normal 7 4 3 5" xfId="1933" xr:uid="{87EEBD58-6EB5-4AD7-85D3-AA49FDA82750}"/>
    <cellStyle name="Normal 7 4 3 5 2" xfId="3581" xr:uid="{1CF3AE86-8BC6-4165-90F0-5117BA61622B}"/>
    <cellStyle name="Normal 7 4 3 5 3" xfId="3582" xr:uid="{7C912A6C-E475-4085-954A-C3A4CC4FD485}"/>
    <cellStyle name="Normal 7 4 3 5 4" xfId="3583" xr:uid="{EE1F3153-E475-4CFE-8FEC-8644D01A9AF1}"/>
    <cellStyle name="Normal 7 4 3 6" xfId="3584" xr:uid="{4A08908F-26ED-426A-8FE8-38FD06AC954F}"/>
    <cellStyle name="Normal 7 4 3 7" xfId="3585" xr:uid="{1E0AFD72-2283-463B-A259-F0D2801BB118}"/>
    <cellStyle name="Normal 7 4 3 8" xfId="3586" xr:uid="{FFC61E66-167F-4998-9DEF-1A717ACBBB82}"/>
    <cellStyle name="Normal 7 4 4" xfId="365" xr:uid="{1AD82894-751C-41BD-93CB-7A16754E7E4B}"/>
    <cellStyle name="Normal 7 4 4 2" xfId="733" xr:uid="{4BF8B6BD-5754-4E91-9CA6-6F5A7CA638CF}"/>
    <cellStyle name="Normal 7 4 4 2 2" xfId="734" xr:uid="{7E0482A5-9D44-48C3-9BBD-02966A973F4B}"/>
    <cellStyle name="Normal 7 4 4 2 2 2" xfId="1934" xr:uid="{CB6C1211-EBEA-469E-949E-408FA3B050B0}"/>
    <cellStyle name="Normal 7 4 4 2 2 3" xfId="3587" xr:uid="{1C59EDE9-9880-45F0-8441-1C3197469EBA}"/>
    <cellStyle name="Normal 7 4 4 2 2 4" xfId="3588" xr:uid="{B249A5B7-D4A6-4444-B798-44C6C7A53803}"/>
    <cellStyle name="Normal 7 4 4 2 3" xfId="1935" xr:uid="{0222F556-0461-4576-A5A9-EAF5862C2CC1}"/>
    <cellStyle name="Normal 7 4 4 2 4" xfId="3589" xr:uid="{C3AEDB8D-ED52-48A0-8222-7FCC7AFC9DEE}"/>
    <cellStyle name="Normal 7 4 4 2 5" xfId="3590" xr:uid="{1E6E32B1-5234-42D0-826D-7FD46E048311}"/>
    <cellStyle name="Normal 7 4 4 3" xfId="735" xr:uid="{D8413FE1-3CD8-4E3F-847E-1CB4BB77313B}"/>
    <cellStyle name="Normal 7 4 4 3 2" xfId="1936" xr:uid="{7CF79988-8A0F-4F85-A24F-66D78E9CBDEB}"/>
    <cellStyle name="Normal 7 4 4 3 3" xfId="3591" xr:uid="{DC66992A-BEC0-45D5-B517-D684F1624243}"/>
    <cellStyle name="Normal 7 4 4 3 4" xfId="3592" xr:uid="{EFF7EECF-E595-4876-B718-1711186FE3D1}"/>
    <cellStyle name="Normal 7 4 4 4" xfId="1937" xr:uid="{E02C8F8B-7DD3-427C-A363-6ACEDD3DF633}"/>
    <cellStyle name="Normal 7 4 4 4 2" xfId="3593" xr:uid="{89D37B3B-D45B-4BAB-8D62-E52A47ED838A}"/>
    <cellStyle name="Normal 7 4 4 4 3" xfId="3594" xr:uid="{B3635500-237C-44FD-A222-F59C9ADC2485}"/>
    <cellStyle name="Normal 7 4 4 4 4" xfId="3595" xr:uid="{43361A83-7879-4C1E-99B0-C1E2A759AD53}"/>
    <cellStyle name="Normal 7 4 4 5" xfId="3596" xr:uid="{7B480476-D23F-46DD-AB8C-C0113415557C}"/>
    <cellStyle name="Normal 7 4 4 6" xfId="3597" xr:uid="{A4FF04C4-94EE-4793-A9B3-447108254738}"/>
    <cellStyle name="Normal 7 4 4 7" xfId="3598" xr:uid="{C8132D0E-EAE2-4BD2-8E2E-93981BA05418}"/>
    <cellStyle name="Normal 7 4 5" xfId="366" xr:uid="{61D1FFBC-E0F0-45D4-98F0-B1AE3F5CF0F5}"/>
    <cellStyle name="Normal 7 4 5 2" xfId="736" xr:uid="{B0740ABA-8A72-4894-B8B1-A0D5211F44C0}"/>
    <cellStyle name="Normal 7 4 5 2 2" xfId="1938" xr:uid="{D422EE08-DFC4-4FCE-9F09-3825C5AB82E4}"/>
    <cellStyle name="Normal 7 4 5 2 3" xfId="3599" xr:uid="{3CC3D103-0922-4F9A-ACE0-B6F558043FE0}"/>
    <cellStyle name="Normal 7 4 5 2 4" xfId="3600" xr:uid="{1A58B37B-2650-443C-B581-4B3780AC5B3B}"/>
    <cellStyle name="Normal 7 4 5 3" xfId="1939" xr:uid="{7CC16132-527B-4A20-BB53-29A4CE7BADFF}"/>
    <cellStyle name="Normal 7 4 5 3 2" xfId="3601" xr:uid="{547E4E7C-2CF7-492C-AF45-0C31003C86FE}"/>
    <cellStyle name="Normal 7 4 5 3 3" xfId="3602" xr:uid="{D39DA329-06B3-4091-B44E-A571AAC65630}"/>
    <cellStyle name="Normal 7 4 5 3 4" xfId="3603" xr:uid="{D87D309D-0CAE-4B7C-959A-2E14DC65907E}"/>
    <cellStyle name="Normal 7 4 5 4" xfId="3604" xr:uid="{D6903FE6-6F92-470F-91F1-1B146A34491E}"/>
    <cellStyle name="Normal 7 4 5 5" xfId="3605" xr:uid="{71907E7E-98BF-47CD-8C8F-8624B3B6DD74}"/>
    <cellStyle name="Normal 7 4 5 6" xfId="3606" xr:uid="{1F2D91F9-5C6A-4810-B515-786103F3FC8E}"/>
    <cellStyle name="Normal 7 4 6" xfId="737" xr:uid="{FB858844-8BFD-4C25-8D1B-2EFC622ECE0C}"/>
    <cellStyle name="Normal 7 4 6 2" xfId="1940" xr:uid="{17F8C69C-062D-4AE6-9FA1-F0DE04206796}"/>
    <cellStyle name="Normal 7 4 6 2 2" xfId="3607" xr:uid="{E96A5666-8164-48C5-A866-E3BCB5E17719}"/>
    <cellStyle name="Normal 7 4 6 2 3" xfId="3608" xr:uid="{182063B0-92ED-4218-82CC-DFD5408DF424}"/>
    <cellStyle name="Normal 7 4 6 2 4" xfId="3609" xr:uid="{161E9119-FED4-4802-93A4-68EA06B37367}"/>
    <cellStyle name="Normal 7 4 6 3" xfId="3610" xr:uid="{B2F17068-155A-428B-AC63-5C5F7591E669}"/>
    <cellStyle name="Normal 7 4 6 4" xfId="3611" xr:uid="{CE6FB7A2-4926-468D-B62B-8938A08EF9BC}"/>
    <cellStyle name="Normal 7 4 6 5" xfId="3612" xr:uid="{5DE4B1C0-BC36-444A-A29F-523BC544BC39}"/>
    <cellStyle name="Normal 7 4 7" xfId="1941" xr:uid="{32785D86-5921-42FD-8058-00B5F4684011}"/>
    <cellStyle name="Normal 7 4 7 2" xfId="3613" xr:uid="{1D88F81E-9441-4269-B42A-839053BB1BBF}"/>
    <cellStyle name="Normal 7 4 7 3" xfId="3614" xr:uid="{341CCAF1-0071-4263-BD2C-36B59EE3A2FF}"/>
    <cellStyle name="Normal 7 4 7 4" xfId="3615" xr:uid="{25170844-5831-4A8B-A854-2F2CF7647BC1}"/>
    <cellStyle name="Normal 7 4 8" xfId="3616" xr:uid="{770BE381-06E3-452F-9D97-744FE7F4840F}"/>
    <cellStyle name="Normal 7 4 8 2" xfId="3617" xr:uid="{16C29DA6-A10F-4971-A1BD-F98E585FF48D}"/>
    <cellStyle name="Normal 7 4 8 3" xfId="3618" xr:uid="{17A20DB8-128C-4B26-AFAF-455C54AB40AF}"/>
    <cellStyle name="Normal 7 4 8 4" xfId="3619" xr:uid="{5A4D63A6-B83F-4840-A1D4-7F1BD667FD83}"/>
    <cellStyle name="Normal 7 4 9" xfId="3620" xr:uid="{6664179D-9A08-43C0-A96A-AD22DE1CF279}"/>
    <cellStyle name="Normal 7 5" xfId="143" xr:uid="{379C3A5C-8695-4047-AD07-1D9BEA39FFCB}"/>
    <cellStyle name="Normal 7 5 2" xfId="144" xr:uid="{A17373AE-C7BE-4D13-B05B-79509A19F3AA}"/>
    <cellStyle name="Normal 7 5 2 2" xfId="367" xr:uid="{27AC89B1-7993-42AC-817F-95177C75642E}"/>
    <cellStyle name="Normal 7 5 2 2 2" xfId="738" xr:uid="{C4AF6CD6-3730-4E53-89A7-EA90098C804F}"/>
    <cellStyle name="Normal 7 5 2 2 2 2" xfId="1942" xr:uid="{27F69ED4-E898-4E69-BF46-803EBDB2C82A}"/>
    <cellStyle name="Normal 7 5 2 2 2 3" xfId="3621" xr:uid="{823D5E73-0249-4AE0-B95E-038B66050011}"/>
    <cellStyle name="Normal 7 5 2 2 2 4" xfId="3622" xr:uid="{AC1A4232-99F7-4912-B715-96D496980086}"/>
    <cellStyle name="Normal 7 5 2 2 3" xfId="1943" xr:uid="{267B3B4D-818D-4332-B5B2-012382419EC6}"/>
    <cellStyle name="Normal 7 5 2 2 3 2" xfId="3623" xr:uid="{92BC1E9E-AB6B-4114-8DE2-281C8F7FAC4D}"/>
    <cellStyle name="Normal 7 5 2 2 3 3" xfId="3624" xr:uid="{8AD809CE-BB71-437B-B91B-3DBF2696D451}"/>
    <cellStyle name="Normal 7 5 2 2 3 4" xfId="3625" xr:uid="{ABC2057B-10F4-4113-9DF5-05BFB20A8E7C}"/>
    <cellStyle name="Normal 7 5 2 2 4" xfId="3626" xr:uid="{D4637035-5D97-4F21-AD16-55C2C019BA5C}"/>
    <cellStyle name="Normal 7 5 2 2 5" xfId="3627" xr:uid="{C94BDF5A-E105-4BD8-A235-5CFE8D348CCC}"/>
    <cellStyle name="Normal 7 5 2 2 6" xfId="3628" xr:uid="{8D34410C-41D4-482A-B232-4C55A84CD6A9}"/>
    <cellStyle name="Normal 7 5 2 3" xfId="739" xr:uid="{01FEB5BD-D49A-41F7-A32D-91200547A43B}"/>
    <cellStyle name="Normal 7 5 2 3 2" xfId="1944" xr:uid="{991D293A-9945-4F77-A15B-D5102EEAFF7A}"/>
    <cellStyle name="Normal 7 5 2 3 2 2" xfId="3629" xr:uid="{BBDD92F3-47C7-41F6-82C6-73F7CBA59C75}"/>
    <cellStyle name="Normal 7 5 2 3 2 3" xfId="3630" xr:uid="{CBB3E015-2EEC-42AD-A301-288B77CAD0B7}"/>
    <cellStyle name="Normal 7 5 2 3 2 4" xfId="3631" xr:uid="{738B0661-E1BF-4E46-ADC0-35D4B98010BA}"/>
    <cellStyle name="Normal 7 5 2 3 3" xfId="3632" xr:uid="{4EEBF3A5-4DF1-44C8-89A7-86A11A00FBDE}"/>
    <cellStyle name="Normal 7 5 2 3 4" xfId="3633" xr:uid="{1D6A2A4E-AB50-4554-A363-73719709AF85}"/>
    <cellStyle name="Normal 7 5 2 3 5" xfId="3634" xr:uid="{60BF4B84-CB08-446B-A318-0E661AE1EAC5}"/>
    <cellStyle name="Normal 7 5 2 4" xfId="1945" xr:uid="{27840576-60A9-423D-93E0-78A3A76B6E99}"/>
    <cellStyle name="Normal 7 5 2 4 2" xfId="3635" xr:uid="{1B39BAC8-4D0E-4341-8F79-D56F2B25A661}"/>
    <cellStyle name="Normal 7 5 2 4 3" xfId="3636" xr:uid="{EB94EE7A-FE15-4262-8D6B-3127C701161C}"/>
    <cellStyle name="Normal 7 5 2 4 4" xfId="3637" xr:uid="{FD77F364-DEF7-49FA-BAE6-23A574554332}"/>
    <cellStyle name="Normal 7 5 2 5" xfId="3638" xr:uid="{23FED1AD-E6BA-4F6B-9442-8AF8A8A16590}"/>
    <cellStyle name="Normal 7 5 2 5 2" xfId="3639" xr:uid="{15150757-E29C-4DC5-ADF5-BFE4D0F624DD}"/>
    <cellStyle name="Normal 7 5 2 5 3" xfId="3640" xr:uid="{D71B77FF-249C-42AE-93CF-CC56A29D93A5}"/>
    <cellStyle name="Normal 7 5 2 5 4" xfId="3641" xr:uid="{B799BC3C-622B-44E6-BD3D-A688417FD116}"/>
    <cellStyle name="Normal 7 5 2 6" xfId="3642" xr:uid="{975412C3-6490-4B84-8376-5A7AD1BF27CB}"/>
    <cellStyle name="Normal 7 5 2 7" xfId="3643" xr:uid="{D95FE9DF-C0DC-4E9E-9AAE-AA489B89B557}"/>
    <cellStyle name="Normal 7 5 2 8" xfId="3644" xr:uid="{79DE4F8E-3C5A-4F38-9923-6067749FD790}"/>
    <cellStyle name="Normal 7 5 3" xfId="368" xr:uid="{C7331830-8713-4220-884A-94A887F536D2}"/>
    <cellStyle name="Normal 7 5 3 2" xfId="740" xr:uid="{D0B6FB28-227F-4AD7-931A-2625937891EC}"/>
    <cellStyle name="Normal 7 5 3 2 2" xfId="741" xr:uid="{32E6DCA3-8436-4995-8B86-8CA44B333782}"/>
    <cellStyle name="Normal 7 5 3 2 3" xfId="3645" xr:uid="{641D0426-CACF-4A7C-8C1D-857F37728ECE}"/>
    <cellStyle name="Normal 7 5 3 2 4" xfId="3646" xr:uid="{4C1EADD9-21D3-4504-AF6C-CEF3E9251419}"/>
    <cellStyle name="Normal 7 5 3 3" xfId="742" xr:uid="{6867408A-CC10-4131-BABB-87F5B08F6412}"/>
    <cellStyle name="Normal 7 5 3 3 2" xfId="3647" xr:uid="{AD76E4D5-AEAD-4BF2-A8B4-CEB24050A47A}"/>
    <cellStyle name="Normal 7 5 3 3 3" xfId="3648" xr:uid="{45B2726B-F077-44A9-A515-A4E93E48C090}"/>
    <cellStyle name="Normal 7 5 3 3 4" xfId="3649" xr:uid="{45E91657-6827-4FFC-91E9-0CC7494FCE19}"/>
    <cellStyle name="Normal 7 5 3 4" xfId="3650" xr:uid="{688AEDC3-20D1-4D76-971D-DBF2A5738F36}"/>
    <cellStyle name="Normal 7 5 3 5" xfId="3651" xr:uid="{4501716C-A31B-4CBA-986D-AB53B7B2F2E8}"/>
    <cellStyle name="Normal 7 5 3 6" xfId="3652" xr:uid="{72931843-604E-474E-BFE6-CBCC96807B32}"/>
    <cellStyle name="Normal 7 5 4" xfId="369" xr:uid="{DDFE90CD-5579-4BD2-A68B-9BD56B310C1D}"/>
    <cellStyle name="Normal 7 5 4 2" xfId="743" xr:uid="{E5395D73-7AA8-468D-B4A5-777336BD15EC}"/>
    <cellStyle name="Normal 7 5 4 2 2" xfId="3653" xr:uid="{25800836-19E5-4D24-9D2E-35BBD43C52E2}"/>
    <cellStyle name="Normal 7 5 4 2 3" xfId="3654" xr:uid="{9D12612B-9103-4BE9-81A5-72A35E0A0119}"/>
    <cellStyle name="Normal 7 5 4 2 4" xfId="3655" xr:uid="{9BB6D838-6FE7-4D88-95AC-EBA159DCBAD1}"/>
    <cellStyle name="Normal 7 5 4 3" xfId="3656" xr:uid="{CDBC144A-11DE-4DDA-9846-DF7CCC397904}"/>
    <cellStyle name="Normal 7 5 4 4" xfId="3657" xr:uid="{B5380B30-77CE-41D0-93E0-0BA2F625C8B5}"/>
    <cellStyle name="Normal 7 5 4 5" xfId="3658" xr:uid="{9E5F5F76-E484-43E2-B746-311920B6E993}"/>
    <cellStyle name="Normal 7 5 5" xfId="744" xr:uid="{51B7891A-12C4-43EA-93A1-E8A0E9BA3A7D}"/>
    <cellStyle name="Normal 7 5 5 2" xfId="3659" xr:uid="{6545896D-0215-4898-B8D8-7BD7E6A6B5E6}"/>
    <cellStyle name="Normal 7 5 5 3" xfId="3660" xr:uid="{2F6F53DB-05A3-4BEB-B909-29F386268F92}"/>
    <cellStyle name="Normal 7 5 5 4" xfId="3661" xr:uid="{35C81641-C022-4207-945A-1555167FE049}"/>
    <cellStyle name="Normal 7 5 6" xfId="3662" xr:uid="{C7BB4F39-18C1-4F05-8201-5ECB09152FB8}"/>
    <cellStyle name="Normal 7 5 6 2" xfId="3663" xr:uid="{4666F4C5-C5F0-4FBC-A1A9-3C2EB3B2C497}"/>
    <cellStyle name="Normal 7 5 6 3" xfId="3664" xr:uid="{CA109515-82F5-4596-9F1C-6C8A4597ACDC}"/>
    <cellStyle name="Normal 7 5 6 4" xfId="3665" xr:uid="{21B8C078-F976-466B-AC5B-1EC9258D23A5}"/>
    <cellStyle name="Normal 7 5 7" xfId="3666" xr:uid="{D807880B-AF26-4208-ABA2-E4AB7AC08215}"/>
    <cellStyle name="Normal 7 5 8" xfId="3667" xr:uid="{904128DA-EF79-4415-A1F9-F0C196F7795A}"/>
    <cellStyle name="Normal 7 5 9" xfId="3668" xr:uid="{69040C1D-9170-4306-8EC3-773E53A39F13}"/>
    <cellStyle name="Normal 7 6" xfId="145" xr:uid="{BE15B2BD-9DBE-4300-916C-344524FF192D}"/>
    <cellStyle name="Normal 7 6 2" xfId="370" xr:uid="{0F43C519-2E14-4627-9D47-048482222326}"/>
    <cellStyle name="Normal 7 6 2 2" xfId="745" xr:uid="{D013DC07-16FB-4D62-BCD4-36614D44B2A9}"/>
    <cellStyle name="Normal 7 6 2 2 2" xfId="1946" xr:uid="{5C32FDC1-6BF2-40F4-A9CE-C6272CE5212A}"/>
    <cellStyle name="Normal 7 6 2 2 2 2" xfId="1947" xr:uid="{DB3BB8B2-6CAB-4CEB-AD1C-86C83EC31019}"/>
    <cellStyle name="Normal 7 6 2 2 3" xfId="1948" xr:uid="{63C624E6-63C0-4440-8903-7871D43A57A0}"/>
    <cellStyle name="Normal 7 6 2 2 4" xfId="3669" xr:uid="{BF5269D5-9163-4814-A371-1FB0B956A6A2}"/>
    <cellStyle name="Normal 7 6 2 3" xfId="1949" xr:uid="{0EEB7BA7-2B16-4F4F-9C36-14B60AE2BF9E}"/>
    <cellStyle name="Normal 7 6 2 3 2" xfId="1950" xr:uid="{F7444ECB-FB34-48A8-A2FB-D464998CA26D}"/>
    <cellStyle name="Normal 7 6 2 3 3" xfId="3670" xr:uid="{F7811F0A-9AE3-4803-AE75-1A86BBD400CD}"/>
    <cellStyle name="Normal 7 6 2 3 4" xfId="3671" xr:uid="{8D5DBE26-AA49-4BD6-AEDD-0F09E347C469}"/>
    <cellStyle name="Normal 7 6 2 4" xfId="1951" xr:uid="{F5284FE8-17D3-42A2-ACD5-4832F765E731}"/>
    <cellStyle name="Normal 7 6 2 5" xfId="3672" xr:uid="{CF1041F2-8E92-4FD5-88C9-DFF3A3F658DD}"/>
    <cellStyle name="Normal 7 6 2 6" xfId="3673" xr:uid="{1B5D311B-C505-4A3C-9A07-060150DB0259}"/>
    <cellStyle name="Normal 7 6 3" xfId="746" xr:uid="{8A5ED237-CFEB-4D7C-B4EA-AE42B5087DB3}"/>
    <cellStyle name="Normal 7 6 3 2" xfId="1952" xr:uid="{3E8D0C87-80B4-4238-90C5-7FFBEE21CDEF}"/>
    <cellStyle name="Normal 7 6 3 2 2" xfId="1953" xr:uid="{27A2B3BF-EC4E-43C0-9F74-67B03893B911}"/>
    <cellStyle name="Normal 7 6 3 2 3" xfId="3674" xr:uid="{BEA12416-BD5F-47C0-AEA3-B670CCEBD687}"/>
    <cellStyle name="Normal 7 6 3 2 4" xfId="3675" xr:uid="{34820C04-7B67-4C1E-887D-C5F9DB659DED}"/>
    <cellStyle name="Normal 7 6 3 3" xfId="1954" xr:uid="{76259479-5402-43AA-AB08-B04FBFF363CC}"/>
    <cellStyle name="Normal 7 6 3 4" xfId="3676" xr:uid="{0FD571EE-2F87-4821-821C-A2B5A8386712}"/>
    <cellStyle name="Normal 7 6 3 5" xfId="3677" xr:uid="{641D1816-973B-4010-ACBF-4F4B0BD8B38F}"/>
    <cellStyle name="Normal 7 6 4" xfId="1955" xr:uid="{4C4F71A9-AC04-4D34-A36A-2D44CD70C47E}"/>
    <cellStyle name="Normal 7 6 4 2" xfId="1956" xr:uid="{21D68DAD-F88F-4BF7-9E48-161F39B57CB2}"/>
    <cellStyle name="Normal 7 6 4 3" xfId="3678" xr:uid="{BED28C87-7BC2-4FDB-B4A6-8E2D24BE899E}"/>
    <cellStyle name="Normal 7 6 4 4" xfId="3679" xr:uid="{AA55CB5A-6301-4F3E-8904-0CD65D3E7D36}"/>
    <cellStyle name="Normal 7 6 5" xfId="1957" xr:uid="{0EF4291F-732C-464A-854C-E2C2D67CE784}"/>
    <cellStyle name="Normal 7 6 5 2" xfId="3680" xr:uid="{E1E99EE7-E3AA-4307-8570-2D8256ABBE75}"/>
    <cellStyle name="Normal 7 6 5 3" xfId="3681" xr:uid="{13305024-2622-4253-96A2-FAA3B2B4D506}"/>
    <cellStyle name="Normal 7 6 5 4" xfId="3682" xr:uid="{D2883219-62A3-4E16-9374-9808E228A693}"/>
    <cellStyle name="Normal 7 6 6" xfId="3683" xr:uid="{F1BE29B6-848C-4578-8617-3EF8285661E4}"/>
    <cellStyle name="Normal 7 6 7" xfId="3684" xr:uid="{291B6ED9-FD00-488B-83FD-DE68DDC93676}"/>
    <cellStyle name="Normal 7 6 8" xfId="3685" xr:uid="{D8BB375F-3966-4104-B93F-52BBFDE68144}"/>
    <cellStyle name="Normal 7 7" xfId="371" xr:uid="{38F938F5-CDF4-417E-8CA0-F577670034FC}"/>
    <cellStyle name="Normal 7 7 2" xfId="747" xr:uid="{4B77EC83-EC81-463E-B7B8-2486263D9BE3}"/>
    <cellStyle name="Normal 7 7 2 2" xfId="748" xr:uid="{A3BC3147-EA71-4AA2-87A4-FD1205F28543}"/>
    <cellStyle name="Normal 7 7 2 2 2" xfId="1958" xr:uid="{E7F15605-F906-4A3D-B8D5-C7203E2522E5}"/>
    <cellStyle name="Normal 7 7 2 2 3" xfId="3686" xr:uid="{D01742A9-E6CC-4C9B-85EC-A1C722AD3C35}"/>
    <cellStyle name="Normal 7 7 2 2 4" xfId="3687" xr:uid="{BA801F6D-F71C-4AD1-A745-05221D09C42F}"/>
    <cellStyle name="Normal 7 7 2 3" xfId="1959" xr:uid="{564721FA-B1C6-4F78-909B-6B31FB6F6877}"/>
    <cellStyle name="Normal 7 7 2 4" xfId="3688" xr:uid="{8FD60010-2F59-4582-85A1-16FFD067703C}"/>
    <cellStyle name="Normal 7 7 2 5" xfId="3689" xr:uid="{C3CB1459-D917-40C3-BCDA-F650C967EAFF}"/>
    <cellStyle name="Normal 7 7 3" xfId="749" xr:uid="{609FA523-A7D6-43DF-9772-A4960BA89127}"/>
    <cellStyle name="Normal 7 7 3 2" xfId="1960" xr:uid="{B4492D5A-F52F-4F74-B7EA-FD28A9BD5AEC}"/>
    <cellStyle name="Normal 7 7 3 3" xfId="3690" xr:uid="{02A44C83-BA74-4416-A8E6-F8CED2893249}"/>
    <cellStyle name="Normal 7 7 3 4" xfId="3691" xr:uid="{1D91A704-81F8-42B5-867D-CA690D15A406}"/>
    <cellStyle name="Normal 7 7 4" xfId="1961" xr:uid="{8CFA7ABE-CB9B-40DD-A48C-CFFC438215CC}"/>
    <cellStyle name="Normal 7 7 4 2" xfId="3692" xr:uid="{A5A0B157-5F42-4830-9FEA-DBE9B905B140}"/>
    <cellStyle name="Normal 7 7 4 3" xfId="3693" xr:uid="{0E451EAD-E3AE-4F2F-9225-E982B7404D68}"/>
    <cellStyle name="Normal 7 7 4 4" xfId="3694" xr:uid="{257FD711-CF25-43DD-B0CE-DDF88A19E85E}"/>
    <cellStyle name="Normal 7 7 5" xfId="3695" xr:uid="{4D5F0D09-6AA8-4918-8B4A-9FF42B8B06C2}"/>
    <cellStyle name="Normal 7 7 6" xfId="3696" xr:uid="{CB5BBF4D-3C07-416A-AB03-719211D6D114}"/>
    <cellStyle name="Normal 7 7 7" xfId="3697" xr:uid="{A6EBD11A-AFC4-4463-93D5-5094BF0FA0F2}"/>
    <cellStyle name="Normal 7 8" xfId="372" xr:uid="{52CAC97A-7B77-4C08-8861-CC2E0B30ACC4}"/>
    <cellStyle name="Normal 7 8 2" xfId="750" xr:uid="{0C995A7A-8D22-4562-AE3F-0968BFD4DFF4}"/>
    <cellStyle name="Normal 7 8 2 2" xfId="1962" xr:uid="{FFA6A532-93AD-4E98-8B2E-4B33CDD68711}"/>
    <cellStyle name="Normal 7 8 2 3" xfId="3698" xr:uid="{4BA17486-7255-43FC-A86F-897C7C0E3438}"/>
    <cellStyle name="Normal 7 8 2 4" xfId="3699" xr:uid="{6348F9B5-D5D2-4DC0-9CDD-AB46735A3DD4}"/>
    <cellStyle name="Normal 7 8 3" xfId="1963" xr:uid="{DB41F2BD-D0CC-4659-B840-0A597616EC53}"/>
    <cellStyle name="Normal 7 8 3 2" xfId="3700" xr:uid="{CDAC4BBD-356C-41C2-A315-69FB1DD372D6}"/>
    <cellStyle name="Normal 7 8 3 3" xfId="3701" xr:uid="{9607BD7B-90BC-4F15-97B3-3AA8473D2CD4}"/>
    <cellStyle name="Normal 7 8 3 4" xfId="3702" xr:uid="{B3C2CBD1-7F4A-43BF-9326-300AFB62092E}"/>
    <cellStyle name="Normal 7 8 4" xfId="3703" xr:uid="{1FE0C379-DC78-4595-A32C-D7D3E347A644}"/>
    <cellStyle name="Normal 7 8 5" xfId="3704" xr:uid="{85816543-CA66-4B87-898C-1C4E580BDC36}"/>
    <cellStyle name="Normal 7 8 6" xfId="3705" xr:uid="{CD1E92FB-B5DB-43C9-B34B-E12E620C1F4A}"/>
    <cellStyle name="Normal 7 9" xfId="373" xr:uid="{8BC71672-79E5-4A5A-94C7-E2A027222FCD}"/>
    <cellStyle name="Normal 7 9 2" xfId="1964" xr:uid="{1776CFE0-41C9-4F30-91CE-3DA84201F1D7}"/>
    <cellStyle name="Normal 7 9 2 2" xfId="3706" xr:uid="{604E9CC2-5F1A-4499-B440-F4D3012FEC86}"/>
    <cellStyle name="Normal 7 9 2 2 2" xfId="4408" xr:uid="{2FC0A941-AB9C-45FC-AAF4-19F9509D9B4C}"/>
    <cellStyle name="Normal 7 9 2 2 3" xfId="4687" xr:uid="{A982088F-B11D-4987-ABDA-FBEAB7CEB112}"/>
    <cellStyle name="Normal 7 9 2 3" xfId="3707" xr:uid="{11C296E8-555B-4918-8F9E-B8F074AA5463}"/>
    <cellStyle name="Normal 7 9 2 4" xfId="3708" xr:uid="{B18A5D29-511C-440A-8913-AAE4406EB94D}"/>
    <cellStyle name="Normal 7 9 3" xfId="3709" xr:uid="{1842C691-3C88-443E-80E8-D0808E17009C}"/>
    <cellStyle name="Normal 7 9 4" xfId="3710" xr:uid="{C080DD88-0A62-44E1-A9AA-3A1C75619075}"/>
    <cellStyle name="Normal 7 9 4 2" xfId="4578" xr:uid="{4D023C64-91DB-4168-91D0-846E3DC7AE17}"/>
    <cellStyle name="Normal 7 9 4 3" xfId="4688" xr:uid="{C397D18C-9032-4B98-B56F-FD75AF93C2DF}"/>
    <cellStyle name="Normal 7 9 4 4" xfId="4607" xr:uid="{3175F7F9-A12F-4FB1-B4E8-F30E4830C338}"/>
    <cellStyle name="Normal 7 9 5" xfId="3711" xr:uid="{ADE1A531-EE9F-4909-82C0-14556902BFD0}"/>
    <cellStyle name="Normal 8" xfId="146" xr:uid="{52BB81F3-33B2-488D-9F2B-52FE8DD9BC12}"/>
    <cellStyle name="Normal 8 10" xfId="1965" xr:uid="{601664AD-87E2-4FCF-9C4F-067E82A93E9B}"/>
    <cellStyle name="Normal 8 10 2" xfId="3712" xr:uid="{5A29B429-06AE-4077-9D5C-2D1CC42ADC8E}"/>
    <cellStyle name="Normal 8 10 3" xfId="3713" xr:uid="{C9E7EF14-DAA2-4AF8-B112-0603513507CD}"/>
    <cellStyle name="Normal 8 10 4" xfId="3714" xr:uid="{EE25986A-9FDD-4D59-ACE1-9578F6333F43}"/>
    <cellStyle name="Normal 8 11" xfId="3715" xr:uid="{C53B48FF-2C37-4C95-93A1-D4305B3ED57D}"/>
    <cellStyle name="Normal 8 11 2" xfId="3716" xr:uid="{F50F1E26-AA42-4849-823B-A193F1098D24}"/>
    <cellStyle name="Normal 8 11 3" xfId="3717" xr:uid="{4F87FC9F-EB15-4937-969C-E620E01F8E42}"/>
    <cellStyle name="Normal 8 11 4" xfId="3718" xr:uid="{7D5B881E-ACB1-4055-8FC2-420AB2408C27}"/>
    <cellStyle name="Normal 8 12" xfId="3719" xr:uid="{A7A0AB78-1471-493C-91D2-40B1271B38B0}"/>
    <cellStyle name="Normal 8 12 2" xfId="3720" xr:uid="{CD721969-91F5-4615-95DF-B4E0E6426B44}"/>
    <cellStyle name="Normal 8 13" xfId="3721" xr:uid="{08C023C9-6553-418A-97C3-EE04E30FB966}"/>
    <cellStyle name="Normal 8 14" xfId="3722" xr:uid="{E2DDB23E-575E-4B6D-A209-D44BE1165FC7}"/>
    <cellStyle name="Normal 8 15" xfId="3723" xr:uid="{6534FDDD-520B-4385-A023-DB5D55031F66}"/>
    <cellStyle name="Normal 8 2" xfId="147" xr:uid="{414D1FB1-6DC7-4663-BEDC-21CE1C7ABD0E}"/>
    <cellStyle name="Normal 8 2 10" xfId="3724" xr:uid="{ECFF287C-22F6-4E0C-84D5-461C75B30CD6}"/>
    <cellStyle name="Normal 8 2 11" xfId="3725" xr:uid="{E7DD82A0-35CE-46D4-B584-302B89448190}"/>
    <cellStyle name="Normal 8 2 2" xfId="148" xr:uid="{E1B4FF92-3066-4500-B29D-3013F9AC1B93}"/>
    <cellStyle name="Normal 8 2 2 2" xfId="149" xr:uid="{AD5CA479-969C-436F-BE26-A29899839A72}"/>
    <cellStyle name="Normal 8 2 2 2 2" xfId="374" xr:uid="{7065BF13-EFAF-4350-B0FC-08A0BF041DD3}"/>
    <cellStyle name="Normal 8 2 2 2 2 2" xfId="751" xr:uid="{A40A9DF8-35A5-41C2-AE10-6CCA767A0244}"/>
    <cellStyle name="Normal 8 2 2 2 2 2 2" xfId="752" xr:uid="{7E52537A-B9F2-4F87-9269-17C81FEDD3F6}"/>
    <cellStyle name="Normal 8 2 2 2 2 2 2 2" xfId="1966" xr:uid="{8B697ECD-FFB0-4E69-842D-A439CEADE4E6}"/>
    <cellStyle name="Normal 8 2 2 2 2 2 2 2 2" xfId="1967" xr:uid="{D890AC7F-38D0-4CC3-B22E-7EBDFBEDA93F}"/>
    <cellStyle name="Normal 8 2 2 2 2 2 2 3" xfId="1968" xr:uid="{FBA63085-7416-41B8-9F2D-65290E105744}"/>
    <cellStyle name="Normal 8 2 2 2 2 2 3" xfId="1969" xr:uid="{A81C049A-B766-477D-B7E9-645FF4060C49}"/>
    <cellStyle name="Normal 8 2 2 2 2 2 3 2" xfId="1970" xr:uid="{551F8118-70E5-4649-B829-2192FA1CE3A8}"/>
    <cellStyle name="Normal 8 2 2 2 2 2 4" xfId="1971" xr:uid="{06F66B45-01BF-4FD1-93DF-815B9A44BACC}"/>
    <cellStyle name="Normal 8 2 2 2 2 3" xfId="753" xr:uid="{61967DE4-F158-4041-863E-134F0C5EC235}"/>
    <cellStyle name="Normal 8 2 2 2 2 3 2" xfId="1972" xr:uid="{474FD274-6DE6-4A8E-98D2-96810B85B8CF}"/>
    <cellStyle name="Normal 8 2 2 2 2 3 2 2" xfId="1973" xr:uid="{498AC105-FEF9-4EE8-B2D2-9672695CBBEA}"/>
    <cellStyle name="Normal 8 2 2 2 2 3 3" xfId="1974" xr:uid="{F880B9E4-7B6E-44B2-B5E0-D0E374F40300}"/>
    <cellStyle name="Normal 8 2 2 2 2 3 4" xfId="3726" xr:uid="{64A515AF-F9FE-4859-AAC7-A5458DA1B5BD}"/>
    <cellStyle name="Normal 8 2 2 2 2 4" xfId="1975" xr:uid="{8FEFFC89-6BF1-4309-8F9A-E9A333CB4F4F}"/>
    <cellStyle name="Normal 8 2 2 2 2 4 2" xfId="1976" xr:uid="{3606908A-08B3-4D77-BAC6-BB0ADA2B0F2E}"/>
    <cellStyle name="Normal 8 2 2 2 2 5" xfId="1977" xr:uid="{12880AC5-3906-4EFF-B24C-58578F21F8A9}"/>
    <cellStyle name="Normal 8 2 2 2 2 6" xfId="3727" xr:uid="{FE26D5F4-F178-45E0-ACDE-1DA2EA568FAD}"/>
    <cellStyle name="Normal 8 2 2 2 3" xfId="375" xr:uid="{4039E2D3-BE35-441D-8FAC-543209F64741}"/>
    <cellStyle name="Normal 8 2 2 2 3 2" xfId="754" xr:uid="{91A9235F-1246-4B62-B125-3E8CD8AF8BB8}"/>
    <cellStyle name="Normal 8 2 2 2 3 2 2" xfId="755" xr:uid="{671EB16C-75C6-49BF-BCF6-A1B7C946A2E6}"/>
    <cellStyle name="Normal 8 2 2 2 3 2 2 2" xfId="1978" xr:uid="{FB45735A-C063-48EA-9CB5-775E89700061}"/>
    <cellStyle name="Normal 8 2 2 2 3 2 2 2 2" xfId="1979" xr:uid="{1F5A5ECD-C60C-4183-B654-0CDA713BD0D6}"/>
    <cellStyle name="Normal 8 2 2 2 3 2 2 3" xfId="1980" xr:uid="{499FED48-404E-4110-8D80-B8FC5F014EE2}"/>
    <cellStyle name="Normal 8 2 2 2 3 2 3" xfId="1981" xr:uid="{8C308BAD-68EC-421A-BD76-51B6EA3A6456}"/>
    <cellStyle name="Normal 8 2 2 2 3 2 3 2" xfId="1982" xr:uid="{9B6A66C6-6CF6-4E3B-928A-7C721AE31FCC}"/>
    <cellStyle name="Normal 8 2 2 2 3 2 4" xfId="1983" xr:uid="{33E6D4EA-C720-45F7-A356-2158B62F3042}"/>
    <cellStyle name="Normal 8 2 2 2 3 3" xfId="756" xr:uid="{00763481-413B-4C89-BBE2-807AA1B57EA2}"/>
    <cellStyle name="Normal 8 2 2 2 3 3 2" xfId="1984" xr:uid="{B5386E8E-105C-4E4B-B790-F971B63F8DFC}"/>
    <cellStyle name="Normal 8 2 2 2 3 3 2 2" xfId="1985" xr:uid="{38251914-2023-4D7C-AA4B-3AE5E047CFB4}"/>
    <cellStyle name="Normal 8 2 2 2 3 3 3" xfId="1986" xr:uid="{259AEE15-8B52-4FE4-8F62-4D4C14A1A269}"/>
    <cellStyle name="Normal 8 2 2 2 3 4" xfId="1987" xr:uid="{A7089BB4-19DC-4CB0-AD13-D1CF28E64FA8}"/>
    <cellStyle name="Normal 8 2 2 2 3 4 2" xfId="1988" xr:uid="{FF79A9CE-629C-4F27-BDFD-9564DA5F916E}"/>
    <cellStyle name="Normal 8 2 2 2 3 5" xfId="1989" xr:uid="{E7123530-270B-4AC3-8C73-4E821BA8B542}"/>
    <cellStyle name="Normal 8 2 2 2 4" xfId="757" xr:uid="{5CBC8FFA-4942-4D63-8A91-33236D309336}"/>
    <cellStyle name="Normal 8 2 2 2 4 2" xfId="758" xr:uid="{2F7D5CFC-9918-49FB-A8D2-32A6C25B1A37}"/>
    <cellStyle name="Normal 8 2 2 2 4 2 2" xfId="1990" xr:uid="{F9AB673F-ECAF-405B-A4B9-762B0E00217F}"/>
    <cellStyle name="Normal 8 2 2 2 4 2 2 2" xfId="1991" xr:uid="{280A3AA7-F3F2-47A7-8245-E5E6A7844763}"/>
    <cellStyle name="Normal 8 2 2 2 4 2 3" xfId="1992" xr:uid="{51CBB80F-2AC3-454C-9FA7-00DFC6F555C5}"/>
    <cellStyle name="Normal 8 2 2 2 4 3" xfId="1993" xr:uid="{D89DC37F-00AB-41B5-81A2-0E14F1594626}"/>
    <cellStyle name="Normal 8 2 2 2 4 3 2" xfId="1994" xr:uid="{BF6248B2-27AC-4654-BCA8-91A9C60D8497}"/>
    <cellStyle name="Normal 8 2 2 2 4 4" xfId="1995" xr:uid="{ECDC9A7D-EFD1-49EC-A880-30E9D1F738BB}"/>
    <cellStyle name="Normal 8 2 2 2 5" xfId="759" xr:uid="{877119BE-5943-4372-808B-9BF717D83DF8}"/>
    <cellStyle name="Normal 8 2 2 2 5 2" xfId="1996" xr:uid="{9CEF5703-C5CD-45E0-B781-D3575C4D37D6}"/>
    <cellStyle name="Normal 8 2 2 2 5 2 2" xfId="1997" xr:uid="{3D90CBD7-1166-4AF9-B6FE-5551D89FFC81}"/>
    <cellStyle name="Normal 8 2 2 2 5 3" xfId="1998" xr:uid="{3D5E331C-5B10-4078-B2B9-7366A55A06BD}"/>
    <cellStyle name="Normal 8 2 2 2 5 4" xfId="3728" xr:uid="{EF63A0D7-F05C-46E7-AB89-0F2F8FDCB09B}"/>
    <cellStyle name="Normal 8 2 2 2 6" xfId="1999" xr:uid="{5FB23EBD-B217-44A8-AF78-4F96C0311786}"/>
    <cellStyle name="Normal 8 2 2 2 6 2" xfId="2000" xr:uid="{DFA2956C-B33A-45E0-8C12-4C7F96C62C11}"/>
    <cellStyle name="Normal 8 2 2 2 7" xfId="2001" xr:uid="{F0EC7D9F-547C-44AF-AE1C-D59E09541960}"/>
    <cellStyle name="Normal 8 2 2 2 8" xfId="3729" xr:uid="{4D5A2522-39E8-453A-8EC6-BF1BA24A477F}"/>
    <cellStyle name="Normal 8 2 2 3" xfId="376" xr:uid="{6DCB7DAC-0F15-4086-AD6F-50DB816DE090}"/>
    <cellStyle name="Normal 8 2 2 3 2" xfId="760" xr:uid="{F3BD9E76-109A-4A8B-ADFC-F79079C9A022}"/>
    <cellStyle name="Normal 8 2 2 3 2 2" xfId="761" xr:uid="{2121F392-5C81-4166-A6C4-29BF73CD8DE5}"/>
    <cellStyle name="Normal 8 2 2 3 2 2 2" xfId="2002" xr:uid="{792A9030-53BB-4842-88AC-190DDD2933F2}"/>
    <cellStyle name="Normal 8 2 2 3 2 2 2 2" xfId="2003" xr:uid="{AFB3B19B-C37C-4955-98BA-391C38F4BD6F}"/>
    <cellStyle name="Normal 8 2 2 3 2 2 3" xfId="2004" xr:uid="{A09A2F89-0CE4-4B70-A8BF-DA2D63A01487}"/>
    <cellStyle name="Normal 8 2 2 3 2 3" xfId="2005" xr:uid="{1FF5883C-C50E-46E5-9C53-82F31E0BC760}"/>
    <cellStyle name="Normal 8 2 2 3 2 3 2" xfId="2006" xr:uid="{404A4E79-E030-44DF-B566-4647FF259BFB}"/>
    <cellStyle name="Normal 8 2 2 3 2 4" xfId="2007" xr:uid="{98D6564B-E411-40BC-BFFA-0780070C2D43}"/>
    <cellStyle name="Normal 8 2 2 3 3" xfId="762" xr:uid="{076B17BD-BCEC-4DE0-A560-F1F80B5D5BC7}"/>
    <cellStyle name="Normal 8 2 2 3 3 2" xfId="2008" xr:uid="{4346DA80-DEFB-43F3-96F8-89704207E5BE}"/>
    <cellStyle name="Normal 8 2 2 3 3 2 2" xfId="2009" xr:uid="{EDECB7D1-6736-4991-976D-004A3011449F}"/>
    <cellStyle name="Normal 8 2 2 3 3 3" xfId="2010" xr:uid="{32FA3479-CE55-451E-8666-639F994E0575}"/>
    <cellStyle name="Normal 8 2 2 3 3 4" xfId="3730" xr:uid="{7647E5BD-3112-4D50-B01D-705C9902642C}"/>
    <cellStyle name="Normal 8 2 2 3 4" xfId="2011" xr:uid="{C279F4B0-08D1-4A46-9CAA-04EBC9B73AB5}"/>
    <cellStyle name="Normal 8 2 2 3 4 2" xfId="2012" xr:uid="{A9403ECC-6E58-482C-BEE3-6790D219FC88}"/>
    <cellStyle name="Normal 8 2 2 3 5" xfId="2013" xr:uid="{5E7D5084-563A-4D02-8871-CAF9761449DA}"/>
    <cellStyle name="Normal 8 2 2 3 6" xfId="3731" xr:uid="{8BB4CD03-5EFC-4963-B360-B92BFE9EDD70}"/>
    <cellStyle name="Normal 8 2 2 4" xfId="377" xr:uid="{FE97C057-510F-4E0F-BAF2-BEBBD7E39F31}"/>
    <cellStyle name="Normal 8 2 2 4 2" xfId="763" xr:uid="{BF844B17-4501-48C5-995A-13D128120978}"/>
    <cellStyle name="Normal 8 2 2 4 2 2" xfId="764" xr:uid="{2FFAE63D-5FAC-4107-9F01-20DA8AB9E43F}"/>
    <cellStyle name="Normal 8 2 2 4 2 2 2" xfId="2014" xr:uid="{E6B567EB-2271-4ED6-AF62-1D23A538C60A}"/>
    <cellStyle name="Normal 8 2 2 4 2 2 2 2" xfId="2015" xr:uid="{DAD04011-CBD5-4493-B2D6-A001C284346E}"/>
    <cellStyle name="Normal 8 2 2 4 2 2 3" xfId="2016" xr:uid="{D2EA3557-19FD-4984-A67F-C7D13223A169}"/>
    <cellStyle name="Normal 8 2 2 4 2 3" xfId="2017" xr:uid="{2FE28B52-487F-48A6-91A3-D68D816C5433}"/>
    <cellStyle name="Normal 8 2 2 4 2 3 2" xfId="2018" xr:uid="{155F68A0-A69A-424D-9878-64D409CEC4D7}"/>
    <cellStyle name="Normal 8 2 2 4 2 4" xfId="2019" xr:uid="{F65D8BAF-C72A-487A-8442-8EE53D35F017}"/>
    <cellStyle name="Normal 8 2 2 4 3" xfId="765" xr:uid="{CB9C9043-0E9A-4868-BE6D-34793F39A1D5}"/>
    <cellStyle name="Normal 8 2 2 4 3 2" xfId="2020" xr:uid="{08A6DC6D-53E6-4D03-B584-6960F68695F4}"/>
    <cellStyle name="Normal 8 2 2 4 3 2 2" xfId="2021" xr:uid="{1B0BE4C9-525A-4FF9-807C-FF7AF3631CFE}"/>
    <cellStyle name="Normal 8 2 2 4 3 3" xfId="2022" xr:uid="{59220716-0031-4AB7-9F50-21DB44FED6C5}"/>
    <cellStyle name="Normal 8 2 2 4 4" xfId="2023" xr:uid="{14621555-6F8C-4B4F-876A-9BD52DA66D70}"/>
    <cellStyle name="Normal 8 2 2 4 4 2" xfId="2024" xr:uid="{43B41FF5-4F76-454A-A88A-7B1EE2F5ADB2}"/>
    <cellStyle name="Normal 8 2 2 4 5" xfId="2025" xr:uid="{B6C06674-307B-43AA-B80F-697E8F211D56}"/>
    <cellStyle name="Normal 8 2 2 5" xfId="378" xr:uid="{212DC0AF-FDB7-4659-A5BE-CCBFE9293417}"/>
    <cellStyle name="Normal 8 2 2 5 2" xfId="766" xr:uid="{7E90F3D7-EFE0-4332-B381-72275A541BDE}"/>
    <cellStyle name="Normal 8 2 2 5 2 2" xfId="2026" xr:uid="{8ED942AD-63AC-4100-BCE8-A64C905030F7}"/>
    <cellStyle name="Normal 8 2 2 5 2 2 2" xfId="2027" xr:uid="{6C824B2C-D3F3-4AC5-AC5E-04F02E5ABB6A}"/>
    <cellStyle name="Normal 8 2 2 5 2 3" xfId="2028" xr:uid="{A6FDA94A-76D6-4BE4-BD86-01893B4AF68A}"/>
    <cellStyle name="Normal 8 2 2 5 3" xfId="2029" xr:uid="{F0C4DA6D-7D73-4819-8ACD-6F144C690455}"/>
    <cellStyle name="Normal 8 2 2 5 3 2" xfId="2030" xr:uid="{1C7684E2-6640-4E4C-BD94-22678EE94F62}"/>
    <cellStyle name="Normal 8 2 2 5 4" xfId="2031" xr:uid="{74BDECA3-D4B3-4459-A0B1-8C69ABA57676}"/>
    <cellStyle name="Normal 8 2 2 6" xfId="767" xr:uid="{E30465F7-82EA-4552-A461-5FAE8BE20D9A}"/>
    <cellStyle name="Normal 8 2 2 6 2" xfId="2032" xr:uid="{5E6BB3BA-A86B-4E45-91EE-A2A79FDB9732}"/>
    <cellStyle name="Normal 8 2 2 6 2 2" xfId="2033" xr:uid="{4CA73D1F-F0A2-4FD3-8A3E-2E5F50BF73DE}"/>
    <cellStyle name="Normal 8 2 2 6 3" xfId="2034" xr:uid="{5CC4E987-AE67-4F96-B5C1-831BFDB0AA47}"/>
    <cellStyle name="Normal 8 2 2 6 4" xfId="3732" xr:uid="{5E756D56-CF8D-4BA4-931A-7036F8DDCFF0}"/>
    <cellStyle name="Normal 8 2 2 7" xfId="2035" xr:uid="{DFDA4CA6-BD29-437B-BDA9-6F943CFE0F61}"/>
    <cellStyle name="Normal 8 2 2 7 2" xfId="2036" xr:uid="{BB679F11-B826-46B6-B15C-84AB00A25291}"/>
    <cellStyle name="Normal 8 2 2 8" xfId="2037" xr:uid="{4ABFCE8A-0EC3-4CDF-A750-A92B994F966C}"/>
    <cellStyle name="Normal 8 2 2 9" xfId="3733" xr:uid="{FDFB4F65-CB69-4A60-9D56-2E2E722EF6A9}"/>
    <cellStyle name="Normal 8 2 3" xfId="150" xr:uid="{30411BA4-0FCB-443C-AAE0-2FCEA8CF257A}"/>
    <cellStyle name="Normal 8 2 3 2" xfId="151" xr:uid="{F3094DB1-2941-4E5D-BCEC-23EC5D1BA6C2}"/>
    <cellStyle name="Normal 8 2 3 2 2" xfId="768" xr:uid="{0FBC8554-43E4-4F55-854A-367B920B2ED6}"/>
    <cellStyle name="Normal 8 2 3 2 2 2" xfId="769" xr:uid="{F56FDD41-AECD-432B-8030-5AE34FD989A4}"/>
    <cellStyle name="Normal 8 2 3 2 2 2 2" xfId="2038" xr:uid="{D5CC5727-F511-48FF-A089-076B006D7CD4}"/>
    <cellStyle name="Normal 8 2 3 2 2 2 2 2" xfId="2039" xr:uid="{B740CBAC-41C6-411E-AD03-66D1715E4CC0}"/>
    <cellStyle name="Normal 8 2 3 2 2 2 3" xfId="2040" xr:uid="{69419A99-4E60-4382-9225-95A5BC106DF5}"/>
    <cellStyle name="Normal 8 2 3 2 2 3" xfId="2041" xr:uid="{08D05BFB-F4A9-4D9B-B74F-C2EDEEEF48CD}"/>
    <cellStyle name="Normal 8 2 3 2 2 3 2" xfId="2042" xr:uid="{A83DC62C-8F15-4B64-BABE-CA06353C46F5}"/>
    <cellStyle name="Normal 8 2 3 2 2 4" xfId="2043" xr:uid="{49A7249A-85CE-4859-84DC-DF7C6E1F0508}"/>
    <cellStyle name="Normal 8 2 3 2 3" xfId="770" xr:uid="{A429E0BE-3083-4026-8838-8A534FC4EC53}"/>
    <cellStyle name="Normal 8 2 3 2 3 2" xfId="2044" xr:uid="{837E958A-CC0F-4963-9341-3FF275F72763}"/>
    <cellStyle name="Normal 8 2 3 2 3 2 2" xfId="2045" xr:uid="{9F5A76F8-BA85-4AFD-8E2E-D031C67BA5D7}"/>
    <cellStyle name="Normal 8 2 3 2 3 3" xfId="2046" xr:uid="{33F37B54-F2E0-4D4E-A64F-FA16C172BCC7}"/>
    <cellStyle name="Normal 8 2 3 2 3 4" xfId="3734" xr:uid="{BE09898A-811A-4803-92C2-0A3D1660010F}"/>
    <cellStyle name="Normal 8 2 3 2 4" xfId="2047" xr:uid="{49BD0E85-BB12-40D5-9DBA-33E51DD8E4BF}"/>
    <cellStyle name="Normal 8 2 3 2 4 2" xfId="2048" xr:uid="{58FECC8E-2797-4E5D-A2E6-543C865DF2FF}"/>
    <cellStyle name="Normal 8 2 3 2 5" xfId="2049" xr:uid="{F9911ABB-A24F-4ECA-9744-D32BD4DE7398}"/>
    <cellStyle name="Normal 8 2 3 2 6" xfId="3735" xr:uid="{4790F35B-0BCA-4593-A49B-8AA815DE21DE}"/>
    <cellStyle name="Normal 8 2 3 3" xfId="379" xr:uid="{7333E638-02F5-4EC8-9BEE-822AF28AB7F4}"/>
    <cellStyle name="Normal 8 2 3 3 2" xfId="771" xr:uid="{AA86A314-D676-4C20-942D-B39FC9A41A63}"/>
    <cellStyle name="Normal 8 2 3 3 2 2" xfId="772" xr:uid="{63E4D7FF-25DB-4D41-8294-1531C1BD4668}"/>
    <cellStyle name="Normal 8 2 3 3 2 2 2" xfId="2050" xr:uid="{F87FC180-5235-47E0-A89C-AD94E0950FA1}"/>
    <cellStyle name="Normal 8 2 3 3 2 2 2 2" xfId="2051" xr:uid="{994CABC5-3CF7-4C42-9854-5DE5A27223FB}"/>
    <cellStyle name="Normal 8 2 3 3 2 2 3" xfId="2052" xr:uid="{DA76AFEB-618D-4158-8AF5-CDAE9716E91E}"/>
    <cellStyle name="Normal 8 2 3 3 2 3" xfId="2053" xr:uid="{3AD323FA-63E7-49F7-9F0C-5296F086E38C}"/>
    <cellStyle name="Normal 8 2 3 3 2 3 2" xfId="2054" xr:uid="{35E9C479-CE58-462D-BE9F-56075A93C335}"/>
    <cellStyle name="Normal 8 2 3 3 2 4" xfId="2055" xr:uid="{556506F2-B7AD-4487-9FD3-6D87ED1E6F28}"/>
    <cellStyle name="Normal 8 2 3 3 3" xfId="773" xr:uid="{9562E21E-397A-487B-8A3F-9892ADDD88B2}"/>
    <cellStyle name="Normal 8 2 3 3 3 2" xfId="2056" xr:uid="{102F2B66-3AEA-488B-909B-D2C64500BFDF}"/>
    <cellStyle name="Normal 8 2 3 3 3 2 2" xfId="2057" xr:uid="{4F242434-6CD3-4A84-83DC-F72D701BB81A}"/>
    <cellStyle name="Normal 8 2 3 3 3 3" xfId="2058" xr:uid="{3B5267A8-D1D1-42F3-B773-0836669683F3}"/>
    <cellStyle name="Normal 8 2 3 3 4" xfId="2059" xr:uid="{8B8F605B-F819-4108-A7A9-CEF373888817}"/>
    <cellStyle name="Normal 8 2 3 3 4 2" xfId="2060" xr:uid="{AB7960AB-3647-45AB-8BE9-EBF270C5BCA2}"/>
    <cellStyle name="Normal 8 2 3 3 5" xfId="2061" xr:uid="{9453C3FD-645B-438C-9BBB-B92CD944D122}"/>
    <cellStyle name="Normal 8 2 3 4" xfId="380" xr:uid="{15D29A00-B8A2-437E-84F6-6B6A9E5C48EA}"/>
    <cellStyle name="Normal 8 2 3 4 2" xfId="774" xr:uid="{0A6BC466-C75C-41ED-B449-32BD014104A3}"/>
    <cellStyle name="Normal 8 2 3 4 2 2" xfId="2062" xr:uid="{8BB2F5BA-30A1-455C-A9AC-364905846B93}"/>
    <cellStyle name="Normal 8 2 3 4 2 2 2" xfId="2063" xr:uid="{677335A5-A249-4B67-9AEA-51989DE437E8}"/>
    <cellStyle name="Normal 8 2 3 4 2 3" xfId="2064" xr:uid="{0734AD96-B1B1-42F5-89AD-F76DA71A706D}"/>
    <cellStyle name="Normal 8 2 3 4 3" xfId="2065" xr:uid="{590B525F-246E-4E25-A837-42EDAC3FF55D}"/>
    <cellStyle name="Normal 8 2 3 4 3 2" xfId="2066" xr:uid="{1C7E9426-7226-450C-93E1-EB69C3F82601}"/>
    <cellStyle name="Normal 8 2 3 4 4" xfId="2067" xr:uid="{E9E72583-83A9-404E-B510-8689AF392719}"/>
    <cellStyle name="Normal 8 2 3 5" xfId="775" xr:uid="{42DDCE00-1CF8-4B8F-8503-FAA5E6D55818}"/>
    <cellStyle name="Normal 8 2 3 5 2" xfId="2068" xr:uid="{1D407C12-1425-4D36-AD25-145856A8FFC2}"/>
    <cellStyle name="Normal 8 2 3 5 2 2" xfId="2069" xr:uid="{A1E35EF8-C7BE-40D5-B135-C994207EDE78}"/>
    <cellStyle name="Normal 8 2 3 5 3" xfId="2070" xr:uid="{5C79B50C-EE0E-4E1A-84F4-0083F3858B3F}"/>
    <cellStyle name="Normal 8 2 3 5 4" xfId="3736" xr:uid="{24C5ACB7-0B93-4D45-B526-36CD1555B9AC}"/>
    <cellStyle name="Normal 8 2 3 6" xfId="2071" xr:uid="{0D1BC07F-90C5-49C8-9C7F-D24F42971456}"/>
    <cellStyle name="Normal 8 2 3 6 2" xfId="2072" xr:uid="{21BF4FFD-ECC9-4C06-A9F6-7F8F4D710764}"/>
    <cellStyle name="Normal 8 2 3 7" xfId="2073" xr:uid="{79F23857-98DB-4632-AFC9-8342153A007D}"/>
    <cellStyle name="Normal 8 2 3 8" xfId="3737" xr:uid="{7FEE72A7-63B0-4218-9C25-804088ACA077}"/>
    <cellStyle name="Normal 8 2 4" xfId="152" xr:uid="{FC369483-BBEA-4A3C-A7D8-5843DA583910}"/>
    <cellStyle name="Normal 8 2 4 2" xfId="449" xr:uid="{1CC827FC-EF33-419D-8B25-E488106C1909}"/>
    <cellStyle name="Normal 8 2 4 2 2" xfId="776" xr:uid="{76371B0A-3D1B-42D6-9596-7FD11659FD31}"/>
    <cellStyle name="Normal 8 2 4 2 2 2" xfId="2074" xr:uid="{8370E22B-8813-48BF-BB4A-C2DF3AC81101}"/>
    <cellStyle name="Normal 8 2 4 2 2 2 2" xfId="2075" xr:uid="{0E6D6F90-EE79-4BC3-905B-85BF75AEE15B}"/>
    <cellStyle name="Normal 8 2 4 2 2 3" xfId="2076" xr:uid="{7D5E5FF3-387E-4CC8-96A4-655CF17C5551}"/>
    <cellStyle name="Normal 8 2 4 2 2 4" xfId="3738" xr:uid="{309A21F4-E348-466E-A073-893C66C354AD}"/>
    <cellStyle name="Normal 8 2 4 2 3" xfId="2077" xr:uid="{0C827892-CE78-41B2-B1CA-2E38467CE0E3}"/>
    <cellStyle name="Normal 8 2 4 2 3 2" xfId="2078" xr:uid="{DC905B9C-3EB4-43B3-9324-473419051486}"/>
    <cellStyle name="Normal 8 2 4 2 4" xfId="2079" xr:uid="{F39F6B73-C69E-4290-A0CA-7D07212FBBCD}"/>
    <cellStyle name="Normal 8 2 4 2 5" xfId="3739" xr:uid="{7F29C1E8-7D67-495C-9073-4A0878E5250F}"/>
    <cellStyle name="Normal 8 2 4 3" xfId="777" xr:uid="{832A677F-07EB-495C-9E31-5FFA6BB47FED}"/>
    <cellStyle name="Normal 8 2 4 3 2" xfId="2080" xr:uid="{A329CC79-628C-4414-B11F-75A3F5435F21}"/>
    <cellStyle name="Normal 8 2 4 3 2 2" xfId="2081" xr:uid="{4088D8AF-A8FE-4BE0-9C60-48A1BA0AE049}"/>
    <cellStyle name="Normal 8 2 4 3 3" xfId="2082" xr:uid="{08848C3F-B669-46F3-BC16-0538B275F301}"/>
    <cellStyle name="Normal 8 2 4 3 4" xfId="3740" xr:uid="{DACE9D96-93D5-4F9E-84EA-EE24C58FFA23}"/>
    <cellStyle name="Normal 8 2 4 4" xfId="2083" xr:uid="{5594D9AC-19B5-4111-8AFD-50EDE41024B5}"/>
    <cellStyle name="Normal 8 2 4 4 2" xfId="2084" xr:uid="{06679A30-E0A4-4543-B314-EE1D29767303}"/>
    <cellStyle name="Normal 8 2 4 4 3" xfId="3741" xr:uid="{33555AE3-E4D6-4F39-9EED-33CA8707F257}"/>
    <cellStyle name="Normal 8 2 4 4 4" xfId="3742" xr:uid="{F6E67808-288B-4E1D-8525-1FBAEC5CE715}"/>
    <cellStyle name="Normal 8 2 4 5" xfId="2085" xr:uid="{0523D907-A03A-47AD-A22F-7B1DD48E45F9}"/>
    <cellStyle name="Normal 8 2 4 6" xfId="3743" xr:uid="{4B5AEA02-9427-401C-94A6-68CAFC6C657E}"/>
    <cellStyle name="Normal 8 2 4 7" xfId="3744" xr:uid="{23B84D81-8B56-438D-A0E8-0A5247D163BB}"/>
    <cellStyle name="Normal 8 2 5" xfId="381" xr:uid="{94F5EE7D-4C4E-4945-8236-956DA627467A}"/>
    <cellStyle name="Normal 8 2 5 2" xfId="778" xr:uid="{9CD60FEE-0CAA-49CD-B57B-7E8EF7412265}"/>
    <cellStyle name="Normal 8 2 5 2 2" xfId="779" xr:uid="{01E8F5CD-4E0A-4CE9-BC03-12691A794877}"/>
    <cellStyle name="Normal 8 2 5 2 2 2" xfId="2086" xr:uid="{2EF789E6-43F2-4404-88EE-C206797870CC}"/>
    <cellStyle name="Normal 8 2 5 2 2 2 2" xfId="2087" xr:uid="{CC6C4593-6D58-4B03-907E-B7B851325034}"/>
    <cellStyle name="Normal 8 2 5 2 2 3" xfId="2088" xr:uid="{E1243C8A-652F-4F4D-99B3-DFFAC2852DF8}"/>
    <cellStyle name="Normal 8 2 5 2 3" xfId="2089" xr:uid="{49396402-6E4D-46EC-B476-B3EC72B4F3CF}"/>
    <cellStyle name="Normal 8 2 5 2 3 2" xfId="2090" xr:uid="{DB9EB483-F777-4087-B3A8-6209F52A5D60}"/>
    <cellStyle name="Normal 8 2 5 2 4" xfId="2091" xr:uid="{D2B30E6C-8863-4C4A-9C39-556BE47CFE2F}"/>
    <cellStyle name="Normal 8 2 5 3" xfId="780" xr:uid="{C5B65D28-4D62-4F2E-B44C-9A9D53A49567}"/>
    <cellStyle name="Normal 8 2 5 3 2" xfId="2092" xr:uid="{C265B846-3B76-4C4E-BC7E-7DAFD3E718B5}"/>
    <cellStyle name="Normal 8 2 5 3 2 2" xfId="2093" xr:uid="{92A9B454-42FC-4A0B-B737-4EBC61E2F255}"/>
    <cellStyle name="Normal 8 2 5 3 3" xfId="2094" xr:uid="{F1835832-1A9D-4FA0-8F98-D16474F7B97D}"/>
    <cellStyle name="Normal 8 2 5 3 4" xfId="3745" xr:uid="{E2CDC791-FD7A-4712-ACF6-B65A8E139E67}"/>
    <cellStyle name="Normal 8 2 5 4" xfId="2095" xr:uid="{BC88EF0B-4AF6-4E96-8A9B-93FC12F52DD2}"/>
    <cellStyle name="Normal 8 2 5 4 2" xfId="2096" xr:uid="{DD66EA79-4769-497D-8BF6-7F6CF7B0AD14}"/>
    <cellStyle name="Normal 8 2 5 5" xfId="2097" xr:uid="{3390F5FA-F09D-43B9-B62F-DE03D0B9EA63}"/>
    <cellStyle name="Normal 8 2 5 6" xfId="3746" xr:uid="{00D2E7F1-A814-402D-B1A5-9554EA5A3DF9}"/>
    <cellStyle name="Normal 8 2 6" xfId="382" xr:uid="{9F36B065-D597-4C36-A3EE-36C0864D6770}"/>
    <cellStyle name="Normal 8 2 6 2" xfId="781" xr:uid="{ABE63BA1-8F5A-404A-98AE-D7B38B4E4CE4}"/>
    <cellStyle name="Normal 8 2 6 2 2" xfId="2098" xr:uid="{FFEE489D-77D8-4795-BC4C-2351CD685D40}"/>
    <cellStyle name="Normal 8 2 6 2 2 2" xfId="2099" xr:uid="{3D4DDD95-CC4C-46F4-9D67-2C1D5B3CA7CD}"/>
    <cellStyle name="Normal 8 2 6 2 3" xfId="2100" xr:uid="{0C0D03D2-A455-4DA3-96B6-B06ECA2812FA}"/>
    <cellStyle name="Normal 8 2 6 2 4" xfId="3747" xr:uid="{F1661AC7-F0CC-42E8-9543-D326704EF862}"/>
    <cellStyle name="Normal 8 2 6 3" xfId="2101" xr:uid="{782572E2-F219-492E-A052-4B6986DFD9C0}"/>
    <cellStyle name="Normal 8 2 6 3 2" xfId="2102" xr:uid="{63D79134-64D8-4971-A4CB-F83B266EAF7B}"/>
    <cellStyle name="Normal 8 2 6 4" xfId="2103" xr:uid="{80AF5AB0-E349-48D7-BB20-974FA820E00F}"/>
    <cellStyle name="Normal 8 2 6 5" xfId="3748" xr:uid="{B5D0B595-9152-4CCB-908C-A5354855271D}"/>
    <cellStyle name="Normal 8 2 7" xfId="782" xr:uid="{A7DC890F-6FC8-497F-93B9-43FF52E6F82D}"/>
    <cellStyle name="Normal 8 2 7 2" xfId="2104" xr:uid="{4DA92E32-29C3-429A-8EC5-4D68B050A3FA}"/>
    <cellStyle name="Normal 8 2 7 2 2" xfId="2105" xr:uid="{335C01F1-43A7-4109-814E-BF3F699B165C}"/>
    <cellStyle name="Normal 8 2 7 3" xfId="2106" xr:uid="{4687A8BD-500B-4489-ACF0-D74829010953}"/>
    <cellStyle name="Normal 8 2 7 4" xfId="3749" xr:uid="{F043A7E3-66FD-4720-9C4A-785D3F37BDCA}"/>
    <cellStyle name="Normal 8 2 8" xfId="2107" xr:uid="{7129EC8A-F644-40BE-988E-8E8C10DDCDB3}"/>
    <cellStyle name="Normal 8 2 8 2" xfId="2108" xr:uid="{EAFC50CB-7565-451A-8012-6ECABB115EE1}"/>
    <cellStyle name="Normal 8 2 8 3" xfId="3750" xr:uid="{0071A84C-DF7D-4264-9C31-24D59C44B27A}"/>
    <cellStyle name="Normal 8 2 8 4" xfId="3751" xr:uid="{323CC984-BD49-490F-9C67-3DA8B20E2D2F}"/>
    <cellStyle name="Normal 8 2 9" xfId="2109" xr:uid="{B161081C-C4B3-4093-A397-D6D7441953EB}"/>
    <cellStyle name="Normal 8 3" xfId="153" xr:uid="{A77F84C1-E1F9-4D38-ABE5-DBE0C02C9CE3}"/>
    <cellStyle name="Normal 8 3 10" xfId="3752" xr:uid="{AFEDA03C-C78C-4F6E-807B-37688A901247}"/>
    <cellStyle name="Normal 8 3 11" xfId="3753" xr:uid="{2D7F80E1-AA65-462F-BD64-73021F35F1F4}"/>
    <cellStyle name="Normal 8 3 2" xfId="154" xr:uid="{65F80038-869D-4F22-AD88-812E30CE34C9}"/>
    <cellStyle name="Normal 8 3 2 2" xfId="155" xr:uid="{0A5B7098-77A3-4BDD-B95D-51140D05DF10}"/>
    <cellStyle name="Normal 8 3 2 2 2" xfId="383" xr:uid="{7EA4D324-C0B6-40CB-97A6-E3E1B5CD245F}"/>
    <cellStyle name="Normal 8 3 2 2 2 2" xfId="783" xr:uid="{F325FC65-76D4-428F-ACFF-D55D8FD5EB00}"/>
    <cellStyle name="Normal 8 3 2 2 2 2 2" xfId="2110" xr:uid="{BAE9024F-4E08-4169-B5C0-8AD3FB23E9A4}"/>
    <cellStyle name="Normal 8 3 2 2 2 2 2 2" xfId="2111" xr:uid="{79A5C08F-7580-49C3-AE25-9CA11364E423}"/>
    <cellStyle name="Normal 8 3 2 2 2 2 3" xfId="2112" xr:uid="{6F95CE40-581E-4F69-BF28-23962FE1650D}"/>
    <cellStyle name="Normal 8 3 2 2 2 2 4" xfId="3754" xr:uid="{4F0C720B-5F47-4F65-9FD4-60DB4CAB6DA8}"/>
    <cellStyle name="Normal 8 3 2 2 2 3" xfId="2113" xr:uid="{8C15CADC-10B8-4233-B44C-6C19204D5B84}"/>
    <cellStyle name="Normal 8 3 2 2 2 3 2" xfId="2114" xr:uid="{D02A1656-6A19-41EE-A426-E6BDEE2CB731}"/>
    <cellStyle name="Normal 8 3 2 2 2 3 3" xfId="3755" xr:uid="{7C219FE3-C013-4912-AA37-D54F4AE65BB3}"/>
    <cellStyle name="Normal 8 3 2 2 2 3 4" xfId="3756" xr:uid="{5120921E-6D62-4748-81FC-B4158F236AEB}"/>
    <cellStyle name="Normal 8 3 2 2 2 4" xfId="2115" xr:uid="{2951072C-6257-4DBE-AEC2-70FABED02D0F}"/>
    <cellStyle name="Normal 8 3 2 2 2 5" xfId="3757" xr:uid="{7FCD66D0-E031-4334-910F-6E911D9523E5}"/>
    <cellStyle name="Normal 8 3 2 2 2 6" xfId="3758" xr:uid="{ADF2090C-4504-4D50-9319-987B0CC54C31}"/>
    <cellStyle name="Normal 8 3 2 2 3" xfId="784" xr:uid="{5DA8EEA9-CB99-48B1-9AF5-8B14D9F68FF8}"/>
    <cellStyle name="Normal 8 3 2 2 3 2" xfId="2116" xr:uid="{23F9F15F-AD33-461B-8899-025AD38E1608}"/>
    <cellStyle name="Normal 8 3 2 2 3 2 2" xfId="2117" xr:uid="{810BE233-D394-4F4E-915E-18B27D7C7E56}"/>
    <cellStyle name="Normal 8 3 2 2 3 2 3" xfId="3759" xr:uid="{387CF858-35D1-4462-8AD0-67A32A6E4C21}"/>
    <cellStyle name="Normal 8 3 2 2 3 2 4" xfId="3760" xr:uid="{4E854068-7E64-4EC5-A305-F04F9529BBC2}"/>
    <cellStyle name="Normal 8 3 2 2 3 3" xfId="2118" xr:uid="{713368EF-2D40-4063-B39C-85587C7A37A4}"/>
    <cellStyle name="Normal 8 3 2 2 3 4" xfId="3761" xr:uid="{2B26EDA2-227E-44BE-99C7-EE9574FC38EF}"/>
    <cellStyle name="Normal 8 3 2 2 3 5" xfId="3762" xr:uid="{0B78B920-0CC3-4FE9-84E1-22AD8A1D904E}"/>
    <cellStyle name="Normal 8 3 2 2 4" xfId="2119" xr:uid="{8BC1BE24-DC52-49DD-B66D-CCE804218CC8}"/>
    <cellStyle name="Normal 8 3 2 2 4 2" xfId="2120" xr:uid="{293F6BC0-A87D-47F2-B4EE-F4FFA9793B8D}"/>
    <cellStyle name="Normal 8 3 2 2 4 3" xfId="3763" xr:uid="{D8D51220-5921-415D-841A-631C9134DBE8}"/>
    <cellStyle name="Normal 8 3 2 2 4 4" xfId="3764" xr:uid="{143F8FD6-DE36-4860-AAB7-8CFF2A47C6D9}"/>
    <cellStyle name="Normal 8 3 2 2 5" xfId="2121" xr:uid="{91E44B97-BA9B-4DAF-ABDF-D72B02066B0E}"/>
    <cellStyle name="Normal 8 3 2 2 5 2" xfId="3765" xr:uid="{A132B3B5-0B0D-4FB2-B540-61ED1C1EE3C2}"/>
    <cellStyle name="Normal 8 3 2 2 5 3" xfId="3766" xr:uid="{87525F11-694D-4538-A8FC-7C7F16DFF30B}"/>
    <cellStyle name="Normal 8 3 2 2 5 4" xfId="3767" xr:uid="{F0CFCC4C-214E-463E-A9F5-19D3834BD496}"/>
    <cellStyle name="Normal 8 3 2 2 6" xfId="3768" xr:uid="{76900751-E224-4426-8DD4-3A0CE4E25FE7}"/>
    <cellStyle name="Normal 8 3 2 2 7" xfId="3769" xr:uid="{42FA135B-1FCE-47C6-A3D6-29148AA0F433}"/>
    <cellStyle name="Normal 8 3 2 2 8" xfId="3770" xr:uid="{93874FEF-51A2-4F38-BBDC-EF214F5F5A53}"/>
    <cellStyle name="Normal 8 3 2 3" xfId="384" xr:uid="{5DECDBE0-6616-445C-A600-DB4D3CB39C42}"/>
    <cellStyle name="Normal 8 3 2 3 2" xfId="785" xr:uid="{003F3BE6-CDD9-49C1-81C0-6DE3CCB281AA}"/>
    <cellStyle name="Normal 8 3 2 3 2 2" xfId="786" xr:uid="{905CE151-058D-4977-96D1-05E78005AF24}"/>
    <cellStyle name="Normal 8 3 2 3 2 2 2" xfId="2122" xr:uid="{13C146A9-FE1A-4903-AA37-28583FFDFC46}"/>
    <cellStyle name="Normal 8 3 2 3 2 2 2 2" xfId="2123" xr:uid="{733E4C0F-4B9F-4088-8265-6E86205C534B}"/>
    <cellStyle name="Normal 8 3 2 3 2 2 3" xfId="2124" xr:uid="{DBC1C733-CA58-4182-84DD-A45FB50EEA02}"/>
    <cellStyle name="Normal 8 3 2 3 2 3" xfId="2125" xr:uid="{4DDA21E9-10E8-4AF5-BF31-455C67F41777}"/>
    <cellStyle name="Normal 8 3 2 3 2 3 2" xfId="2126" xr:uid="{59CF7CB9-428A-430F-8A64-B1F592D4700C}"/>
    <cellStyle name="Normal 8 3 2 3 2 4" xfId="2127" xr:uid="{E36A8588-6B42-46BE-856F-2EABDC033CF3}"/>
    <cellStyle name="Normal 8 3 2 3 3" xfId="787" xr:uid="{0426A7EC-AB77-435C-A922-27B9AF1AEF73}"/>
    <cellStyle name="Normal 8 3 2 3 3 2" xfId="2128" xr:uid="{B0162352-E416-42E6-AB13-8CC5FB7311EE}"/>
    <cellStyle name="Normal 8 3 2 3 3 2 2" xfId="2129" xr:uid="{FE18DD86-205F-4D9F-811F-04FF32675562}"/>
    <cellStyle name="Normal 8 3 2 3 3 3" xfId="2130" xr:uid="{212F4497-C750-4C6B-B065-5FA901C0FF28}"/>
    <cellStyle name="Normal 8 3 2 3 3 4" xfId="3771" xr:uid="{398BFD65-B134-4FC3-8025-0523FD7CC57E}"/>
    <cellStyle name="Normal 8 3 2 3 4" xfId="2131" xr:uid="{7BBD12D5-541A-439E-9F1D-626F7E81F021}"/>
    <cellStyle name="Normal 8 3 2 3 4 2" xfId="2132" xr:uid="{2E07AF11-A7C1-43D6-B059-E854EE259CEA}"/>
    <cellStyle name="Normal 8 3 2 3 5" xfId="2133" xr:uid="{82F3E465-D50A-4E34-9F44-20078428C25E}"/>
    <cellStyle name="Normal 8 3 2 3 6" xfId="3772" xr:uid="{AEE50C69-2A40-45BB-98C5-8D58B705EA6E}"/>
    <cellStyle name="Normal 8 3 2 4" xfId="385" xr:uid="{5A7FFC04-E98A-4747-8B55-90469454D3FD}"/>
    <cellStyle name="Normal 8 3 2 4 2" xfId="788" xr:uid="{FA19A050-2808-448D-A22E-A3EF4FE9F2B2}"/>
    <cellStyle name="Normal 8 3 2 4 2 2" xfId="2134" xr:uid="{82C3F3BF-F413-404B-BD86-DA4BE250E582}"/>
    <cellStyle name="Normal 8 3 2 4 2 2 2" xfId="2135" xr:uid="{AA8438AD-9234-4016-B488-7A0B802A5BFE}"/>
    <cellStyle name="Normal 8 3 2 4 2 3" xfId="2136" xr:uid="{57B24165-644B-444C-9F3E-6BDB0CA4B15B}"/>
    <cellStyle name="Normal 8 3 2 4 2 4" xfId="3773" xr:uid="{3CC1869C-3F1C-4AFD-B068-D73EFF710B00}"/>
    <cellStyle name="Normal 8 3 2 4 3" xfId="2137" xr:uid="{FE432B82-F33F-48AE-B1CD-1C1EA5FDC480}"/>
    <cellStyle name="Normal 8 3 2 4 3 2" xfId="2138" xr:uid="{65E4BAED-4FF6-43BB-AED1-910636260FCC}"/>
    <cellStyle name="Normal 8 3 2 4 4" xfId="2139" xr:uid="{DE7A1464-EA0A-4007-97BC-DFD4953D33E6}"/>
    <cellStyle name="Normal 8 3 2 4 5" xfId="3774" xr:uid="{3AFA7DA0-6F2D-4A02-8404-62F7D4D8CC2D}"/>
    <cellStyle name="Normal 8 3 2 5" xfId="386" xr:uid="{43DCC521-3CB8-443A-B697-BFBDD7749249}"/>
    <cellStyle name="Normal 8 3 2 5 2" xfId="2140" xr:uid="{D7CE0C73-B94B-4628-85C0-B87ACE972290}"/>
    <cellStyle name="Normal 8 3 2 5 2 2" xfId="2141" xr:uid="{8048F4EA-491D-429A-874E-A8DE461563E1}"/>
    <cellStyle name="Normal 8 3 2 5 3" xfId="2142" xr:uid="{5FA5A53D-36A7-4FF3-8C7E-07BE806596A0}"/>
    <cellStyle name="Normal 8 3 2 5 4" xfId="3775" xr:uid="{F14E03BA-12D9-40F1-8B69-BF70FA8E6425}"/>
    <cellStyle name="Normal 8 3 2 6" xfId="2143" xr:uid="{BD480151-CEDE-4CAD-B9AD-8D6A8F7316BE}"/>
    <cellStyle name="Normal 8 3 2 6 2" xfId="2144" xr:uid="{122BC5B4-E91E-4F5C-9308-0FAD90450158}"/>
    <cellStyle name="Normal 8 3 2 6 3" xfId="3776" xr:uid="{AB0304B5-527C-408F-8814-E6146C00C9D4}"/>
    <cellStyle name="Normal 8 3 2 6 4" xfId="3777" xr:uid="{0345932B-48E6-436D-BB19-09396DF56086}"/>
    <cellStyle name="Normal 8 3 2 7" xfId="2145" xr:uid="{FCD67409-8E0B-4643-8C8D-7D6AC82F0E43}"/>
    <cellStyle name="Normal 8 3 2 8" xfId="3778" xr:uid="{90F04645-DEDC-4A1C-B202-E8C49AD4D50A}"/>
    <cellStyle name="Normal 8 3 2 9" xfId="3779" xr:uid="{9F64F592-44AF-4C3B-A57F-7DA7CDA0E006}"/>
    <cellStyle name="Normal 8 3 3" xfId="156" xr:uid="{C4281FB9-587D-4F1F-9E35-CD703842C60F}"/>
    <cellStyle name="Normal 8 3 3 2" xfId="157" xr:uid="{345490EB-3F7B-4C62-83D2-F6511ADD3D52}"/>
    <cellStyle name="Normal 8 3 3 2 2" xfId="789" xr:uid="{05A941FA-7F87-453A-A538-7684A1CE4476}"/>
    <cellStyle name="Normal 8 3 3 2 2 2" xfId="2146" xr:uid="{E0F5423F-8E60-4B10-8978-DFBB2623E198}"/>
    <cellStyle name="Normal 8 3 3 2 2 2 2" xfId="2147" xr:uid="{CDCEDC8F-567D-41D4-BF24-86E96D1FAB7E}"/>
    <cellStyle name="Normal 8 3 3 2 2 2 2 2" xfId="4492" xr:uid="{9358A821-F7F9-4124-A6AE-509918132CE1}"/>
    <cellStyle name="Normal 8 3 3 2 2 2 3" xfId="4493" xr:uid="{7E33A5BD-4BFD-48BA-AAC4-3C31DA2DC8E3}"/>
    <cellStyle name="Normal 8 3 3 2 2 3" xfId="2148" xr:uid="{47D6BB97-FA1F-45CD-B670-B5877E170107}"/>
    <cellStyle name="Normal 8 3 3 2 2 3 2" xfId="4494" xr:uid="{4115F77D-7428-42A1-A0C7-813E1C242175}"/>
    <cellStyle name="Normal 8 3 3 2 2 4" xfId="3780" xr:uid="{D4A7C13B-A7DF-4169-8BDB-26900EEDD22F}"/>
    <cellStyle name="Normal 8 3 3 2 3" xfId="2149" xr:uid="{C0EFBDC5-508E-4561-985D-E5F333E89624}"/>
    <cellStyle name="Normal 8 3 3 2 3 2" xfId="2150" xr:uid="{0C153CE7-4B0E-48E9-A20F-10589F353113}"/>
    <cellStyle name="Normal 8 3 3 2 3 2 2" xfId="4495" xr:uid="{81AEBAEA-18E4-4AF1-813F-E8B98E846697}"/>
    <cellStyle name="Normal 8 3 3 2 3 3" xfId="3781" xr:uid="{7526C375-FD6C-43E1-ADE2-2478ED42339A}"/>
    <cellStyle name="Normal 8 3 3 2 3 4" xfId="3782" xr:uid="{F17B0905-DE7C-475F-BD95-C1FEDBD97A2A}"/>
    <cellStyle name="Normal 8 3 3 2 4" xfId="2151" xr:uid="{F552419F-8D1C-4D68-A6B5-14EDD0217A06}"/>
    <cellStyle name="Normal 8 3 3 2 4 2" xfId="4496" xr:uid="{D6C0540B-7AE7-41BC-A38C-0E4CAA2BD9C8}"/>
    <cellStyle name="Normal 8 3 3 2 5" xfId="3783" xr:uid="{02A3E0A4-3BBA-428C-928F-05A2B0D110ED}"/>
    <cellStyle name="Normal 8 3 3 2 6" xfId="3784" xr:uid="{72359F25-C6EF-4361-868C-F84D20C2EB5F}"/>
    <cellStyle name="Normal 8 3 3 3" xfId="387" xr:uid="{7C1789B6-40D0-48FF-BDFF-D58DEFB2E96B}"/>
    <cellStyle name="Normal 8 3 3 3 2" xfId="2152" xr:uid="{E6DA2865-926B-4758-803B-5A9EAF1A8DED}"/>
    <cellStyle name="Normal 8 3 3 3 2 2" xfId="2153" xr:uid="{68E3FDF0-20C0-4EDE-A45A-74DD3688E412}"/>
    <cellStyle name="Normal 8 3 3 3 2 2 2" xfId="4497" xr:uid="{6D739325-E767-4ECC-BD04-62D270A59A95}"/>
    <cellStyle name="Normal 8 3 3 3 2 3" xfId="3785" xr:uid="{337E070C-EF5F-438C-B4AF-AF751E36A4D2}"/>
    <cellStyle name="Normal 8 3 3 3 2 4" xfId="3786" xr:uid="{EF49F1D7-9B04-4F10-968B-4E1375FCD11D}"/>
    <cellStyle name="Normal 8 3 3 3 3" xfId="2154" xr:uid="{B1B522B2-7437-4B0E-AC58-1DCD6BDC9503}"/>
    <cellStyle name="Normal 8 3 3 3 3 2" xfId="4498" xr:uid="{CA62BF49-F70F-4719-B9C5-B82291604FB0}"/>
    <cellStyle name="Normal 8 3 3 3 4" xfId="3787" xr:uid="{2CE8A780-0322-4F15-9266-E631A8822F4D}"/>
    <cellStyle name="Normal 8 3 3 3 5" xfId="3788" xr:uid="{B570414E-651F-4B52-A081-5BD24D11E0E4}"/>
    <cellStyle name="Normal 8 3 3 4" xfId="2155" xr:uid="{6EB99848-D9A5-41F9-A6F2-D7E3C8C9E092}"/>
    <cellStyle name="Normal 8 3 3 4 2" xfId="2156" xr:uid="{E039CE00-0792-4FB1-97B6-BACB0D12112C}"/>
    <cellStyle name="Normal 8 3 3 4 2 2" xfId="4499" xr:uid="{796A3864-182F-4073-87E1-6F5CA816A64E}"/>
    <cellStyle name="Normal 8 3 3 4 3" xfId="3789" xr:uid="{CD7C2FBF-A87A-4F42-91CD-CBE7EEDD1E12}"/>
    <cellStyle name="Normal 8 3 3 4 4" xfId="3790" xr:uid="{023750EF-B9DC-4296-9B9B-F830B332B087}"/>
    <cellStyle name="Normal 8 3 3 5" xfId="2157" xr:uid="{7CF56186-0582-4712-8E69-E0B92773E249}"/>
    <cellStyle name="Normal 8 3 3 5 2" xfId="3791" xr:uid="{C011B3F3-6D50-4974-9E3E-1D184E91CF84}"/>
    <cellStyle name="Normal 8 3 3 5 3" xfId="3792" xr:uid="{F06805EE-253B-4E42-B906-9644BED95076}"/>
    <cellStyle name="Normal 8 3 3 5 4" xfId="3793" xr:uid="{7BFC839C-D8DC-4CBE-9E9E-9585654EB19C}"/>
    <cellStyle name="Normal 8 3 3 6" xfId="3794" xr:uid="{06E48018-79EE-4A98-9572-5F8A13124FF9}"/>
    <cellStyle name="Normal 8 3 3 7" xfId="3795" xr:uid="{56A0BCE7-EB78-48A3-B2ED-4E82A211181D}"/>
    <cellStyle name="Normal 8 3 3 8" xfId="3796" xr:uid="{C21D1415-3785-438A-B7DE-8103B246B8CB}"/>
    <cellStyle name="Normal 8 3 4" xfId="158" xr:uid="{2781418D-8E74-4726-97E7-7C8D4865C135}"/>
    <cellStyle name="Normal 8 3 4 2" xfId="790" xr:uid="{D0566368-FFFB-4C0D-AEBE-E8025EFBD5ED}"/>
    <cellStyle name="Normal 8 3 4 2 2" xfId="791" xr:uid="{CA501586-6F65-4261-ABD1-18225889BB89}"/>
    <cellStyle name="Normal 8 3 4 2 2 2" xfId="2158" xr:uid="{A23C8552-2281-42C7-B797-C4761D78226D}"/>
    <cellStyle name="Normal 8 3 4 2 2 2 2" xfId="2159" xr:uid="{B66E7BCE-8D4A-4251-954B-C7E8944A7627}"/>
    <cellStyle name="Normal 8 3 4 2 2 3" xfId="2160" xr:uid="{5B4E3E93-F56A-4725-804F-9B871293E85C}"/>
    <cellStyle name="Normal 8 3 4 2 2 4" xfId="3797" xr:uid="{EC1C89CA-9D63-49F4-BC2A-1E27B22F2FEA}"/>
    <cellStyle name="Normal 8 3 4 2 3" xfId="2161" xr:uid="{80F3627C-B140-4C35-B3DE-D042653D2D19}"/>
    <cellStyle name="Normal 8 3 4 2 3 2" xfId="2162" xr:uid="{8224B88C-A52D-41B9-9706-6A9FF5583983}"/>
    <cellStyle name="Normal 8 3 4 2 4" xfId="2163" xr:uid="{4815E787-A2D2-48C6-8A40-7B6707D3C829}"/>
    <cellStyle name="Normal 8 3 4 2 5" xfId="3798" xr:uid="{1CEB01F4-FE61-43FA-9EAA-330DBE4B7DB2}"/>
    <cellStyle name="Normal 8 3 4 3" xfId="792" xr:uid="{9F96BE6F-2C72-4A6E-9903-D582CC3F3B8D}"/>
    <cellStyle name="Normal 8 3 4 3 2" xfId="2164" xr:uid="{56BF7A8F-29BC-4AFB-B974-2844D10211A1}"/>
    <cellStyle name="Normal 8 3 4 3 2 2" xfId="2165" xr:uid="{888ABE04-EEB6-4820-B56F-2D94367EE3D4}"/>
    <cellStyle name="Normal 8 3 4 3 3" xfId="2166" xr:uid="{16D4978C-98F7-4CAC-9F61-11E7513B976A}"/>
    <cellStyle name="Normal 8 3 4 3 4" xfId="3799" xr:uid="{0533836B-DEEE-4147-8B63-F88E40DAEBE6}"/>
    <cellStyle name="Normal 8 3 4 4" xfId="2167" xr:uid="{56B78B8F-9CE1-457E-97C4-BEBCAE8EBA33}"/>
    <cellStyle name="Normal 8 3 4 4 2" xfId="2168" xr:uid="{967A8D2C-69FA-41D3-A70A-E1BB2BD944E9}"/>
    <cellStyle name="Normal 8 3 4 4 3" xfId="3800" xr:uid="{9050F78E-E036-4C32-8006-B54A3F8E3D76}"/>
    <cellStyle name="Normal 8 3 4 4 4" xfId="3801" xr:uid="{A0DEDF02-3E36-4067-89A8-50B91BDD84E7}"/>
    <cellStyle name="Normal 8 3 4 5" xfId="2169" xr:uid="{B8824E5C-04E7-4F9E-AAD4-1581A1162991}"/>
    <cellStyle name="Normal 8 3 4 6" xfId="3802" xr:uid="{DBE2A858-D900-4B11-9C07-D869E9E3F154}"/>
    <cellStyle name="Normal 8 3 4 7" xfId="3803" xr:uid="{F4925002-61CE-4B75-B35D-44C0E3B8649C}"/>
    <cellStyle name="Normal 8 3 5" xfId="388" xr:uid="{02FA5F03-33AC-4C04-8FC6-22A9C567A8D5}"/>
    <cellStyle name="Normal 8 3 5 2" xfId="793" xr:uid="{08C7BD04-3ADA-40C4-BAFC-B73FC36FA521}"/>
    <cellStyle name="Normal 8 3 5 2 2" xfId="2170" xr:uid="{F4371C22-BAB5-4B97-A6EF-51155AA73F6D}"/>
    <cellStyle name="Normal 8 3 5 2 2 2" xfId="2171" xr:uid="{B2C398AB-4F32-4B48-A325-DB4AD400C8D8}"/>
    <cellStyle name="Normal 8 3 5 2 3" xfId="2172" xr:uid="{693C4E20-21CB-4B93-BA38-BF50DD2EF1E2}"/>
    <cellStyle name="Normal 8 3 5 2 4" xfId="3804" xr:uid="{10286DE6-7779-4866-9254-00B6A2DA4FA9}"/>
    <cellStyle name="Normal 8 3 5 3" xfId="2173" xr:uid="{5A88E851-F9C8-45F4-9B6B-53FDE0BADDB1}"/>
    <cellStyle name="Normal 8 3 5 3 2" xfId="2174" xr:uid="{3DB42294-4A30-4DD9-945F-35C19AC8A344}"/>
    <cellStyle name="Normal 8 3 5 3 3" xfId="3805" xr:uid="{2A8A1295-1C7C-4604-9F63-90BC71DEA72F}"/>
    <cellStyle name="Normal 8 3 5 3 4" xfId="3806" xr:uid="{379EC075-A29B-487A-BF65-40068D990373}"/>
    <cellStyle name="Normal 8 3 5 4" xfId="2175" xr:uid="{4E49C361-7EB5-413C-AC68-4C1AF4EDE9E3}"/>
    <cellStyle name="Normal 8 3 5 5" xfId="3807" xr:uid="{1ACCE062-85AD-4E5B-8FC9-C0221CA5F5E6}"/>
    <cellStyle name="Normal 8 3 5 6" xfId="3808" xr:uid="{FE2486F3-FFE4-4C6C-8B70-FBF6C54615DA}"/>
    <cellStyle name="Normal 8 3 6" xfId="389" xr:uid="{67A583AE-22C9-4CD0-81D0-E9283614D2F2}"/>
    <cellStyle name="Normal 8 3 6 2" xfId="2176" xr:uid="{9CC99600-B965-4C3A-998C-ABBFA3320081}"/>
    <cellStyle name="Normal 8 3 6 2 2" xfId="2177" xr:uid="{2ABAFD5C-EBCB-4972-B33F-9F725F75E327}"/>
    <cellStyle name="Normal 8 3 6 2 3" xfId="3809" xr:uid="{5F6F8915-0835-42D4-ACE9-375D12F9D188}"/>
    <cellStyle name="Normal 8 3 6 2 4" xfId="3810" xr:uid="{6A05DDE3-1D40-4740-B5A0-2BECAFA212EA}"/>
    <cellStyle name="Normal 8 3 6 3" xfId="2178" xr:uid="{BE0C6543-4AD9-46BD-9493-79A588904650}"/>
    <cellStyle name="Normal 8 3 6 4" xfId="3811" xr:uid="{82C735FE-5E65-4265-9E67-8FB78A22A8F0}"/>
    <cellStyle name="Normal 8 3 6 5" xfId="3812" xr:uid="{BE7D834C-0CC7-4582-BCF1-B6DB01D3119B}"/>
    <cellStyle name="Normal 8 3 7" xfId="2179" xr:uid="{B5DD5BE2-8B0A-42F0-A2DC-BD3E946B308E}"/>
    <cellStyle name="Normal 8 3 7 2" xfId="2180" xr:uid="{D68BB547-9FA4-479B-B040-600FD2EF60E3}"/>
    <cellStyle name="Normal 8 3 7 3" xfId="3813" xr:uid="{BC90C9B5-2333-429F-943E-1517027E8F75}"/>
    <cellStyle name="Normal 8 3 7 4" xfId="3814" xr:uid="{06A73445-C2BE-4707-A7C3-EA373B0B1ACA}"/>
    <cellStyle name="Normal 8 3 8" xfId="2181" xr:uid="{8377AF79-B8B1-4389-919B-A152CFC60D35}"/>
    <cellStyle name="Normal 8 3 8 2" xfId="3815" xr:uid="{5925F36C-1978-44AF-9EA7-D69684394412}"/>
    <cellStyle name="Normal 8 3 8 3" xfId="3816" xr:uid="{28EEAFD4-BF59-4EC0-9492-7FEEAAC6A9CF}"/>
    <cellStyle name="Normal 8 3 8 4" xfId="3817" xr:uid="{CBD3D808-CE99-4387-AF21-4E8486613B62}"/>
    <cellStyle name="Normal 8 3 9" xfId="3818" xr:uid="{DBEEB4DC-B378-4831-8635-D2C89491F642}"/>
    <cellStyle name="Normal 8 4" xfId="159" xr:uid="{165DED8E-1109-4D9D-A0BD-94AF153A17CD}"/>
    <cellStyle name="Normal 8 4 10" xfId="3819" xr:uid="{8E3FD7A7-1483-4CB3-BF51-483226D23F0A}"/>
    <cellStyle name="Normal 8 4 11" xfId="3820" xr:uid="{FBB817AB-F837-47F2-8C12-BACF3BDE2BF8}"/>
    <cellStyle name="Normal 8 4 2" xfId="160" xr:uid="{DF6B6D49-6151-4886-84EB-95776CBFA437}"/>
    <cellStyle name="Normal 8 4 2 2" xfId="390" xr:uid="{6F072B72-AC8A-42DC-B670-CD0456956EDC}"/>
    <cellStyle name="Normal 8 4 2 2 2" xfId="794" xr:uid="{1755FC62-5FBA-411D-9F01-9AEB86C4D067}"/>
    <cellStyle name="Normal 8 4 2 2 2 2" xfId="795" xr:uid="{BDFA1699-9109-49FF-9F75-D905DDAACB4E}"/>
    <cellStyle name="Normal 8 4 2 2 2 2 2" xfId="2182" xr:uid="{C7C50E02-1D60-4AE6-BA0E-59E0704F2F2C}"/>
    <cellStyle name="Normal 8 4 2 2 2 2 3" xfId="3821" xr:uid="{AF6B4CAA-E02E-47A7-9C15-3F009E7871FA}"/>
    <cellStyle name="Normal 8 4 2 2 2 2 4" xfId="3822" xr:uid="{48F1744D-E696-4EA4-B262-5CB9276AED2F}"/>
    <cellStyle name="Normal 8 4 2 2 2 3" xfId="2183" xr:uid="{10392E56-0897-4C83-86BA-C375028E74B4}"/>
    <cellStyle name="Normal 8 4 2 2 2 3 2" xfId="3823" xr:uid="{2859D3CD-F2D4-4A09-8D10-8F3ADA753E50}"/>
    <cellStyle name="Normal 8 4 2 2 2 3 3" xfId="3824" xr:uid="{C608236D-0D34-4B57-B347-A351A7BBE0D1}"/>
    <cellStyle name="Normal 8 4 2 2 2 3 4" xfId="3825" xr:uid="{75956828-1023-4D09-A5A7-191FB66C5920}"/>
    <cellStyle name="Normal 8 4 2 2 2 4" xfId="3826" xr:uid="{1011C795-16DE-4CC9-B0AB-178E8A11B8FD}"/>
    <cellStyle name="Normal 8 4 2 2 2 5" xfId="3827" xr:uid="{1714E362-FE15-4866-AD50-6ACD47F04666}"/>
    <cellStyle name="Normal 8 4 2 2 2 6" xfId="3828" xr:uid="{0003E7D5-AD77-4180-A404-1143496ABE0B}"/>
    <cellStyle name="Normal 8 4 2 2 3" xfId="796" xr:uid="{1D073670-FE9F-43B2-BA80-D9ABA82C3793}"/>
    <cellStyle name="Normal 8 4 2 2 3 2" xfId="2184" xr:uid="{EC850282-29A4-4A6E-85CC-587C19F4983E}"/>
    <cellStyle name="Normal 8 4 2 2 3 2 2" xfId="3829" xr:uid="{55A9D3B9-C4C3-45F4-A86C-076D215FB610}"/>
    <cellStyle name="Normal 8 4 2 2 3 2 3" xfId="3830" xr:uid="{180863C0-6283-4581-8B9F-F8881B20718C}"/>
    <cellStyle name="Normal 8 4 2 2 3 2 4" xfId="3831" xr:uid="{95913F00-D12E-43D5-BD50-983A4EA91AE1}"/>
    <cellStyle name="Normal 8 4 2 2 3 3" xfId="3832" xr:uid="{E846FD44-FB8F-4EC2-BC80-D35C50EF0674}"/>
    <cellStyle name="Normal 8 4 2 2 3 4" xfId="3833" xr:uid="{A23AC5F5-7047-4B6E-89B9-30F59BF69648}"/>
    <cellStyle name="Normal 8 4 2 2 3 5" xfId="3834" xr:uid="{7D14F640-0E3B-473C-9FCA-276FA5430203}"/>
    <cellStyle name="Normal 8 4 2 2 4" xfId="2185" xr:uid="{DEB28AE1-C665-46AA-BF0D-51038958B066}"/>
    <cellStyle name="Normal 8 4 2 2 4 2" xfId="3835" xr:uid="{A68E6A38-53BA-4B62-8BDE-FDD13210AB45}"/>
    <cellStyle name="Normal 8 4 2 2 4 3" xfId="3836" xr:uid="{579194C7-B062-456F-9045-1D2835C17F24}"/>
    <cellStyle name="Normal 8 4 2 2 4 4" xfId="3837" xr:uid="{5BDC43E3-DDB0-4961-AC60-8BFFC31EE6CB}"/>
    <cellStyle name="Normal 8 4 2 2 5" xfId="3838" xr:uid="{0F846BA1-2B95-4A0F-AC28-C04189C97005}"/>
    <cellStyle name="Normal 8 4 2 2 5 2" xfId="3839" xr:uid="{043C4981-38EF-465B-9DE1-6895384E0DF1}"/>
    <cellStyle name="Normal 8 4 2 2 5 3" xfId="3840" xr:uid="{AA766791-910F-4E72-ADE7-2430FAC14AE5}"/>
    <cellStyle name="Normal 8 4 2 2 5 4" xfId="3841" xr:uid="{320326FF-67D6-49B2-AE32-274172DE9619}"/>
    <cellStyle name="Normal 8 4 2 2 6" xfId="3842" xr:uid="{A723D81F-FC4B-4AEF-89F9-183FFA0F9AA5}"/>
    <cellStyle name="Normal 8 4 2 2 7" xfId="3843" xr:uid="{F685859B-4417-45D8-9874-702570F4EDC6}"/>
    <cellStyle name="Normal 8 4 2 2 8" xfId="3844" xr:uid="{26F5DE1F-8CA1-466D-AF46-8AF11C130E2E}"/>
    <cellStyle name="Normal 8 4 2 3" xfId="797" xr:uid="{705D436E-6F64-45D1-80EE-8D261283A7DA}"/>
    <cellStyle name="Normal 8 4 2 3 2" xfId="798" xr:uid="{7605D95B-75FA-480E-8665-F52D3D749BF4}"/>
    <cellStyle name="Normal 8 4 2 3 2 2" xfId="799" xr:uid="{ECBEB6B1-60E7-4D37-9C77-7906A785343D}"/>
    <cellStyle name="Normal 8 4 2 3 2 3" xfId="3845" xr:uid="{B74D6BFB-11FE-4C0E-A769-269D7DD7A0FA}"/>
    <cellStyle name="Normal 8 4 2 3 2 4" xfId="3846" xr:uid="{A4AFDF61-8593-4137-AF55-C52C2FA13741}"/>
    <cellStyle name="Normal 8 4 2 3 3" xfId="800" xr:uid="{2A138044-BA35-4660-8B33-AF073EB5A5B0}"/>
    <cellStyle name="Normal 8 4 2 3 3 2" xfId="3847" xr:uid="{2CBF0DF2-7A66-4989-9BDC-727C0234594E}"/>
    <cellStyle name="Normal 8 4 2 3 3 3" xfId="3848" xr:uid="{20C1430D-4A74-42AF-BC69-5EE6B1FBB516}"/>
    <cellStyle name="Normal 8 4 2 3 3 4" xfId="3849" xr:uid="{93A70C77-903F-4BC5-8146-8A49C4CBD17E}"/>
    <cellStyle name="Normal 8 4 2 3 4" xfId="3850" xr:uid="{70B87329-2D8B-42D1-9531-DE5250E3DF1F}"/>
    <cellStyle name="Normal 8 4 2 3 5" xfId="3851" xr:uid="{180D87BE-970A-4054-917E-E9E793A0F461}"/>
    <cellStyle name="Normal 8 4 2 3 6" xfId="3852" xr:uid="{9ED83345-0106-4133-BD7F-D445A28DD82A}"/>
    <cellStyle name="Normal 8 4 2 4" xfId="801" xr:uid="{F24AEFE3-D88F-4050-AA75-6D649E45AAFB}"/>
    <cellStyle name="Normal 8 4 2 4 2" xfId="802" xr:uid="{92966B16-02A7-4AB9-9E93-FD5AB96FC3FB}"/>
    <cellStyle name="Normal 8 4 2 4 2 2" xfId="3853" xr:uid="{C71DAAD3-C6DC-462A-AE67-983892893B92}"/>
    <cellStyle name="Normal 8 4 2 4 2 3" xfId="3854" xr:uid="{2EEC98FB-41AB-4A6E-BCD0-02F070CBBFD8}"/>
    <cellStyle name="Normal 8 4 2 4 2 4" xfId="3855" xr:uid="{4238FE5C-E13F-4C17-B306-8314603FDA43}"/>
    <cellStyle name="Normal 8 4 2 4 3" xfId="3856" xr:uid="{EED41FC7-5E01-460A-BE33-6AC95583745A}"/>
    <cellStyle name="Normal 8 4 2 4 4" xfId="3857" xr:uid="{AF0949D4-16FF-4CAD-8327-B89F198406E1}"/>
    <cellStyle name="Normal 8 4 2 4 5" xfId="3858" xr:uid="{F7489511-4D82-4490-AC27-CC350084E984}"/>
    <cellStyle name="Normal 8 4 2 5" xfId="803" xr:uid="{5B558578-7196-46D5-9B89-2A28BFC681E1}"/>
    <cellStyle name="Normal 8 4 2 5 2" xfId="3859" xr:uid="{E942553E-B644-4236-BDFD-18FEE22A3122}"/>
    <cellStyle name="Normal 8 4 2 5 3" xfId="3860" xr:uid="{544D9B88-11BA-4587-8E93-D925C0291B22}"/>
    <cellStyle name="Normal 8 4 2 5 4" xfId="3861" xr:uid="{BA6ACCFE-4690-4204-B888-25F6525D5573}"/>
    <cellStyle name="Normal 8 4 2 6" xfId="3862" xr:uid="{8DC3196D-BF01-4A4C-BB53-E181DF1C3B20}"/>
    <cellStyle name="Normal 8 4 2 6 2" xfId="3863" xr:uid="{74E3D94D-9F5B-46AB-BCA7-95957BE5CA6B}"/>
    <cellStyle name="Normal 8 4 2 6 3" xfId="3864" xr:uid="{DE90E9FE-436B-4BFA-A97A-E994FC8C9958}"/>
    <cellStyle name="Normal 8 4 2 6 4" xfId="3865" xr:uid="{32A088A9-3A4A-48B9-B8DA-E4F8633AB6AE}"/>
    <cellStyle name="Normal 8 4 2 7" xfId="3866" xr:uid="{8219A6F8-ABC9-4899-96A6-901DDEF04EEE}"/>
    <cellStyle name="Normal 8 4 2 8" xfId="3867" xr:uid="{55E0BF76-7AC5-48D0-9F99-415D009B14DB}"/>
    <cellStyle name="Normal 8 4 2 9" xfId="3868" xr:uid="{B03D6343-C92D-4E51-BDFB-8436C08FCF46}"/>
    <cellStyle name="Normal 8 4 3" xfId="391" xr:uid="{ACFFF8BF-0883-4DF9-B0F0-ED5B51605B28}"/>
    <cellStyle name="Normal 8 4 3 2" xfId="804" xr:uid="{348C0DEF-EA11-4A01-9A10-19ACFCCF1B7C}"/>
    <cellStyle name="Normal 8 4 3 2 2" xfId="805" xr:uid="{03FE23EB-C2CB-4943-B998-75810B6B0BAE}"/>
    <cellStyle name="Normal 8 4 3 2 2 2" xfId="2186" xr:uid="{98CFEBF7-EDA9-4C94-A00C-F895B9117F9C}"/>
    <cellStyle name="Normal 8 4 3 2 2 2 2" xfId="2187" xr:uid="{D77F9D8F-4786-47FA-94BA-356CCC56BDD0}"/>
    <cellStyle name="Normal 8 4 3 2 2 3" xfId="2188" xr:uid="{02CA2E36-4080-4E42-AE77-ACCF9927D9A4}"/>
    <cellStyle name="Normal 8 4 3 2 2 4" xfId="3869" xr:uid="{AEC7CA72-EBA8-4CC0-B7BB-45D17C5E9C0D}"/>
    <cellStyle name="Normal 8 4 3 2 3" xfId="2189" xr:uid="{299D99E4-B4B8-471F-958B-BFAE9C53964A}"/>
    <cellStyle name="Normal 8 4 3 2 3 2" xfId="2190" xr:uid="{A2E90DEE-D75A-43C1-8370-0754906D0774}"/>
    <cellStyle name="Normal 8 4 3 2 3 3" xfId="3870" xr:uid="{DD031EAD-6B4E-46A2-BEF3-5C51A91F8F85}"/>
    <cellStyle name="Normal 8 4 3 2 3 4" xfId="3871" xr:uid="{5A15DC99-A4EA-4618-B474-844BFE7FD443}"/>
    <cellStyle name="Normal 8 4 3 2 4" xfId="2191" xr:uid="{910216D5-DA59-43FA-A19B-A2F5AAC215CD}"/>
    <cellStyle name="Normal 8 4 3 2 5" xfId="3872" xr:uid="{00FDCFC6-28CF-4B16-BFF9-6D9074F266FA}"/>
    <cellStyle name="Normal 8 4 3 2 6" xfId="3873" xr:uid="{15BB70A0-A04C-4E76-9FFD-52FE6D30D902}"/>
    <cellStyle name="Normal 8 4 3 3" xfId="806" xr:uid="{4EC2BD3A-BE9E-44A0-B331-3F1D93B45FC0}"/>
    <cellStyle name="Normal 8 4 3 3 2" xfId="2192" xr:uid="{095A1724-8815-4E29-80AC-CFD1058047EA}"/>
    <cellStyle name="Normal 8 4 3 3 2 2" xfId="2193" xr:uid="{E99A0AC2-97A6-494B-AC53-819E4B86A582}"/>
    <cellStyle name="Normal 8 4 3 3 2 3" xfId="3874" xr:uid="{5EECC9DC-77B7-41D7-8B8C-AE1E2CD6A531}"/>
    <cellStyle name="Normal 8 4 3 3 2 4" xfId="3875" xr:uid="{BD29C9C5-CA65-4412-AC33-98E671033CC1}"/>
    <cellStyle name="Normal 8 4 3 3 3" xfId="2194" xr:uid="{DB81B69B-2B0A-41B9-9A75-D181844C145E}"/>
    <cellStyle name="Normal 8 4 3 3 4" xfId="3876" xr:uid="{B0C97619-1EAB-4A14-9AC0-98A3C714E8A7}"/>
    <cellStyle name="Normal 8 4 3 3 5" xfId="3877" xr:uid="{79220B8F-A27C-4017-AC04-29FB2D53F0BA}"/>
    <cellStyle name="Normal 8 4 3 4" xfId="2195" xr:uid="{DEDB52C3-B10C-4BCD-839C-BCD2EB297FDB}"/>
    <cellStyle name="Normal 8 4 3 4 2" xfId="2196" xr:uid="{8CE3139E-4A7F-4DB4-92D5-E438CF3EF46A}"/>
    <cellStyle name="Normal 8 4 3 4 3" xfId="3878" xr:uid="{EC1659BD-6CE1-49B5-BD0D-96932B044EFA}"/>
    <cellStyle name="Normal 8 4 3 4 4" xfId="3879" xr:uid="{3D4E631A-24B3-4DFB-9D8C-A5E8528BC456}"/>
    <cellStyle name="Normal 8 4 3 5" xfId="2197" xr:uid="{A15B8271-7D25-42C2-9C00-41EF57415E95}"/>
    <cellStyle name="Normal 8 4 3 5 2" xfId="3880" xr:uid="{11C76DBA-A66E-4E7E-9920-7BAD849E9ABB}"/>
    <cellStyle name="Normal 8 4 3 5 3" xfId="3881" xr:uid="{F51BEAEB-51C0-4CAA-A3C9-DA7D57348BD7}"/>
    <cellStyle name="Normal 8 4 3 5 4" xfId="3882" xr:uid="{9EF589D8-50E9-414C-BEAD-16C5B65DE9B8}"/>
    <cellStyle name="Normal 8 4 3 6" xfId="3883" xr:uid="{EF3B7087-723E-4008-9D62-440A12FA4894}"/>
    <cellStyle name="Normal 8 4 3 7" xfId="3884" xr:uid="{C8C33D0A-0CF9-491A-99D1-208E4AE799FD}"/>
    <cellStyle name="Normal 8 4 3 8" xfId="3885" xr:uid="{68B091B4-CC0D-468A-BA60-40B51586E18D}"/>
    <cellStyle name="Normal 8 4 4" xfId="392" xr:uid="{A6BE1FE8-826D-4F26-9A9A-E7E3C417DE49}"/>
    <cellStyle name="Normal 8 4 4 2" xfId="807" xr:uid="{87955D0D-3489-4C0A-BB40-748819D23E52}"/>
    <cellStyle name="Normal 8 4 4 2 2" xfId="808" xr:uid="{E3845989-A933-4BAB-9DD9-3B66651145E2}"/>
    <cellStyle name="Normal 8 4 4 2 2 2" xfId="2198" xr:uid="{DEEC1322-9DD6-4166-85B8-FA87FCBAC851}"/>
    <cellStyle name="Normal 8 4 4 2 2 3" xfId="3886" xr:uid="{209FF2E4-BC00-43D5-AFBE-1984212CF7BC}"/>
    <cellStyle name="Normal 8 4 4 2 2 4" xfId="3887" xr:uid="{634C400A-F214-492E-8CCA-C95EDBCC99B1}"/>
    <cellStyle name="Normal 8 4 4 2 3" xfId="2199" xr:uid="{F966E838-7E50-4CC3-BC3D-9905D4C4BDB8}"/>
    <cellStyle name="Normal 8 4 4 2 4" xfId="3888" xr:uid="{DFA685B6-7706-41D7-9CAC-AF931A0B6E68}"/>
    <cellStyle name="Normal 8 4 4 2 5" xfId="3889" xr:uid="{BDB5042C-46EC-43E9-A8FA-DDF278950CB6}"/>
    <cellStyle name="Normal 8 4 4 3" xfId="809" xr:uid="{AAC32F35-1B45-4E95-A3C1-B3A8A8BFDE0D}"/>
    <cellStyle name="Normal 8 4 4 3 2" xfId="2200" xr:uid="{FEBF7039-762D-453E-AEDE-2CBBFE4D9FFF}"/>
    <cellStyle name="Normal 8 4 4 3 3" xfId="3890" xr:uid="{712FD1CA-DD53-42C0-9584-B3922193AD6E}"/>
    <cellStyle name="Normal 8 4 4 3 4" xfId="3891" xr:uid="{24E6E2F1-1466-4CF9-96B4-58090E294F41}"/>
    <cellStyle name="Normal 8 4 4 4" xfId="2201" xr:uid="{43501185-4DBC-4807-A7FF-B8C91AE4FEC9}"/>
    <cellStyle name="Normal 8 4 4 4 2" xfId="3892" xr:uid="{A836804B-FA07-40F0-A4E3-8DEA41063F9C}"/>
    <cellStyle name="Normal 8 4 4 4 3" xfId="3893" xr:uid="{53C701C9-AC45-447D-ADC8-EF8523C8CED5}"/>
    <cellStyle name="Normal 8 4 4 4 4" xfId="3894" xr:uid="{81FD1635-71C0-49C1-B415-43F3E7D8A3DC}"/>
    <cellStyle name="Normal 8 4 4 5" xfId="3895" xr:uid="{62A754A8-6B6C-4B54-A8E0-6B1B4B35E487}"/>
    <cellStyle name="Normal 8 4 4 6" xfId="3896" xr:uid="{92DD920F-5975-4675-886D-C5BDE696529C}"/>
    <cellStyle name="Normal 8 4 4 7" xfId="3897" xr:uid="{99294F7B-CE54-4AA3-9BE4-89F192DB5067}"/>
    <cellStyle name="Normal 8 4 5" xfId="393" xr:uid="{68743431-04A4-44EB-B6D3-C8C65D0F6F96}"/>
    <cellStyle name="Normal 8 4 5 2" xfId="810" xr:uid="{F38B4FFF-968C-43B2-B134-FB843AF65778}"/>
    <cellStyle name="Normal 8 4 5 2 2" xfId="2202" xr:uid="{A739F67E-7B1D-45F5-AD22-A4E14DF7EC20}"/>
    <cellStyle name="Normal 8 4 5 2 3" xfId="3898" xr:uid="{404F0524-E5D8-490A-8527-C346866E018B}"/>
    <cellStyle name="Normal 8 4 5 2 4" xfId="3899" xr:uid="{A35EA655-AE9A-4FA0-9303-8C8432805059}"/>
    <cellStyle name="Normal 8 4 5 3" xfId="2203" xr:uid="{E515155C-07B1-4FFE-9F80-B0F664A11847}"/>
    <cellStyle name="Normal 8 4 5 3 2" xfId="3900" xr:uid="{21520AA3-CDA6-4C4E-87A0-C398A35DC499}"/>
    <cellStyle name="Normal 8 4 5 3 3" xfId="3901" xr:uid="{FB66F978-4E4D-4B3D-9DB4-F76B70098462}"/>
    <cellStyle name="Normal 8 4 5 3 4" xfId="3902" xr:uid="{152276E8-0583-49A5-9ECD-FB00C98C886C}"/>
    <cellStyle name="Normal 8 4 5 4" xfId="3903" xr:uid="{9EE5A10A-652B-4E2A-8D58-08E523AF2561}"/>
    <cellStyle name="Normal 8 4 5 5" xfId="3904" xr:uid="{A6A2A6DA-41DC-4249-B7C0-A06EE273BAE0}"/>
    <cellStyle name="Normal 8 4 5 6" xfId="3905" xr:uid="{0C2F5834-5014-430E-962C-DCD79069FA48}"/>
    <cellStyle name="Normal 8 4 6" xfId="811" xr:uid="{51599751-CAEF-487D-BA52-99F59214A639}"/>
    <cellStyle name="Normal 8 4 6 2" xfId="2204" xr:uid="{2E6D0D88-F9CC-4E72-ABD6-B1A3561E94ED}"/>
    <cellStyle name="Normal 8 4 6 2 2" xfId="3906" xr:uid="{F7125609-16DE-4C97-A214-7416E61F4A32}"/>
    <cellStyle name="Normal 8 4 6 2 3" xfId="3907" xr:uid="{A372C325-C75B-4240-9828-EF9D5A8B22AA}"/>
    <cellStyle name="Normal 8 4 6 2 4" xfId="3908" xr:uid="{BEF5B914-30B0-456C-A0E7-89BDCE0B762F}"/>
    <cellStyle name="Normal 8 4 6 3" xfId="3909" xr:uid="{E8F74138-DCF2-46F6-BF00-A6B343FC28F1}"/>
    <cellStyle name="Normal 8 4 6 4" xfId="3910" xr:uid="{D03E3F9E-5603-4D30-9B00-CF405B8382DE}"/>
    <cellStyle name="Normal 8 4 6 5" xfId="3911" xr:uid="{E3E1E19E-38F6-4AEF-9F6D-A4E928988E59}"/>
    <cellStyle name="Normal 8 4 7" xfId="2205" xr:uid="{B681A533-9F98-40FE-8F8C-65DFD9739B8B}"/>
    <cellStyle name="Normal 8 4 7 2" xfId="3912" xr:uid="{D9F2BAD4-CCB0-4D7F-A39E-1F9B9C49A19C}"/>
    <cellStyle name="Normal 8 4 7 3" xfId="3913" xr:uid="{333B2177-7C7F-4F4D-B914-B57A7B5259E0}"/>
    <cellStyle name="Normal 8 4 7 4" xfId="3914" xr:uid="{7B3A62C9-62C3-403E-AFB6-B247153F0AB9}"/>
    <cellStyle name="Normal 8 4 8" xfId="3915" xr:uid="{CDD6811D-48BA-4816-B12A-C8E804D85E98}"/>
    <cellStyle name="Normal 8 4 8 2" xfId="3916" xr:uid="{9DEE86C7-DE15-4414-BEA1-80E26E7E02BE}"/>
    <cellStyle name="Normal 8 4 8 3" xfId="3917" xr:uid="{E82B4D7A-818D-4E18-888E-A183A2E78B13}"/>
    <cellStyle name="Normal 8 4 8 4" xfId="3918" xr:uid="{009CAB77-BD64-41B2-AAA7-23D0511BE715}"/>
    <cellStyle name="Normal 8 4 9" xfId="3919" xr:uid="{672B86B0-A68E-4A0C-A605-B3D23D079EBE}"/>
    <cellStyle name="Normal 8 5" xfId="161" xr:uid="{1D12FCA3-A7F3-46AD-B391-16098DED097C}"/>
    <cellStyle name="Normal 8 5 2" xfId="162" xr:uid="{4BDF225C-C922-460C-B02A-11746226064C}"/>
    <cellStyle name="Normal 8 5 2 2" xfId="394" xr:uid="{A45668E0-7B60-4A20-A9BA-EAE7BCAF9937}"/>
    <cellStyle name="Normal 8 5 2 2 2" xfId="812" xr:uid="{66A33A93-10D6-4F2C-9570-1727A15AAC17}"/>
    <cellStyle name="Normal 8 5 2 2 2 2" xfId="2206" xr:uid="{E261378A-5055-418B-83AE-3B5846FF63F2}"/>
    <cellStyle name="Normal 8 5 2 2 2 3" xfId="3920" xr:uid="{B73C9FD8-835B-432C-BC7E-870F3C83817B}"/>
    <cellStyle name="Normal 8 5 2 2 2 4" xfId="3921" xr:uid="{2088383F-ACC8-4A79-BF09-624BF73F53B2}"/>
    <cellStyle name="Normal 8 5 2 2 3" xfId="2207" xr:uid="{FFC32B47-208A-480E-B94C-AA0B5C43D982}"/>
    <cellStyle name="Normal 8 5 2 2 3 2" xfId="3922" xr:uid="{3939463B-F84A-4724-8828-241389BA9881}"/>
    <cellStyle name="Normal 8 5 2 2 3 3" xfId="3923" xr:uid="{D4FC42F6-D8B5-46B6-8AA4-8E39549B7A3E}"/>
    <cellStyle name="Normal 8 5 2 2 3 4" xfId="3924" xr:uid="{52EBF171-292D-44E9-BDA7-86B3C5043705}"/>
    <cellStyle name="Normal 8 5 2 2 4" xfId="3925" xr:uid="{2CE90CEE-1DE1-42A7-88E5-24B2ED40D7A9}"/>
    <cellStyle name="Normal 8 5 2 2 5" xfId="3926" xr:uid="{D8F2F792-9FAF-447E-8C4E-96EBBF206021}"/>
    <cellStyle name="Normal 8 5 2 2 6" xfId="3927" xr:uid="{F2406CFF-7AAF-471B-B0D4-8099407015EA}"/>
    <cellStyle name="Normal 8 5 2 3" xfId="813" xr:uid="{F873BDC6-90BC-4A9E-A993-4594AB702111}"/>
    <cellStyle name="Normal 8 5 2 3 2" xfId="2208" xr:uid="{EFEB9B94-D92C-4565-8FA6-F9769C744144}"/>
    <cellStyle name="Normal 8 5 2 3 2 2" xfId="3928" xr:uid="{D42766CE-D59C-4BFD-BFEF-4DCE48C319D1}"/>
    <cellStyle name="Normal 8 5 2 3 2 3" xfId="3929" xr:uid="{15328A33-2B4D-4A10-A6D6-879EF0C8BBDB}"/>
    <cellStyle name="Normal 8 5 2 3 2 4" xfId="3930" xr:uid="{7414678F-8A0F-4542-98CC-09D60F06238F}"/>
    <cellStyle name="Normal 8 5 2 3 3" xfId="3931" xr:uid="{79A26FCD-1E23-4192-91B7-2AE4952692A2}"/>
    <cellStyle name="Normal 8 5 2 3 4" xfId="3932" xr:uid="{5D3630D3-9017-44F5-9BF7-BB063AA924F5}"/>
    <cellStyle name="Normal 8 5 2 3 5" xfId="3933" xr:uid="{A576F6B9-8E08-4C65-9577-7CA44B4F54FF}"/>
    <cellStyle name="Normal 8 5 2 4" xfId="2209" xr:uid="{738772DB-1F32-4C2B-9BF9-67EEECB03E30}"/>
    <cellStyle name="Normal 8 5 2 4 2" xfId="3934" xr:uid="{07EDAA6D-2FAA-4BB9-9676-0D7F94C7BFF9}"/>
    <cellStyle name="Normal 8 5 2 4 3" xfId="3935" xr:uid="{3C915E79-3FE3-4632-9AEA-6D8327D0A7CF}"/>
    <cellStyle name="Normal 8 5 2 4 4" xfId="3936" xr:uid="{7EFFA360-B2EB-42C8-9E06-9977A15E2893}"/>
    <cellStyle name="Normal 8 5 2 5" xfId="3937" xr:uid="{9FB16CE2-A04C-4B9E-89B4-4E699F84D3E5}"/>
    <cellStyle name="Normal 8 5 2 5 2" xfId="3938" xr:uid="{5909C357-ED38-4A12-BB90-7E548C4757CF}"/>
    <cellStyle name="Normal 8 5 2 5 3" xfId="3939" xr:uid="{8869D596-D71F-45AC-8ED0-4B3AE0BB30A9}"/>
    <cellStyle name="Normal 8 5 2 5 4" xfId="3940" xr:uid="{A59A4012-7026-4D52-9D6A-069D24448D68}"/>
    <cellStyle name="Normal 8 5 2 6" xfId="3941" xr:uid="{EF715A91-7D32-4CF3-8AD2-C05913D50D2D}"/>
    <cellStyle name="Normal 8 5 2 7" xfId="3942" xr:uid="{D26AA8A8-7BFD-4F33-9A74-507FFC9B7BA5}"/>
    <cellStyle name="Normal 8 5 2 8" xfId="3943" xr:uid="{25746D64-0B01-4566-94A2-16F0E869E9B8}"/>
    <cellStyle name="Normal 8 5 3" xfId="395" xr:uid="{1D22E86E-FF05-4764-8026-AAE6347AAE45}"/>
    <cellStyle name="Normal 8 5 3 2" xfId="814" xr:uid="{37C3C09B-E7EA-44E1-8E95-8F89325BE2AF}"/>
    <cellStyle name="Normal 8 5 3 2 2" xfId="815" xr:uid="{25BB7DF0-BCF0-4691-9F93-2EE56AE02672}"/>
    <cellStyle name="Normal 8 5 3 2 3" xfId="3944" xr:uid="{FE80CD1C-0380-49B8-B382-476624BBE35B}"/>
    <cellStyle name="Normal 8 5 3 2 4" xfId="3945" xr:uid="{DD919F89-FDAD-44E8-A343-9948ABB2B7A6}"/>
    <cellStyle name="Normal 8 5 3 3" xfId="816" xr:uid="{80C595ED-E04F-4DB6-985D-67829A6CEF1D}"/>
    <cellStyle name="Normal 8 5 3 3 2" xfId="3946" xr:uid="{147F3CB4-5BE5-4047-83F4-E68B8012F636}"/>
    <cellStyle name="Normal 8 5 3 3 3" xfId="3947" xr:uid="{38C6837F-6C3F-4797-BE29-996876CF847A}"/>
    <cellStyle name="Normal 8 5 3 3 4" xfId="3948" xr:uid="{DE5C1971-5B5F-482B-996D-FCD08A083193}"/>
    <cellStyle name="Normal 8 5 3 4" xfId="3949" xr:uid="{11B0A7E0-3A01-4DE8-87D0-539C52198970}"/>
    <cellStyle name="Normal 8 5 3 5" xfId="3950" xr:uid="{55CE8C7E-82A2-4C71-9082-A0DA9C0AFFA9}"/>
    <cellStyle name="Normal 8 5 3 6" xfId="3951" xr:uid="{5C1C794E-72E3-49E2-B045-CC595C95A78A}"/>
    <cellStyle name="Normal 8 5 4" xfId="396" xr:uid="{46D6F27C-6AD8-4CB9-825E-E92C2118116D}"/>
    <cellStyle name="Normal 8 5 4 2" xfId="817" xr:uid="{5DA5EC05-04C9-45D6-A9C7-58BCE3BE4888}"/>
    <cellStyle name="Normal 8 5 4 2 2" xfId="3952" xr:uid="{F1E938D7-3A21-4D65-A603-B4CB1E99D8FB}"/>
    <cellStyle name="Normal 8 5 4 2 3" xfId="3953" xr:uid="{E204B6BC-546D-4CED-8084-5C283CB8D72B}"/>
    <cellStyle name="Normal 8 5 4 2 4" xfId="3954" xr:uid="{E7DF8C6B-8987-4DB0-BA2D-145ED67BE9A5}"/>
    <cellStyle name="Normal 8 5 4 3" xfId="3955" xr:uid="{96C9549F-E86F-4B52-9950-E4982A9FFA97}"/>
    <cellStyle name="Normal 8 5 4 4" xfId="3956" xr:uid="{B70971AC-36D0-49D5-B913-12423E550B4E}"/>
    <cellStyle name="Normal 8 5 4 5" xfId="3957" xr:uid="{6B1F4B95-9F5D-4594-B709-2BC899362BC4}"/>
    <cellStyle name="Normal 8 5 5" xfId="818" xr:uid="{0CDC15D0-8B40-4269-8042-6D391ACDA211}"/>
    <cellStyle name="Normal 8 5 5 2" xfId="3958" xr:uid="{6E7C8DDB-732D-4783-8E76-EBC33A3C390B}"/>
    <cellStyle name="Normal 8 5 5 3" xfId="3959" xr:uid="{0D17A6D2-97AE-475D-BCC8-AB08CCAC3965}"/>
    <cellStyle name="Normal 8 5 5 4" xfId="3960" xr:uid="{FA9A77C3-98E9-411E-8D4D-921AB5CF334F}"/>
    <cellStyle name="Normal 8 5 6" xfId="3961" xr:uid="{E6654391-BF74-48FB-A2BB-E218D6D81D65}"/>
    <cellStyle name="Normal 8 5 6 2" xfId="3962" xr:uid="{974923EC-EC0A-48E7-85C5-518D4190D531}"/>
    <cellStyle name="Normal 8 5 6 3" xfId="3963" xr:uid="{AA1CF340-9385-46E1-809F-3814399E7606}"/>
    <cellStyle name="Normal 8 5 6 4" xfId="3964" xr:uid="{4E2BE49F-305A-4A05-9977-CCC5FE0289BE}"/>
    <cellStyle name="Normal 8 5 7" xfId="3965" xr:uid="{785D3E3E-6279-4C31-9A25-EAF5F49EC26C}"/>
    <cellStyle name="Normal 8 5 8" xfId="3966" xr:uid="{373A180B-7BFC-4B32-AD0C-F2C5640E352A}"/>
    <cellStyle name="Normal 8 5 9" xfId="3967" xr:uid="{74FECA39-8F89-4B33-8F03-99C90635855E}"/>
    <cellStyle name="Normal 8 6" xfId="163" xr:uid="{107EF395-7A48-45D4-8A35-A53CE037048C}"/>
    <cellStyle name="Normal 8 6 2" xfId="397" xr:uid="{A6F303A6-882F-4179-B06B-AD8C7086F6B9}"/>
    <cellStyle name="Normal 8 6 2 2" xfId="819" xr:uid="{13CDA0E6-B75F-49E1-9C5D-B97EF2A40996}"/>
    <cellStyle name="Normal 8 6 2 2 2" xfId="2210" xr:uid="{82A919E3-9CAD-4D04-8896-D9B273C561D6}"/>
    <cellStyle name="Normal 8 6 2 2 2 2" xfId="2211" xr:uid="{ADCDABE4-C14C-405D-B709-A8C7D0248589}"/>
    <cellStyle name="Normal 8 6 2 2 3" xfId="2212" xr:uid="{DC08718F-06C9-4A46-BF26-6678F94C724E}"/>
    <cellStyle name="Normal 8 6 2 2 4" xfId="3968" xr:uid="{05973B79-7D2E-4EB7-B668-5D1D1F408D3C}"/>
    <cellStyle name="Normal 8 6 2 3" xfId="2213" xr:uid="{B039B107-19EC-4D5A-983D-F24A241CCBA0}"/>
    <cellStyle name="Normal 8 6 2 3 2" xfId="2214" xr:uid="{D58C43EC-B93F-47FD-80B0-BD38E6642729}"/>
    <cellStyle name="Normal 8 6 2 3 3" xfId="3969" xr:uid="{B3962FCC-81BD-47C8-AA69-2C56BE8CCFB2}"/>
    <cellStyle name="Normal 8 6 2 3 4" xfId="3970" xr:uid="{9AAE1C78-9F4D-47A5-9D09-4FB907F0F027}"/>
    <cellStyle name="Normal 8 6 2 4" xfId="2215" xr:uid="{6F544B98-A451-4C31-AEC0-108DCA87CFF7}"/>
    <cellStyle name="Normal 8 6 2 5" xfId="3971" xr:uid="{51F9E6D2-2929-4C09-992A-8153D78A3606}"/>
    <cellStyle name="Normal 8 6 2 6" xfId="3972" xr:uid="{4FF0B688-70E0-4555-9FF8-D879198B5C44}"/>
    <cellStyle name="Normal 8 6 3" xfId="820" xr:uid="{5C0A3D6D-18B0-43B6-8DB0-736F2E74B19B}"/>
    <cellStyle name="Normal 8 6 3 2" xfId="2216" xr:uid="{637F1694-6B8A-41C0-BB0E-F01DC41D4730}"/>
    <cellStyle name="Normal 8 6 3 2 2" xfId="2217" xr:uid="{5D1A9DD7-7C5C-4022-8369-8C20B231725F}"/>
    <cellStyle name="Normal 8 6 3 2 3" xfId="3973" xr:uid="{68BAF5A6-9E22-41F0-817E-B5ADA6ED9CC0}"/>
    <cellStyle name="Normal 8 6 3 2 4" xfId="3974" xr:uid="{70DA3B45-E89D-44A3-BD30-6B938502E044}"/>
    <cellStyle name="Normal 8 6 3 3" xfId="2218" xr:uid="{935E838C-B1D7-4753-8A31-182E6EC1D6CC}"/>
    <cellStyle name="Normal 8 6 3 4" xfId="3975" xr:uid="{86F2A9A7-86DA-4231-A218-AC9CFFB4B824}"/>
    <cellStyle name="Normal 8 6 3 5" xfId="3976" xr:uid="{251080AF-1767-4FFD-A5DC-6326C7AF0216}"/>
    <cellStyle name="Normal 8 6 4" xfId="2219" xr:uid="{46EFAC53-34B3-4720-9338-A467C4061A97}"/>
    <cellStyle name="Normal 8 6 4 2" xfId="2220" xr:uid="{59F307DE-EC57-4F9C-90DA-F5CDC9530ECB}"/>
    <cellStyle name="Normal 8 6 4 3" xfId="3977" xr:uid="{D002DD3D-8C10-4841-B37C-CEE4FFBCCAE1}"/>
    <cellStyle name="Normal 8 6 4 4" xfId="3978" xr:uid="{1FFB9FB7-65C1-4F5C-B28A-3BC171640F83}"/>
    <cellStyle name="Normal 8 6 5" xfId="2221" xr:uid="{E1687783-DB7D-485A-95F4-F30AEC3525A4}"/>
    <cellStyle name="Normal 8 6 5 2" xfId="3979" xr:uid="{9D7A38B4-EF63-47E8-AA50-D8E04616B72E}"/>
    <cellStyle name="Normal 8 6 5 3" xfId="3980" xr:uid="{DDD34B37-C026-44E7-8E19-01449F4FC239}"/>
    <cellStyle name="Normal 8 6 5 4" xfId="3981" xr:uid="{DDB01604-36A1-4B18-A20C-54DDC5337180}"/>
    <cellStyle name="Normal 8 6 6" xfId="3982" xr:uid="{508EE690-45CE-4C85-A415-D2D59EBDEA88}"/>
    <cellStyle name="Normal 8 6 7" xfId="3983" xr:uid="{2B5572CF-7C1F-40A3-95B9-7A92A9CE7245}"/>
    <cellStyle name="Normal 8 6 8" xfId="3984" xr:uid="{E5F5962A-5CBF-4764-B842-A1CFF65F08B1}"/>
    <cellStyle name="Normal 8 7" xfId="398" xr:uid="{738924CC-B91B-49C9-97B5-E83228B62D50}"/>
    <cellStyle name="Normal 8 7 2" xfId="821" xr:uid="{9B2EE61C-4834-483F-916A-B541F5F46FE1}"/>
    <cellStyle name="Normal 8 7 2 2" xfId="822" xr:uid="{3F6B1E28-51A6-45AB-A31F-2D72877D7B18}"/>
    <cellStyle name="Normal 8 7 2 2 2" xfId="2222" xr:uid="{C061AE38-B675-498B-81CD-B6FD9F556FC3}"/>
    <cellStyle name="Normal 8 7 2 2 3" xfId="3985" xr:uid="{50D3E880-36DD-4EE9-ABB9-85C4D18AAAED}"/>
    <cellStyle name="Normal 8 7 2 2 4" xfId="3986" xr:uid="{4BE43DEF-615C-4782-AA06-85C1A2261D6F}"/>
    <cellStyle name="Normal 8 7 2 3" xfId="2223" xr:uid="{B7658D79-C107-4BD2-A419-A7A7AF01770B}"/>
    <cellStyle name="Normal 8 7 2 4" xfId="3987" xr:uid="{66E4418D-4B50-4155-B6A9-73043596DBAB}"/>
    <cellStyle name="Normal 8 7 2 5" xfId="3988" xr:uid="{F2DA360B-923E-4B0B-8534-F546CB7A5DD1}"/>
    <cellStyle name="Normal 8 7 3" xfId="823" xr:uid="{BDDB06B3-0E1F-4186-8904-140978A42C6A}"/>
    <cellStyle name="Normal 8 7 3 2" xfId="2224" xr:uid="{01A0CF69-F425-46C1-AA08-D6729FE32E90}"/>
    <cellStyle name="Normal 8 7 3 3" xfId="3989" xr:uid="{FB6837F2-3E96-46DC-96C4-348FB4F74E28}"/>
    <cellStyle name="Normal 8 7 3 4" xfId="3990" xr:uid="{3C39103A-0D6B-42D7-8BF6-84A39E80E933}"/>
    <cellStyle name="Normal 8 7 4" xfId="2225" xr:uid="{A1F41A80-6948-4535-B4F7-2BF320D5B32F}"/>
    <cellStyle name="Normal 8 7 4 2" xfId="3991" xr:uid="{A5769479-DC7E-4223-92DD-B50840A070E1}"/>
    <cellStyle name="Normal 8 7 4 3" xfId="3992" xr:uid="{98D1F98E-889A-419A-928A-11BF24873906}"/>
    <cellStyle name="Normal 8 7 4 4" xfId="3993" xr:uid="{C230486D-53E0-459B-9E97-A92B6D02F14A}"/>
    <cellStyle name="Normal 8 7 5" xfId="3994" xr:uid="{3B6A2D88-1F66-43D0-99C8-B8DD5B9092FE}"/>
    <cellStyle name="Normal 8 7 6" xfId="3995" xr:uid="{D8FB6236-88B4-4061-8226-2448356FF603}"/>
    <cellStyle name="Normal 8 7 7" xfId="3996" xr:uid="{A3C664E3-685F-43C8-9BE4-F92A88B3ACB9}"/>
    <cellStyle name="Normal 8 8" xfId="399" xr:uid="{6187E301-0BD5-451D-B2AC-8E96320A6886}"/>
    <cellStyle name="Normal 8 8 2" xfId="824" xr:uid="{A9D63DC6-CE32-45C7-874C-445486A59199}"/>
    <cellStyle name="Normal 8 8 2 2" xfId="2226" xr:uid="{E2331097-1EB7-4CDD-A886-79F6CB6CA31C}"/>
    <cellStyle name="Normal 8 8 2 3" xfId="3997" xr:uid="{1350F751-3108-4A52-9A74-FBA25302EA05}"/>
    <cellStyle name="Normal 8 8 2 4" xfId="3998" xr:uid="{E43AA30E-A40D-4621-9D99-33E1B24945C5}"/>
    <cellStyle name="Normal 8 8 3" xfId="2227" xr:uid="{226F34C8-BBCC-4D61-BD48-95D768FF03A6}"/>
    <cellStyle name="Normal 8 8 3 2" xfId="3999" xr:uid="{720B4E4E-CCE7-4B00-B067-54B21EC380B2}"/>
    <cellStyle name="Normal 8 8 3 3" xfId="4000" xr:uid="{64CC1F3D-AB98-4404-AEB0-F7FBB9F6E9E7}"/>
    <cellStyle name="Normal 8 8 3 4" xfId="4001" xr:uid="{784C837C-1E67-4AB4-AE8D-8EA870E16C25}"/>
    <cellStyle name="Normal 8 8 4" xfId="4002" xr:uid="{50AC397C-0887-46D2-B4E7-0B345E621398}"/>
    <cellStyle name="Normal 8 8 5" xfId="4003" xr:uid="{3C0AAC44-F72F-4F30-A76C-D21E9F6F601A}"/>
    <cellStyle name="Normal 8 8 6" xfId="4004" xr:uid="{022FAFDA-C5C8-4885-A807-7F2D29AC2B0B}"/>
    <cellStyle name="Normal 8 9" xfId="400" xr:uid="{43B36CE7-97AC-4037-9B26-0826AACAAC92}"/>
    <cellStyle name="Normal 8 9 2" xfId="2228" xr:uid="{4FF9B38B-EC0B-432F-B6A2-426313E6E512}"/>
    <cellStyle name="Normal 8 9 2 2" xfId="4005" xr:uid="{911640B4-95FF-4FE0-9390-CE15F5C6905F}"/>
    <cellStyle name="Normal 8 9 2 2 2" xfId="4410" xr:uid="{9CC946B0-82FD-416E-AC21-AD0A0F81B014}"/>
    <cellStyle name="Normal 8 9 2 2 3" xfId="4689" xr:uid="{540C65B3-53F7-47F2-93A4-155B1C51DD4A}"/>
    <cellStyle name="Normal 8 9 2 3" xfId="4006" xr:uid="{70139DA1-4EF9-48B4-A9CC-666F37E03ABA}"/>
    <cellStyle name="Normal 8 9 2 4" xfId="4007" xr:uid="{F8498F4E-EB29-43FC-A5A6-C1F3C0976F19}"/>
    <cellStyle name="Normal 8 9 3" xfId="4008" xr:uid="{5E8D4AF4-B6C4-4DA5-9E39-D8E74D849E48}"/>
    <cellStyle name="Normal 8 9 4" xfId="4009" xr:uid="{7AC7A5FF-2B76-41DF-ADAA-B4EF0EE858A0}"/>
    <cellStyle name="Normal 8 9 4 2" xfId="4580" xr:uid="{951FBF4B-230D-42E9-A3C5-C66258BDCFED}"/>
    <cellStyle name="Normal 8 9 4 3" xfId="4690" xr:uid="{82F3EDFF-E8FF-4863-AFCE-C8C0A9C5BBF6}"/>
    <cellStyle name="Normal 8 9 4 4" xfId="4609" xr:uid="{F1F7127E-2E3D-433E-8415-F0036DCACBC5}"/>
    <cellStyle name="Normal 8 9 5" xfId="4010" xr:uid="{C191768F-11DC-48AB-8BF8-D3FEC6824402}"/>
    <cellStyle name="Normal 9" xfId="164" xr:uid="{7B799B62-2303-457B-B6D2-EE7BE6088EB1}"/>
    <cellStyle name="Normal 9 10" xfId="401" xr:uid="{C88AC3EB-C1BA-44AA-9903-A95E0F77EDC7}"/>
    <cellStyle name="Normal 9 10 2" xfId="2229" xr:uid="{25490699-22D1-4AE6-812C-0D5A150F5D91}"/>
    <cellStyle name="Normal 9 10 2 2" xfId="4011" xr:uid="{B81FB124-9DA0-4C4D-8206-9A3D918D8F78}"/>
    <cellStyle name="Normal 9 10 2 3" xfId="4012" xr:uid="{8480C9BC-8D01-4927-BF0B-D0CC3B7FE2C8}"/>
    <cellStyle name="Normal 9 10 2 4" xfId="4013" xr:uid="{A83ED793-F2D3-4CFA-9D1D-1E32153C45C6}"/>
    <cellStyle name="Normal 9 10 3" xfId="4014" xr:uid="{50649149-2154-4920-A8E3-B6E7047FB399}"/>
    <cellStyle name="Normal 9 10 4" xfId="4015" xr:uid="{10DAE809-B6E7-4D40-9107-7097F81E114D}"/>
    <cellStyle name="Normal 9 10 5" xfId="4016" xr:uid="{E8341A2E-DC65-4483-A460-2678A556898F}"/>
    <cellStyle name="Normal 9 11" xfId="2230" xr:uid="{65AAA710-EA0B-4493-9CCD-D2B5FB6F4C86}"/>
    <cellStyle name="Normal 9 11 2" xfId="4017" xr:uid="{2B23C77E-5149-43EB-9D2A-AB8DE84CED19}"/>
    <cellStyle name="Normal 9 11 3" xfId="4018" xr:uid="{B3D1B8C8-0A80-4F5B-95DC-5C05A06893D8}"/>
    <cellStyle name="Normal 9 11 4" xfId="4019" xr:uid="{E9CC077B-ADD6-454C-ADF4-3F20CE9F578B}"/>
    <cellStyle name="Normal 9 12" xfId="4020" xr:uid="{91C06FAE-8C7B-4F76-AC91-769E0C091E26}"/>
    <cellStyle name="Normal 9 12 2" xfId="4021" xr:uid="{A704504E-9225-4F7A-AB50-4CEB4C244C26}"/>
    <cellStyle name="Normal 9 12 3" xfId="4022" xr:uid="{AC2DD536-A0E7-40FE-811F-4CDB18EA8F06}"/>
    <cellStyle name="Normal 9 12 4" xfId="4023" xr:uid="{60BD616A-06C2-4296-B3FE-FAB3CD1CC214}"/>
    <cellStyle name="Normal 9 13" xfId="4024" xr:uid="{DA477B13-972C-4303-B688-C5F88AA2D509}"/>
    <cellStyle name="Normal 9 13 2" xfId="4025" xr:uid="{42C769B4-3AAA-4EB5-B973-F467EE889D36}"/>
    <cellStyle name="Normal 9 14" xfId="4026" xr:uid="{02E387D4-78E7-405F-B69E-5A31AEC4F470}"/>
    <cellStyle name="Normal 9 15" xfId="4027" xr:uid="{419BA1C8-495D-409B-A876-72648C6193E6}"/>
    <cellStyle name="Normal 9 16" xfId="4028" xr:uid="{FB66FB9E-1E16-493C-9637-E0B22F84D9A6}"/>
    <cellStyle name="Normal 9 2" xfId="165" xr:uid="{AA03A38B-5D90-4370-8155-7DF6CB1C57F3}"/>
    <cellStyle name="Normal 9 2 2" xfId="402" xr:uid="{43E35E32-3C61-46FD-8482-C8B7FD8BA1E4}"/>
    <cellStyle name="Normal 9 2 2 2" xfId="4672" xr:uid="{1199BA4D-8956-4150-A3A1-6E4314AB2536}"/>
    <cellStyle name="Normal 9 2 3" xfId="4561" xr:uid="{C23F32D8-DB1F-4B46-BD8C-D43EDACE390A}"/>
    <cellStyle name="Normal 9 3" xfId="166" xr:uid="{D0BABD5B-3720-4323-8E81-F92898843BF7}"/>
    <cellStyle name="Normal 9 3 10" xfId="4029" xr:uid="{583A3E2E-0635-4AE7-9BD5-D984581263C2}"/>
    <cellStyle name="Normal 9 3 11" xfId="4030" xr:uid="{2C04460B-CDE6-4D11-A8B9-FCBDC171A7EA}"/>
    <cellStyle name="Normal 9 3 2" xfId="167" xr:uid="{99D344F4-D6AB-49B5-9461-AF8913E14637}"/>
    <cellStyle name="Normal 9 3 2 2" xfId="168" xr:uid="{70D504A0-3B18-4BBF-9EF3-41287E34E171}"/>
    <cellStyle name="Normal 9 3 2 2 2" xfId="403" xr:uid="{E95AF07D-1388-4709-94C3-A39D4DBCA18E}"/>
    <cellStyle name="Normal 9 3 2 2 2 2" xfId="825" xr:uid="{72C6B0EF-3926-4411-9F94-3302A878375E}"/>
    <cellStyle name="Normal 9 3 2 2 2 2 2" xfId="826" xr:uid="{EF15FC59-6C8B-419C-8E57-4202BC8EEE78}"/>
    <cellStyle name="Normal 9 3 2 2 2 2 2 2" xfId="2231" xr:uid="{11ADE99A-EEB5-4EAC-8872-FF9CE1988336}"/>
    <cellStyle name="Normal 9 3 2 2 2 2 2 2 2" xfId="2232" xr:uid="{5FB8CF18-48D2-441A-916D-C401C992DA8E}"/>
    <cellStyle name="Normal 9 3 2 2 2 2 2 3" xfId="2233" xr:uid="{229E8DEE-1114-467F-8E92-5939B359E698}"/>
    <cellStyle name="Normal 9 3 2 2 2 2 3" xfId="2234" xr:uid="{D4196F63-6F9A-4497-B8A9-E14921A30DC7}"/>
    <cellStyle name="Normal 9 3 2 2 2 2 3 2" xfId="2235" xr:uid="{36E3D002-9800-4435-999B-2B489171EFD7}"/>
    <cellStyle name="Normal 9 3 2 2 2 2 4" xfId="2236" xr:uid="{94DE8C5C-003E-4476-9820-8D11B29AA25B}"/>
    <cellStyle name="Normal 9 3 2 2 2 3" xfId="827" xr:uid="{D1CEC4CE-4C09-41C0-8BF8-CFB80AF89972}"/>
    <cellStyle name="Normal 9 3 2 2 2 3 2" xfId="2237" xr:uid="{BCCDCC0B-859C-4813-BF73-38E67582236D}"/>
    <cellStyle name="Normal 9 3 2 2 2 3 2 2" xfId="2238" xr:uid="{74691617-C8F9-4020-8DE1-8F684604C480}"/>
    <cellStyle name="Normal 9 3 2 2 2 3 3" xfId="2239" xr:uid="{B4D70517-4049-4686-A640-1C8386855759}"/>
    <cellStyle name="Normal 9 3 2 2 2 3 4" xfId="4031" xr:uid="{42AA1262-8359-48C0-8C50-3C256ADE8810}"/>
    <cellStyle name="Normal 9 3 2 2 2 4" xfId="2240" xr:uid="{09332BBC-3BFE-46A4-AA7D-A800399EFABC}"/>
    <cellStyle name="Normal 9 3 2 2 2 4 2" xfId="2241" xr:uid="{8A384E9C-805D-492C-84D2-2F7BC91ACFF5}"/>
    <cellStyle name="Normal 9 3 2 2 2 5" xfId="2242" xr:uid="{7AAB55AF-9453-45AA-90FB-5CA1463A18A5}"/>
    <cellStyle name="Normal 9 3 2 2 2 6" xfId="4032" xr:uid="{101087B5-0856-4B7F-B245-252F50086D3C}"/>
    <cellStyle name="Normal 9 3 2 2 3" xfId="404" xr:uid="{2B8EE900-7926-44D2-ACD6-429E6B44A696}"/>
    <cellStyle name="Normal 9 3 2 2 3 2" xfId="828" xr:uid="{66096611-9FD6-405A-AFDB-93A7E4653E7B}"/>
    <cellStyle name="Normal 9 3 2 2 3 2 2" xfId="829" xr:uid="{0C7FABF3-83C3-4C11-86E1-84A2926922CC}"/>
    <cellStyle name="Normal 9 3 2 2 3 2 2 2" xfId="2243" xr:uid="{AD1BAA95-B1AA-46ED-81F9-E5A1CDBA6D56}"/>
    <cellStyle name="Normal 9 3 2 2 3 2 2 2 2" xfId="2244" xr:uid="{6FF6065D-96AE-4612-B029-7FD7FB4465DA}"/>
    <cellStyle name="Normal 9 3 2 2 3 2 2 3" xfId="2245" xr:uid="{3466B8DD-F2BE-43AB-B335-DAEA2539CCAB}"/>
    <cellStyle name="Normal 9 3 2 2 3 2 3" xfId="2246" xr:uid="{3F63F759-81B5-4CA6-8172-C668470F9EAD}"/>
    <cellStyle name="Normal 9 3 2 2 3 2 3 2" xfId="2247" xr:uid="{1E17FB90-301D-410D-B464-B3126FFC9AB2}"/>
    <cellStyle name="Normal 9 3 2 2 3 2 4" xfId="2248" xr:uid="{9708DE43-59E7-42D2-8D20-24ADB6C62ADB}"/>
    <cellStyle name="Normal 9 3 2 2 3 3" xfId="830" xr:uid="{5EF62289-780E-4555-9EFA-7346C5CD7764}"/>
    <cellStyle name="Normal 9 3 2 2 3 3 2" xfId="2249" xr:uid="{97860372-D928-4584-8A6E-FB44383B2754}"/>
    <cellStyle name="Normal 9 3 2 2 3 3 2 2" xfId="2250" xr:uid="{0FE04358-6BC6-49BE-8C4A-5B8938594F63}"/>
    <cellStyle name="Normal 9 3 2 2 3 3 3" xfId="2251" xr:uid="{4E790B48-9A57-4E73-B532-3F5CC34A913E}"/>
    <cellStyle name="Normal 9 3 2 2 3 4" xfId="2252" xr:uid="{C343891E-980F-471A-877C-C6B260D15BD7}"/>
    <cellStyle name="Normal 9 3 2 2 3 4 2" xfId="2253" xr:uid="{514FCBD5-C674-469B-A8B3-5F36BC93F6AA}"/>
    <cellStyle name="Normal 9 3 2 2 3 5" xfId="2254" xr:uid="{17EFFDF3-03B3-4642-89DF-3A0A6B038089}"/>
    <cellStyle name="Normal 9 3 2 2 4" xfId="831" xr:uid="{0C924A3C-B863-4DF6-B1C2-510D2483B9E0}"/>
    <cellStyle name="Normal 9 3 2 2 4 2" xfId="832" xr:uid="{2B42FD49-332D-4398-B7C9-178F0FFF5D45}"/>
    <cellStyle name="Normal 9 3 2 2 4 2 2" xfId="2255" xr:uid="{C234DAED-2288-4B7D-8D63-60C8BB2B0461}"/>
    <cellStyle name="Normal 9 3 2 2 4 2 2 2" xfId="2256" xr:uid="{84331C0C-DF45-4C5D-998C-BF39A722D8C4}"/>
    <cellStyle name="Normal 9 3 2 2 4 2 3" xfId="2257" xr:uid="{9347C713-C84B-4108-90A4-27A4F37AE9BB}"/>
    <cellStyle name="Normal 9 3 2 2 4 3" xfId="2258" xr:uid="{43EEEB68-0B0E-4EDA-8D70-46546957CE44}"/>
    <cellStyle name="Normal 9 3 2 2 4 3 2" xfId="2259" xr:uid="{38028AD1-B517-4700-983C-9445F85373E9}"/>
    <cellStyle name="Normal 9 3 2 2 4 4" xfId="2260" xr:uid="{7C0AE9D1-3263-40C2-A55A-CB29460982DF}"/>
    <cellStyle name="Normal 9 3 2 2 5" xfId="833" xr:uid="{ED864793-EEF8-4E53-9650-50808929441B}"/>
    <cellStyle name="Normal 9 3 2 2 5 2" xfId="2261" xr:uid="{CFB8EB52-3BD2-4132-80B0-5F516BB8F156}"/>
    <cellStyle name="Normal 9 3 2 2 5 2 2" xfId="2262" xr:uid="{B23B5FAD-7544-4647-AED8-CD261EA46BA3}"/>
    <cellStyle name="Normal 9 3 2 2 5 3" xfId="2263" xr:uid="{9299BD01-BD52-4307-A190-ED912A8A990F}"/>
    <cellStyle name="Normal 9 3 2 2 5 4" xfId="4033" xr:uid="{EE72CF29-B352-4AB6-835E-CDD1173E239D}"/>
    <cellStyle name="Normal 9 3 2 2 6" xfId="2264" xr:uid="{3D3E5D6B-33C6-42DE-901D-AD82A2738A18}"/>
    <cellStyle name="Normal 9 3 2 2 6 2" xfId="2265" xr:uid="{32FC552A-F54C-4FFD-946C-A15EB14EC149}"/>
    <cellStyle name="Normal 9 3 2 2 7" xfId="2266" xr:uid="{C9569AA5-7F2F-41C3-AB33-6890824B69FF}"/>
    <cellStyle name="Normal 9 3 2 2 8" xfId="4034" xr:uid="{E6428590-1430-4946-8CF4-A6B8FF997E7A}"/>
    <cellStyle name="Normal 9 3 2 3" xfId="405" xr:uid="{06BADC5D-C062-46D4-995F-55E6C372A89A}"/>
    <cellStyle name="Normal 9 3 2 3 2" xfId="834" xr:uid="{056067CD-7D6E-4B25-91A8-C66547A94BD2}"/>
    <cellStyle name="Normal 9 3 2 3 2 2" xfId="835" xr:uid="{9D16B667-2C32-400C-B4D0-D4ACD12AB190}"/>
    <cellStyle name="Normal 9 3 2 3 2 2 2" xfId="2267" xr:uid="{FE6E4B18-CB5B-483C-A8EC-164A460E9C41}"/>
    <cellStyle name="Normal 9 3 2 3 2 2 2 2" xfId="2268" xr:uid="{13CBBB6B-0B81-47EF-BA52-D6BB1293B8B4}"/>
    <cellStyle name="Normal 9 3 2 3 2 2 3" xfId="2269" xr:uid="{54A9FD7F-9509-4D95-AE49-5A561754C9CF}"/>
    <cellStyle name="Normal 9 3 2 3 2 3" xfId="2270" xr:uid="{31082285-E753-4BE9-94C7-D386528E3A7A}"/>
    <cellStyle name="Normal 9 3 2 3 2 3 2" xfId="2271" xr:uid="{8614FAD1-9C71-4B67-AFC1-52A4B26624B7}"/>
    <cellStyle name="Normal 9 3 2 3 2 4" xfId="2272" xr:uid="{105CCA9E-68A0-4267-9CC6-F8DED6677BF8}"/>
    <cellStyle name="Normal 9 3 2 3 3" xfId="836" xr:uid="{6E42F05A-F4FF-42BE-9416-38B3457AC4E0}"/>
    <cellStyle name="Normal 9 3 2 3 3 2" xfId="2273" xr:uid="{0DF5F26D-86CD-4A3E-BDA1-08CB95ACCAC2}"/>
    <cellStyle name="Normal 9 3 2 3 3 2 2" xfId="2274" xr:uid="{3C39893C-06F4-4257-8B14-2178238CF948}"/>
    <cellStyle name="Normal 9 3 2 3 3 3" xfId="2275" xr:uid="{4B48A7BB-8286-41AA-A45D-D61D5F59B022}"/>
    <cellStyle name="Normal 9 3 2 3 3 4" xfId="4035" xr:uid="{949E6516-F72C-4DA9-8AD6-7BFCED2A10B6}"/>
    <cellStyle name="Normal 9 3 2 3 4" xfId="2276" xr:uid="{68D993C5-B913-49BA-8ED4-5927B655E012}"/>
    <cellStyle name="Normal 9 3 2 3 4 2" xfId="2277" xr:uid="{1A5BC093-679C-496D-B10B-CAC50CE4578C}"/>
    <cellStyle name="Normal 9 3 2 3 5" xfId="2278" xr:uid="{5361B4B7-D0EA-4BAB-B6CE-F0D2737822B8}"/>
    <cellStyle name="Normal 9 3 2 3 6" xfId="4036" xr:uid="{4A57E054-3EF4-4F51-9CBE-C478BAE2EE2A}"/>
    <cellStyle name="Normal 9 3 2 4" xfId="406" xr:uid="{CB7D9F50-D4CE-4694-94CF-1752FDAFFF32}"/>
    <cellStyle name="Normal 9 3 2 4 2" xfId="837" xr:uid="{A4F4B64C-402E-43E9-9940-500892D6573E}"/>
    <cellStyle name="Normal 9 3 2 4 2 2" xfId="838" xr:uid="{CA79A862-BE68-4BBF-BF05-99D41D0701BC}"/>
    <cellStyle name="Normal 9 3 2 4 2 2 2" xfId="2279" xr:uid="{1B13E9C5-9B5B-4E9C-9AD2-C014601C2168}"/>
    <cellStyle name="Normal 9 3 2 4 2 2 2 2" xfId="2280" xr:uid="{D5211E16-2E61-4E3B-AB00-0A275BCBE79A}"/>
    <cellStyle name="Normal 9 3 2 4 2 2 3" xfId="2281" xr:uid="{1F68D4CF-76FB-44FE-8C2F-F645036B4714}"/>
    <cellStyle name="Normal 9 3 2 4 2 3" xfId="2282" xr:uid="{7C54A135-5585-4A00-8A15-75059306B957}"/>
    <cellStyle name="Normal 9 3 2 4 2 3 2" xfId="2283" xr:uid="{8FB775BA-5989-4C80-A218-0D4167DF071A}"/>
    <cellStyle name="Normal 9 3 2 4 2 4" xfId="2284" xr:uid="{34B88E3E-0822-480A-B9E7-22EF0FE7D617}"/>
    <cellStyle name="Normal 9 3 2 4 3" xfId="839" xr:uid="{7556BC58-300D-4487-AD75-026017402AB6}"/>
    <cellStyle name="Normal 9 3 2 4 3 2" xfId="2285" xr:uid="{D2E9AB50-FB30-451E-95E8-E5B1F8F2388E}"/>
    <cellStyle name="Normal 9 3 2 4 3 2 2" xfId="2286" xr:uid="{9F40E9E0-9866-435E-9D8F-2537C188DFF4}"/>
    <cellStyle name="Normal 9 3 2 4 3 3" xfId="2287" xr:uid="{DD54EC53-2BE8-455E-89E6-B10B90F7358E}"/>
    <cellStyle name="Normal 9 3 2 4 4" xfId="2288" xr:uid="{118E4728-C746-4393-B8EC-9FD1F8C89F3A}"/>
    <cellStyle name="Normal 9 3 2 4 4 2" xfId="2289" xr:uid="{8B418992-1A29-4DFA-BB1A-7ACCA835DE3C}"/>
    <cellStyle name="Normal 9 3 2 4 5" xfId="2290" xr:uid="{FCFDAF9F-DA4B-4055-9028-F99684C7C193}"/>
    <cellStyle name="Normal 9 3 2 5" xfId="407" xr:uid="{2478AB6C-15BF-4106-BCAA-AAF25E0EC6FC}"/>
    <cellStyle name="Normal 9 3 2 5 2" xfId="840" xr:uid="{6DE7F262-C62B-46EB-8270-ABD68C6009C4}"/>
    <cellStyle name="Normal 9 3 2 5 2 2" xfId="2291" xr:uid="{49824690-6C76-4D95-AAAD-7CD52AB6364C}"/>
    <cellStyle name="Normal 9 3 2 5 2 2 2" xfId="2292" xr:uid="{DA6B72B0-D96F-4578-8990-D129D6D015BE}"/>
    <cellStyle name="Normal 9 3 2 5 2 3" xfId="2293" xr:uid="{678C2E53-A7D4-4A6C-959F-D344C8238B83}"/>
    <cellStyle name="Normal 9 3 2 5 3" xfId="2294" xr:uid="{021E5CE7-0215-4CC4-8EB7-BD9841D84CF9}"/>
    <cellStyle name="Normal 9 3 2 5 3 2" xfId="2295" xr:uid="{8FC26703-D10B-48E6-B910-5A5288B8C4B7}"/>
    <cellStyle name="Normal 9 3 2 5 4" xfId="2296" xr:uid="{CAB93DBD-1E14-4020-BA7A-7CDDAE774C17}"/>
    <cellStyle name="Normal 9 3 2 6" xfId="841" xr:uid="{3D0D1F82-FB9B-4DD1-8A3B-78518D0A1913}"/>
    <cellStyle name="Normal 9 3 2 6 2" xfId="2297" xr:uid="{25DD9054-1EB9-4A8E-842E-89E24237FC73}"/>
    <cellStyle name="Normal 9 3 2 6 2 2" xfId="2298" xr:uid="{ADE9EE4B-CDE4-4250-ABC6-119FD7F762F4}"/>
    <cellStyle name="Normal 9 3 2 6 3" xfId="2299" xr:uid="{15E34A87-0C46-49AB-8735-1ACD4B4E2A12}"/>
    <cellStyle name="Normal 9 3 2 6 4" xfId="4037" xr:uid="{B9E46D01-6121-4291-9813-0B6D2AF451E7}"/>
    <cellStyle name="Normal 9 3 2 7" xfId="2300" xr:uid="{FA9E0A48-57B5-4531-BBB4-43E8859B1E1D}"/>
    <cellStyle name="Normal 9 3 2 7 2" xfId="2301" xr:uid="{773D448E-36C7-4A43-B26C-54667F720861}"/>
    <cellStyle name="Normal 9 3 2 8" xfId="2302" xr:uid="{7DB20824-3BC9-4F97-AA47-B72E5C63FD04}"/>
    <cellStyle name="Normal 9 3 2 9" xfId="4038" xr:uid="{3E003E75-E7DD-4DE8-99B0-6070A7691C46}"/>
    <cellStyle name="Normal 9 3 3" xfId="169" xr:uid="{E6163B8C-1D9A-4EA1-BFD2-8398E092B1CE}"/>
    <cellStyle name="Normal 9 3 3 2" xfId="170" xr:uid="{CF97D099-A0D6-403B-932B-BA67F0EA05FD}"/>
    <cellStyle name="Normal 9 3 3 2 2" xfId="842" xr:uid="{6BAD8D29-B9B3-48E8-A7B2-FF618DFBF36C}"/>
    <cellStyle name="Normal 9 3 3 2 2 2" xfId="843" xr:uid="{5BABB229-AC73-4C9F-AE19-7812F061145C}"/>
    <cellStyle name="Normal 9 3 3 2 2 2 2" xfId="2303" xr:uid="{B01C23DE-C270-4C0A-BED9-F53BA2A970CE}"/>
    <cellStyle name="Normal 9 3 3 2 2 2 2 2" xfId="2304" xr:uid="{15B84E90-81F0-48D1-A2EE-CC626D858297}"/>
    <cellStyle name="Normal 9 3 3 2 2 2 3" xfId="2305" xr:uid="{BDB3AE53-4624-478A-BF92-78DF6C651807}"/>
    <cellStyle name="Normal 9 3 3 2 2 3" xfId="2306" xr:uid="{787E0E30-26CF-4C20-B3E9-08E7882FEE18}"/>
    <cellStyle name="Normal 9 3 3 2 2 3 2" xfId="2307" xr:uid="{B0725138-5700-44C5-819B-D9FF01F90FAF}"/>
    <cellStyle name="Normal 9 3 3 2 2 4" xfId="2308" xr:uid="{3944F655-F89E-4273-BE37-325332DBFA96}"/>
    <cellStyle name="Normal 9 3 3 2 3" xfId="844" xr:uid="{B1849305-8C2D-407A-826E-CBC80CC24102}"/>
    <cellStyle name="Normal 9 3 3 2 3 2" xfId="2309" xr:uid="{4DCE238C-EC9B-4CE3-9A0D-9B541A904959}"/>
    <cellStyle name="Normal 9 3 3 2 3 2 2" xfId="2310" xr:uid="{6454EF68-C66A-4794-963A-E9D60CF8C456}"/>
    <cellStyle name="Normal 9 3 3 2 3 3" xfId="2311" xr:uid="{307A9C9A-E982-4F0F-B51C-B94B8F74F849}"/>
    <cellStyle name="Normal 9 3 3 2 3 4" xfId="4039" xr:uid="{DFA87C1F-DB14-40AC-B07C-CEC776A5710F}"/>
    <cellStyle name="Normal 9 3 3 2 4" xfId="2312" xr:uid="{792FA5ED-30A2-4538-BDE1-2AEA9C1F2E60}"/>
    <cellStyle name="Normal 9 3 3 2 4 2" xfId="2313" xr:uid="{7969FB0A-2A34-4DF2-8191-D5F6DA0EFA6A}"/>
    <cellStyle name="Normal 9 3 3 2 5" xfId="2314" xr:uid="{74B3DE14-C93A-4820-B385-0954CA4641B2}"/>
    <cellStyle name="Normal 9 3 3 2 6" xfId="4040" xr:uid="{8C5DAC1B-C2AD-4D73-872F-647CF404BA2E}"/>
    <cellStyle name="Normal 9 3 3 3" xfId="408" xr:uid="{1E9AACA9-9A8A-472D-84F2-FB9E47B76D4D}"/>
    <cellStyle name="Normal 9 3 3 3 2" xfId="845" xr:uid="{AD35E534-F5C2-4458-A606-284E86C39196}"/>
    <cellStyle name="Normal 9 3 3 3 2 2" xfId="846" xr:uid="{44D3B916-F1BD-45B0-9E53-CA101A874951}"/>
    <cellStyle name="Normal 9 3 3 3 2 2 2" xfId="2315" xr:uid="{689250B9-6882-4F16-B077-9484E086080C}"/>
    <cellStyle name="Normal 9 3 3 3 2 2 2 2" xfId="2316" xr:uid="{EE7ECC44-FFA5-4F76-AC63-876EB0E7EA0E}"/>
    <cellStyle name="Normal 9 3 3 3 2 2 2 2 2" xfId="4765" xr:uid="{58CF28E1-6BE0-4EF9-B5FF-1D0B30887A58}"/>
    <cellStyle name="Normal 9 3 3 3 2 2 3" xfId="2317" xr:uid="{ED9FD7A2-E555-4AFB-9022-7A95880EDB0B}"/>
    <cellStyle name="Normal 9 3 3 3 2 2 3 2" xfId="4766" xr:uid="{19232A69-76D9-41A2-85A4-08CDFB84AC8D}"/>
    <cellStyle name="Normal 9 3 3 3 2 3" xfId="2318" xr:uid="{E3643950-2E9A-4926-B605-905382287F7B}"/>
    <cellStyle name="Normal 9 3 3 3 2 3 2" xfId="2319" xr:uid="{85BC282C-09D2-4875-BEBD-F26151071740}"/>
    <cellStyle name="Normal 9 3 3 3 2 3 2 2" xfId="4768" xr:uid="{6FED1C54-8C68-4477-AB14-F88494BBF0AA}"/>
    <cellStyle name="Normal 9 3 3 3 2 3 3" xfId="4767" xr:uid="{2E2B5B12-10BD-4511-AD52-1B8006A368A0}"/>
    <cellStyle name="Normal 9 3 3 3 2 4" xfId="2320" xr:uid="{C1EA6E62-8B68-4B5F-BB1B-A9C035F8BBCE}"/>
    <cellStyle name="Normal 9 3 3 3 2 4 2" xfId="4769" xr:uid="{92A92E97-15D0-4CA4-935F-36B94E127369}"/>
    <cellStyle name="Normal 9 3 3 3 3" xfId="847" xr:uid="{417199F6-F0B8-45D8-A82E-092BB2A87816}"/>
    <cellStyle name="Normal 9 3 3 3 3 2" xfId="2321" xr:uid="{5D4D36ED-1882-4823-BF4B-F56FB25DF1A0}"/>
    <cellStyle name="Normal 9 3 3 3 3 2 2" xfId="2322" xr:uid="{C2F991C8-4BF9-4499-84EA-982ABD77A47E}"/>
    <cellStyle name="Normal 9 3 3 3 3 2 2 2" xfId="4772" xr:uid="{0F7C362C-5D19-4839-ACC2-200A6A3C2582}"/>
    <cellStyle name="Normal 9 3 3 3 3 2 3" xfId="4771" xr:uid="{93B44793-1BE4-47E2-9E5E-B0255D113CF6}"/>
    <cellStyle name="Normal 9 3 3 3 3 3" xfId="2323" xr:uid="{A238188C-5F0A-4B35-B7D8-2D3EC04554D4}"/>
    <cellStyle name="Normal 9 3 3 3 3 3 2" xfId="4773" xr:uid="{9C2F86C3-4AC0-49AF-B0C9-EB3A050636C9}"/>
    <cellStyle name="Normal 9 3 3 3 3 4" xfId="4770" xr:uid="{B88E8452-BFA4-4A55-B3DD-CB05545AFFD2}"/>
    <cellStyle name="Normal 9 3 3 3 4" xfId="2324" xr:uid="{0DDE6309-77E5-4F1A-A464-ECC719B6C157}"/>
    <cellStyle name="Normal 9 3 3 3 4 2" xfId="2325" xr:uid="{A80CA276-1B87-4C79-976C-D1B309905D3E}"/>
    <cellStyle name="Normal 9 3 3 3 4 2 2" xfId="4775" xr:uid="{BD57D75D-7518-4A68-913B-695DE11BD5F8}"/>
    <cellStyle name="Normal 9 3 3 3 4 3" xfId="4774" xr:uid="{4A45CD11-E214-4C49-ACD9-A99B715C25BD}"/>
    <cellStyle name="Normal 9 3 3 3 5" xfId="2326" xr:uid="{232CC3CA-99B6-46AC-8FA8-49AC451F746D}"/>
    <cellStyle name="Normal 9 3 3 3 5 2" xfId="4776" xr:uid="{A8C5EB74-3A9C-49B1-8C6C-81AB49AC21F2}"/>
    <cellStyle name="Normal 9 3 3 4" xfId="409" xr:uid="{6E5F9CA2-A518-4643-9C1E-474EE6602A12}"/>
    <cellStyle name="Normal 9 3 3 4 2" xfId="848" xr:uid="{99D69894-B485-4F01-98D1-827FCD2DE08E}"/>
    <cellStyle name="Normal 9 3 3 4 2 2" xfId="2327" xr:uid="{CD2466FC-F7C5-4FEE-BF48-3EFDE640D8EC}"/>
    <cellStyle name="Normal 9 3 3 4 2 2 2" xfId="2328" xr:uid="{07D44A50-D61F-482C-A086-2B3B3FB612CE}"/>
    <cellStyle name="Normal 9 3 3 4 2 2 2 2" xfId="4780" xr:uid="{073783A3-FE3E-4D29-A20A-A94B9AB7E596}"/>
    <cellStyle name="Normal 9 3 3 4 2 2 3" xfId="4779" xr:uid="{C2FCEBF9-9D60-44D6-B619-164CADE3CAF5}"/>
    <cellStyle name="Normal 9 3 3 4 2 3" xfId="2329" xr:uid="{D295D402-C2FD-4CF4-867E-E04629B80A59}"/>
    <cellStyle name="Normal 9 3 3 4 2 3 2" xfId="4781" xr:uid="{EE2871FD-E24B-4DE8-917D-903CE72034F0}"/>
    <cellStyle name="Normal 9 3 3 4 2 4" xfId="4778" xr:uid="{FD092478-1743-46AF-B96D-0C3ECB195450}"/>
    <cellStyle name="Normal 9 3 3 4 3" xfId="2330" xr:uid="{783D83EE-55D6-4B9E-8CEB-C97274361068}"/>
    <cellStyle name="Normal 9 3 3 4 3 2" xfId="2331" xr:uid="{D651015A-86F2-4090-A113-92505F96242A}"/>
    <cellStyle name="Normal 9 3 3 4 3 2 2" xfId="4783" xr:uid="{2E385836-E3D9-422C-BC51-EE2B53929F64}"/>
    <cellStyle name="Normal 9 3 3 4 3 3" xfId="4782" xr:uid="{5AF34B5F-0A83-4C4B-BA71-00F232B9D739}"/>
    <cellStyle name="Normal 9 3 3 4 4" xfId="2332" xr:uid="{E19D5279-647C-4FBB-BB1C-7326AEA4F76C}"/>
    <cellStyle name="Normal 9 3 3 4 4 2" xfId="4784" xr:uid="{07414A87-DB22-4A3B-AE85-DE0AC5939EF2}"/>
    <cellStyle name="Normal 9 3 3 4 5" xfId="4777" xr:uid="{F7658598-9CF6-4113-8627-60F44AE58660}"/>
    <cellStyle name="Normal 9 3 3 5" xfId="849" xr:uid="{964E8754-736E-4907-805B-3C1A5153E22E}"/>
    <cellStyle name="Normal 9 3 3 5 2" xfId="2333" xr:uid="{CC7D80D8-90F5-4E51-A6C1-863B28516596}"/>
    <cellStyle name="Normal 9 3 3 5 2 2" xfId="2334" xr:uid="{0BCDA987-6EFF-4890-8014-8E9E7F956312}"/>
    <cellStyle name="Normal 9 3 3 5 2 2 2" xfId="4787" xr:uid="{0C60E595-D3ED-4E61-826F-AAFD51D33263}"/>
    <cellStyle name="Normal 9 3 3 5 2 3" xfId="4786" xr:uid="{DFEBB9B0-D934-4CD6-9A71-FFB02287B6DD}"/>
    <cellStyle name="Normal 9 3 3 5 3" xfId="2335" xr:uid="{6DC451E8-F89E-47EA-A096-932F4155E54E}"/>
    <cellStyle name="Normal 9 3 3 5 3 2" xfId="4788" xr:uid="{FC15ACEB-9DA8-47C0-8604-C81497AB588E}"/>
    <cellStyle name="Normal 9 3 3 5 4" xfId="4041" xr:uid="{404E3C1E-CC31-4D60-BA4E-9BDB85C13E2E}"/>
    <cellStyle name="Normal 9 3 3 5 4 2" xfId="4789" xr:uid="{53B09C0B-BA17-4A01-BBC2-93D59C97E6C5}"/>
    <cellStyle name="Normal 9 3 3 5 5" xfId="4785" xr:uid="{8A996F7B-2200-4D1F-935A-C1DBDB9F4E39}"/>
    <cellStyle name="Normal 9 3 3 6" xfId="2336" xr:uid="{1E555333-9C96-4B9B-8D58-1781C159906B}"/>
    <cellStyle name="Normal 9 3 3 6 2" xfId="2337" xr:uid="{DBB873BB-BDCC-4563-BA5B-498757598443}"/>
    <cellStyle name="Normal 9 3 3 6 2 2" xfId="4791" xr:uid="{5F35E7E8-1E62-42B9-8E96-73842E2A9556}"/>
    <cellStyle name="Normal 9 3 3 6 3" xfId="4790" xr:uid="{51513485-502A-4001-91F8-774A6736289C}"/>
    <cellStyle name="Normal 9 3 3 7" xfId="2338" xr:uid="{6D1DDC0B-2D66-4634-B860-C172E7CF9B30}"/>
    <cellStyle name="Normal 9 3 3 7 2" xfId="4792" xr:uid="{8410C252-9100-4F75-B521-731310B44CE7}"/>
    <cellStyle name="Normal 9 3 3 8" xfId="4042" xr:uid="{FCAE52AB-33A9-409E-9F98-A6BF72E394D8}"/>
    <cellStyle name="Normal 9 3 3 8 2" xfId="4793" xr:uid="{944AD25F-2718-4C08-9C7D-210D1DA35C8D}"/>
    <cellStyle name="Normal 9 3 4" xfId="171" xr:uid="{F54BCF94-DF53-461C-8E62-201922307019}"/>
    <cellStyle name="Normal 9 3 4 2" xfId="450" xr:uid="{6607E915-5D3D-4CCA-AA56-AEBAFB59FC4D}"/>
    <cellStyle name="Normal 9 3 4 2 2" xfId="850" xr:uid="{EAC0938F-BB3B-4A36-A736-ADA20CA2C4B3}"/>
    <cellStyle name="Normal 9 3 4 2 2 2" xfId="2339" xr:uid="{3FD2627B-D45C-49D6-B9C7-ABB6E6A1C86B}"/>
    <cellStyle name="Normal 9 3 4 2 2 2 2" xfId="2340" xr:uid="{87D06229-60FD-429A-B520-8CE61C510C29}"/>
    <cellStyle name="Normal 9 3 4 2 2 2 2 2" xfId="4798" xr:uid="{7349474B-8B79-4500-A876-736C766C6974}"/>
    <cellStyle name="Normal 9 3 4 2 2 2 3" xfId="4797" xr:uid="{3C2D5974-9695-4EBB-B8EE-272E3BAC3132}"/>
    <cellStyle name="Normal 9 3 4 2 2 3" xfId="2341" xr:uid="{D5DD384C-40A6-45D1-B1A9-3D33E9DD2B0B}"/>
    <cellStyle name="Normal 9 3 4 2 2 3 2" xfId="4799" xr:uid="{227E08EA-11BD-45E3-98ED-A48285CC930C}"/>
    <cellStyle name="Normal 9 3 4 2 2 4" xfId="4043" xr:uid="{F0D406B4-ADD1-42AD-9FF4-A1426A74669F}"/>
    <cellStyle name="Normal 9 3 4 2 2 4 2" xfId="4800" xr:uid="{75BA8209-52AA-4885-B3B0-F8854AF1EF53}"/>
    <cellStyle name="Normal 9 3 4 2 2 5" xfId="4796" xr:uid="{1FDB4153-310F-4F0F-A3AE-332522B0F9E7}"/>
    <cellStyle name="Normal 9 3 4 2 3" xfId="2342" xr:uid="{A86022BA-AD24-46EA-BE33-0E24865FEA5F}"/>
    <cellStyle name="Normal 9 3 4 2 3 2" xfId="2343" xr:uid="{13802E97-8C4A-4A4F-A058-576C1E52D2D2}"/>
    <cellStyle name="Normal 9 3 4 2 3 2 2" xfId="4802" xr:uid="{8BC38E14-BE79-4B6A-AFD7-938C61CC6506}"/>
    <cellStyle name="Normal 9 3 4 2 3 3" xfId="4801" xr:uid="{14F39FA7-9BBA-4C43-A113-B48A1EBF0EC4}"/>
    <cellStyle name="Normal 9 3 4 2 4" xfId="2344" xr:uid="{A45DF8C8-D6DE-4845-A1B1-C78CCCC2FA1C}"/>
    <cellStyle name="Normal 9 3 4 2 4 2" xfId="4803" xr:uid="{C6700B59-E649-4D38-8DA6-B62FCC72F6E7}"/>
    <cellStyle name="Normal 9 3 4 2 5" xfId="4044" xr:uid="{42AB2D86-3916-4E64-A2F2-0A3735B1BF59}"/>
    <cellStyle name="Normal 9 3 4 2 5 2" xfId="4804" xr:uid="{F77F897E-5029-43F5-9B18-510109704166}"/>
    <cellStyle name="Normal 9 3 4 2 6" xfId="4795" xr:uid="{70ACCE40-29EE-4829-87FA-23AAD6ED368E}"/>
    <cellStyle name="Normal 9 3 4 3" xfId="851" xr:uid="{2CC8B93F-C600-4EDE-A3BE-5C1B4C13FBC4}"/>
    <cellStyle name="Normal 9 3 4 3 2" xfId="2345" xr:uid="{598830FE-A665-41ED-9C46-053A75312511}"/>
    <cellStyle name="Normal 9 3 4 3 2 2" xfId="2346" xr:uid="{3991D511-BE19-44C0-AE38-F4FC341B27F7}"/>
    <cellStyle name="Normal 9 3 4 3 2 2 2" xfId="4807" xr:uid="{EE55D5EE-DDE5-4AB8-9705-72D17BB5FE9F}"/>
    <cellStyle name="Normal 9 3 4 3 2 3" xfId="4806" xr:uid="{560A4BCF-688F-48E7-8C12-80663D38CEF1}"/>
    <cellStyle name="Normal 9 3 4 3 3" xfId="2347" xr:uid="{3A1E7402-DACE-455A-A71F-6EF411F1D90A}"/>
    <cellStyle name="Normal 9 3 4 3 3 2" xfId="4808" xr:uid="{DABD1958-E3D4-4B9F-B721-89BBB2A5BFEB}"/>
    <cellStyle name="Normal 9 3 4 3 4" xfId="4045" xr:uid="{399D5978-19D3-4DCE-9A42-30CB767EC983}"/>
    <cellStyle name="Normal 9 3 4 3 4 2" xfId="4809" xr:uid="{A6CEEC9E-E828-48D5-83D8-8359B12222EB}"/>
    <cellStyle name="Normal 9 3 4 3 5" xfId="4805" xr:uid="{AC2203F9-CB1F-432F-9B8A-52C47931211F}"/>
    <cellStyle name="Normal 9 3 4 4" xfId="2348" xr:uid="{30C89588-E3B9-4E25-B4F6-12005BF09666}"/>
    <cellStyle name="Normal 9 3 4 4 2" xfId="2349" xr:uid="{313EF11A-6D6D-4B13-9FE1-A855A790BAD3}"/>
    <cellStyle name="Normal 9 3 4 4 2 2" xfId="4811" xr:uid="{97A207D0-0C48-4F0E-9917-2912C26B0A83}"/>
    <cellStyle name="Normal 9 3 4 4 3" xfId="4046" xr:uid="{549F32D1-3524-46D5-A65A-A071FF2A4C2A}"/>
    <cellStyle name="Normal 9 3 4 4 3 2" xfId="4812" xr:uid="{8DF16BF0-6A21-4365-A748-23B13DD364D1}"/>
    <cellStyle name="Normal 9 3 4 4 4" xfId="4047" xr:uid="{EE5FEAFD-5EC1-4494-B7E1-0BD4812E9825}"/>
    <cellStyle name="Normal 9 3 4 4 4 2" xfId="4813" xr:uid="{CABC4C96-3EA2-459E-9B04-706F9B1D7214}"/>
    <cellStyle name="Normal 9 3 4 4 5" xfId="4810" xr:uid="{6B984565-D77A-4A18-A7A0-9EBAAE0F86C0}"/>
    <cellStyle name="Normal 9 3 4 5" xfId="2350" xr:uid="{5BABCBE4-2B65-4D2D-B680-8D1847CD5247}"/>
    <cellStyle name="Normal 9 3 4 5 2" xfId="4814" xr:uid="{3857A3D5-8F65-4671-B64C-FD088EF4398D}"/>
    <cellStyle name="Normal 9 3 4 6" xfId="4048" xr:uid="{A0ABFA5F-DD9E-4DDB-8546-FC0DB2DADFD2}"/>
    <cellStyle name="Normal 9 3 4 6 2" xfId="4815" xr:uid="{1C990E55-B4D9-4F90-8957-9AC84866A250}"/>
    <cellStyle name="Normal 9 3 4 7" xfId="4049" xr:uid="{748ED688-CE77-4B61-B4C4-6314743C7EAB}"/>
    <cellStyle name="Normal 9 3 4 7 2" xfId="4816" xr:uid="{63BF4870-679A-4039-B5D8-69EC8DDFF3C2}"/>
    <cellStyle name="Normal 9 3 4 8" xfId="4794" xr:uid="{015F6680-696B-4601-9C9F-939014B44796}"/>
    <cellStyle name="Normal 9 3 5" xfId="410" xr:uid="{1F2C3C72-F920-4817-8F8D-895AAF35678A}"/>
    <cellStyle name="Normal 9 3 5 2" xfId="852" xr:uid="{63768E62-1425-47AE-AF4C-F5647E9D7596}"/>
    <cellStyle name="Normal 9 3 5 2 2" xfId="853" xr:uid="{C524A86C-8584-4407-8CCE-9BE379B0DD59}"/>
    <cellStyle name="Normal 9 3 5 2 2 2" xfId="2351" xr:uid="{3481481D-9C77-4AB8-A51A-C3AB505C6BF0}"/>
    <cellStyle name="Normal 9 3 5 2 2 2 2" xfId="2352" xr:uid="{2F48EC62-E40A-43E4-846A-E344508CA306}"/>
    <cellStyle name="Normal 9 3 5 2 2 2 2 2" xfId="4821" xr:uid="{70F8EA3A-0ACF-44AB-BB5B-48B8D1CA1214}"/>
    <cellStyle name="Normal 9 3 5 2 2 2 3" xfId="4820" xr:uid="{4DBC02C5-ACF2-4FEE-868F-B619B33C8086}"/>
    <cellStyle name="Normal 9 3 5 2 2 3" xfId="2353" xr:uid="{A1E4BD6B-6D4F-4361-B73F-22C63C03238B}"/>
    <cellStyle name="Normal 9 3 5 2 2 3 2" xfId="4822" xr:uid="{DB6A0216-AA93-4C16-B600-E5C291E9E04C}"/>
    <cellStyle name="Normal 9 3 5 2 2 4" xfId="4819" xr:uid="{1F44310C-8649-4B4C-B179-8FEC164452CA}"/>
    <cellStyle name="Normal 9 3 5 2 3" xfId="2354" xr:uid="{A599D07A-DAF0-411A-B590-1731B98173C8}"/>
    <cellStyle name="Normal 9 3 5 2 3 2" xfId="2355" xr:uid="{6CF0D84C-3AD0-4AF6-AC1E-F0D12AA281A9}"/>
    <cellStyle name="Normal 9 3 5 2 3 2 2" xfId="4824" xr:uid="{4CD2E3E4-650E-47F5-ABF0-B6F2199041F5}"/>
    <cellStyle name="Normal 9 3 5 2 3 3" xfId="4823" xr:uid="{67CA921F-EFE1-4329-873B-F82CE9AF9DBB}"/>
    <cellStyle name="Normal 9 3 5 2 4" xfId="2356" xr:uid="{25C04AA4-EA55-4466-A964-565E71C3C6A4}"/>
    <cellStyle name="Normal 9 3 5 2 4 2" xfId="4825" xr:uid="{4A19A1C6-5C47-45A7-8426-1B27A5CA8F9A}"/>
    <cellStyle name="Normal 9 3 5 2 5" xfId="4818" xr:uid="{2DD9AFBE-EB17-4B7E-B170-DDD3CEBA7147}"/>
    <cellStyle name="Normal 9 3 5 3" xfId="854" xr:uid="{73545215-920F-4B46-ABED-30531C98A437}"/>
    <cellStyle name="Normal 9 3 5 3 2" xfId="2357" xr:uid="{FE0FEE12-8095-4608-A7C0-39EC9C51B052}"/>
    <cellStyle name="Normal 9 3 5 3 2 2" xfId="2358" xr:uid="{56474081-BA0C-48BB-84B9-A900FE084523}"/>
    <cellStyle name="Normal 9 3 5 3 2 2 2" xfId="4828" xr:uid="{1E631897-2E3C-49DE-8810-F216C4B98C13}"/>
    <cellStyle name="Normal 9 3 5 3 2 3" xfId="4827" xr:uid="{C66381FA-9343-41B4-9737-84036089FD54}"/>
    <cellStyle name="Normal 9 3 5 3 3" xfId="2359" xr:uid="{D5C3F2EE-7E7B-4AD1-A5CA-ACD7C69B16BD}"/>
    <cellStyle name="Normal 9 3 5 3 3 2" xfId="4829" xr:uid="{D82DF79C-D1CF-4FC2-9CA3-0B7A80D5347C}"/>
    <cellStyle name="Normal 9 3 5 3 4" xfId="4050" xr:uid="{4403FE0E-AAEC-4F2E-8B98-140F0019433B}"/>
    <cellStyle name="Normal 9 3 5 3 4 2" xfId="4830" xr:uid="{61176F5E-38A1-4D59-A1E7-468BC5B12828}"/>
    <cellStyle name="Normal 9 3 5 3 5" xfId="4826" xr:uid="{A95EF455-5443-472C-89E5-A1DB4A58FC1C}"/>
    <cellStyle name="Normal 9 3 5 4" xfId="2360" xr:uid="{A4C8DD3A-6193-4C62-9D9F-76D3B1477AB4}"/>
    <cellStyle name="Normal 9 3 5 4 2" xfId="2361" xr:uid="{79AF7B9F-B757-494F-8C0A-A6A28611EA8C}"/>
    <cellStyle name="Normal 9 3 5 4 2 2" xfId="4832" xr:uid="{DE0A7B7A-2348-43F3-B9F8-2AE6023D9733}"/>
    <cellStyle name="Normal 9 3 5 4 3" xfId="4831" xr:uid="{ED7F6E37-E388-4102-B920-A45BE6722DD0}"/>
    <cellStyle name="Normal 9 3 5 5" xfId="2362" xr:uid="{F448296D-7D8A-4411-9EBB-D4D4BCB1FC30}"/>
    <cellStyle name="Normal 9 3 5 5 2" xfId="4833" xr:uid="{47614BB2-E414-40E9-B3FD-9DB84EB32C8A}"/>
    <cellStyle name="Normal 9 3 5 6" xfId="4051" xr:uid="{1A3E3B15-19AA-4B09-8538-738375F76A9E}"/>
    <cellStyle name="Normal 9 3 5 6 2" xfId="4834" xr:uid="{7D1EA0EE-A71B-4FAE-ACA6-EB272A0E284D}"/>
    <cellStyle name="Normal 9 3 5 7" xfId="4817" xr:uid="{CD4E8D32-F39F-45C2-B5D7-E50275870CCF}"/>
    <cellStyle name="Normal 9 3 6" xfId="411" xr:uid="{B8C22242-EBBE-4779-AB0B-6F0AAD864B5C}"/>
    <cellStyle name="Normal 9 3 6 2" xfId="855" xr:uid="{B2F8DA39-1281-4BEA-95DA-F5BD8472EA5A}"/>
    <cellStyle name="Normal 9 3 6 2 2" xfId="2363" xr:uid="{1245F736-02F1-4C7A-9F61-3686D9A14692}"/>
    <cellStyle name="Normal 9 3 6 2 2 2" xfId="2364" xr:uid="{CA8FA54C-D7F1-464C-9B80-38DB828B8026}"/>
    <cellStyle name="Normal 9 3 6 2 2 2 2" xfId="4838" xr:uid="{90E0DAE5-B006-4B13-8E53-AAD08C68552A}"/>
    <cellStyle name="Normal 9 3 6 2 2 3" xfId="4837" xr:uid="{7FCCD2E9-B3E1-491C-869F-5A6FE7A236F8}"/>
    <cellStyle name="Normal 9 3 6 2 3" xfId="2365" xr:uid="{C69E041A-61DE-4AEF-875C-2D606E76F870}"/>
    <cellStyle name="Normal 9 3 6 2 3 2" xfId="4839" xr:uid="{37EB6D71-FBC4-4ACB-B139-065193B95D44}"/>
    <cellStyle name="Normal 9 3 6 2 4" xfId="4052" xr:uid="{94F94173-0BAE-4EFE-A32E-686C8D0753A5}"/>
    <cellStyle name="Normal 9 3 6 2 4 2" xfId="4840" xr:uid="{ED8F0551-D17B-4EB0-BC4D-1604A6B59507}"/>
    <cellStyle name="Normal 9 3 6 2 5" xfId="4836" xr:uid="{2BF86AE0-6EFA-4B1B-B886-C8F8F0317AFF}"/>
    <cellStyle name="Normal 9 3 6 3" xfId="2366" xr:uid="{8C96934F-8211-470A-83A7-2432DF6DAA44}"/>
    <cellStyle name="Normal 9 3 6 3 2" xfId="2367" xr:uid="{7BD0406A-0635-4D18-AD05-C1C3B45123FE}"/>
    <cellStyle name="Normal 9 3 6 3 2 2" xfId="4842" xr:uid="{B5BDA08F-B5E4-4959-B9D3-2F5DE34821A2}"/>
    <cellStyle name="Normal 9 3 6 3 3" xfId="4841" xr:uid="{BBB9A907-D024-46F2-9EC2-E9889A2918ED}"/>
    <cellStyle name="Normal 9 3 6 4" xfId="2368" xr:uid="{B02A84A6-9ED1-4F4E-BF96-20DD2282094E}"/>
    <cellStyle name="Normal 9 3 6 4 2" xfId="4843" xr:uid="{C053C66D-F57D-4ECB-B53C-CDF9C93FA20B}"/>
    <cellStyle name="Normal 9 3 6 5" xfId="4053" xr:uid="{217E57FA-C97D-4EFF-96B2-C1F9EC1E2DAA}"/>
    <cellStyle name="Normal 9 3 6 5 2" xfId="4844" xr:uid="{C744F6E0-EBBE-41F8-A54B-D197C282386B}"/>
    <cellStyle name="Normal 9 3 6 6" xfId="4835" xr:uid="{BF759F8D-6131-4BE9-BCCA-CDA15FB70E3B}"/>
    <cellStyle name="Normal 9 3 7" xfId="856" xr:uid="{51CAA1D6-6625-4441-BEA9-8A1CB7795909}"/>
    <cellStyle name="Normal 9 3 7 2" xfId="2369" xr:uid="{4F79BFB7-0AAC-4A45-9A01-68E9E45CDA3D}"/>
    <cellStyle name="Normal 9 3 7 2 2" xfId="2370" xr:uid="{E43BB04A-8804-4D3B-9F93-2709B121B8C9}"/>
    <cellStyle name="Normal 9 3 7 2 2 2" xfId="4847" xr:uid="{F2B06F3F-3358-42F5-8ECD-1B5DDC8A551B}"/>
    <cellStyle name="Normal 9 3 7 2 3" xfId="4846" xr:uid="{8CECE198-8DF7-4727-8B14-2B2191377AD8}"/>
    <cellStyle name="Normal 9 3 7 3" xfId="2371" xr:uid="{4777A81C-BE6F-4193-A3B9-37184B867D42}"/>
    <cellStyle name="Normal 9 3 7 3 2" xfId="4848" xr:uid="{024E9939-F60A-4CBD-8D62-4D71DF7443EA}"/>
    <cellStyle name="Normal 9 3 7 4" xfId="4054" xr:uid="{5F02408E-99DC-45EA-BF07-14F550C8CED6}"/>
    <cellStyle name="Normal 9 3 7 4 2" xfId="4849" xr:uid="{334164BD-1541-4FD7-819A-31F33F7501EE}"/>
    <cellStyle name="Normal 9 3 7 5" xfId="4845" xr:uid="{2F0D75CB-3D2A-41F4-9307-7F25B8BF3887}"/>
    <cellStyle name="Normal 9 3 8" xfId="2372" xr:uid="{70390872-D8D1-4F66-A1DB-83F386F3A24F}"/>
    <cellStyle name="Normal 9 3 8 2" xfId="2373" xr:uid="{F8E632FE-39EE-4008-92A7-42CF154B4D21}"/>
    <cellStyle name="Normal 9 3 8 2 2" xfId="4851" xr:uid="{86A63A9F-BB64-4399-8DF7-4122EBA48696}"/>
    <cellStyle name="Normal 9 3 8 3" xfId="4055" xr:uid="{69C5396D-9630-41BA-97E3-30042391EF2C}"/>
    <cellStyle name="Normal 9 3 8 3 2" xfId="4852" xr:uid="{CEB5F397-FF7A-4F05-A76F-53CBE950891F}"/>
    <cellStyle name="Normal 9 3 8 4" xfId="4056" xr:uid="{C34CA0AD-E178-4460-9561-A9EC075EA582}"/>
    <cellStyle name="Normal 9 3 8 4 2" xfId="4853" xr:uid="{9F44CA61-FA3E-4FCD-8EF5-53F34E589F27}"/>
    <cellStyle name="Normal 9 3 8 5" xfId="4850" xr:uid="{497CD0B5-4585-404F-B285-C9BBDE37CC1A}"/>
    <cellStyle name="Normal 9 3 9" xfId="2374" xr:uid="{69DD49CC-EBF5-4149-BADC-29AFFF196ACD}"/>
    <cellStyle name="Normal 9 3 9 2" xfId="4854" xr:uid="{E05299AC-0F87-400C-BDA5-63A2A0691AEE}"/>
    <cellStyle name="Normal 9 4" xfId="172" xr:uid="{EB20E23A-EE04-4E6C-95F9-880903F330A7}"/>
    <cellStyle name="Normal 9 4 10" xfId="4057" xr:uid="{BE23B46A-27DC-496B-9794-EBB0E81B70B2}"/>
    <cellStyle name="Normal 9 4 10 2" xfId="4856" xr:uid="{7D3FB276-E795-4611-8925-E53E29DC77E7}"/>
    <cellStyle name="Normal 9 4 11" xfId="4058" xr:uid="{0C606D49-6AF9-4238-B952-B682DF38D7C9}"/>
    <cellStyle name="Normal 9 4 11 2" xfId="4857" xr:uid="{C6972CF3-28EE-4BD1-94F0-DCAC9E484DFE}"/>
    <cellStyle name="Normal 9 4 12" xfId="4855" xr:uid="{1DC2BA1B-D24D-42F1-ADB7-6E153C6A3369}"/>
    <cellStyle name="Normal 9 4 2" xfId="173" xr:uid="{F8D9A224-ABA5-4DAD-A480-D12CCC2DBDBC}"/>
    <cellStyle name="Normal 9 4 2 10" xfId="4858" xr:uid="{A6B5E52E-E0EF-4F22-916B-FD0CF4B73614}"/>
    <cellStyle name="Normal 9 4 2 2" xfId="174" xr:uid="{2F846742-8727-4612-91AE-6F7D11D38FEF}"/>
    <cellStyle name="Normal 9 4 2 2 2" xfId="412" xr:uid="{9C0B0260-C4A2-42E8-88CE-75C330776670}"/>
    <cellStyle name="Normal 9 4 2 2 2 2" xfId="857" xr:uid="{EEF230BD-87A0-47D6-A99F-66D1EE6A536B}"/>
    <cellStyle name="Normal 9 4 2 2 2 2 2" xfId="2375" xr:uid="{C95125A6-12E7-47D3-88A0-6E6830DCE658}"/>
    <cellStyle name="Normal 9 4 2 2 2 2 2 2" xfId="2376" xr:uid="{0FA76258-3D0B-4010-A562-85408070B08B}"/>
    <cellStyle name="Normal 9 4 2 2 2 2 2 2 2" xfId="4863" xr:uid="{C4F38E14-E89F-466C-931E-DCE4DAFCB8A2}"/>
    <cellStyle name="Normal 9 4 2 2 2 2 2 3" xfId="4862" xr:uid="{EF54AF1C-47E5-4CD1-9C39-404ECA3A0234}"/>
    <cellStyle name="Normal 9 4 2 2 2 2 3" xfId="2377" xr:uid="{5F7EC7D2-6D98-44C9-8621-A4EEB7365191}"/>
    <cellStyle name="Normal 9 4 2 2 2 2 3 2" xfId="4864" xr:uid="{9F072CDE-4730-42EC-9708-47297B5AF437}"/>
    <cellStyle name="Normal 9 4 2 2 2 2 4" xfId="4059" xr:uid="{4B39DFEE-9107-4DF4-BC6C-91BA7E654748}"/>
    <cellStyle name="Normal 9 4 2 2 2 2 4 2" xfId="4865" xr:uid="{5640CC3C-FB95-4CFE-85F5-20F4AE887562}"/>
    <cellStyle name="Normal 9 4 2 2 2 2 5" xfId="4861" xr:uid="{07069DD9-C6AF-4ED2-B388-1D4B3758F515}"/>
    <cellStyle name="Normal 9 4 2 2 2 3" xfId="2378" xr:uid="{6319480A-1430-42E3-B6D7-1F5035C31B0B}"/>
    <cellStyle name="Normal 9 4 2 2 2 3 2" xfId="2379" xr:uid="{A42F14B5-E90E-4239-94B0-A360253EC06B}"/>
    <cellStyle name="Normal 9 4 2 2 2 3 2 2" xfId="4867" xr:uid="{5DE12A15-653F-4F28-9F76-2CE2DBBC358E}"/>
    <cellStyle name="Normal 9 4 2 2 2 3 3" xfId="4060" xr:uid="{D9E0A0B4-ACD8-46D5-A2AA-FE6E6541DA3B}"/>
    <cellStyle name="Normal 9 4 2 2 2 3 3 2" xfId="4868" xr:uid="{0C1B84B5-5DF1-4EA7-8C97-E46CA3A87A9A}"/>
    <cellStyle name="Normal 9 4 2 2 2 3 4" xfId="4061" xr:uid="{9E6A160C-FBA7-440A-B630-57968217CBD6}"/>
    <cellStyle name="Normal 9 4 2 2 2 3 4 2" xfId="4869" xr:uid="{F19793C5-20BA-4B8A-886A-997B6EF77686}"/>
    <cellStyle name="Normal 9 4 2 2 2 3 5" xfId="4866" xr:uid="{65922F62-7AB1-46E4-861E-D3CC8D4A5D91}"/>
    <cellStyle name="Normal 9 4 2 2 2 4" xfId="2380" xr:uid="{8EB9EA5A-4040-45DE-B236-71C230A26CF6}"/>
    <cellStyle name="Normal 9 4 2 2 2 4 2" xfId="4870" xr:uid="{04A094F3-64D1-4A3C-AC7A-3ACF1235EF6D}"/>
    <cellStyle name="Normal 9 4 2 2 2 5" xfId="4062" xr:uid="{7B5F5DDA-1382-4030-B621-F576F62E73A6}"/>
    <cellStyle name="Normal 9 4 2 2 2 5 2" xfId="4871" xr:uid="{9A27528E-A507-4FCB-B9B1-AC94059A5788}"/>
    <cellStyle name="Normal 9 4 2 2 2 6" xfId="4063" xr:uid="{C2D5BAEB-E0EE-4EB5-939F-2781586890AE}"/>
    <cellStyle name="Normal 9 4 2 2 2 6 2" xfId="4872" xr:uid="{C53C338B-51C3-4622-97BF-C234E9AEC266}"/>
    <cellStyle name="Normal 9 4 2 2 2 7" xfId="4860" xr:uid="{B6E74005-1454-45C9-959F-560140706B2C}"/>
    <cellStyle name="Normal 9 4 2 2 3" xfId="858" xr:uid="{E97B0B0A-8EA2-4965-A242-AC5A4D2F9956}"/>
    <cellStyle name="Normal 9 4 2 2 3 2" xfId="2381" xr:uid="{F0FA7662-317B-41F8-A664-40C72E4AD088}"/>
    <cellStyle name="Normal 9 4 2 2 3 2 2" xfId="2382" xr:uid="{3F1F5EC5-3A67-4BB3-A6B4-C65AC501A0DC}"/>
    <cellStyle name="Normal 9 4 2 2 3 2 2 2" xfId="4875" xr:uid="{91D6A5FA-0BB8-4316-B0A5-F4BAE6112ABB}"/>
    <cellStyle name="Normal 9 4 2 2 3 2 3" xfId="4064" xr:uid="{9F047AF5-93C0-4733-8BC0-FCB548ED0BCB}"/>
    <cellStyle name="Normal 9 4 2 2 3 2 3 2" xfId="4876" xr:uid="{D6D914E2-EE63-4418-945B-070CDD667165}"/>
    <cellStyle name="Normal 9 4 2 2 3 2 4" xfId="4065" xr:uid="{733C8D7B-F4FB-4926-BB03-A0BA5D47E8E1}"/>
    <cellStyle name="Normal 9 4 2 2 3 2 4 2" xfId="4877" xr:uid="{1D8D4471-C424-4131-AB88-9B8DCC6999DF}"/>
    <cellStyle name="Normal 9 4 2 2 3 2 5" xfId="4874" xr:uid="{981ACB42-2ABA-40B5-81DB-E68E56CF6250}"/>
    <cellStyle name="Normal 9 4 2 2 3 3" xfId="2383" xr:uid="{F694B720-9AFE-48D1-AE44-EF497D7E1BD4}"/>
    <cellStyle name="Normal 9 4 2 2 3 3 2" xfId="4878" xr:uid="{53D39BCB-E342-48E3-8B8E-18C747DA2E59}"/>
    <cellStyle name="Normal 9 4 2 2 3 4" xfId="4066" xr:uid="{DAC346A2-7A5A-4B2F-93D3-CDC09A7B3B55}"/>
    <cellStyle name="Normal 9 4 2 2 3 4 2" xfId="4879" xr:uid="{68D9608C-E6A7-4704-A808-85DC16EC16E9}"/>
    <cellStyle name="Normal 9 4 2 2 3 5" xfId="4067" xr:uid="{96E05600-8452-46AF-92DD-1F98CE58663C}"/>
    <cellStyle name="Normal 9 4 2 2 3 5 2" xfId="4880" xr:uid="{9A7261FC-0DC5-44F7-9021-C3B9A3C6CD57}"/>
    <cellStyle name="Normal 9 4 2 2 3 6" xfId="4873" xr:uid="{9103514A-D67C-47C6-A2FF-DB657A66AE62}"/>
    <cellStyle name="Normal 9 4 2 2 4" xfId="2384" xr:uid="{93381CC9-0C43-4DC5-B144-5B2FF2D28EF3}"/>
    <cellStyle name="Normal 9 4 2 2 4 2" xfId="2385" xr:uid="{F0BAEB7C-0FD3-43EC-A81A-F510FE56D1F3}"/>
    <cellStyle name="Normal 9 4 2 2 4 2 2" xfId="4882" xr:uid="{75EC3C49-9544-4823-92C3-51AFE0EF2A1D}"/>
    <cellStyle name="Normal 9 4 2 2 4 3" xfId="4068" xr:uid="{02996237-AEEE-4ED0-847F-71DDD4E38928}"/>
    <cellStyle name="Normal 9 4 2 2 4 3 2" xfId="4883" xr:uid="{3F75550F-3A73-4ABE-91FA-776FC8A74FE4}"/>
    <cellStyle name="Normal 9 4 2 2 4 4" xfId="4069" xr:uid="{56D22DE1-B8A4-4B95-AA09-6E402BBEBCB6}"/>
    <cellStyle name="Normal 9 4 2 2 4 4 2" xfId="4884" xr:uid="{A25924EA-BA80-49D2-8DA2-4A9602EF4209}"/>
    <cellStyle name="Normal 9 4 2 2 4 5" xfId="4881" xr:uid="{6F651C09-D359-421F-9A9A-96DD3D2B7880}"/>
    <cellStyle name="Normal 9 4 2 2 5" xfId="2386" xr:uid="{3E56C2F4-8CF9-4BBC-A17F-298CA294A1AA}"/>
    <cellStyle name="Normal 9 4 2 2 5 2" xfId="4070" xr:uid="{6A584A48-5FF6-4624-BFBD-866BC75EEB0E}"/>
    <cellStyle name="Normal 9 4 2 2 5 2 2" xfId="4886" xr:uid="{5D3F5D65-7F0D-4A34-ADDF-AEC7ADCEA0E9}"/>
    <cellStyle name="Normal 9 4 2 2 5 3" xfId="4071" xr:uid="{58D1EFE5-7BA5-4FF6-8AFE-DEAD8FCA6D00}"/>
    <cellStyle name="Normal 9 4 2 2 5 3 2" xfId="4887" xr:uid="{01AA5C64-F262-481A-898F-317105AA0460}"/>
    <cellStyle name="Normal 9 4 2 2 5 4" xfId="4072" xr:uid="{9E27B03D-3795-4D23-9083-BF880F00D0A2}"/>
    <cellStyle name="Normal 9 4 2 2 5 4 2" xfId="4888" xr:uid="{422F0763-CE36-43A0-B894-1FBC90B14ED4}"/>
    <cellStyle name="Normal 9 4 2 2 5 5" xfId="4885" xr:uid="{34E57B0C-259B-4A02-9986-1037F1D4F197}"/>
    <cellStyle name="Normal 9 4 2 2 6" xfId="4073" xr:uid="{6A001A48-1B56-4CCA-A2F1-476AE25D0DBE}"/>
    <cellStyle name="Normal 9 4 2 2 6 2" xfId="4889" xr:uid="{F7CD9AB7-0703-4015-80D2-D338CC2B2C56}"/>
    <cellStyle name="Normal 9 4 2 2 7" xfId="4074" xr:uid="{EADE2C48-707C-4D71-93FB-F951FD77FFFF}"/>
    <cellStyle name="Normal 9 4 2 2 7 2" xfId="4890" xr:uid="{E5FF40F6-1865-45FA-8ADF-277C731D9328}"/>
    <cellStyle name="Normal 9 4 2 2 8" xfId="4075" xr:uid="{71B1A638-C5D6-4215-8DAC-B95094185091}"/>
    <cellStyle name="Normal 9 4 2 2 8 2" xfId="4891" xr:uid="{F85484A2-C282-4738-A2B2-C9A1E6EAC003}"/>
    <cellStyle name="Normal 9 4 2 2 9" xfId="4859" xr:uid="{84218E83-96AD-44B1-BFB1-C970C3E837EE}"/>
    <cellStyle name="Normal 9 4 2 3" xfId="413" xr:uid="{A52203A1-BBB7-4B86-886D-D4597CFADDBB}"/>
    <cellStyle name="Normal 9 4 2 3 2" xfId="859" xr:uid="{26ED94EA-350B-4FED-A78A-FFB9DF4F8DD7}"/>
    <cellStyle name="Normal 9 4 2 3 2 2" xfId="860" xr:uid="{D5ED2CBF-4A18-479B-B742-BDD2C3793100}"/>
    <cellStyle name="Normal 9 4 2 3 2 2 2" xfId="2387" xr:uid="{2375AB1F-1330-4E8B-99F1-35D09CF2A130}"/>
    <cellStyle name="Normal 9 4 2 3 2 2 2 2" xfId="2388" xr:uid="{651B7D21-5968-451B-9913-2AA68B5D7B2D}"/>
    <cellStyle name="Normal 9 4 2 3 2 2 2 2 2" xfId="4896" xr:uid="{84015C79-576C-4C66-B201-04E02D8F8BDA}"/>
    <cellStyle name="Normal 9 4 2 3 2 2 2 3" xfId="4895" xr:uid="{E21A2F24-64FC-4162-8D36-CFE293725CA7}"/>
    <cellStyle name="Normal 9 4 2 3 2 2 3" xfId="2389" xr:uid="{F52CD503-E349-4295-BCB4-073AB5BFB88C}"/>
    <cellStyle name="Normal 9 4 2 3 2 2 3 2" xfId="4897" xr:uid="{1655E387-4E04-4808-A6BE-E21298E6C7FD}"/>
    <cellStyle name="Normal 9 4 2 3 2 2 4" xfId="4894" xr:uid="{40D814ED-EF1A-4A0B-B3D1-733816E26568}"/>
    <cellStyle name="Normal 9 4 2 3 2 3" xfId="2390" xr:uid="{E9F12BC5-E83A-4CB0-8BA9-61448693B6E8}"/>
    <cellStyle name="Normal 9 4 2 3 2 3 2" xfId="2391" xr:uid="{210D9803-4134-4262-B365-6CF6F42B1320}"/>
    <cellStyle name="Normal 9 4 2 3 2 3 2 2" xfId="4899" xr:uid="{CAF8097B-91AA-47E0-ACD3-264D1C95B168}"/>
    <cellStyle name="Normal 9 4 2 3 2 3 3" xfId="4898" xr:uid="{81B2FA94-E2F7-4CAC-8CE5-B2D986A0FD2C}"/>
    <cellStyle name="Normal 9 4 2 3 2 4" xfId="2392" xr:uid="{EAC82A35-4D76-4288-92C7-2D98D012CEBE}"/>
    <cellStyle name="Normal 9 4 2 3 2 4 2" xfId="4900" xr:uid="{270966F1-7579-48E6-BD52-80FC6786DC16}"/>
    <cellStyle name="Normal 9 4 2 3 2 5" xfId="4893" xr:uid="{D2EE3E17-A4D9-4CB9-AAD5-210C704FC205}"/>
    <cellStyle name="Normal 9 4 2 3 3" xfId="861" xr:uid="{673FB6F9-7AAD-4A20-8802-31BB1FF22203}"/>
    <cellStyle name="Normal 9 4 2 3 3 2" xfId="2393" xr:uid="{7DDCA1C5-001A-4FC8-BC4F-BC674DB9D2B1}"/>
    <cellStyle name="Normal 9 4 2 3 3 2 2" xfId="2394" xr:uid="{151EC32F-CC4A-4F79-BA67-B1E5002AF41C}"/>
    <cellStyle name="Normal 9 4 2 3 3 2 2 2" xfId="4903" xr:uid="{BBAB44B5-138E-40CF-9A59-58BE2D11958C}"/>
    <cellStyle name="Normal 9 4 2 3 3 2 3" xfId="4902" xr:uid="{803EB06F-3B1E-46E2-97B2-3BFF00D4E210}"/>
    <cellStyle name="Normal 9 4 2 3 3 3" xfId="2395" xr:uid="{FF6E3DB3-4A07-4E99-B991-A5141DB4810E}"/>
    <cellStyle name="Normal 9 4 2 3 3 3 2" xfId="4904" xr:uid="{2FB530B1-E601-4D7E-B2D4-DA31D1B85F0D}"/>
    <cellStyle name="Normal 9 4 2 3 3 4" xfId="4076" xr:uid="{040F5C67-1D09-4DC3-B878-92508D7674EF}"/>
    <cellStyle name="Normal 9 4 2 3 3 4 2" xfId="4905" xr:uid="{1C2F7DCA-C584-45CF-9B49-95DE025708D6}"/>
    <cellStyle name="Normal 9 4 2 3 3 5" xfId="4901" xr:uid="{5D9D94FA-5724-4BAC-9871-59BC358EAB57}"/>
    <cellStyle name="Normal 9 4 2 3 4" xfId="2396" xr:uid="{9A3376D7-EB74-429D-8AA8-32816691C2F0}"/>
    <cellStyle name="Normal 9 4 2 3 4 2" xfId="2397" xr:uid="{31ECA93B-7399-4C7A-9B6E-B4695E6B921A}"/>
    <cellStyle name="Normal 9 4 2 3 4 2 2" xfId="4907" xr:uid="{B6FC2F49-A013-4E3A-BD9F-4D4DF2051375}"/>
    <cellStyle name="Normal 9 4 2 3 4 3" xfId="4906" xr:uid="{F96BF98A-294C-4A58-9B17-7919238E6157}"/>
    <cellStyle name="Normal 9 4 2 3 5" xfId="2398" xr:uid="{1848977E-8762-4967-9361-39BF63B3A675}"/>
    <cellStyle name="Normal 9 4 2 3 5 2" xfId="4908" xr:uid="{D3FFBCED-A185-4075-AC2A-BA2A7493D46A}"/>
    <cellStyle name="Normal 9 4 2 3 6" xfId="4077" xr:uid="{22ABB4D7-730F-486E-B236-1459526AD647}"/>
    <cellStyle name="Normal 9 4 2 3 6 2" xfId="4909" xr:uid="{133CEC81-E66D-4E45-9115-E12D4E2B3FE9}"/>
    <cellStyle name="Normal 9 4 2 3 7" xfId="4892" xr:uid="{CB00FA0A-444E-4331-97BC-6098CDC4C504}"/>
    <cellStyle name="Normal 9 4 2 4" xfId="414" xr:uid="{E6F2567B-28DA-45E7-9E73-513D9C3C9E26}"/>
    <cellStyle name="Normal 9 4 2 4 2" xfId="862" xr:uid="{75556EFB-BC9F-46E9-A8DE-B76A0C5ADDC3}"/>
    <cellStyle name="Normal 9 4 2 4 2 2" xfId="2399" xr:uid="{A774733A-06AA-4418-8B79-067447037BE5}"/>
    <cellStyle name="Normal 9 4 2 4 2 2 2" xfId="2400" xr:uid="{8C4945C7-70C5-4B86-BD79-459D460CFC00}"/>
    <cellStyle name="Normal 9 4 2 4 2 2 2 2" xfId="4913" xr:uid="{48AF8725-15B7-4B76-A6B4-B4DFBA31C138}"/>
    <cellStyle name="Normal 9 4 2 4 2 2 3" xfId="4912" xr:uid="{9A026AB6-6E43-4E62-A6DF-CC00D15292A5}"/>
    <cellStyle name="Normal 9 4 2 4 2 3" xfId="2401" xr:uid="{601ADAD1-02E3-4516-9F45-D1FBA9FFE538}"/>
    <cellStyle name="Normal 9 4 2 4 2 3 2" xfId="4914" xr:uid="{6A1DE56A-AA12-4722-9CF6-777C0BFBA2CC}"/>
    <cellStyle name="Normal 9 4 2 4 2 4" xfId="4078" xr:uid="{AD53E220-FFD1-4ABE-ACD7-472AA6787CD4}"/>
    <cellStyle name="Normal 9 4 2 4 2 4 2" xfId="4915" xr:uid="{90F1233A-6458-4DF6-9572-0C9745A480E7}"/>
    <cellStyle name="Normal 9 4 2 4 2 5" xfId="4911" xr:uid="{56621786-2C28-47AA-9072-33DD0396AA07}"/>
    <cellStyle name="Normal 9 4 2 4 3" xfId="2402" xr:uid="{6DEA8706-B9EB-4536-8784-E5C609A89445}"/>
    <cellStyle name="Normal 9 4 2 4 3 2" xfId="2403" xr:uid="{DA9E50D9-7C82-4B74-9EC7-4429FD153702}"/>
    <cellStyle name="Normal 9 4 2 4 3 2 2" xfId="4917" xr:uid="{305F52A5-23D2-46D6-A093-6DD019703883}"/>
    <cellStyle name="Normal 9 4 2 4 3 3" xfId="4916" xr:uid="{1259F113-623F-4373-B3E6-26FA422CBBFC}"/>
    <cellStyle name="Normal 9 4 2 4 4" xfId="2404" xr:uid="{083E4F7E-3584-4893-B3E1-7CA2CCD8F315}"/>
    <cellStyle name="Normal 9 4 2 4 4 2" xfId="4918" xr:uid="{35D04FD2-3C3A-49B6-B07A-D8241DAB3EF5}"/>
    <cellStyle name="Normal 9 4 2 4 5" xfId="4079" xr:uid="{1FCD70E8-2B12-4AA5-828C-B21C9CFFA5F9}"/>
    <cellStyle name="Normal 9 4 2 4 5 2" xfId="4919" xr:uid="{08DB958D-5D35-495B-AE4D-AF4DC65030DA}"/>
    <cellStyle name="Normal 9 4 2 4 6" xfId="4910" xr:uid="{38533C4D-46DB-4B3F-A401-45F704CAFCB6}"/>
    <cellStyle name="Normal 9 4 2 5" xfId="415" xr:uid="{52D6AEF4-8F8B-4C18-8397-3F2B24ED377E}"/>
    <cellStyle name="Normal 9 4 2 5 2" xfId="2405" xr:uid="{0CB5BBE7-F3B4-475C-849F-5B3B0788D740}"/>
    <cellStyle name="Normal 9 4 2 5 2 2" xfId="2406" xr:uid="{CC110442-CC38-4A56-9860-E1CBA491FBD7}"/>
    <cellStyle name="Normal 9 4 2 5 2 2 2" xfId="4922" xr:uid="{CE48A05B-6DE9-4616-9FF8-D4DB98ED4806}"/>
    <cellStyle name="Normal 9 4 2 5 2 3" xfId="4921" xr:uid="{14DC6E8A-FFF7-4C56-8E3A-018C033E5192}"/>
    <cellStyle name="Normal 9 4 2 5 3" xfId="2407" xr:uid="{74511543-570D-4791-8BA1-B5710198F547}"/>
    <cellStyle name="Normal 9 4 2 5 3 2" xfId="4923" xr:uid="{8DF12D48-EE0B-4DD1-BB23-A24D61A28FE4}"/>
    <cellStyle name="Normal 9 4 2 5 4" xfId="4080" xr:uid="{DE341DB1-8A95-49E0-8FE8-8FEBA18154AB}"/>
    <cellStyle name="Normal 9 4 2 5 4 2" xfId="4924" xr:uid="{9153250D-83E4-41E7-8866-63140A35ABA5}"/>
    <cellStyle name="Normal 9 4 2 5 5" xfId="4920" xr:uid="{231CEE93-F460-4C48-AC6D-DB648F460110}"/>
    <cellStyle name="Normal 9 4 2 6" xfId="2408" xr:uid="{F13AC484-0228-46BC-9DCB-34ACA05A706F}"/>
    <cellStyle name="Normal 9 4 2 6 2" xfId="2409" xr:uid="{C370E118-7A8B-4237-8F09-53F6A8C1DEC8}"/>
    <cellStyle name="Normal 9 4 2 6 2 2" xfId="4926" xr:uid="{F94F172C-4093-4A5A-B548-73D7A8722C73}"/>
    <cellStyle name="Normal 9 4 2 6 3" xfId="4081" xr:uid="{0EAB88B7-37CE-46D6-BB7E-EE32E517AD1F}"/>
    <cellStyle name="Normal 9 4 2 6 3 2" xfId="4927" xr:uid="{632D968D-A7A6-4383-8D24-FCA693D15724}"/>
    <cellStyle name="Normal 9 4 2 6 4" xfId="4082" xr:uid="{1C0D9A21-A2D6-4DA5-89EA-03740F52EEE2}"/>
    <cellStyle name="Normal 9 4 2 6 4 2" xfId="4928" xr:uid="{94AEE8E0-8A10-4A8E-BE39-48B43E0C818F}"/>
    <cellStyle name="Normal 9 4 2 6 5" xfId="4925" xr:uid="{3FC0C5D8-C3C3-43DD-879A-777A74A7D164}"/>
    <cellStyle name="Normal 9 4 2 7" xfId="2410" xr:uid="{187C10D7-5D80-4395-8DF6-6C9C70D99B08}"/>
    <cellStyle name="Normal 9 4 2 7 2" xfId="4929" xr:uid="{070F601A-CABD-4B79-8F21-47723ABD21B3}"/>
    <cellStyle name="Normal 9 4 2 8" xfId="4083" xr:uid="{3437F263-3A21-4DB4-9487-5E34FCF927EF}"/>
    <cellStyle name="Normal 9 4 2 8 2" xfId="4930" xr:uid="{3940BECE-D281-4431-9676-1B3059A05097}"/>
    <cellStyle name="Normal 9 4 2 9" xfId="4084" xr:uid="{DF8600AE-E449-4214-A977-CA2E3BAD2E16}"/>
    <cellStyle name="Normal 9 4 2 9 2" xfId="4931" xr:uid="{FB7B7940-E889-48E6-8660-A043EFD27827}"/>
    <cellStyle name="Normal 9 4 3" xfId="175" xr:uid="{EC142FB7-5FE2-4BB6-BF32-3416FAC12DAA}"/>
    <cellStyle name="Normal 9 4 3 2" xfId="176" xr:uid="{AC6999B6-65D0-41CA-B089-10AA568B4127}"/>
    <cellStyle name="Normal 9 4 3 2 2" xfId="863" xr:uid="{53B46608-7C0F-422E-830A-B54C1C0FFDE9}"/>
    <cellStyle name="Normal 9 4 3 2 2 2" xfId="2411" xr:uid="{F1AB436C-6336-458A-B332-13DBD1A2CBCC}"/>
    <cellStyle name="Normal 9 4 3 2 2 2 2" xfId="2412" xr:uid="{B97079ED-E6A6-45BC-8272-5790F67EE4FC}"/>
    <cellStyle name="Normal 9 4 3 2 2 2 2 2" xfId="4500" xr:uid="{005CB962-92F3-40AC-9D99-E8427F834780}"/>
    <cellStyle name="Normal 9 4 3 2 2 2 2 2 2" xfId="5307" xr:uid="{FB193964-5A3E-4D09-BE80-5AD516295F74}"/>
    <cellStyle name="Normal 9 4 3 2 2 2 2 2 3" xfId="4936" xr:uid="{94223853-A1A4-47C1-8F57-F6D9D3D41553}"/>
    <cellStyle name="Normal 9 4 3 2 2 2 3" xfId="4501" xr:uid="{0D0682D3-CB1C-4D0D-8BE8-9350EEEB4A4D}"/>
    <cellStyle name="Normal 9 4 3 2 2 2 3 2" xfId="5308" xr:uid="{12A81951-C4E8-414F-BE06-E46665B12A96}"/>
    <cellStyle name="Normal 9 4 3 2 2 2 3 3" xfId="4935" xr:uid="{5A9811A8-3F9E-42FB-AF17-C262EBBFD178}"/>
    <cellStyle name="Normal 9 4 3 2 2 3" xfId="2413" xr:uid="{0620A267-0D7A-48EF-986B-FDD812C2DE22}"/>
    <cellStyle name="Normal 9 4 3 2 2 3 2" xfId="4502" xr:uid="{2D24EDF4-3623-4B15-B587-0081F01A308E}"/>
    <cellStyle name="Normal 9 4 3 2 2 3 2 2" xfId="5309" xr:uid="{4B95A83D-4B8B-46B6-9F73-1A2C4FC8DF0D}"/>
    <cellStyle name="Normal 9 4 3 2 2 3 2 3" xfId="4937" xr:uid="{F7DB65E7-1099-41D7-9B98-E6BCFF931F5B}"/>
    <cellStyle name="Normal 9 4 3 2 2 4" xfId="4085" xr:uid="{DE443C84-B721-468B-B39D-520D9A8931C8}"/>
    <cellStyle name="Normal 9 4 3 2 2 4 2" xfId="4938" xr:uid="{744B5203-CEC2-4E32-A8CB-BEECBB36513F}"/>
    <cellStyle name="Normal 9 4 3 2 2 5" xfId="4934" xr:uid="{50CC54CC-2350-40DD-89DF-F3B01AAEBA1B}"/>
    <cellStyle name="Normal 9 4 3 2 3" xfId="2414" xr:uid="{F94DA500-5DC2-4B61-BDC5-1FAD246ABE07}"/>
    <cellStyle name="Normal 9 4 3 2 3 2" xfId="2415" xr:uid="{4E3A78FE-2960-464F-934C-DD59F91708C1}"/>
    <cellStyle name="Normal 9 4 3 2 3 2 2" xfId="4503" xr:uid="{BF0CD7AB-17F8-4F79-BED7-DCB922392745}"/>
    <cellStyle name="Normal 9 4 3 2 3 2 2 2" xfId="5310" xr:uid="{D925FA20-D6A0-48AD-8B03-A347CA4318D4}"/>
    <cellStyle name="Normal 9 4 3 2 3 2 2 3" xfId="4940" xr:uid="{FE7EE9A4-FB59-489C-BF5D-FCD401DB1CD4}"/>
    <cellStyle name="Normal 9 4 3 2 3 3" xfId="4086" xr:uid="{1A161F14-2A33-431B-9274-1C37E52B50E2}"/>
    <cellStyle name="Normal 9 4 3 2 3 3 2" xfId="4941" xr:uid="{7B09ACD2-83C8-456D-8614-4AE2ED179B95}"/>
    <cellStyle name="Normal 9 4 3 2 3 4" xfId="4087" xr:uid="{59807ADD-3960-44CF-8709-FBEFC6B2EEE6}"/>
    <cellStyle name="Normal 9 4 3 2 3 4 2" xfId="4942" xr:uid="{77E94B08-AF9B-48A9-B2CD-AA6C1EB06C47}"/>
    <cellStyle name="Normal 9 4 3 2 3 5" xfId="4939" xr:uid="{EE1EDAD9-D72C-4DB9-A40A-8626BE503FA0}"/>
    <cellStyle name="Normal 9 4 3 2 4" xfId="2416" xr:uid="{05B536BA-9A6D-48BB-B0B5-7CB618A6E32E}"/>
    <cellStyle name="Normal 9 4 3 2 4 2" xfId="4504" xr:uid="{C0DA08F0-7E0E-41EC-B7A3-731F623B6EA6}"/>
    <cellStyle name="Normal 9 4 3 2 4 2 2" xfId="5311" xr:uid="{D24054AC-4188-41FA-B98D-A0D66E648018}"/>
    <cellStyle name="Normal 9 4 3 2 4 2 3" xfId="4943" xr:uid="{5458B913-4E54-48A4-A506-2B223C624A45}"/>
    <cellStyle name="Normal 9 4 3 2 5" xfId="4088" xr:uid="{CA128DDB-662A-4D65-8D05-4273965DEEDB}"/>
    <cellStyle name="Normal 9 4 3 2 5 2" xfId="4944" xr:uid="{D8C72836-85BA-4499-9B85-670C267B8D99}"/>
    <cellStyle name="Normal 9 4 3 2 6" xfId="4089" xr:uid="{79C4280A-57CE-488C-AEEE-BDEAE75EA65A}"/>
    <cellStyle name="Normal 9 4 3 2 6 2" xfId="4945" xr:uid="{DBB97229-3C9E-47CF-AD1E-0086EBD6F6E5}"/>
    <cellStyle name="Normal 9 4 3 2 7" xfId="4933" xr:uid="{DE04A8A2-DBEA-481F-ACD0-3356156EF897}"/>
    <cellStyle name="Normal 9 4 3 3" xfId="416" xr:uid="{5430543F-1099-450C-A385-761871A239F5}"/>
    <cellStyle name="Normal 9 4 3 3 2" xfId="2417" xr:uid="{A0E6B144-4BEA-4A0B-9A03-5D0C5C8B1F06}"/>
    <cellStyle name="Normal 9 4 3 3 2 2" xfId="2418" xr:uid="{3E1A4E08-08BD-42F5-9CCB-35BEA65B0BBC}"/>
    <cellStyle name="Normal 9 4 3 3 2 2 2" xfId="4505" xr:uid="{3EEE5609-E31A-4DCE-9EBF-E4DD8DFB1611}"/>
    <cellStyle name="Normal 9 4 3 3 2 2 2 2" xfId="5312" xr:uid="{75891AF5-5630-4555-917F-856200BF34AF}"/>
    <cellStyle name="Normal 9 4 3 3 2 2 2 3" xfId="4948" xr:uid="{3B80290E-3C8E-4CD1-ABB1-5D2743DC41E1}"/>
    <cellStyle name="Normal 9 4 3 3 2 3" xfId="4090" xr:uid="{A348FD15-FFBE-4424-B18C-0F410438C739}"/>
    <cellStyle name="Normal 9 4 3 3 2 3 2" xfId="4949" xr:uid="{01DC754A-B6C4-4925-AA61-04700068CC32}"/>
    <cellStyle name="Normal 9 4 3 3 2 4" xfId="4091" xr:uid="{90D600BE-6374-4454-B4D0-E50CDC5D8397}"/>
    <cellStyle name="Normal 9 4 3 3 2 4 2" xfId="4950" xr:uid="{E1BA572A-AB01-47C8-8BE7-AE10DD78F087}"/>
    <cellStyle name="Normal 9 4 3 3 2 5" xfId="4947" xr:uid="{2A1FDE94-878E-4676-85D7-A92BDE74E543}"/>
    <cellStyle name="Normal 9 4 3 3 3" xfId="2419" xr:uid="{6D2C339E-B942-40E8-9061-017F88E9F41F}"/>
    <cellStyle name="Normal 9 4 3 3 3 2" xfId="4506" xr:uid="{BB1C4701-6F51-482C-9C01-DBD14946869A}"/>
    <cellStyle name="Normal 9 4 3 3 3 2 2" xfId="5313" xr:uid="{E8A6F854-142A-42B9-8ACB-F928430BC215}"/>
    <cellStyle name="Normal 9 4 3 3 3 2 3" xfId="4951" xr:uid="{043F21F8-2874-44E0-9BF9-B26A05ACC4FA}"/>
    <cellStyle name="Normal 9 4 3 3 4" xfId="4092" xr:uid="{069EB9A0-D9AB-4043-8F71-AD0857D003A2}"/>
    <cellStyle name="Normal 9 4 3 3 4 2" xfId="4952" xr:uid="{3EDDC7A5-D824-49E6-95CC-F711F293A46F}"/>
    <cellStyle name="Normal 9 4 3 3 5" xfId="4093" xr:uid="{D7FBBCC5-1B32-4425-9E44-DB9786D744B5}"/>
    <cellStyle name="Normal 9 4 3 3 5 2" xfId="4953" xr:uid="{A6E69C24-0C5A-4086-9539-9B9F83E6BFFF}"/>
    <cellStyle name="Normal 9 4 3 3 6" xfId="4946" xr:uid="{A040006C-1659-44E8-8AD5-6C0AD573992D}"/>
    <cellStyle name="Normal 9 4 3 4" xfId="2420" xr:uid="{629FA439-14A4-4F00-B2A5-9AD495FB9541}"/>
    <cellStyle name="Normal 9 4 3 4 2" xfId="2421" xr:uid="{66E4E70B-6C7C-445B-B549-95E92B0068FF}"/>
    <cellStyle name="Normal 9 4 3 4 2 2" xfId="4507" xr:uid="{5DEB1057-02EF-4F81-867F-285E4406FBC1}"/>
    <cellStyle name="Normal 9 4 3 4 2 2 2" xfId="5314" xr:uid="{8BF33EF6-0973-4EAA-A493-D878479372D2}"/>
    <cellStyle name="Normal 9 4 3 4 2 2 3" xfId="4955" xr:uid="{902C27E0-CA60-4C20-93B9-159F8FF59D7D}"/>
    <cellStyle name="Normal 9 4 3 4 3" xfId="4094" xr:uid="{2A46CD2D-1A31-4245-87E7-10C5DCD01527}"/>
    <cellStyle name="Normal 9 4 3 4 3 2" xfId="4956" xr:uid="{49D9B84F-4086-4A41-9093-DDF9F2B02D2D}"/>
    <cellStyle name="Normal 9 4 3 4 4" xfId="4095" xr:uid="{0ECFFDAD-A47C-4BC7-91A8-A0D5BFBB49C5}"/>
    <cellStyle name="Normal 9 4 3 4 4 2" xfId="4957" xr:uid="{3F8264D1-AF2A-48D5-85F8-E9CE4842F923}"/>
    <cellStyle name="Normal 9 4 3 4 5" xfId="4954" xr:uid="{9E6B553A-C865-44F8-9D56-2D0454CDD040}"/>
    <cellStyle name="Normal 9 4 3 5" xfId="2422" xr:uid="{25DAF5E6-A384-4C93-869F-BA4542E01228}"/>
    <cellStyle name="Normal 9 4 3 5 2" xfId="4096" xr:uid="{2C91D919-33DA-47EF-B14B-C79FA28B9F7C}"/>
    <cellStyle name="Normal 9 4 3 5 2 2" xfId="4959" xr:uid="{1AD54844-46BE-46A4-A141-6ABE2A9134EC}"/>
    <cellStyle name="Normal 9 4 3 5 3" xfId="4097" xr:uid="{EA5CE583-8B0C-4086-AD24-7867309C909B}"/>
    <cellStyle name="Normal 9 4 3 5 3 2" xfId="4960" xr:uid="{F7D67F16-58CE-47DB-94FE-6E1E84CFDEB9}"/>
    <cellStyle name="Normal 9 4 3 5 4" xfId="4098" xr:uid="{C37D5D10-2730-4A55-9DCE-C518D0517595}"/>
    <cellStyle name="Normal 9 4 3 5 4 2" xfId="4961" xr:uid="{D5853621-230C-423F-99D6-8EB62442A598}"/>
    <cellStyle name="Normal 9 4 3 5 5" xfId="4958" xr:uid="{662E7730-C95C-4995-82AC-040239D09DF2}"/>
    <cellStyle name="Normal 9 4 3 6" xfId="4099" xr:uid="{1F6401A9-9F60-4564-B7B1-EB94A8EF4576}"/>
    <cellStyle name="Normal 9 4 3 6 2" xfId="4962" xr:uid="{E5588DBF-4BE9-4BC9-B0CA-FA567565A87F}"/>
    <cellStyle name="Normal 9 4 3 7" xfId="4100" xr:uid="{1FA5AA9A-D23E-4371-AA54-1E735F56C435}"/>
    <cellStyle name="Normal 9 4 3 7 2" xfId="4963" xr:uid="{0588D473-67F1-4AB0-8E04-2E02A11C46BF}"/>
    <cellStyle name="Normal 9 4 3 8" xfId="4101" xr:uid="{B67BB19E-58CB-42D9-A40D-46B2C66DB301}"/>
    <cellStyle name="Normal 9 4 3 8 2" xfId="4964" xr:uid="{75924536-48F4-4581-8B72-6D058F8D74E9}"/>
    <cellStyle name="Normal 9 4 3 9" xfId="4932" xr:uid="{D582AA58-47CA-412B-9E6C-F81000560EA7}"/>
    <cellStyle name="Normal 9 4 4" xfId="177" xr:uid="{A327F210-C53D-4B7A-8D43-1D46B89E3249}"/>
    <cellStyle name="Normal 9 4 4 2" xfId="864" xr:uid="{0BE903A3-2838-4F12-8262-91AE8BC86717}"/>
    <cellStyle name="Normal 9 4 4 2 2" xfId="865" xr:uid="{44266A72-CCEF-45CC-B10D-5038FE0194E9}"/>
    <cellStyle name="Normal 9 4 4 2 2 2" xfId="2423" xr:uid="{EE3C00E0-DD9C-49CC-A497-07CA14FBCF22}"/>
    <cellStyle name="Normal 9 4 4 2 2 2 2" xfId="2424" xr:uid="{88B2171C-98C4-4FA2-A649-BAB8E206DF0E}"/>
    <cellStyle name="Normal 9 4 4 2 2 2 2 2" xfId="4969" xr:uid="{56A828B3-C676-40BD-8746-EA8130636960}"/>
    <cellStyle name="Normal 9 4 4 2 2 2 3" xfId="4968" xr:uid="{22B72AA0-FACA-4DE4-A47F-002D3E1EF0C8}"/>
    <cellStyle name="Normal 9 4 4 2 2 3" xfId="2425" xr:uid="{8669B588-0492-45BB-ABCD-0D3ADC04AD2F}"/>
    <cellStyle name="Normal 9 4 4 2 2 3 2" xfId="4970" xr:uid="{3E97AF4C-FE0E-4D88-88B7-6DC848681205}"/>
    <cellStyle name="Normal 9 4 4 2 2 4" xfId="4102" xr:uid="{2DD91596-DA24-4AA9-864A-AC19879E6752}"/>
    <cellStyle name="Normal 9 4 4 2 2 4 2" xfId="4971" xr:uid="{F0C32BD5-CDA7-435D-9FEF-863CCBF1CEDB}"/>
    <cellStyle name="Normal 9 4 4 2 2 5" xfId="4967" xr:uid="{9BF4B3F7-4237-49E1-A7AF-E80819C330EE}"/>
    <cellStyle name="Normal 9 4 4 2 3" xfId="2426" xr:uid="{00AA139C-F004-47DC-A441-F41F65E1C23A}"/>
    <cellStyle name="Normal 9 4 4 2 3 2" xfId="2427" xr:uid="{3952CD9A-79B5-4516-B114-911252E1C5B8}"/>
    <cellStyle name="Normal 9 4 4 2 3 2 2" xfId="4973" xr:uid="{2A3E024D-7CBD-4A6F-AA6B-EACCAC61A1D0}"/>
    <cellStyle name="Normal 9 4 4 2 3 3" xfId="4972" xr:uid="{5844AA6F-2C61-4F2B-82C8-A3AAD59DA5E6}"/>
    <cellStyle name="Normal 9 4 4 2 4" xfId="2428" xr:uid="{FA73D9BE-5184-46F6-A708-A5A9810BC503}"/>
    <cellStyle name="Normal 9 4 4 2 4 2" xfId="4974" xr:uid="{F8F31E1C-4D34-4961-B9C4-A7AB1CEDF646}"/>
    <cellStyle name="Normal 9 4 4 2 5" xfId="4103" xr:uid="{914C1992-2EF5-4638-9CD1-6B5A284B37FD}"/>
    <cellStyle name="Normal 9 4 4 2 5 2" xfId="4975" xr:uid="{C8A0523A-7034-4DD2-BA6F-269665232083}"/>
    <cellStyle name="Normal 9 4 4 2 6" xfId="4966" xr:uid="{DFEB2268-4465-4DF2-BBD3-6775B9D3428F}"/>
    <cellStyle name="Normal 9 4 4 3" xfId="866" xr:uid="{8C9CBD15-DA19-435B-B371-7EE6A848A5D8}"/>
    <cellStyle name="Normal 9 4 4 3 2" xfId="2429" xr:uid="{5A28154E-7600-40B5-A1C5-5680C8928311}"/>
    <cellStyle name="Normal 9 4 4 3 2 2" xfId="2430" xr:uid="{CC2F9A70-0D44-477B-B37A-BB3BBBB44010}"/>
    <cellStyle name="Normal 9 4 4 3 2 2 2" xfId="4978" xr:uid="{A706D251-7434-481C-97C7-3750EFFD859B}"/>
    <cellStyle name="Normal 9 4 4 3 2 3" xfId="4977" xr:uid="{013B4A45-90BB-4626-945B-1915679DDA09}"/>
    <cellStyle name="Normal 9 4 4 3 3" xfId="2431" xr:uid="{3CFFB338-8566-429A-B8A6-DAD05D649F6F}"/>
    <cellStyle name="Normal 9 4 4 3 3 2" xfId="4979" xr:uid="{02CA206C-0717-48D6-B7C6-B2969F9EE5CF}"/>
    <cellStyle name="Normal 9 4 4 3 4" xfId="4104" xr:uid="{A5AA5C60-CA01-4502-AF9D-2EE7E2EA40C4}"/>
    <cellStyle name="Normal 9 4 4 3 4 2" xfId="4980" xr:uid="{B26C92DD-2329-4875-AAAD-3E7437345408}"/>
    <cellStyle name="Normal 9 4 4 3 5" xfId="4976" xr:uid="{17E9BA0B-3F00-4716-9D52-75BBD3EEA2BF}"/>
    <cellStyle name="Normal 9 4 4 4" xfId="2432" xr:uid="{5F03937C-11CA-40FB-BECA-45D247EFE62E}"/>
    <cellStyle name="Normal 9 4 4 4 2" xfId="2433" xr:uid="{2EC6A732-B796-4842-A7C7-8D6AE8739A8A}"/>
    <cellStyle name="Normal 9 4 4 4 2 2" xfId="4982" xr:uid="{E594067C-70B2-40AC-9706-7C1A4D89BAC9}"/>
    <cellStyle name="Normal 9 4 4 4 3" xfId="4105" xr:uid="{11B47986-0A4A-42B1-92CD-266A4D5B213B}"/>
    <cellStyle name="Normal 9 4 4 4 3 2" xfId="4983" xr:uid="{59427F59-817C-45E5-A584-4A8B052FD95A}"/>
    <cellStyle name="Normal 9 4 4 4 4" xfId="4106" xr:uid="{DDF8294D-A8E4-491D-9665-7E9D9286AD4D}"/>
    <cellStyle name="Normal 9 4 4 4 4 2" xfId="4984" xr:uid="{566B6086-AD72-4397-934B-FB0B9433A54C}"/>
    <cellStyle name="Normal 9 4 4 4 5" xfId="4981" xr:uid="{8EE2C612-770D-4183-90B5-914B9A5F2DA3}"/>
    <cellStyle name="Normal 9 4 4 5" xfId="2434" xr:uid="{EC8AA486-6F34-4AAB-8F26-53D54EDDA06F}"/>
    <cellStyle name="Normal 9 4 4 5 2" xfId="4985" xr:uid="{BCFC232E-99F1-498E-B822-3255D18C7B10}"/>
    <cellStyle name="Normal 9 4 4 6" xfId="4107" xr:uid="{BC957650-47CF-4914-A78D-54702D40AA7B}"/>
    <cellStyle name="Normal 9 4 4 6 2" xfId="4986" xr:uid="{383CAFD8-6EA0-4BAF-A5A9-246D1492D3E9}"/>
    <cellStyle name="Normal 9 4 4 7" xfId="4108" xr:uid="{B09F2C21-E65A-4DF6-8B02-CD1D44BDB68F}"/>
    <cellStyle name="Normal 9 4 4 7 2" xfId="4987" xr:uid="{7DB86B39-05A8-40A1-8867-F5CE22B7F951}"/>
    <cellStyle name="Normal 9 4 4 8" xfId="4965" xr:uid="{67779B56-BC18-428D-8E32-867FDC54D6A5}"/>
    <cellStyle name="Normal 9 4 5" xfId="417" xr:uid="{836259B7-D1FC-46F6-90A6-E16AA8D80956}"/>
    <cellStyle name="Normal 9 4 5 2" xfId="867" xr:uid="{3374CA45-F4E6-434D-A1D6-8BF09526778A}"/>
    <cellStyle name="Normal 9 4 5 2 2" xfId="2435" xr:uid="{FE5B5379-EC3E-49F6-A957-3B4051E530CD}"/>
    <cellStyle name="Normal 9 4 5 2 2 2" xfId="2436" xr:uid="{74A74B01-B40F-48BF-827D-E91600C45338}"/>
    <cellStyle name="Normal 9 4 5 2 2 2 2" xfId="4991" xr:uid="{3CDF9096-21B5-41A7-B150-20495AEAA5DE}"/>
    <cellStyle name="Normal 9 4 5 2 2 3" xfId="4990" xr:uid="{92A24FA8-4542-4095-A712-7992C04C785F}"/>
    <cellStyle name="Normal 9 4 5 2 3" xfId="2437" xr:uid="{E039D1EF-1499-4C61-9AD3-126C31A7FAB0}"/>
    <cellStyle name="Normal 9 4 5 2 3 2" xfId="4992" xr:uid="{44872028-C021-4F1D-B3A5-71CD192B5B29}"/>
    <cellStyle name="Normal 9 4 5 2 4" xfId="4109" xr:uid="{D08CB552-F89E-45BE-BD6E-55D183EE0F50}"/>
    <cellStyle name="Normal 9 4 5 2 4 2" xfId="4993" xr:uid="{7B5EAB40-8930-4C9F-81DB-2F45167E47AE}"/>
    <cellStyle name="Normal 9 4 5 2 5" xfId="4989" xr:uid="{1228E3FB-4A24-4BF1-B8E7-4F78B3E59652}"/>
    <cellStyle name="Normal 9 4 5 3" xfId="2438" xr:uid="{0C243C99-590B-4EFE-9116-8D5141DF39F1}"/>
    <cellStyle name="Normal 9 4 5 3 2" xfId="2439" xr:uid="{B7930193-F169-4239-8C73-F3F30680AE49}"/>
    <cellStyle name="Normal 9 4 5 3 2 2" xfId="4995" xr:uid="{EB37249F-8AD0-4269-AC3E-F46422D3829A}"/>
    <cellStyle name="Normal 9 4 5 3 3" xfId="4110" xr:uid="{8D3FEF22-13D7-4446-8BF6-7F855A66E10B}"/>
    <cellStyle name="Normal 9 4 5 3 3 2" xfId="4996" xr:uid="{A39915E5-4127-41B4-8E61-A15D7CBF5EE5}"/>
    <cellStyle name="Normal 9 4 5 3 4" xfId="4111" xr:uid="{C726775C-C552-4671-A9F4-DD8EA2951B49}"/>
    <cellStyle name="Normal 9 4 5 3 4 2" xfId="4997" xr:uid="{BAED324A-A438-49D6-B802-18EBA6775278}"/>
    <cellStyle name="Normal 9 4 5 3 5" xfId="4994" xr:uid="{AF7AF536-C359-4578-827A-08DCC770AEE9}"/>
    <cellStyle name="Normal 9 4 5 4" xfId="2440" xr:uid="{FE4725F5-8471-4E3A-97BA-137725DCFFDC}"/>
    <cellStyle name="Normal 9 4 5 4 2" xfId="4998" xr:uid="{7ECE90D7-D4AC-4BF9-BEEA-C815669159C4}"/>
    <cellStyle name="Normal 9 4 5 5" xfId="4112" xr:uid="{B05925E5-98E6-4E73-88C5-1A56B5ADCDCA}"/>
    <cellStyle name="Normal 9 4 5 5 2" xfId="4999" xr:uid="{CC5259E3-C7E9-4C28-80F2-140E9F4C2A7B}"/>
    <cellStyle name="Normal 9 4 5 6" xfId="4113" xr:uid="{48326E1A-0872-41BE-91C0-BF534A78561A}"/>
    <cellStyle name="Normal 9 4 5 6 2" xfId="5000" xr:uid="{035F5B86-B091-437A-A95C-34D43CEEBF1E}"/>
    <cellStyle name="Normal 9 4 5 7" xfId="4988" xr:uid="{517F7FF4-D282-4578-B317-9EF284FF5B75}"/>
    <cellStyle name="Normal 9 4 6" xfId="418" xr:uid="{5BD39056-4042-468E-BAE7-CFF3E5A81A58}"/>
    <cellStyle name="Normal 9 4 6 2" xfId="2441" xr:uid="{589A880C-E0F0-4E4F-8058-AEBBF89F0FB8}"/>
    <cellStyle name="Normal 9 4 6 2 2" xfId="2442" xr:uid="{F1A2AB96-A8E5-463A-BEE9-F70D35F94D32}"/>
    <cellStyle name="Normal 9 4 6 2 2 2" xfId="5003" xr:uid="{4F7B2FD0-9D33-4CB2-876F-C3A5E93DA359}"/>
    <cellStyle name="Normal 9 4 6 2 3" xfId="4114" xr:uid="{C2C7F32A-9E20-493F-AC12-34A2E93CC87B}"/>
    <cellStyle name="Normal 9 4 6 2 3 2" xfId="5004" xr:uid="{AC5D49DD-1D41-4882-80A1-EAEAFD43B896}"/>
    <cellStyle name="Normal 9 4 6 2 4" xfId="4115" xr:uid="{6EF27363-9326-4FE4-BB1D-B0416CB94D9E}"/>
    <cellStyle name="Normal 9 4 6 2 4 2" xfId="5005" xr:uid="{9435BD43-6C95-400F-AEAF-4183EBF3AC18}"/>
    <cellStyle name="Normal 9 4 6 2 5" xfId="5002" xr:uid="{F37DAB52-0BB2-461B-9C24-D46903C103CF}"/>
    <cellStyle name="Normal 9 4 6 3" xfId="2443" xr:uid="{E111E5BD-A4E3-41E3-BD6C-06574BA219B5}"/>
    <cellStyle name="Normal 9 4 6 3 2" xfId="5006" xr:uid="{84262252-6434-4BFF-BED3-F0CE99C59C9E}"/>
    <cellStyle name="Normal 9 4 6 4" xfId="4116" xr:uid="{8E654FB3-EA57-4F4F-A591-A7D45F129B4B}"/>
    <cellStyle name="Normal 9 4 6 4 2" xfId="5007" xr:uid="{06EF7E82-6524-4780-8DB7-20AF3F55B357}"/>
    <cellStyle name="Normal 9 4 6 5" xfId="4117" xr:uid="{B40BEDA9-23E4-4CD0-A3BB-F2410F46CE73}"/>
    <cellStyle name="Normal 9 4 6 5 2" xfId="5008" xr:uid="{11232345-EB7F-49B7-893B-EEB3A0889EE0}"/>
    <cellStyle name="Normal 9 4 6 6" xfId="5001" xr:uid="{DC91DB1A-AE1B-4443-9814-FF2BD527DD45}"/>
    <cellStyle name="Normal 9 4 7" xfId="2444" xr:uid="{6372335A-4D26-4C6D-90E9-12121D126774}"/>
    <cellStyle name="Normal 9 4 7 2" xfId="2445" xr:uid="{E31B5556-EDCD-445B-8BBD-08C295D43571}"/>
    <cellStyle name="Normal 9 4 7 2 2" xfId="5010" xr:uid="{541139C0-08A3-4C48-AFF7-BEB1A520F0BB}"/>
    <cellStyle name="Normal 9 4 7 3" xfId="4118" xr:uid="{DFBA78C4-ECFC-47A7-AF2E-6A6A5B4B8965}"/>
    <cellStyle name="Normal 9 4 7 3 2" xfId="5011" xr:uid="{811059B1-CC07-4583-8844-BF1DC54593A6}"/>
    <cellStyle name="Normal 9 4 7 4" xfId="4119" xr:uid="{7E9FBB28-6E56-4CDD-8FDD-BA5DA37BBFE7}"/>
    <cellStyle name="Normal 9 4 7 4 2" xfId="5012" xr:uid="{30C6F533-D81E-4B90-965B-EE5EF2C6115C}"/>
    <cellStyle name="Normal 9 4 7 5" xfId="5009" xr:uid="{1DE4A9B2-BFBA-4627-8EB8-EBDF3095EC0B}"/>
    <cellStyle name="Normal 9 4 8" xfId="2446" xr:uid="{30E0A7F6-549F-4A1F-A110-6648ECDE20FD}"/>
    <cellStyle name="Normal 9 4 8 2" xfId="4120" xr:uid="{F25687E5-0ED6-4873-A4C9-8F93617E5332}"/>
    <cellStyle name="Normal 9 4 8 2 2" xfId="5014" xr:uid="{F82BE0F4-F48E-49E9-A3C8-874B959D1CDF}"/>
    <cellStyle name="Normal 9 4 8 3" xfId="4121" xr:uid="{FEF31CBA-D6F1-4133-B6CB-698D536374C1}"/>
    <cellStyle name="Normal 9 4 8 3 2" xfId="5015" xr:uid="{7EB4AA78-EE32-49D7-9075-6EE31B65FAFA}"/>
    <cellStyle name="Normal 9 4 8 4" xfId="4122" xr:uid="{8EDF5F12-57C4-4635-A953-CC98079EBC86}"/>
    <cellStyle name="Normal 9 4 8 4 2" xfId="5016" xr:uid="{3BF409DC-8D5A-40A4-94F8-09680ABDE476}"/>
    <cellStyle name="Normal 9 4 8 5" xfId="5013" xr:uid="{631B873D-9B8B-44C4-BBAF-D3F5B17E2B27}"/>
    <cellStyle name="Normal 9 4 9" xfId="4123" xr:uid="{42B29BF2-D696-4427-A276-EAF43ACBE056}"/>
    <cellStyle name="Normal 9 4 9 2" xfId="5017" xr:uid="{95D26D7C-87B1-4033-861C-D155512C0F7B}"/>
    <cellStyle name="Normal 9 5" xfId="178" xr:uid="{D2DA3099-0D0E-4A94-AF84-FD5F77DFE33C}"/>
    <cellStyle name="Normal 9 5 10" xfId="4124" xr:uid="{F252D169-28DE-4FAA-AB46-FCA40091B18A}"/>
    <cellStyle name="Normal 9 5 10 2" xfId="5019" xr:uid="{992E00D7-0CF0-4B9A-9045-420AD805EBBF}"/>
    <cellStyle name="Normal 9 5 11" xfId="4125" xr:uid="{4E48838A-E83F-4B07-937C-9583DFC29097}"/>
    <cellStyle name="Normal 9 5 11 2" xfId="5020" xr:uid="{4A99DD75-E1BE-4291-8359-739DD7E0D862}"/>
    <cellStyle name="Normal 9 5 12" xfId="5018" xr:uid="{4040F86E-9E95-4F73-AF13-542AA57EBDA9}"/>
    <cellStyle name="Normal 9 5 2" xfId="179" xr:uid="{AED81249-0F6C-4806-B81A-431141A4902B}"/>
    <cellStyle name="Normal 9 5 2 10" xfId="5021" xr:uid="{2FE34268-115B-4040-B357-2CE4C11AADD2}"/>
    <cellStyle name="Normal 9 5 2 2" xfId="419" xr:uid="{EE5AEBBA-6408-4741-B1BA-8B6F6D0CE2D0}"/>
    <cellStyle name="Normal 9 5 2 2 2" xfId="868" xr:uid="{D9B1403F-0608-4123-8CD0-C7D50D0FF562}"/>
    <cellStyle name="Normal 9 5 2 2 2 2" xfId="869" xr:uid="{6ED58EB7-7402-431B-AA7F-5C3830C82DC7}"/>
    <cellStyle name="Normal 9 5 2 2 2 2 2" xfId="2447" xr:uid="{529183C8-25E9-408C-A28F-4F3F821D5AF5}"/>
    <cellStyle name="Normal 9 5 2 2 2 2 2 2" xfId="5025" xr:uid="{88F37766-031C-47C9-B926-B05BE6B4B0E8}"/>
    <cellStyle name="Normal 9 5 2 2 2 2 3" xfId="4126" xr:uid="{867737BC-C9BE-478A-B991-E59846BE8AE0}"/>
    <cellStyle name="Normal 9 5 2 2 2 2 3 2" xfId="5026" xr:uid="{399418A0-DF22-4690-B0D0-97CE0E529885}"/>
    <cellStyle name="Normal 9 5 2 2 2 2 4" xfId="4127" xr:uid="{AA3660A5-D105-4841-B61E-1A24B50C234E}"/>
    <cellStyle name="Normal 9 5 2 2 2 2 4 2" xfId="5027" xr:uid="{7E2CB966-A654-466E-A31E-04ED1F0B6169}"/>
    <cellStyle name="Normal 9 5 2 2 2 2 5" xfId="5024" xr:uid="{43E1391C-AECE-4ACD-9C4B-4AFC9C3B5107}"/>
    <cellStyle name="Normal 9 5 2 2 2 3" xfId="2448" xr:uid="{16023B8C-1861-4D93-99E6-A835DCFB745C}"/>
    <cellStyle name="Normal 9 5 2 2 2 3 2" xfId="4128" xr:uid="{8D1A89AE-4972-43AF-B07E-F596A1B0A39B}"/>
    <cellStyle name="Normal 9 5 2 2 2 3 2 2" xfId="5029" xr:uid="{FC498FE1-C5E7-4732-ACA5-3D1CA7E77CDD}"/>
    <cellStyle name="Normal 9 5 2 2 2 3 3" xfId="4129" xr:uid="{11441C96-4630-42ED-9154-5C8A7AA5B209}"/>
    <cellStyle name="Normal 9 5 2 2 2 3 3 2" xfId="5030" xr:uid="{AD6F6099-AC00-47F8-9ACE-459E55A8F131}"/>
    <cellStyle name="Normal 9 5 2 2 2 3 4" xfId="4130" xr:uid="{7C8CDB06-6D44-425D-8306-68BA1A2A3C9D}"/>
    <cellStyle name="Normal 9 5 2 2 2 3 4 2" xfId="5031" xr:uid="{30F31EDC-A846-41A7-B070-13454244FD11}"/>
    <cellStyle name="Normal 9 5 2 2 2 3 5" xfId="5028" xr:uid="{422AA3ED-469E-4834-AEB4-19E1A5CE8094}"/>
    <cellStyle name="Normal 9 5 2 2 2 4" xfId="4131" xr:uid="{B03988DD-4416-4975-A12E-AB9CDBB0DED6}"/>
    <cellStyle name="Normal 9 5 2 2 2 4 2" xfId="5032" xr:uid="{F4B47742-E085-4F78-A3EE-8BDF27983F46}"/>
    <cellStyle name="Normal 9 5 2 2 2 5" xfId="4132" xr:uid="{6B238265-EAEB-4C5A-8B70-251B52F9F74E}"/>
    <cellStyle name="Normal 9 5 2 2 2 5 2" xfId="5033" xr:uid="{DC7DB5D6-CAA4-4DC3-A949-65F362272918}"/>
    <cellStyle name="Normal 9 5 2 2 2 6" xfId="4133" xr:uid="{0BEC3282-3E60-453F-B450-92DBCB9F8015}"/>
    <cellStyle name="Normal 9 5 2 2 2 6 2" xfId="5034" xr:uid="{CC09C846-19C1-4BFA-BFAE-EF8BEF0A57DC}"/>
    <cellStyle name="Normal 9 5 2 2 2 7" xfId="5023" xr:uid="{799650BD-EF12-431C-81F7-F8EC9FF5449D}"/>
    <cellStyle name="Normal 9 5 2 2 3" xfId="870" xr:uid="{93A6D525-CFA5-4343-8A1D-B8DCC3951898}"/>
    <cellStyle name="Normal 9 5 2 2 3 2" xfId="2449" xr:uid="{84A5B60F-27C8-45D6-860B-8CA39887ABAC}"/>
    <cellStyle name="Normal 9 5 2 2 3 2 2" xfId="4134" xr:uid="{EFC3D9BD-6C71-4919-8619-9F4CFEAF3576}"/>
    <cellStyle name="Normal 9 5 2 2 3 2 2 2" xfId="5037" xr:uid="{879B5BD6-F995-4EF1-8091-390A89D8FD8A}"/>
    <cellStyle name="Normal 9 5 2 2 3 2 3" xfId="4135" xr:uid="{4B4213FE-5AE1-4C2D-A2DE-AC9276951CA5}"/>
    <cellStyle name="Normal 9 5 2 2 3 2 3 2" xfId="5038" xr:uid="{D8EEEF4B-1F88-46CA-8499-0B4970CC54EB}"/>
    <cellStyle name="Normal 9 5 2 2 3 2 4" xfId="4136" xr:uid="{BCA66581-3765-4936-AB67-9B252A62A546}"/>
    <cellStyle name="Normal 9 5 2 2 3 2 4 2" xfId="5039" xr:uid="{950EDCA6-E1D0-4CF9-858E-F73322F8C1AE}"/>
    <cellStyle name="Normal 9 5 2 2 3 2 5" xfId="5036" xr:uid="{209CDACE-4DB8-425A-9E24-E0D4E2799046}"/>
    <cellStyle name="Normal 9 5 2 2 3 3" xfId="4137" xr:uid="{9000F6CF-8642-404B-AD0D-8AB951661426}"/>
    <cellStyle name="Normal 9 5 2 2 3 3 2" xfId="5040" xr:uid="{A627E206-34BF-4E53-9CAB-BA118BDDDF1B}"/>
    <cellStyle name="Normal 9 5 2 2 3 4" xfId="4138" xr:uid="{0BB22749-9383-4E34-8087-2A1790CB864B}"/>
    <cellStyle name="Normal 9 5 2 2 3 4 2" xfId="5041" xr:uid="{B6E74B54-9B03-45F8-A4C5-6496B1CE531D}"/>
    <cellStyle name="Normal 9 5 2 2 3 5" xfId="4139" xr:uid="{FB558A8B-1EE3-4849-A12F-26B62F3BEFAE}"/>
    <cellStyle name="Normal 9 5 2 2 3 5 2" xfId="5042" xr:uid="{4BD6D400-6448-48D7-9F05-A23FF4013662}"/>
    <cellStyle name="Normal 9 5 2 2 3 6" xfId="5035" xr:uid="{121AC5ED-3DE2-4002-84DD-B21A15AC282A}"/>
    <cellStyle name="Normal 9 5 2 2 4" xfId="2450" xr:uid="{FD05F842-7C78-44E9-B867-00E4AB1FEFA1}"/>
    <cellStyle name="Normal 9 5 2 2 4 2" xfId="4140" xr:uid="{1270831A-F087-49C6-9DBC-1CDFF5592C40}"/>
    <cellStyle name="Normal 9 5 2 2 4 2 2" xfId="5044" xr:uid="{3EF3B04A-D72C-4EBC-B6BF-13C8C26A5B37}"/>
    <cellStyle name="Normal 9 5 2 2 4 3" xfId="4141" xr:uid="{FD05D6C0-6A2D-4666-A08A-61EAED3BE3D9}"/>
    <cellStyle name="Normal 9 5 2 2 4 3 2" xfId="5045" xr:uid="{82A2E5FC-2B07-4DC4-9F44-40284B43AE68}"/>
    <cellStyle name="Normal 9 5 2 2 4 4" xfId="4142" xr:uid="{5A7F14C3-E6EF-464B-BA2C-1D47C4270749}"/>
    <cellStyle name="Normal 9 5 2 2 4 4 2" xfId="5046" xr:uid="{74ECDAF3-061F-4F32-8E64-604B581083DD}"/>
    <cellStyle name="Normal 9 5 2 2 4 5" xfId="5043" xr:uid="{E54333B0-AF84-42E3-82C2-70493138159F}"/>
    <cellStyle name="Normal 9 5 2 2 5" xfId="4143" xr:uid="{AFC51070-440F-4FBA-AC22-7C4C4DD10C60}"/>
    <cellStyle name="Normal 9 5 2 2 5 2" xfId="4144" xr:uid="{B32855D0-C1D7-483E-B872-1545AA733F5B}"/>
    <cellStyle name="Normal 9 5 2 2 5 2 2" xfId="5048" xr:uid="{D56EEDD4-CD3E-4591-92F6-0F421B90073C}"/>
    <cellStyle name="Normal 9 5 2 2 5 3" xfId="4145" xr:uid="{59ACC8DE-597B-4306-A427-2040DD9DF282}"/>
    <cellStyle name="Normal 9 5 2 2 5 3 2" xfId="5049" xr:uid="{C087C313-A568-461F-A63B-5B8466F17828}"/>
    <cellStyle name="Normal 9 5 2 2 5 4" xfId="4146" xr:uid="{D13AB822-4E87-4A1D-B631-A8CA003D97E4}"/>
    <cellStyle name="Normal 9 5 2 2 5 4 2" xfId="5050" xr:uid="{7E0C6E9B-16FD-4546-90B7-6C685C29EA7A}"/>
    <cellStyle name="Normal 9 5 2 2 5 5" xfId="5047" xr:uid="{28D6C017-FE2D-49A8-8F78-001138FD63DD}"/>
    <cellStyle name="Normal 9 5 2 2 6" xfId="4147" xr:uid="{937BF360-042C-4B12-AF0D-1ADEDB314D3A}"/>
    <cellStyle name="Normal 9 5 2 2 6 2" xfId="5051" xr:uid="{85CE817E-B6AE-4A5C-9FB6-80A33DDDA19E}"/>
    <cellStyle name="Normal 9 5 2 2 7" xfId="4148" xr:uid="{C221839A-610F-4D0F-8505-EE27E30CDE87}"/>
    <cellStyle name="Normal 9 5 2 2 7 2" xfId="5052" xr:uid="{2B55FB37-8D8F-4CB5-9A3A-F4533F9CD731}"/>
    <cellStyle name="Normal 9 5 2 2 8" xfId="4149" xr:uid="{DAAA49BC-4E49-4147-96A0-D64A9AA4119E}"/>
    <cellStyle name="Normal 9 5 2 2 8 2" xfId="5053" xr:uid="{E738E562-9C0F-4E44-91FC-D6263181A08E}"/>
    <cellStyle name="Normal 9 5 2 2 9" xfId="5022" xr:uid="{82F247D0-D984-4C40-9A0E-D9CE8A7A5C7F}"/>
    <cellStyle name="Normal 9 5 2 3" xfId="871" xr:uid="{CB4150CA-FAA0-4EED-84B6-5DB358A3883D}"/>
    <cellStyle name="Normal 9 5 2 3 2" xfId="872" xr:uid="{418E6B10-6A61-4931-B37C-1E4325DE9D64}"/>
    <cellStyle name="Normal 9 5 2 3 2 2" xfId="873" xr:uid="{A83145E8-5048-41EB-922D-087915723AD9}"/>
    <cellStyle name="Normal 9 5 2 3 2 2 2" xfId="5056" xr:uid="{2FF06EB3-8170-48E1-B1A0-95245185FC15}"/>
    <cellStyle name="Normal 9 5 2 3 2 3" xfId="4150" xr:uid="{43AB388D-16FD-4DCF-B569-4D6DBE9BB0BD}"/>
    <cellStyle name="Normal 9 5 2 3 2 3 2" xfId="5057" xr:uid="{534A35FC-A6A1-448D-A75A-3EE61FE73A19}"/>
    <cellStyle name="Normal 9 5 2 3 2 4" xfId="4151" xr:uid="{0EE14E20-4CBC-4F00-9279-5579516FB202}"/>
    <cellStyle name="Normal 9 5 2 3 2 4 2" xfId="5058" xr:uid="{2137A7FD-D945-45CD-A927-FAB2599BC822}"/>
    <cellStyle name="Normal 9 5 2 3 2 5" xfId="5055" xr:uid="{7C11A1AE-BE4E-4C12-8B98-AC3BC31A700C}"/>
    <cellStyle name="Normal 9 5 2 3 3" xfId="874" xr:uid="{0B7E945B-8199-420C-96DB-B86B5003D8A4}"/>
    <cellStyle name="Normal 9 5 2 3 3 2" xfId="4152" xr:uid="{C569E164-2DBC-44B3-A7EA-A6822F4D55E2}"/>
    <cellStyle name="Normal 9 5 2 3 3 2 2" xfId="5060" xr:uid="{3B762261-9C83-4ED8-8033-4456457E78B2}"/>
    <cellStyle name="Normal 9 5 2 3 3 3" xfId="4153" xr:uid="{AD10A945-D459-4569-8CD6-15AF27DF0216}"/>
    <cellStyle name="Normal 9 5 2 3 3 3 2" xfId="5061" xr:uid="{7B59B8AA-CAF5-494F-B0D7-9C295E52938F}"/>
    <cellStyle name="Normal 9 5 2 3 3 4" xfId="4154" xr:uid="{E4DABACB-2706-4207-A96C-7C1CCBEEF2BF}"/>
    <cellStyle name="Normal 9 5 2 3 3 4 2" xfId="5062" xr:uid="{A099C915-BC52-41AF-BB4E-84411D610FBE}"/>
    <cellStyle name="Normal 9 5 2 3 3 5" xfId="5059" xr:uid="{71C2AB33-D483-4D3E-B1E0-581CA51B9B42}"/>
    <cellStyle name="Normal 9 5 2 3 4" xfId="4155" xr:uid="{FE347A1B-0622-4921-AC42-7B7FFB26CBE1}"/>
    <cellStyle name="Normal 9 5 2 3 4 2" xfId="5063" xr:uid="{1CF091E6-1AFF-47F9-BD4D-2E0588F46E71}"/>
    <cellStyle name="Normal 9 5 2 3 5" xfId="4156" xr:uid="{D5AC2CBE-87A0-4CF7-85CE-F9627847DE1D}"/>
    <cellStyle name="Normal 9 5 2 3 5 2" xfId="5064" xr:uid="{3852530E-6AA5-4AE7-90F5-16AD698C0CBE}"/>
    <cellStyle name="Normal 9 5 2 3 6" xfId="4157" xr:uid="{29F09C46-5816-4BAA-82FC-80B143891E77}"/>
    <cellStyle name="Normal 9 5 2 3 6 2" xfId="5065" xr:uid="{DDD503DB-F8FE-41D5-82A7-4D10803772A0}"/>
    <cellStyle name="Normal 9 5 2 3 7" xfId="5054" xr:uid="{2D9DC0D7-ECEF-428C-811F-E54DDC85D114}"/>
    <cellStyle name="Normal 9 5 2 4" xfId="875" xr:uid="{007BA7CA-04E1-458B-ADB9-BC005AEB0B80}"/>
    <cellStyle name="Normal 9 5 2 4 2" xfId="876" xr:uid="{4BAE9EB8-C60E-48B6-A521-EB8928E33416}"/>
    <cellStyle name="Normal 9 5 2 4 2 2" xfId="4158" xr:uid="{07ED0F7C-E7C9-4884-8359-A3AFB26A46C7}"/>
    <cellStyle name="Normal 9 5 2 4 2 2 2" xfId="5068" xr:uid="{B1D9AEEA-D259-4638-BEE7-BA3CB6F26FAF}"/>
    <cellStyle name="Normal 9 5 2 4 2 3" xfId="4159" xr:uid="{72263B43-F95C-46BB-8259-EE8F6AF84251}"/>
    <cellStyle name="Normal 9 5 2 4 2 3 2" xfId="5069" xr:uid="{EEB241C4-FE5E-4D09-B572-A819E3AC4B93}"/>
    <cellStyle name="Normal 9 5 2 4 2 4" xfId="4160" xr:uid="{F3B2DC87-9D6D-4D47-8A6B-79068E45ADCB}"/>
    <cellStyle name="Normal 9 5 2 4 2 4 2" xfId="5070" xr:uid="{89B6C6C4-E774-45B7-B5CE-B283F4A9EEF3}"/>
    <cellStyle name="Normal 9 5 2 4 2 5" xfId="5067" xr:uid="{6099FB05-7D94-4AEA-918F-90B96B62BA80}"/>
    <cellStyle name="Normal 9 5 2 4 3" xfId="4161" xr:uid="{7BC470D0-490B-4D96-B3E8-05A2C1A4969F}"/>
    <cellStyle name="Normal 9 5 2 4 3 2" xfId="5071" xr:uid="{2B4E9124-8823-4D7E-A6A3-12AE8260A599}"/>
    <cellStyle name="Normal 9 5 2 4 4" xfId="4162" xr:uid="{BE8409FB-C912-4A76-8BE9-6E481013F107}"/>
    <cellStyle name="Normal 9 5 2 4 4 2" xfId="5072" xr:uid="{0560661C-211C-4E54-8A55-F5F83FA34A9D}"/>
    <cellStyle name="Normal 9 5 2 4 5" xfId="4163" xr:uid="{704D9F82-DCBB-4C64-B856-3AFB1B7C57D1}"/>
    <cellStyle name="Normal 9 5 2 4 5 2" xfId="5073" xr:uid="{B3B3DB8F-71D3-4B9B-897E-7241A3C9AE07}"/>
    <cellStyle name="Normal 9 5 2 4 6" xfId="5066" xr:uid="{67FF43E3-A13F-4DE1-8A55-5B9B5A1B7FEB}"/>
    <cellStyle name="Normal 9 5 2 5" xfId="877" xr:uid="{3F1D6E3F-7ADD-45B7-AADD-B0E5E0F9D80C}"/>
    <cellStyle name="Normal 9 5 2 5 2" xfId="4164" xr:uid="{9587D787-E207-4727-AF59-782B369B0B20}"/>
    <cellStyle name="Normal 9 5 2 5 2 2" xfId="5075" xr:uid="{9E0340C0-EB41-4746-9C18-D03CDADB8AAC}"/>
    <cellStyle name="Normal 9 5 2 5 3" xfId="4165" xr:uid="{50533FE2-8A25-48A4-9E45-A9B0ECA56FBA}"/>
    <cellStyle name="Normal 9 5 2 5 3 2" xfId="5076" xr:uid="{5562D5D8-0DE6-413C-910E-ED0C4E682942}"/>
    <cellStyle name="Normal 9 5 2 5 4" xfId="4166" xr:uid="{D7487542-9420-4ABE-9703-0AA5CA251873}"/>
    <cellStyle name="Normal 9 5 2 5 4 2" xfId="5077" xr:uid="{613CD605-4DF6-4FDA-AE8C-F81C2E9D304E}"/>
    <cellStyle name="Normal 9 5 2 5 5" xfId="5074" xr:uid="{F614F384-B7DE-4832-A093-BA68792B272F}"/>
    <cellStyle name="Normal 9 5 2 6" xfId="4167" xr:uid="{A8F759EA-5A7F-4640-84A2-3EE2C26CA784}"/>
    <cellStyle name="Normal 9 5 2 6 2" xfId="4168" xr:uid="{29A121B7-D5B5-4A91-BDA2-7864BAB84CD7}"/>
    <cellStyle name="Normal 9 5 2 6 2 2" xfId="5079" xr:uid="{23C69C6C-EDDC-4F99-A03E-78AC39071E40}"/>
    <cellStyle name="Normal 9 5 2 6 3" xfId="4169" xr:uid="{0B80D77C-DAB9-4A29-8831-D36378878CA2}"/>
    <cellStyle name="Normal 9 5 2 6 3 2" xfId="5080" xr:uid="{99D37166-C1B2-470B-A551-FC227A450A4C}"/>
    <cellStyle name="Normal 9 5 2 6 4" xfId="4170" xr:uid="{DD81D2A6-E8B1-4218-B1DC-0671679F8EF2}"/>
    <cellStyle name="Normal 9 5 2 6 4 2" xfId="5081" xr:uid="{09AC1F8C-7686-4864-9B79-E27847650C47}"/>
    <cellStyle name="Normal 9 5 2 6 5" xfId="5078" xr:uid="{B02F9C19-71B6-4C0A-98DC-72EB051F214C}"/>
    <cellStyle name="Normal 9 5 2 7" xfId="4171" xr:uid="{91ACF413-13DC-4112-AE1F-99F245B16EB7}"/>
    <cellStyle name="Normal 9 5 2 7 2" xfId="5082" xr:uid="{83281FE4-ACA9-4BCB-895C-8890AFF3580E}"/>
    <cellStyle name="Normal 9 5 2 8" xfId="4172" xr:uid="{75338D76-A315-4031-97DA-4AC886EAB743}"/>
    <cellStyle name="Normal 9 5 2 8 2" xfId="5083" xr:uid="{4DA1B24C-23D9-4BA7-A76F-0D7C79A81CAD}"/>
    <cellStyle name="Normal 9 5 2 9" xfId="4173" xr:uid="{68D760E2-91F4-4F4F-AD96-DA525922E10D}"/>
    <cellStyle name="Normal 9 5 2 9 2" xfId="5084" xr:uid="{795F2EEC-16C6-4534-9588-362AE963C2F3}"/>
    <cellStyle name="Normal 9 5 3" xfId="420" xr:uid="{ADB1DF2D-11DA-4EE9-A1CA-CA52349ABB8B}"/>
    <cellStyle name="Normal 9 5 3 2" xfId="878" xr:uid="{5ACC017D-FA4E-4B3C-9350-2EAB443FC06D}"/>
    <cellStyle name="Normal 9 5 3 2 2" xfId="879" xr:uid="{113BBD8E-E6A4-4326-9A27-CECD4DDB38FE}"/>
    <cellStyle name="Normal 9 5 3 2 2 2" xfId="2451" xr:uid="{6BC1CFA6-E84A-4ADA-AB4C-033707267E60}"/>
    <cellStyle name="Normal 9 5 3 2 2 2 2" xfId="2452" xr:uid="{4FE63083-4CCC-46C2-8231-5B730247E663}"/>
    <cellStyle name="Normal 9 5 3 2 2 2 2 2" xfId="5089" xr:uid="{4EF18DB0-3FA8-4F19-AE19-A7A0FDA5B612}"/>
    <cellStyle name="Normal 9 5 3 2 2 2 3" xfId="5088" xr:uid="{E2D031DF-2E3C-47C8-A400-E6C50D04F701}"/>
    <cellStyle name="Normal 9 5 3 2 2 3" xfId="2453" xr:uid="{092F8044-EECF-419D-957E-BEA4CEC9F25F}"/>
    <cellStyle name="Normal 9 5 3 2 2 3 2" xfId="5090" xr:uid="{1E63121B-412A-4736-9222-9993E93CDD89}"/>
    <cellStyle name="Normal 9 5 3 2 2 4" xfId="4174" xr:uid="{072496E3-A6DE-480A-947F-969904363C9D}"/>
    <cellStyle name="Normal 9 5 3 2 2 4 2" xfId="5091" xr:uid="{CF3FC136-97F3-477E-AEE5-FF9CEA5B8F59}"/>
    <cellStyle name="Normal 9 5 3 2 2 5" xfId="5087" xr:uid="{13BEC087-2AD4-4303-A30F-84137D8D6CA7}"/>
    <cellStyle name="Normal 9 5 3 2 3" xfId="2454" xr:uid="{6E8E4B06-D9C1-49D9-AABA-3E61A60FD615}"/>
    <cellStyle name="Normal 9 5 3 2 3 2" xfId="2455" xr:uid="{053C9C65-CA06-4BB7-B4CA-9B4D35130ED1}"/>
    <cellStyle name="Normal 9 5 3 2 3 2 2" xfId="5093" xr:uid="{B65234E6-E113-4119-B455-CC9AF78C1A4B}"/>
    <cellStyle name="Normal 9 5 3 2 3 3" xfId="4175" xr:uid="{F94EDE48-77C3-4FF9-BAC9-2805E48E040A}"/>
    <cellStyle name="Normal 9 5 3 2 3 3 2" xfId="5094" xr:uid="{0D9C9DA0-6F01-4147-AFE7-220C41F6B5E1}"/>
    <cellStyle name="Normal 9 5 3 2 3 4" xfId="4176" xr:uid="{DBF0C73C-1FC6-4A80-BD25-77830C6B89E7}"/>
    <cellStyle name="Normal 9 5 3 2 3 4 2" xfId="5095" xr:uid="{2A5C7D7B-4C57-4844-B693-9E466D0581C4}"/>
    <cellStyle name="Normal 9 5 3 2 3 5" xfId="5092" xr:uid="{9B4D79C3-7E1C-4B19-89B3-52E139329342}"/>
    <cellStyle name="Normal 9 5 3 2 4" xfId="2456" xr:uid="{E8007ABF-8F70-4377-BE32-EC60505E3EC3}"/>
    <cellStyle name="Normal 9 5 3 2 4 2" xfId="5096" xr:uid="{5ED77D7F-CF6A-4F73-A735-3A34282C76F4}"/>
    <cellStyle name="Normal 9 5 3 2 5" xfId="4177" xr:uid="{898CBBC2-864E-403E-A9E4-BEC825FB992D}"/>
    <cellStyle name="Normal 9 5 3 2 5 2" xfId="5097" xr:uid="{25C0A853-C03B-4847-9AF9-287F3EBF9831}"/>
    <cellStyle name="Normal 9 5 3 2 6" xfId="4178" xr:uid="{69FE6BB8-9DDC-4259-AE1F-C9BD15F6DC71}"/>
    <cellStyle name="Normal 9 5 3 2 6 2" xfId="5098" xr:uid="{99E250EA-660F-46C3-8987-9685EDCC5CBA}"/>
    <cellStyle name="Normal 9 5 3 2 7" xfId="5086" xr:uid="{612332DF-CC23-4C56-BB39-B3372D23685A}"/>
    <cellStyle name="Normal 9 5 3 3" xfId="880" xr:uid="{3250011C-EC50-43CC-BBC3-1768A45DB7FA}"/>
    <cellStyle name="Normal 9 5 3 3 2" xfId="2457" xr:uid="{20BBA0BE-568E-421D-B9B3-21F398E552C5}"/>
    <cellStyle name="Normal 9 5 3 3 2 2" xfId="2458" xr:uid="{2EA32310-8D7E-407F-9FC1-9B4493119EBE}"/>
    <cellStyle name="Normal 9 5 3 3 2 2 2" xfId="5101" xr:uid="{991230D5-5FC6-4ADE-AA12-6A9EEE550CA5}"/>
    <cellStyle name="Normal 9 5 3 3 2 3" xfId="4179" xr:uid="{15F56972-BF17-4FFF-9D0D-2C89CFD2DA13}"/>
    <cellStyle name="Normal 9 5 3 3 2 3 2" xfId="5102" xr:uid="{1634821B-3BC8-47C2-A9A6-0D107B9352B9}"/>
    <cellStyle name="Normal 9 5 3 3 2 4" xfId="4180" xr:uid="{BE4CEB91-FB17-4AD9-9A18-2DACA298402B}"/>
    <cellStyle name="Normal 9 5 3 3 2 4 2" xfId="5103" xr:uid="{08AAFE3D-A1D3-4BE0-9500-45979F11787B}"/>
    <cellStyle name="Normal 9 5 3 3 2 5" xfId="5100" xr:uid="{C3C4B757-09CE-424D-BA8F-BDB7BB15FCEE}"/>
    <cellStyle name="Normal 9 5 3 3 3" xfId="2459" xr:uid="{62A84949-4DFA-4688-84AF-E1738BD2C597}"/>
    <cellStyle name="Normal 9 5 3 3 3 2" xfId="5104" xr:uid="{1851467D-F946-4779-B94D-43A1F7975AE8}"/>
    <cellStyle name="Normal 9 5 3 3 4" xfId="4181" xr:uid="{31C6B066-7AA6-4FD6-B234-D79F4666DB45}"/>
    <cellStyle name="Normal 9 5 3 3 4 2" xfId="5105" xr:uid="{75F8EF10-2E88-43B9-9ECF-90C7E6C84A27}"/>
    <cellStyle name="Normal 9 5 3 3 5" xfId="4182" xr:uid="{09464C8F-03AB-4E13-8F5F-5EBBAFAC672B}"/>
    <cellStyle name="Normal 9 5 3 3 5 2" xfId="5106" xr:uid="{13D0826B-AAA6-436D-A99E-B72373B39E7C}"/>
    <cellStyle name="Normal 9 5 3 3 6" xfId="5099" xr:uid="{76EE9E26-3616-4792-A055-0231A6CE1BF4}"/>
    <cellStyle name="Normal 9 5 3 4" xfId="2460" xr:uid="{0F9D5EBF-2AC8-4F88-A0F4-16EDAD40CCD7}"/>
    <cellStyle name="Normal 9 5 3 4 2" xfId="2461" xr:uid="{12000E5F-6753-43F7-B056-C3018B27B007}"/>
    <cellStyle name="Normal 9 5 3 4 2 2" xfId="5108" xr:uid="{17E9D42D-4034-498C-A41E-ED1A2BF34CBF}"/>
    <cellStyle name="Normal 9 5 3 4 3" xfId="4183" xr:uid="{02882D62-F0F1-42E0-9A67-FB742C48069F}"/>
    <cellStyle name="Normal 9 5 3 4 3 2" xfId="5109" xr:uid="{6436636C-E005-4CAE-A6A8-89F3F3222753}"/>
    <cellStyle name="Normal 9 5 3 4 4" xfId="4184" xr:uid="{DAF5FB31-F5D7-4E2D-B66C-0C4F4C8DBF9D}"/>
    <cellStyle name="Normal 9 5 3 4 4 2" xfId="5110" xr:uid="{D9641CF7-608E-4F12-B009-2073C89DD15B}"/>
    <cellStyle name="Normal 9 5 3 4 5" xfId="5107" xr:uid="{03760EB4-94C4-422F-B76A-CFD8EE670B45}"/>
    <cellStyle name="Normal 9 5 3 5" xfId="2462" xr:uid="{12DFDF3B-6AD2-402C-B68D-C712A66A5D79}"/>
    <cellStyle name="Normal 9 5 3 5 2" xfId="4185" xr:uid="{0BDCCD3F-48B6-4203-96BF-6BA9D97715C2}"/>
    <cellStyle name="Normal 9 5 3 5 2 2" xfId="5112" xr:uid="{BA7B47A6-E5BF-4D0C-B6A8-72B9ABA87A65}"/>
    <cellStyle name="Normal 9 5 3 5 3" xfId="4186" xr:uid="{C13910AB-651F-4E1E-9D59-A948A9FDEC03}"/>
    <cellStyle name="Normal 9 5 3 5 3 2" xfId="5113" xr:uid="{E603FD51-5DC2-43E9-A3F6-0A38BB1F8178}"/>
    <cellStyle name="Normal 9 5 3 5 4" xfId="4187" xr:uid="{C4CE5343-1796-4916-8132-860E62C4CDDA}"/>
    <cellStyle name="Normal 9 5 3 5 4 2" xfId="5114" xr:uid="{C5A35545-98B0-40DE-A623-555FF546D792}"/>
    <cellStyle name="Normal 9 5 3 5 5" xfId="5111" xr:uid="{4597D3F0-2A21-4206-86C2-355CA79E54EA}"/>
    <cellStyle name="Normal 9 5 3 6" xfId="4188" xr:uid="{E913114D-345C-455F-8496-C96504925712}"/>
    <cellStyle name="Normal 9 5 3 6 2" xfId="5115" xr:uid="{2AA5AAC2-AC25-400B-A1D1-DF58936136F2}"/>
    <cellStyle name="Normal 9 5 3 7" xfId="4189" xr:uid="{192E116F-48F5-43A3-9B6E-B1B458E9717E}"/>
    <cellStyle name="Normal 9 5 3 7 2" xfId="5116" xr:uid="{229AF421-84D7-4D28-952A-0C0FA8BBAEFC}"/>
    <cellStyle name="Normal 9 5 3 8" xfId="4190" xr:uid="{5A046FB6-5016-4B10-96B0-73930E5B9CFA}"/>
    <cellStyle name="Normal 9 5 3 8 2" xfId="5117" xr:uid="{BF900543-59CB-4859-86B9-C7223C48DAF2}"/>
    <cellStyle name="Normal 9 5 3 9" xfId="5085" xr:uid="{97708AE1-8E06-465F-9E92-07A1214B1F55}"/>
    <cellStyle name="Normal 9 5 4" xfId="421" xr:uid="{645E0466-BCC8-467A-964B-D0B132CEC0EB}"/>
    <cellStyle name="Normal 9 5 4 2" xfId="881" xr:uid="{CB99FE17-9ECA-44B9-99FF-E81C6B84D60F}"/>
    <cellStyle name="Normal 9 5 4 2 2" xfId="882" xr:uid="{E55F1A1F-A99F-48BB-BAD8-DA1A94A18AEB}"/>
    <cellStyle name="Normal 9 5 4 2 2 2" xfId="2463" xr:uid="{95C3EBC7-6C18-4802-A803-A66DAC64C14D}"/>
    <cellStyle name="Normal 9 5 4 2 2 2 2" xfId="5121" xr:uid="{11F6FD8B-434C-461A-B960-B97D7922DC0D}"/>
    <cellStyle name="Normal 9 5 4 2 2 3" xfId="4191" xr:uid="{82AF1F90-B420-4857-92CE-299F8EA106F6}"/>
    <cellStyle name="Normal 9 5 4 2 2 3 2" xfId="5122" xr:uid="{30B3771A-89BF-4E89-ABD2-25748AF9A8C7}"/>
    <cellStyle name="Normal 9 5 4 2 2 4" xfId="4192" xr:uid="{FE2BC540-99F5-4568-A63A-864BE5A21095}"/>
    <cellStyle name="Normal 9 5 4 2 2 4 2" xfId="5123" xr:uid="{120EC985-6AA6-4919-AC47-62CF465FC12D}"/>
    <cellStyle name="Normal 9 5 4 2 2 5" xfId="5120" xr:uid="{2C3C1268-5254-4025-BBC0-93CD9C51378D}"/>
    <cellStyle name="Normal 9 5 4 2 3" xfId="2464" xr:uid="{4CD2D4CC-C56F-4874-8EA4-2549908AF4AB}"/>
    <cellStyle name="Normal 9 5 4 2 3 2" xfId="5124" xr:uid="{20EAE433-C71D-4183-B64B-792991B83E64}"/>
    <cellStyle name="Normal 9 5 4 2 4" xfId="4193" xr:uid="{3F9C0A6C-6BBC-4786-A136-452A60DE4C82}"/>
    <cellStyle name="Normal 9 5 4 2 4 2" xfId="5125" xr:uid="{687C2C67-EF30-4742-8E31-2C8FB830E10B}"/>
    <cellStyle name="Normal 9 5 4 2 5" xfId="4194" xr:uid="{49B2020F-92BD-4782-BD0C-645E6BAE5857}"/>
    <cellStyle name="Normal 9 5 4 2 5 2" xfId="5126" xr:uid="{8AD86474-6F1E-4098-AE5B-DB196C33127E}"/>
    <cellStyle name="Normal 9 5 4 2 6" xfId="5119" xr:uid="{667467B7-0EC6-4A21-8991-4F68BF1E92D9}"/>
    <cellStyle name="Normal 9 5 4 3" xfId="883" xr:uid="{F3030B81-B0DA-4FC2-A475-5CFD5AF8B8EC}"/>
    <cellStyle name="Normal 9 5 4 3 2" xfId="2465" xr:uid="{397CEC1E-6501-4D8F-B042-D080887CA2AA}"/>
    <cellStyle name="Normal 9 5 4 3 2 2" xfId="5128" xr:uid="{3EB2855F-7DEF-4554-B2C7-223D67D74715}"/>
    <cellStyle name="Normal 9 5 4 3 3" xfId="4195" xr:uid="{AB06D78E-9726-43A2-B98C-994F226E7272}"/>
    <cellStyle name="Normal 9 5 4 3 3 2" xfId="5129" xr:uid="{9C2EABB0-E0ED-4D71-80B0-E1C634379768}"/>
    <cellStyle name="Normal 9 5 4 3 4" xfId="4196" xr:uid="{DE720C30-5352-44B3-9913-886F61AB6792}"/>
    <cellStyle name="Normal 9 5 4 3 4 2" xfId="5130" xr:uid="{0044F379-7139-48E6-99A7-3FBACF1B69A4}"/>
    <cellStyle name="Normal 9 5 4 3 5" xfId="5127" xr:uid="{572F2890-2AF9-4910-AD3D-6B8F010508BA}"/>
    <cellStyle name="Normal 9 5 4 4" xfId="2466" xr:uid="{4EEA0BCE-4627-4255-A8A4-41EAEA567BC3}"/>
    <cellStyle name="Normal 9 5 4 4 2" xfId="4197" xr:uid="{B532FE98-1CAD-42B3-ABC6-C25F21D81D80}"/>
    <cellStyle name="Normal 9 5 4 4 2 2" xfId="5132" xr:uid="{46CC5005-A153-4FBE-A475-8CF6A742AAF2}"/>
    <cellStyle name="Normal 9 5 4 4 3" xfId="4198" xr:uid="{7BD2CC4B-3627-40B1-8F09-FCDE2ACDC256}"/>
    <cellStyle name="Normal 9 5 4 4 3 2" xfId="5133" xr:uid="{D49113EA-FC6B-4231-8580-6D04166F7438}"/>
    <cellStyle name="Normal 9 5 4 4 4" xfId="4199" xr:uid="{2A7F1E6B-1080-449D-B385-92ABD499D6C6}"/>
    <cellStyle name="Normal 9 5 4 4 4 2" xfId="5134" xr:uid="{133841BE-1879-44CF-B10C-FF33C0895B20}"/>
    <cellStyle name="Normal 9 5 4 4 5" xfId="5131" xr:uid="{5E35796E-2A71-4EF9-84ED-CF9FDE6534A8}"/>
    <cellStyle name="Normal 9 5 4 5" xfId="4200" xr:uid="{1722DCA2-04BA-4139-87D5-24F92F38D9E7}"/>
    <cellStyle name="Normal 9 5 4 5 2" xfId="5135" xr:uid="{65E3D9A1-B00B-481B-B008-D962B8536E74}"/>
    <cellStyle name="Normal 9 5 4 6" xfId="4201" xr:uid="{C7D42425-DCC1-46D0-9553-86D3CF9E2629}"/>
    <cellStyle name="Normal 9 5 4 6 2" xfId="5136" xr:uid="{CDAF5639-F67D-4CBC-A654-5DDAE3141754}"/>
    <cellStyle name="Normal 9 5 4 7" xfId="4202" xr:uid="{5160541D-39BB-4A18-A6D0-747F75BD2315}"/>
    <cellStyle name="Normal 9 5 4 7 2" xfId="5137" xr:uid="{B24F02D5-AF51-4B6A-AAFE-32019B226A29}"/>
    <cellStyle name="Normal 9 5 4 8" xfId="5118" xr:uid="{3F03B50C-6F4B-49D2-A10A-5D18B38A16A8}"/>
    <cellStyle name="Normal 9 5 5" xfId="422" xr:uid="{BE0BFB73-B780-46A2-986B-04E907A6DD38}"/>
    <cellStyle name="Normal 9 5 5 2" xfId="884" xr:uid="{FF75EB45-36FC-41A1-9D31-EF7F9248FD90}"/>
    <cellStyle name="Normal 9 5 5 2 2" xfId="2467" xr:uid="{232C9157-4691-46B0-BAD2-FD57F53515DD}"/>
    <cellStyle name="Normal 9 5 5 2 2 2" xfId="5140" xr:uid="{A9DF32AA-5583-48FC-A873-5BEA4F2AD3EF}"/>
    <cellStyle name="Normal 9 5 5 2 3" xfId="4203" xr:uid="{EE76330A-0F64-4F87-8F56-788C24F28517}"/>
    <cellStyle name="Normal 9 5 5 2 3 2" xfId="5141" xr:uid="{856625AD-7FF7-4048-A540-212B2A2C2F46}"/>
    <cellStyle name="Normal 9 5 5 2 4" xfId="4204" xr:uid="{DFD93ED9-F717-4255-8844-6CD81543D989}"/>
    <cellStyle name="Normal 9 5 5 2 4 2" xfId="5142" xr:uid="{00354C63-BF20-4E89-9BCB-C1D544F215EF}"/>
    <cellStyle name="Normal 9 5 5 2 5" xfId="5139" xr:uid="{2F40F37D-2851-48CF-BE79-0D94B7D4FF71}"/>
    <cellStyle name="Normal 9 5 5 3" xfId="2468" xr:uid="{B6569DC6-0DAE-4A0C-8FFE-1024BDB873A8}"/>
    <cellStyle name="Normal 9 5 5 3 2" xfId="4205" xr:uid="{2A0799DD-CFBC-40DC-B64B-EFA252C86AFD}"/>
    <cellStyle name="Normal 9 5 5 3 2 2" xfId="5144" xr:uid="{906B608B-5C43-4C0F-91F4-9B73A910A07F}"/>
    <cellStyle name="Normal 9 5 5 3 3" xfId="4206" xr:uid="{F3975212-EB3F-4B75-B95C-68564E0EAED1}"/>
    <cellStyle name="Normal 9 5 5 3 3 2" xfId="5145" xr:uid="{DB8422A6-35E1-4D07-B65B-AE3DC4BAD325}"/>
    <cellStyle name="Normal 9 5 5 3 4" xfId="4207" xr:uid="{2BF06CFC-B490-40A1-9A3C-DF0BA05CF082}"/>
    <cellStyle name="Normal 9 5 5 3 4 2" xfId="5146" xr:uid="{75A59EAF-F318-4BDA-9E05-50C7E00BD6D9}"/>
    <cellStyle name="Normal 9 5 5 3 5" xfId="5143" xr:uid="{295675BA-26B6-43AF-A011-D0C527D22A09}"/>
    <cellStyle name="Normal 9 5 5 4" xfId="4208" xr:uid="{62854FB6-5770-4288-950B-1FC1521D304D}"/>
    <cellStyle name="Normal 9 5 5 4 2" xfId="5147" xr:uid="{F4FCACC9-CC01-4628-9AEF-D43535D79EF6}"/>
    <cellStyle name="Normal 9 5 5 5" xfId="4209" xr:uid="{FD8A0D3F-7D9A-48A3-92C8-BA1B64C02F92}"/>
    <cellStyle name="Normal 9 5 5 5 2" xfId="5148" xr:uid="{5412A03B-8AC6-46AC-8567-DE3F39BE86A0}"/>
    <cellStyle name="Normal 9 5 5 6" xfId="4210" xr:uid="{E1A7730A-E7C2-46A3-963B-0DEBDFA53260}"/>
    <cellStyle name="Normal 9 5 5 6 2" xfId="5149" xr:uid="{0B21141F-35EC-4B81-9D13-7C10430B1148}"/>
    <cellStyle name="Normal 9 5 5 7" xfId="5138" xr:uid="{6B385A8D-FC08-41B3-B6E6-4DE212B71E0D}"/>
    <cellStyle name="Normal 9 5 6" xfId="885" xr:uid="{13E387BA-655E-439F-B6AD-62E2F756473F}"/>
    <cellStyle name="Normal 9 5 6 2" xfId="2469" xr:uid="{C7D284D3-D720-4817-AC50-4ED011C6B730}"/>
    <cellStyle name="Normal 9 5 6 2 2" xfId="4211" xr:uid="{BC29A435-60C2-4E73-8645-38B3BCE595B6}"/>
    <cellStyle name="Normal 9 5 6 2 2 2" xfId="5152" xr:uid="{D6055D28-9AA1-416B-ADFB-3F4EDA3C4A22}"/>
    <cellStyle name="Normal 9 5 6 2 3" xfId="4212" xr:uid="{B1741B56-051B-4619-9223-D1E29FB8302E}"/>
    <cellStyle name="Normal 9 5 6 2 3 2" xfId="5153" xr:uid="{B18B2F42-D0B5-4977-87B7-F1E652E14F2F}"/>
    <cellStyle name="Normal 9 5 6 2 4" xfId="4213" xr:uid="{81D42F11-7511-4D78-8E6A-8E648FD19130}"/>
    <cellStyle name="Normal 9 5 6 2 4 2" xfId="5154" xr:uid="{DC6CED28-FD81-4B2B-A369-322C8B8F7170}"/>
    <cellStyle name="Normal 9 5 6 2 5" xfId="5151" xr:uid="{F842221D-D6F2-4736-B0AE-E6BC68AE3C29}"/>
    <cellStyle name="Normal 9 5 6 3" xfId="4214" xr:uid="{4A2B371C-FE01-45EB-B5AE-34AB2A695968}"/>
    <cellStyle name="Normal 9 5 6 3 2" xfId="5155" xr:uid="{9BECFF90-03DF-41BF-9072-1906C9469C37}"/>
    <cellStyle name="Normal 9 5 6 4" xfId="4215" xr:uid="{1BCC08AB-690B-4A69-A0E6-36412A2FA205}"/>
    <cellStyle name="Normal 9 5 6 4 2" xfId="5156" xr:uid="{02A6E4AC-4A36-4A87-832E-2513CED683B0}"/>
    <cellStyle name="Normal 9 5 6 5" xfId="4216" xr:uid="{B0496C6B-79D4-4F53-8D51-007FAF7BB67D}"/>
    <cellStyle name="Normal 9 5 6 5 2" xfId="5157" xr:uid="{A41D8E9B-DDEE-40E8-B295-E392E80DA2B6}"/>
    <cellStyle name="Normal 9 5 6 6" xfId="5150" xr:uid="{5B9B2A4F-BA21-45E8-9B73-14C8B1B9D3BC}"/>
    <cellStyle name="Normal 9 5 7" xfId="2470" xr:uid="{3C2A7D41-C2B3-4C7C-9A95-614E1E624644}"/>
    <cellStyle name="Normal 9 5 7 2" xfId="4217" xr:uid="{43EA976C-5FF5-4BE4-A8A4-516C7E4ED3E1}"/>
    <cellStyle name="Normal 9 5 7 2 2" xfId="5159" xr:uid="{E53908FA-6BEB-4141-8DA9-8316A0E00DB8}"/>
    <cellStyle name="Normal 9 5 7 3" xfId="4218" xr:uid="{A677963A-D769-4628-A359-3DA3D1C7158A}"/>
    <cellStyle name="Normal 9 5 7 3 2" xfId="5160" xr:uid="{6461E6DA-014D-467A-B01F-6910F11F8942}"/>
    <cellStyle name="Normal 9 5 7 4" xfId="4219" xr:uid="{CF7394EE-5669-4972-BA93-BC8D92E4773E}"/>
    <cellStyle name="Normal 9 5 7 4 2" xfId="5161" xr:uid="{90BBD311-84F4-4D79-8B6C-708D96A588E9}"/>
    <cellStyle name="Normal 9 5 7 5" xfId="5158" xr:uid="{F8614A86-B77C-4D7D-8D2A-7D09E501D038}"/>
    <cellStyle name="Normal 9 5 8" xfId="4220" xr:uid="{E4ADE76D-EAA0-47D5-8D18-01F3F220D6EF}"/>
    <cellStyle name="Normal 9 5 8 2" xfId="4221" xr:uid="{C44A016F-3CBF-4028-BC8B-74014DEE885A}"/>
    <cellStyle name="Normal 9 5 8 2 2" xfId="5163" xr:uid="{F2604725-6E49-4D70-A629-9B6826C7E654}"/>
    <cellStyle name="Normal 9 5 8 3" xfId="4222" xr:uid="{39029CD3-E897-4730-AD36-127B286E9150}"/>
    <cellStyle name="Normal 9 5 8 3 2" xfId="5164" xr:uid="{6FD27CB4-76DD-4E37-8B64-B1062DF9224A}"/>
    <cellStyle name="Normal 9 5 8 4" xfId="4223" xr:uid="{5927ACFB-189E-4949-8AED-51B04E0E462F}"/>
    <cellStyle name="Normal 9 5 8 4 2" xfId="5165" xr:uid="{7E4843A2-68C4-445A-81C6-E628E1B9EC76}"/>
    <cellStyle name="Normal 9 5 8 5" xfId="5162" xr:uid="{A695EE45-D77D-46E7-81B5-D573F1C925C1}"/>
    <cellStyle name="Normal 9 5 9" xfId="4224" xr:uid="{A8032B60-D7E3-4E72-B0BC-BFD97205CD49}"/>
    <cellStyle name="Normal 9 5 9 2" xfId="5166" xr:uid="{317EC2FB-0875-4F27-9AD9-5BBD5D61A769}"/>
    <cellStyle name="Normal 9 6" xfId="180" xr:uid="{A7F25786-5C40-4EE5-980D-74B3549C1AE5}"/>
    <cellStyle name="Normal 9 6 10" xfId="5167" xr:uid="{AA25507F-8928-4A15-8779-1058520A6ECF}"/>
    <cellStyle name="Normal 9 6 2" xfId="181" xr:uid="{97A992D8-B0EA-4A78-BE93-704F3A3292EA}"/>
    <cellStyle name="Normal 9 6 2 2" xfId="423" xr:uid="{0BA578F0-5F99-4992-936D-BB262126C34F}"/>
    <cellStyle name="Normal 9 6 2 2 2" xfId="886" xr:uid="{541F4220-4CCC-4177-83DF-C817A390F6DE}"/>
    <cellStyle name="Normal 9 6 2 2 2 2" xfId="2471" xr:uid="{9CA877CB-813D-4D9D-A040-49F7F659668F}"/>
    <cellStyle name="Normal 9 6 2 2 2 2 2" xfId="5171" xr:uid="{96745D90-5023-4E1B-88F0-EFC74D39DF5F}"/>
    <cellStyle name="Normal 9 6 2 2 2 3" xfId="4225" xr:uid="{0E3C79AA-CBA5-4601-89CF-9B9A23FB8DD3}"/>
    <cellStyle name="Normal 9 6 2 2 2 3 2" xfId="5172" xr:uid="{A431ED40-A38E-46F6-8545-D0CABA4B57A2}"/>
    <cellStyle name="Normal 9 6 2 2 2 4" xfId="4226" xr:uid="{9EA92F5E-CC45-43CF-B330-D2E33DD86BCD}"/>
    <cellStyle name="Normal 9 6 2 2 2 4 2" xfId="5173" xr:uid="{C294CF53-16A6-4569-A203-09EBFC99D882}"/>
    <cellStyle name="Normal 9 6 2 2 2 5" xfId="5170" xr:uid="{6B43A0DF-C0CB-4ACA-9BF3-57A284FA4B39}"/>
    <cellStyle name="Normal 9 6 2 2 3" xfId="2472" xr:uid="{BEE758A4-E58B-4E87-BCFA-FB214D354484}"/>
    <cellStyle name="Normal 9 6 2 2 3 2" xfId="4227" xr:uid="{DC83F2CE-268C-4903-8CCF-EB1720051090}"/>
    <cellStyle name="Normal 9 6 2 2 3 2 2" xfId="5175" xr:uid="{3354721A-A92F-4510-996F-7A2E476BB618}"/>
    <cellStyle name="Normal 9 6 2 2 3 3" xfId="4228" xr:uid="{64290C8F-8F3C-4187-95F5-32BADC7F9C13}"/>
    <cellStyle name="Normal 9 6 2 2 3 3 2" xfId="5176" xr:uid="{48093DB8-3A66-470B-958C-ED6C8E556601}"/>
    <cellStyle name="Normal 9 6 2 2 3 4" xfId="4229" xr:uid="{7B63E899-B2B5-4FD4-A695-1D18DC37EBC4}"/>
    <cellStyle name="Normal 9 6 2 2 3 4 2" xfId="5177" xr:uid="{7E5A4F70-36C0-4783-BDCF-45AE4BDD8A1B}"/>
    <cellStyle name="Normal 9 6 2 2 3 5" xfId="5174" xr:uid="{42B253CA-DB5E-4A31-8ABF-1C0F25BDCA76}"/>
    <cellStyle name="Normal 9 6 2 2 4" xfId="4230" xr:uid="{73FB9836-4920-4E6B-BAB3-E8B6D990194F}"/>
    <cellStyle name="Normal 9 6 2 2 4 2" xfId="5178" xr:uid="{828A24B8-1945-4ACB-9D92-E5199E9982CC}"/>
    <cellStyle name="Normal 9 6 2 2 5" xfId="4231" xr:uid="{A7BB6750-AC1F-477E-9F0F-7510FFCD1A3F}"/>
    <cellStyle name="Normal 9 6 2 2 5 2" xfId="5179" xr:uid="{3EDCDDAF-A3EF-42A3-A01F-7D783F47FBDE}"/>
    <cellStyle name="Normal 9 6 2 2 6" xfId="4232" xr:uid="{0BECAA1E-D07A-45DA-B0FA-E8FFA89BE483}"/>
    <cellStyle name="Normal 9 6 2 2 6 2" xfId="5180" xr:uid="{7C7867BA-FF0B-4FA5-B647-A44CB078CCA2}"/>
    <cellStyle name="Normal 9 6 2 2 7" xfId="5169" xr:uid="{11C4869A-3358-429C-9838-662CFDF3BB86}"/>
    <cellStyle name="Normal 9 6 2 3" xfId="887" xr:uid="{E79DBE4F-E934-4383-B79A-695BECE50CF6}"/>
    <cellStyle name="Normal 9 6 2 3 2" xfId="2473" xr:uid="{6A67D0D5-0A88-428E-B15F-767582741DCB}"/>
    <cellStyle name="Normal 9 6 2 3 2 2" xfId="4233" xr:uid="{C469F402-0555-4C36-A7DE-936AD61334E8}"/>
    <cellStyle name="Normal 9 6 2 3 2 2 2" xfId="5183" xr:uid="{3587E480-8F20-46BF-BAB8-3B49590880A7}"/>
    <cellStyle name="Normal 9 6 2 3 2 3" xfId="4234" xr:uid="{0A7691D8-659E-4A65-8BC8-C389071376DA}"/>
    <cellStyle name="Normal 9 6 2 3 2 3 2" xfId="5184" xr:uid="{F5C34E32-5945-4C9E-8E53-408A26B765F9}"/>
    <cellStyle name="Normal 9 6 2 3 2 4" xfId="4235" xr:uid="{46D44810-8C85-4371-BC25-1D3F9A9ADD10}"/>
    <cellStyle name="Normal 9 6 2 3 2 4 2" xfId="5185" xr:uid="{993516A4-CEA4-49F0-9F42-887BAB9DAEF4}"/>
    <cellStyle name="Normal 9 6 2 3 2 5" xfId="5182" xr:uid="{BDBBB2BA-9557-4B9D-9412-DD65A95F3549}"/>
    <cellStyle name="Normal 9 6 2 3 3" xfId="4236" xr:uid="{97ABA478-F0C5-495B-9021-01EA0E892B34}"/>
    <cellStyle name="Normal 9 6 2 3 3 2" xfId="5186" xr:uid="{1BD9B52D-204B-4A28-A34D-129AD62C28EB}"/>
    <cellStyle name="Normal 9 6 2 3 4" xfId="4237" xr:uid="{32972195-0612-4881-B211-B7201DA1C6E3}"/>
    <cellStyle name="Normal 9 6 2 3 4 2" xfId="5187" xr:uid="{114AB070-19A1-4B30-A758-624BA0CD7624}"/>
    <cellStyle name="Normal 9 6 2 3 5" xfId="4238" xr:uid="{C4A4B957-E0B2-4D4E-8E05-BEB4026EFDF9}"/>
    <cellStyle name="Normal 9 6 2 3 5 2" xfId="5188" xr:uid="{722FB652-51DB-46DA-905E-8A360A271921}"/>
    <cellStyle name="Normal 9 6 2 3 6" xfId="5181" xr:uid="{1DE2D99B-2622-4886-9BEF-E2B6214645C4}"/>
    <cellStyle name="Normal 9 6 2 4" xfId="2474" xr:uid="{CA244BDB-A8FD-4D9D-8C56-1C7B6A4A9E86}"/>
    <cellStyle name="Normal 9 6 2 4 2" xfId="4239" xr:uid="{E20CCB96-B530-433E-80EA-58E49BAB19B2}"/>
    <cellStyle name="Normal 9 6 2 4 2 2" xfId="5190" xr:uid="{5532E010-7011-4217-86D1-90427924BE97}"/>
    <cellStyle name="Normal 9 6 2 4 3" xfId="4240" xr:uid="{6ED345FD-2157-4268-B989-ED800C797ABA}"/>
    <cellStyle name="Normal 9 6 2 4 3 2" xfId="5191" xr:uid="{6BCCECAB-95CC-47D0-B095-37F4B69DAB72}"/>
    <cellStyle name="Normal 9 6 2 4 4" xfId="4241" xr:uid="{134FE405-F322-4728-935E-20A11638410F}"/>
    <cellStyle name="Normal 9 6 2 4 4 2" xfId="5192" xr:uid="{BBC75C82-8758-4405-9475-C6355CE6FABC}"/>
    <cellStyle name="Normal 9 6 2 4 5" xfId="5189" xr:uid="{64E882C8-B417-4A5B-B1FE-2351E650B359}"/>
    <cellStyle name="Normal 9 6 2 5" xfId="4242" xr:uid="{5EAB3D26-3E53-4B2A-9806-A3D83EDD01E2}"/>
    <cellStyle name="Normal 9 6 2 5 2" xfId="4243" xr:uid="{988F0DC0-5191-49BE-AAC6-A0662EB31DE9}"/>
    <cellStyle name="Normal 9 6 2 5 2 2" xfId="5194" xr:uid="{C72DE275-F5B4-4BA6-95B0-390AE016CB96}"/>
    <cellStyle name="Normal 9 6 2 5 3" xfId="4244" xr:uid="{FFFA7B6A-9DF7-4C27-9095-DC3618BBE6F6}"/>
    <cellStyle name="Normal 9 6 2 5 3 2" xfId="5195" xr:uid="{D214DB9F-48F4-4F65-AD90-A2D127CAE388}"/>
    <cellStyle name="Normal 9 6 2 5 4" xfId="4245" xr:uid="{AF305AF8-855D-4E31-BE80-4381EE4A1E54}"/>
    <cellStyle name="Normal 9 6 2 5 4 2" xfId="5196" xr:uid="{8797668E-1A5D-4C6C-AF34-B5F93A291721}"/>
    <cellStyle name="Normal 9 6 2 5 5" xfId="5193" xr:uid="{001777C1-21AA-47BE-8C2F-6DFCAD2FF71C}"/>
    <cellStyle name="Normal 9 6 2 6" xfId="4246" xr:uid="{03DC4CBD-6AB4-49F8-9F90-57F7CC36CE6A}"/>
    <cellStyle name="Normal 9 6 2 6 2" xfId="5197" xr:uid="{B862D9CF-7F7B-4856-8B9C-59A3947EF239}"/>
    <cellStyle name="Normal 9 6 2 7" xfId="4247" xr:uid="{109A571D-1CFC-4E53-9545-4F1F289001C2}"/>
    <cellStyle name="Normal 9 6 2 7 2" xfId="5198" xr:uid="{D4AF5D69-A678-4034-9BF7-587BFF310E63}"/>
    <cellStyle name="Normal 9 6 2 8" xfId="4248" xr:uid="{8BD8C248-BA73-4817-97A6-571DDC233D7A}"/>
    <cellStyle name="Normal 9 6 2 8 2" xfId="5199" xr:uid="{3B71C259-8E15-4688-89F6-0CCB97EE9BDF}"/>
    <cellStyle name="Normal 9 6 2 9" xfId="5168" xr:uid="{D2214881-8746-4AEE-A6E0-3DBCFF034AB5}"/>
    <cellStyle name="Normal 9 6 3" xfId="424" xr:uid="{413D6C85-5A94-4B06-8D64-FAFA03EA54E0}"/>
    <cellStyle name="Normal 9 6 3 2" xfId="888" xr:uid="{42E558C5-AC58-4E06-B53F-8D1A64175CB6}"/>
    <cellStyle name="Normal 9 6 3 2 2" xfId="889" xr:uid="{E8503DA3-542C-4DC5-8564-9F13D0B21C10}"/>
    <cellStyle name="Normal 9 6 3 2 2 2" xfId="5202" xr:uid="{398FED8E-7F06-419A-BD4C-95CD348CD73A}"/>
    <cellStyle name="Normal 9 6 3 2 3" xfId="4249" xr:uid="{ACFEE51D-49B6-4E9C-B12F-5CAC2E036405}"/>
    <cellStyle name="Normal 9 6 3 2 3 2" xfId="5203" xr:uid="{0CA41DF2-7A63-4BB4-ADFD-080640FECFAB}"/>
    <cellStyle name="Normal 9 6 3 2 4" xfId="4250" xr:uid="{B436E5CE-6456-4A7E-ACDA-D29580B7BB5B}"/>
    <cellStyle name="Normal 9 6 3 2 4 2" xfId="5204" xr:uid="{98BE9CCB-3A9A-4C8E-97BD-CD255FA4A07D}"/>
    <cellStyle name="Normal 9 6 3 2 5" xfId="5201" xr:uid="{D48D9491-75E0-4377-9908-D1B2B851F403}"/>
    <cellStyle name="Normal 9 6 3 3" xfId="890" xr:uid="{F370557A-DEBE-4FD0-A85D-99090C930B0D}"/>
    <cellStyle name="Normal 9 6 3 3 2" xfId="4251" xr:uid="{2535442E-EAC0-484D-938E-3D23CE8E540F}"/>
    <cellStyle name="Normal 9 6 3 3 2 2" xfId="5206" xr:uid="{E4F427C6-42D4-4BAB-9C33-F5527B3167E9}"/>
    <cellStyle name="Normal 9 6 3 3 3" xfId="4252" xr:uid="{E333CD51-7662-417C-A2EA-D8BC8E7D1B83}"/>
    <cellStyle name="Normal 9 6 3 3 3 2" xfId="5207" xr:uid="{601153E8-904A-4689-A681-B46A8B29750D}"/>
    <cellStyle name="Normal 9 6 3 3 4" xfId="4253" xr:uid="{C4ACE52E-D63A-4CEE-96E7-427F91D59D23}"/>
    <cellStyle name="Normal 9 6 3 3 4 2" xfId="5208" xr:uid="{3AACFEF6-28EF-4BD9-9CFF-E603176F80C3}"/>
    <cellStyle name="Normal 9 6 3 3 5" xfId="5205" xr:uid="{7A34B356-3CCD-442E-81AD-FFA390332F9E}"/>
    <cellStyle name="Normal 9 6 3 4" xfId="4254" xr:uid="{F60ECC2D-D5CC-446F-812F-50892815B6DA}"/>
    <cellStyle name="Normal 9 6 3 4 2" xfId="5209" xr:uid="{839866EF-4F30-416C-B928-54BAD4BAAB31}"/>
    <cellStyle name="Normal 9 6 3 5" xfId="4255" xr:uid="{EB5F352C-5E5F-4402-8812-39E0C609B83B}"/>
    <cellStyle name="Normal 9 6 3 5 2" xfId="5210" xr:uid="{82C4B052-49CE-4EBB-A3D6-CB3EB21CBCBC}"/>
    <cellStyle name="Normal 9 6 3 6" xfId="4256" xr:uid="{7B0425BD-4680-4E00-B539-03DFBB4D6ED4}"/>
    <cellStyle name="Normal 9 6 3 6 2" xfId="5211" xr:uid="{13E89BDE-BB3E-407D-9909-ACFDEE5D5305}"/>
    <cellStyle name="Normal 9 6 3 7" xfId="5200" xr:uid="{1E807503-79A0-4516-9439-0DA7934D1B43}"/>
    <cellStyle name="Normal 9 6 4" xfId="425" xr:uid="{3D9CA159-82D3-4B67-A5FC-FFB2CEEFDFF7}"/>
    <cellStyle name="Normal 9 6 4 2" xfId="891" xr:uid="{82DB09BF-B4E7-4033-89B0-543927345DE3}"/>
    <cellStyle name="Normal 9 6 4 2 2" xfId="4257" xr:uid="{642C6746-76BB-49B5-9F0D-15CF8477ED32}"/>
    <cellStyle name="Normal 9 6 4 2 2 2" xfId="5214" xr:uid="{AB5903AC-7DAE-4E84-99C7-4C9583783EE8}"/>
    <cellStyle name="Normal 9 6 4 2 3" xfId="4258" xr:uid="{F317B187-A4BC-40D7-B4D1-9DCF58A3CBE7}"/>
    <cellStyle name="Normal 9 6 4 2 3 2" xfId="5215" xr:uid="{CC643619-51FA-4412-82F2-92BA97BB8722}"/>
    <cellStyle name="Normal 9 6 4 2 4" xfId="4259" xr:uid="{2A0A3BBF-2C05-408A-9B26-5461022A4C88}"/>
    <cellStyle name="Normal 9 6 4 2 4 2" xfId="5216" xr:uid="{213E3014-A2A6-4CF4-B22A-B401DCF4466F}"/>
    <cellStyle name="Normal 9 6 4 2 5" xfId="5213" xr:uid="{21BC7EEF-DD35-47A2-AD2E-EF945D712E0A}"/>
    <cellStyle name="Normal 9 6 4 3" xfId="4260" xr:uid="{7F085CAB-D8DC-41D8-BB14-FE05994FEC7D}"/>
    <cellStyle name="Normal 9 6 4 3 2" xfId="5217" xr:uid="{67AF794A-1137-448F-8325-81DE5A909F0E}"/>
    <cellStyle name="Normal 9 6 4 4" xfId="4261" xr:uid="{9E3FAD75-C333-4A26-BDF1-54FD8AD0296C}"/>
    <cellStyle name="Normal 9 6 4 4 2" xfId="5218" xr:uid="{B00FEAF0-9F9F-4CC3-901B-B1293DA9093B}"/>
    <cellStyle name="Normal 9 6 4 5" xfId="4262" xr:uid="{36A4AEFD-6EB2-4F7C-8162-8D48CDCEC9D7}"/>
    <cellStyle name="Normal 9 6 4 5 2" xfId="5219" xr:uid="{08480660-F0AF-4438-B944-4A02872FE87D}"/>
    <cellStyle name="Normal 9 6 4 6" xfId="5212" xr:uid="{0C50D0B9-9B92-45FE-B620-05727165DDBF}"/>
    <cellStyle name="Normal 9 6 5" xfId="892" xr:uid="{775F7477-753A-4B9F-A59D-46324B2477E3}"/>
    <cellStyle name="Normal 9 6 5 2" xfId="4263" xr:uid="{BE482E53-991A-47F4-B151-2BEE3FC47076}"/>
    <cellStyle name="Normal 9 6 5 2 2" xfId="5221" xr:uid="{43BA7926-3777-43E0-B121-6318C542822E}"/>
    <cellStyle name="Normal 9 6 5 3" xfId="4264" xr:uid="{05B07A0F-B1B6-4231-83A0-8C23CBA1CBAC}"/>
    <cellStyle name="Normal 9 6 5 3 2" xfId="5222" xr:uid="{F7CFBD3A-C196-47E2-8C43-161D96CED035}"/>
    <cellStyle name="Normal 9 6 5 4" xfId="4265" xr:uid="{BFCD5B25-C0E8-4AFD-88E0-69DFA33AB3EA}"/>
    <cellStyle name="Normal 9 6 5 4 2" xfId="5223" xr:uid="{3124D192-679C-41A3-A43B-61485CA3599E}"/>
    <cellStyle name="Normal 9 6 5 5" xfId="5220" xr:uid="{86DE5F22-58B5-4828-88AC-691E6688F4C4}"/>
    <cellStyle name="Normal 9 6 6" xfId="4266" xr:uid="{D88841D9-F6F2-4CC0-890B-AF9F0D1FAC1C}"/>
    <cellStyle name="Normal 9 6 6 2" xfId="4267" xr:uid="{03D16B1F-3474-4858-866E-C6F843519DE7}"/>
    <cellStyle name="Normal 9 6 6 2 2" xfId="5225" xr:uid="{0190E3E9-D3A7-416A-8B60-041D0DCE6B17}"/>
    <cellStyle name="Normal 9 6 6 3" xfId="4268" xr:uid="{40F31CFA-FDA8-44D7-9F79-EBCDF1B60F5A}"/>
    <cellStyle name="Normal 9 6 6 3 2" xfId="5226" xr:uid="{4A0224FF-F36A-4B1A-B9D2-8F88291E18F9}"/>
    <cellStyle name="Normal 9 6 6 4" xfId="4269" xr:uid="{B907ABD3-6251-4544-8A34-D3A8ECA63E17}"/>
    <cellStyle name="Normal 9 6 6 4 2" xfId="5227" xr:uid="{34A63C51-72FC-44B0-B118-D85F8A6E0AEE}"/>
    <cellStyle name="Normal 9 6 6 5" xfId="5224" xr:uid="{D5DE1D2E-F6E3-46EB-9A2E-FCCA29C3A929}"/>
    <cellStyle name="Normal 9 6 7" xfId="4270" xr:uid="{B339DC57-4F08-4AC7-8513-F71BFC15DE47}"/>
    <cellStyle name="Normal 9 6 7 2" xfId="5228" xr:uid="{A1CC19C0-C8BD-4A73-A56A-17612D057CE1}"/>
    <cellStyle name="Normal 9 6 8" xfId="4271" xr:uid="{BDA1F630-B0B2-4249-A085-2DA3C07A9F72}"/>
    <cellStyle name="Normal 9 6 8 2" xfId="5229" xr:uid="{292FC9BF-7379-4BDF-A7A8-5490A19DE38A}"/>
    <cellStyle name="Normal 9 6 9" xfId="4272" xr:uid="{675CDD6B-A264-4BFA-8023-383C58D0DF80}"/>
    <cellStyle name="Normal 9 6 9 2" xfId="5230" xr:uid="{A8543BB5-D5B0-4646-9605-8792E1DD0D7E}"/>
    <cellStyle name="Normal 9 7" xfId="182" xr:uid="{E2362B4C-C34E-4B29-BF0D-46D9365F780E}"/>
    <cellStyle name="Normal 9 7 2" xfId="426" xr:uid="{75B9C70F-EDBC-44F5-AA09-1EA10CEE4984}"/>
    <cellStyle name="Normal 9 7 2 2" xfId="893" xr:uid="{81FCDB97-C2D0-411E-BB9A-BA0ECCBAF3E8}"/>
    <cellStyle name="Normal 9 7 2 2 2" xfId="2475" xr:uid="{E1948935-9091-4022-8AF3-A4E58BE16411}"/>
    <cellStyle name="Normal 9 7 2 2 2 2" xfId="2476" xr:uid="{1798F591-54DD-4AC3-A5D1-18EA3CB318EC}"/>
    <cellStyle name="Normal 9 7 2 2 2 2 2" xfId="5235" xr:uid="{54EDBC80-D4DA-48DD-9B18-6946A84D4A85}"/>
    <cellStyle name="Normal 9 7 2 2 2 3" xfId="5234" xr:uid="{4CE2108D-C1F2-4E1F-A556-B82F0030D0A9}"/>
    <cellStyle name="Normal 9 7 2 2 3" xfId="2477" xr:uid="{A99BB725-5D57-40FF-9186-C629631CCA09}"/>
    <cellStyle name="Normal 9 7 2 2 3 2" xfId="5236" xr:uid="{70B36F56-B464-443F-BB11-CAEC79FF017B}"/>
    <cellStyle name="Normal 9 7 2 2 4" xfId="4273" xr:uid="{73C2E5C6-F01F-4227-910C-F26233B9C5B1}"/>
    <cellStyle name="Normal 9 7 2 2 4 2" xfId="5237" xr:uid="{BC0D0FA2-7FD0-45DD-BCE1-54F464AD675E}"/>
    <cellStyle name="Normal 9 7 2 2 5" xfId="5233" xr:uid="{C2DA9A55-957A-425E-8FC6-69AA053C24AF}"/>
    <cellStyle name="Normal 9 7 2 3" xfId="2478" xr:uid="{6FCFBD2A-6996-4711-85D7-37AB1E7AE093}"/>
    <cellStyle name="Normal 9 7 2 3 2" xfId="2479" xr:uid="{3F841684-AFD6-4D53-8225-9DBD8830AD67}"/>
    <cellStyle name="Normal 9 7 2 3 2 2" xfId="5239" xr:uid="{1B64547C-7535-4957-9018-DECEB4A0492D}"/>
    <cellStyle name="Normal 9 7 2 3 3" xfId="4274" xr:uid="{E8E8C4BE-6C0D-4D93-A3B3-7BEFF470B969}"/>
    <cellStyle name="Normal 9 7 2 3 3 2" xfId="5240" xr:uid="{8CC0D4FB-E06A-442C-B86A-986559868D27}"/>
    <cellStyle name="Normal 9 7 2 3 4" xfId="4275" xr:uid="{1B6F9AE4-6B74-4062-AD6E-CD9136D80F5A}"/>
    <cellStyle name="Normal 9 7 2 3 4 2" xfId="5241" xr:uid="{D5E55222-8D3F-4CF3-A551-9DAF3AA859B4}"/>
    <cellStyle name="Normal 9 7 2 3 5" xfId="5238" xr:uid="{018E47AF-BAD8-4B89-80B8-513E0A5C7F4F}"/>
    <cellStyle name="Normal 9 7 2 4" xfId="2480" xr:uid="{5186A90F-FDE6-4A05-8624-ABBED337D60A}"/>
    <cellStyle name="Normal 9 7 2 4 2" xfId="5242" xr:uid="{CA15665A-4502-47EE-8398-5AC7AB87E938}"/>
    <cellStyle name="Normal 9 7 2 5" xfId="4276" xr:uid="{E12B0D32-CBF2-43AC-8B04-34219F710E8D}"/>
    <cellStyle name="Normal 9 7 2 5 2" xfId="5243" xr:uid="{83649E5C-37BE-402B-8E22-D036CA020C65}"/>
    <cellStyle name="Normal 9 7 2 6" xfId="4277" xr:uid="{75C12B53-B0DF-451F-9209-4B7E25319BAA}"/>
    <cellStyle name="Normal 9 7 2 6 2" xfId="5244" xr:uid="{6CB67557-64EF-4E27-932C-D211D2A8D20F}"/>
    <cellStyle name="Normal 9 7 2 7" xfId="5232" xr:uid="{660E8075-AF86-4315-BE23-C224D8B853E0}"/>
    <cellStyle name="Normal 9 7 3" xfId="894" xr:uid="{3C0C1C56-68DF-45C5-B19D-5C2900D9B54B}"/>
    <cellStyle name="Normal 9 7 3 2" xfId="2481" xr:uid="{C581F587-4425-4316-AE5C-F95D868C34A7}"/>
    <cellStyle name="Normal 9 7 3 2 2" xfId="2482" xr:uid="{C2481D6A-5A4E-49DF-9E64-1BCBF66A7305}"/>
    <cellStyle name="Normal 9 7 3 2 2 2" xfId="5247" xr:uid="{208E11E0-065B-4245-B168-3950E83278FD}"/>
    <cellStyle name="Normal 9 7 3 2 3" xfId="4278" xr:uid="{7C21F065-2230-466F-AC94-7CEC8A768F37}"/>
    <cellStyle name="Normal 9 7 3 2 3 2" xfId="5248" xr:uid="{FF2D783C-1505-40BB-AB18-40E89CD67BA2}"/>
    <cellStyle name="Normal 9 7 3 2 4" xfId="4279" xr:uid="{AD3BDC0D-AF29-4F6F-8A3C-614A9F86CFF2}"/>
    <cellStyle name="Normal 9 7 3 2 4 2" xfId="5249" xr:uid="{4356937E-BC28-4E01-8AF8-CE27D56BCDDA}"/>
    <cellStyle name="Normal 9 7 3 2 5" xfId="5246" xr:uid="{EBA38E27-5250-4EF1-BEBA-2D87E9FB4A8F}"/>
    <cellStyle name="Normal 9 7 3 3" xfId="2483" xr:uid="{9366EA9B-2EEF-433D-997A-5D1FF5570317}"/>
    <cellStyle name="Normal 9 7 3 3 2" xfId="5250" xr:uid="{738753AB-966A-4A88-9A17-113807E007BF}"/>
    <cellStyle name="Normal 9 7 3 4" xfId="4280" xr:uid="{C3A68BC7-4E45-440D-9CFC-756094CA8CCE}"/>
    <cellStyle name="Normal 9 7 3 4 2" xfId="5251" xr:uid="{0927F52C-BEBA-40D1-9DD6-41C1BA49F7F8}"/>
    <cellStyle name="Normal 9 7 3 5" xfId="4281" xr:uid="{D7297CC2-4E50-470F-8A9A-D921D28F6AD2}"/>
    <cellStyle name="Normal 9 7 3 5 2" xfId="5252" xr:uid="{20DFB9AA-F4F2-46BB-802D-D9C0D6B3DE50}"/>
    <cellStyle name="Normal 9 7 3 6" xfId="5245" xr:uid="{2F1D1F60-7958-4506-9CF3-494F76030CD0}"/>
    <cellStyle name="Normal 9 7 4" xfId="2484" xr:uid="{978A0977-AEC5-4CE3-A789-BCFE2B74FAEC}"/>
    <cellStyle name="Normal 9 7 4 2" xfId="2485" xr:uid="{75EC6154-5C43-4046-BD41-D28F22566832}"/>
    <cellStyle name="Normal 9 7 4 2 2" xfId="5254" xr:uid="{D2B19D95-CFE2-4B12-9633-5661B42A0A52}"/>
    <cellStyle name="Normal 9 7 4 3" xfId="4282" xr:uid="{F4DA9CA3-6980-4413-86F0-C320F75E69C1}"/>
    <cellStyle name="Normal 9 7 4 3 2" xfId="5255" xr:uid="{FE5BA8F6-C83C-4745-B075-6B7F24F034AF}"/>
    <cellStyle name="Normal 9 7 4 4" xfId="4283" xr:uid="{CC4C2FC4-F5C7-4F0D-B701-DF0BDEBB63B7}"/>
    <cellStyle name="Normal 9 7 4 4 2" xfId="5256" xr:uid="{4631B5C2-2FC1-414D-82E9-5474B0AC143A}"/>
    <cellStyle name="Normal 9 7 4 5" xfId="5253" xr:uid="{35795076-A573-4760-8DEB-AB421E507A56}"/>
    <cellStyle name="Normal 9 7 5" xfId="2486" xr:uid="{253D8E60-BF29-4A18-BD7C-55091E59E559}"/>
    <cellStyle name="Normal 9 7 5 2" xfId="4284" xr:uid="{52968BF6-2738-450B-BB45-F0E9087D486F}"/>
    <cellStyle name="Normal 9 7 5 2 2" xfId="5258" xr:uid="{D8FBCEA5-9E40-45C1-9082-FC2A229BB024}"/>
    <cellStyle name="Normal 9 7 5 3" xfId="4285" xr:uid="{525CD55C-F875-4560-8D61-F5323EFD2F57}"/>
    <cellStyle name="Normal 9 7 5 3 2" xfId="5259" xr:uid="{C7389FA1-5D68-4EA4-9C33-4807219A992E}"/>
    <cellStyle name="Normal 9 7 5 4" xfId="4286" xr:uid="{9E4FE2DA-3131-47AC-967B-45A3D46D47DB}"/>
    <cellStyle name="Normal 9 7 5 4 2" xfId="5260" xr:uid="{6DA4394A-10C7-47CE-8EB6-8C46336E87E4}"/>
    <cellStyle name="Normal 9 7 5 5" xfId="5257" xr:uid="{09F6D7D5-CC6F-423F-8727-8E6198CD3528}"/>
    <cellStyle name="Normal 9 7 6" xfId="4287" xr:uid="{CF2A2EF7-F56B-4BCB-946C-F7B3C5ECCB09}"/>
    <cellStyle name="Normal 9 7 6 2" xfId="5261" xr:uid="{088098A8-5D19-451E-A7F2-D701D22DDD96}"/>
    <cellStyle name="Normal 9 7 7" xfId="4288" xr:uid="{FEEDC1BE-E178-464A-94EA-ADED6C9C86F4}"/>
    <cellStyle name="Normal 9 7 7 2" xfId="5262" xr:uid="{7E51FC2F-85D7-47CC-B157-FF5192E0893B}"/>
    <cellStyle name="Normal 9 7 8" xfId="4289" xr:uid="{1517B2F4-3E4A-47AF-8724-D06887FA58CD}"/>
    <cellStyle name="Normal 9 7 8 2" xfId="5263" xr:uid="{1AE0683A-DD72-4BE2-B8D8-86BC5C0BCCBA}"/>
    <cellStyle name="Normal 9 7 9" xfId="5231" xr:uid="{D0B1211A-1DA7-4EFD-99D5-FD5B203EA2AC}"/>
    <cellStyle name="Normal 9 8" xfId="427" xr:uid="{A510E4B1-9751-4663-B931-1107FCB7BA1C}"/>
    <cellStyle name="Normal 9 8 2" xfId="895" xr:uid="{2DC1D3D1-6C62-4B41-BAB9-1AA2D21018BD}"/>
    <cellStyle name="Normal 9 8 2 2" xfId="896" xr:uid="{102E7C5C-C54A-4386-8179-438DD066FA9D}"/>
    <cellStyle name="Normal 9 8 2 2 2" xfId="2487" xr:uid="{8E9014A6-DC0F-4AE1-BF47-A0BFA5AB12B7}"/>
    <cellStyle name="Normal 9 8 2 2 2 2" xfId="5267" xr:uid="{5B24B68D-9ACF-467E-B659-3464491D220A}"/>
    <cellStyle name="Normal 9 8 2 2 3" xfId="4290" xr:uid="{AD999419-2CFD-416B-8059-23D22EB26EF1}"/>
    <cellStyle name="Normal 9 8 2 2 3 2" xfId="5268" xr:uid="{B6711476-A696-4D1C-AC97-CB8125D9140B}"/>
    <cellStyle name="Normal 9 8 2 2 4" xfId="4291" xr:uid="{7B4DFE51-7C7B-409E-B7A5-6ACC661D9D13}"/>
    <cellStyle name="Normal 9 8 2 2 4 2" xfId="5269" xr:uid="{379CF33E-EF57-4657-B1C6-F31D9DAC74E3}"/>
    <cellStyle name="Normal 9 8 2 2 5" xfId="5266" xr:uid="{7F6FF260-7999-41BC-886A-2CD6A1DED998}"/>
    <cellStyle name="Normal 9 8 2 3" xfId="2488" xr:uid="{FD0F9398-8A03-49AC-A9A0-062E2747DAC1}"/>
    <cellStyle name="Normal 9 8 2 3 2" xfId="5270" xr:uid="{74B17E3E-38B2-4B7C-BBF0-AA603988DA45}"/>
    <cellStyle name="Normal 9 8 2 4" xfId="4292" xr:uid="{81C85866-A66C-426E-ADB1-55AE1B303E32}"/>
    <cellStyle name="Normal 9 8 2 4 2" xfId="5271" xr:uid="{AFDF2EC3-86EF-4DBD-9B5A-273C00B1F352}"/>
    <cellStyle name="Normal 9 8 2 5" xfId="4293" xr:uid="{3142C599-2611-4E14-A803-D380117BC981}"/>
    <cellStyle name="Normal 9 8 2 5 2" xfId="5272" xr:uid="{77863D33-3A66-4D03-951E-9D83E13658D1}"/>
    <cellStyle name="Normal 9 8 2 6" xfId="5265" xr:uid="{A0337E16-0A35-4938-933B-BDCE90CD92CF}"/>
    <cellStyle name="Normal 9 8 3" xfId="897" xr:uid="{61C795C9-0B56-4A0E-8622-73AEF5D46692}"/>
    <cellStyle name="Normal 9 8 3 2" xfId="2489" xr:uid="{A00A50B2-898A-4DEE-9681-6F0E038C3252}"/>
    <cellStyle name="Normal 9 8 3 2 2" xfId="5274" xr:uid="{5A1C27AD-F2C9-4B80-9B07-DB4785D66BE4}"/>
    <cellStyle name="Normal 9 8 3 3" xfId="4294" xr:uid="{FE2CA9E2-2951-4F4E-8348-A6CC8C7DEBBE}"/>
    <cellStyle name="Normal 9 8 3 3 2" xfId="5275" xr:uid="{C39FBE0A-259D-4C01-8F9C-E287A5B3536C}"/>
    <cellStyle name="Normal 9 8 3 4" xfId="4295" xr:uid="{CC7AEE16-8963-4D84-B5B4-AAA0A5868C25}"/>
    <cellStyle name="Normal 9 8 3 4 2" xfId="5276" xr:uid="{D0C20A00-A23C-4319-88B9-F3C7F0F61858}"/>
    <cellStyle name="Normal 9 8 3 5" xfId="5273" xr:uid="{83CB5EDA-F7B4-4C87-A789-133B301A9D93}"/>
    <cellStyle name="Normal 9 8 4" xfId="2490" xr:uid="{D9C3AD9D-2C66-466F-9C20-7650A5794296}"/>
    <cellStyle name="Normal 9 8 4 2" xfId="4296" xr:uid="{FBAE223B-685C-479B-9671-85BF671F3490}"/>
    <cellStyle name="Normal 9 8 4 2 2" xfId="5278" xr:uid="{8A595C32-501E-4540-BC4F-3EA0C2554310}"/>
    <cellStyle name="Normal 9 8 4 3" xfId="4297" xr:uid="{333134D0-6C77-4343-B2D5-3DF069BB4559}"/>
    <cellStyle name="Normal 9 8 4 3 2" xfId="5279" xr:uid="{9132925E-EC79-4EC2-BA7D-1D0AE72ECA8A}"/>
    <cellStyle name="Normal 9 8 4 4" xfId="4298" xr:uid="{9809701F-AB4E-4202-9AF4-55F76C19FC00}"/>
    <cellStyle name="Normal 9 8 4 4 2" xfId="5280" xr:uid="{6EEB0260-04B0-4CA7-97D9-691FF86956D2}"/>
    <cellStyle name="Normal 9 8 4 5" xfId="5277" xr:uid="{91BDD0C3-2B54-424E-82C2-89BED3224FA6}"/>
    <cellStyle name="Normal 9 8 5" xfId="4299" xr:uid="{42D5AD1F-6CBA-42B5-BAF1-9C59B1DAB780}"/>
    <cellStyle name="Normal 9 8 5 2" xfId="5281" xr:uid="{87E79574-8A25-411B-937F-200FB092E2BF}"/>
    <cellStyle name="Normal 9 8 6" xfId="4300" xr:uid="{EEEBCEAA-0FEB-4BC5-8794-0D2058767A8B}"/>
    <cellStyle name="Normal 9 8 6 2" xfId="5282" xr:uid="{00995D31-AE18-4380-BFAA-5A333C074257}"/>
    <cellStyle name="Normal 9 8 7" xfId="4301" xr:uid="{F9E70F4B-0614-4C75-A43D-2B3A295BF89A}"/>
    <cellStyle name="Normal 9 8 7 2" xfId="5283" xr:uid="{084C9CA0-E09F-43C3-B8BF-4F4B7F17ABE3}"/>
    <cellStyle name="Normal 9 8 8" xfId="5264" xr:uid="{9A823A01-DBAF-4519-8446-0C05F6C0B15A}"/>
    <cellStyle name="Normal 9 9" xfId="428" xr:uid="{915FB5C2-79B3-4935-AC1F-DA6CDFAAA6A8}"/>
    <cellStyle name="Normal 9 9 2" xfId="898" xr:uid="{035FBE70-9AE7-4987-8C66-1DA90FAC48C7}"/>
    <cellStyle name="Normal 9 9 2 2" xfId="2491" xr:uid="{C92C2D2F-92FD-40C4-865A-F1630A6CBE09}"/>
    <cellStyle name="Normal 9 9 2 2 2" xfId="5286" xr:uid="{D8C618F6-2F66-4B25-A667-654110AC4008}"/>
    <cellStyle name="Normal 9 9 2 3" xfId="4302" xr:uid="{4FFF6EDF-89A7-4A54-AAE5-C867993DEC40}"/>
    <cellStyle name="Normal 9 9 2 3 2" xfId="5287" xr:uid="{5A914365-ED8B-4F81-8B88-6C9D3DC11D5E}"/>
    <cellStyle name="Normal 9 9 2 4" xfId="4303" xr:uid="{EFDBDBFB-5EDA-42BD-A006-5713E49349AA}"/>
    <cellStyle name="Normal 9 9 2 4 2" xfId="5288" xr:uid="{3C9E7AA8-FE4E-4852-BD91-F9464FE46D30}"/>
    <cellStyle name="Normal 9 9 2 5" xfId="5285" xr:uid="{5D54F2A2-C1F9-4650-AC4C-C0CE7A4E363D}"/>
    <cellStyle name="Normal 9 9 3" xfId="2492" xr:uid="{B8878F99-9D3B-47E0-B3DD-6A30CB5139BF}"/>
    <cellStyle name="Normal 9 9 3 2" xfId="4304" xr:uid="{B860621F-C6EA-48E3-8CB4-3DEBAC0476AF}"/>
    <cellStyle name="Normal 9 9 3 2 2" xfId="5290" xr:uid="{FDC27FBE-4A0C-4D66-9111-24C9178E1AFB}"/>
    <cellStyle name="Normal 9 9 3 3" xfId="4305" xr:uid="{14446CDC-098C-4DE9-BB03-A4973F64944F}"/>
    <cellStyle name="Normal 9 9 3 3 2" xfId="5291" xr:uid="{B516C7AF-7F26-49A3-B436-FCB43FB5EDC8}"/>
    <cellStyle name="Normal 9 9 3 4" xfId="4306" xr:uid="{E9224C99-A0D8-4DA0-825B-902265AD95CE}"/>
    <cellStyle name="Normal 9 9 3 4 2" xfId="5292" xr:uid="{B80C75E3-3F9E-4389-A8BA-F3491BF94D4F}"/>
    <cellStyle name="Normal 9 9 3 5" xfId="5289" xr:uid="{812A47A7-7A64-4F80-9303-F24AE8BD61DF}"/>
    <cellStyle name="Normal 9 9 4" xfId="4307" xr:uid="{A5B6979B-DB7C-440B-A1D4-C9D3CB002EFC}"/>
    <cellStyle name="Normal 9 9 4 2" xfId="5293" xr:uid="{29ECCE53-DA32-47B4-BBA1-A8E0764ED322}"/>
    <cellStyle name="Normal 9 9 5" xfId="4308" xr:uid="{A568C315-98E0-487D-9DBA-20870EA3D4B4}"/>
    <cellStyle name="Normal 9 9 5 2" xfId="5294" xr:uid="{2CA249FE-E83C-4BAE-B6DE-A3DB7077B583}"/>
    <cellStyle name="Normal 9 9 6" xfId="4309" xr:uid="{3132DA05-7ACC-4CB1-97D5-35AE4760CF91}"/>
    <cellStyle name="Normal 9 9 6 2" xfId="5295" xr:uid="{7D122035-5EEE-4C82-98DF-9377EC1DEA69}"/>
    <cellStyle name="Normal 9 9 7" xfId="5284" xr:uid="{891CA930-A978-4AD1-8D9B-E312E3561892}"/>
    <cellStyle name="Percent 2" xfId="183" xr:uid="{144DE26B-DDB9-42B6-A171-C90BC207F316}"/>
    <cellStyle name="Percent 2 2" xfId="5296" xr:uid="{182210A2-ABA5-492F-AEE0-910C6059962D}"/>
    <cellStyle name="Гиперссылка 2" xfId="4" xr:uid="{49BAA0F8-B3D3-41B5-87DD-435502328B29}"/>
    <cellStyle name="Гиперссылка 2 2" xfId="5297" xr:uid="{7CDD11F7-C302-4FC8-998C-501B14A7F441}"/>
    <cellStyle name="Обычный 2" xfId="1" xr:uid="{A3CD5D5E-4502-4158-8112-08CDD679ACF5}"/>
    <cellStyle name="Обычный 2 2" xfId="5" xr:uid="{D19F253E-EE9B-4476-9D91-2EE3A6D7A3DC}"/>
    <cellStyle name="Обычный 2 2 2" xfId="5299" xr:uid="{B8B13B43-626D-4692-979F-7603CF8702CF}"/>
    <cellStyle name="Обычный 2 3" xfId="5298" xr:uid="{2F86D15F-1503-47B0-B425-A13724B34229}"/>
    <cellStyle name="常规_Sheet1_1" xfId="4411" xr:uid="{06D7A678-F98C-4899-934B-39C6DB4E1B7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7"/>
  <sheetViews>
    <sheetView tabSelected="1" zoomScale="90" zoomScaleNormal="90" workbookViewId="0">
      <selection activeCell="P33" sqref="P3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53">
        <v>51392</v>
      </c>
      <c r="K10" s="115"/>
    </row>
    <row r="11" spans="1:11">
      <c r="A11" s="114"/>
      <c r="B11" s="114" t="s">
        <v>709</v>
      </c>
      <c r="C11" s="120"/>
      <c r="D11" s="120"/>
      <c r="E11" s="120"/>
      <c r="F11" s="115"/>
      <c r="G11" s="116"/>
      <c r="H11" s="116" t="s">
        <v>709</v>
      </c>
      <c r="I11" s="120"/>
      <c r="J11" s="154"/>
      <c r="K11" s="115"/>
    </row>
    <row r="12" spans="1:11">
      <c r="A12" s="114"/>
      <c r="B12" s="114" t="s">
        <v>710</v>
      </c>
      <c r="C12" s="120"/>
      <c r="D12" s="120"/>
      <c r="E12" s="120"/>
      <c r="F12" s="115"/>
      <c r="G12" s="116"/>
      <c r="H12" s="116" t="s">
        <v>710</v>
      </c>
      <c r="I12" s="120"/>
      <c r="J12" s="120"/>
      <c r="K12" s="115"/>
    </row>
    <row r="13" spans="1:11">
      <c r="A13" s="114"/>
      <c r="B13" s="114" t="s">
        <v>785</v>
      </c>
      <c r="C13" s="120"/>
      <c r="D13" s="120"/>
      <c r="E13" s="120"/>
      <c r="F13" s="115"/>
      <c r="G13" s="116"/>
      <c r="H13" s="116" t="s">
        <v>785</v>
      </c>
      <c r="I13" s="120"/>
      <c r="J13" s="99" t="s">
        <v>11</v>
      </c>
      <c r="K13" s="115"/>
    </row>
    <row r="14" spans="1:11" ht="15" customHeight="1">
      <c r="A14" s="114"/>
      <c r="B14" s="114" t="s">
        <v>712</v>
      </c>
      <c r="C14" s="120"/>
      <c r="D14" s="120"/>
      <c r="E14" s="120"/>
      <c r="F14" s="115"/>
      <c r="G14" s="116"/>
      <c r="H14" s="116" t="s">
        <v>712</v>
      </c>
      <c r="I14" s="120"/>
      <c r="J14" s="155">
        <v>45181</v>
      </c>
      <c r="K14" s="115"/>
    </row>
    <row r="15" spans="1:11" ht="15" customHeight="1">
      <c r="A15" s="114"/>
      <c r="B15" s="131" t="s">
        <v>786</v>
      </c>
      <c r="C15" s="7"/>
      <c r="D15" s="7"/>
      <c r="E15" s="7"/>
      <c r="F15" s="8"/>
      <c r="G15" s="116"/>
      <c r="H15" s="130" t="s">
        <v>786</v>
      </c>
      <c r="I15" s="120"/>
      <c r="J15" s="156"/>
      <c r="K15" s="115"/>
    </row>
    <row r="16" spans="1:11" ht="15" customHeight="1">
      <c r="A16" s="114"/>
      <c r="B16" s="120"/>
      <c r="C16" s="120"/>
      <c r="D16" s="120"/>
      <c r="E16" s="120"/>
      <c r="F16" s="120"/>
      <c r="G16" s="120"/>
      <c r="H16" s="120"/>
      <c r="I16" s="123" t="s">
        <v>142</v>
      </c>
      <c r="J16" s="129">
        <v>39944</v>
      </c>
      <c r="K16" s="115"/>
    </row>
    <row r="17" spans="1:11">
      <c r="A17" s="114"/>
      <c r="B17" s="120" t="s">
        <v>713</v>
      </c>
      <c r="C17" s="120"/>
      <c r="D17" s="120"/>
      <c r="E17" s="120"/>
      <c r="F17" s="120"/>
      <c r="G17" s="120"/>
      <c r="H17" s="120"/>
      <c r="I17" s="123" t="s">
        <v>143</v>
      </c>
      <c r="J17" s="129" t="s">
        <v>784</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7" t="s">
        <v>201</v>
      </c>
      <c r="G20" s="158"/>
      <c r="H20" s="100" t="s">
        <v>169</v>
      </c>
      <c r="I20" s="100" t="s">
        <v>202</v>
      </c>
      <c r="J20" s="100" t="s">
        <v>21</v>
      </c>
      <c r="K20" s="115"/>
    </row>
    <row r="21" spans="1:11">
      <c r="A21" s="114"/>
      <c r="B21" s="105"/>
      <c r="C21" s="105"/>
      <c r="D21" s="106"/>
      <c r="E21" s="106"/>
      <c r="F21" s="159"/>
      <c r="G21" s="160"/>
      <c r="H21" s="105" t="s">
        <v>141</v>
      </c>
      <c r="I21" s="105"/>
      <c r="J21" s="105"/>
      <c r="K21" s="115"/>
    </row>
    <row r="22" spans="1:11" ht="25.5" customHeight="1">
      <c r="A22" s="114"/>
      <c r="B22" s="135">
        <v>3</v>
      </c>
      <c r="C22" s="136" t="s">
        <v>715</v>
      </c>
      <c r="D22" s="137" t="s">
        <v>715</v>
      </c>
      <c r="E22" s="137" t="s">
        <v>348</v>
      </c>
      <c r="F22" s="161"/>
      <c r="G22" s="162"/>
      <c r="H22" s="138" t="s">
        <v>781</v>
      </c>
      <c r="I22" s="139">
        <v>3.02</v>
      </c>
      <c r="J22" s="140">
        <f t="shared" ref="J22:J55" si="0">I22*B22</f>
        <v>9.06</v>
      </c>
      <c r="K22" s="115"/>
    </row>
    <row r="23" spans="1:11" ht="25.5" customHeight="1">
      <c r="A23" s="114"/>
      <c r="B23" s="135">
        <v>6</v>
      </c>
      <c r="C23" s="136" t="s">
        <v>715</v>
      </c>
      <c r="D23" s="137" t="s">
        <v>715</v>
      </c>
      <c r="E23" s="137" t="s">
        <v>716</v>
      </c>
      <c r="F23" s="161"/>
      <c r="G23" s="162"/>
      <c r="H23" s="138" t="s">
        <v>781</v>
      </c>
      <c r="I23" s="139">
        <v>3.02</v>
      </c>
      <c r="J23" s="140">
        <f t="shared" si="0"/>
        <v>18.12</v>
      </c>
      <c r="K23" s="115"/>
    </row>
    <row r="24" spans="1:11" ht="24">
      <c r="A24" s="114"/>
      <c r="B24" s="107">
        <v>3</v>
      </c>
      <c r="C24" s="10" t="s">
        <v>717</v>
      </c>
      <c r="D24" s="118" t="s">
        <v>760</v>
      </c>
      <c r="E24" s="118" t="s">
        <v>718</v>
      </c>
      <c r="F24" s="149"/>
      <c r="G24" s="150"/>
      <c r="H24" s="11" t="s">
        <v>782</v>
      </c>
      <c r="I24" s="14">
        <v>1.29</v>
      </c>
      <c r="J24" s="109">
        <f t="shared" si="0"/>
        <v>3.87</v>
      </c>
      <c r="K24" s="115"/>
    </row>
    <row r="25" spans="1:11">
      <c r="A25" s="114"/>
      <c r="B25" s="107">
        <v>3</v>
      </c>
      <c r="C25" s="10" t="s">
        <v>628</v>
      </c>
      <c r="D25" s="118" t="s">
        <v>628</v>
      </c>
      <c r="E25" s="118" t="s">
        <v>25</v>
      </c>
      <c r="F25" s="149"/>
      <c r="G25" s="150"/>
      <c r="H25" s="11" t="s">
        <v>630</v>
      </c>
      <c r="I25" s="14">
        <v>0.49</v>
      </c>
      <c r="J25" s="109">
        <f t="shared" si="0"/>
        <v>1.47</v>
      </c>
      <c r="K25" s="115"/>
    </row>
    <row r="26" spans="1:11">
      <c r="A26" s="114"/>
      <c r="B26" s="107">
        <v>6</v>
      </c>
      <c r="C26" s="10" t="s">
        <v>719</v>
      </c>
      <c r="D26" s="118" t="s">
        <v>761</v>
      </c>
      <c r="E26" s="118" t="s">
        <v>720</v>
      </c>
      <c r="F26" s="149"/>
      <c r="G26" s="150"/>
      <c r="H26" s="11" t="s">
        <v>721</v>
      </c>
      <c r="I26" s="14">
        <v>3.94</v>
      </c>
      <c r="J26" s="109">
        <f t="shared" si="0"/>
        <v>23.64</v>
      </c>
      <c r="K26" s="115"/>
    </row>
    <row r="27" spans="1:11">
      <c r="A27" s="114"/>
      <c r="B27" s="107">
        <v>6</v>
      </c>
      <c r="C27" s="10" t="s">
        <v>719</v>
      </c>
      <c r="D27" s="118" t="s">
        <v>762</v>
      </c>
      <c r="E27" s="118" t="s">
        <v>722</v>
      </c>
      <c r="F27" s="149"/>
      <c r="G27" s="150"/>
      <c r="H27" s="11" t="s">
        <v>721</v>
      </c>
      <c r="I27" s="14">
        <v>4.4400000000000004</v>
      </c>
      <c r="J27" s="109">
        <f t="shared" si="0"/>
        <v>26.64</v>
      </c>
      <c r="K27" s="115"/>
    </row>
    <row r="28" spans="1:11">
      <c r="A28" s="114"/>
      <c r="B28" s="107">
        <v>6</v>
      </c>
      <c r="C28" s="10" t="s">
        <v>723</v>
      </c>
      <c r="D28" s="118" t="s">
        <v>763</v>
      </c>
      <c r="E28" s="118" t="s">
        <v>724</v>
      </c>
      <c r="F28" s="149"/>
      <c r="G28" s="150"/>
      <c r="H28" s="11" t="s">
        <v>725</v>
      </c>
      <c r="I28" s="14">
        <v>0.99</v>
      </c>
      <c r="J28" s="109">
        <f t="shared" si="0"/>
        <v>5.9399999999999995</v>
      </c>
      <c r="K28" s="115"/>
    </row>
    <row r="29" spans="1:11">
      <c r="A29" s="114"/>
      <c r="B29" s="107">
        <v>2</v>
      </c>
      <c r="C29" s="10" t="s">
        <v>726</v>
      </c>
      <c r="D29" s="118" t="s">
        <v>764</v>
      </c>
      <c r="E29" s="118" t="s">
        <v>718</v>
      </c>
      <c r="F29" s="149"/>
      <c r="G29" s="150"/>
      <c r="H29" s="11" t="s">
        <v>727</v>
      </c>
      <c r="I29" s="14">
        <v>1.39</v>
      </c>
      <c r="J29" s="109">
        <f t="shared" si="0"/>
        <v>2.78</v>
      </c>
      <c r="K29" s="115"/>
    </row>
    <row r="30" spans="1:11" ht="24">
      <c r="A30" s="114"/>
      <c r="B30" s="107">
        <v>24</v>
      </c>
      <c r="C30" s="10" t="s">
        <v>728</v>
      </c>
      <c r="D30" s="118" t="s">
        <v>765</v>
      </c>
      <c r="E30" s="118" t="s">
        <v>294</v>
      </c>
      <c r="F30" s="149"/>
      <c r="G30" s="150"/>
      <c r="H30" s="11" t="s">
        <v>729</v>
      </c>
      <c r="I30" s="14">
        <v>1.99</v>
      </c>
      <c r="J30" s="109">
        <f t="shared" si="0"/>
        <v>47.76</v>
      </c>
      <c r="K30" s="115"/>
    </row>
    <row r="31" spans="1:11">
      <c r="A31" s="114"/>
      <c r="B31" s="107">
        <v>12</v>
      </c>
      <c r="C31" s="10" t="s">
        <v>730</v>
      </c>
      <c r="D31" s="118" t="s">
        <v>766</v>
      </c>
      <c r="E31" s="118" t="s">
        <v>731</v>
      </c>
      <c r="F31" s="149"/>
      <c r="G31" s="150"/>
      <c r="H31" s="11" t="s">
        <v>732</v>
      </c>
      <c r="I31" s="14">
        <v>1.99</v>
      </c>
      <c r="J31" s="109">
        <f t="shared" si="0"/>
        <v>23.88</v>
      </c>
      <c r="K31" s="115"/>
    </row>
    <row r="32" spans="1:11" ht="24">
      <c r="A32" s="114"/>
      <c r="B32" s="107">
        <v>2</v>
      </c>
      <c r="C32" s="10" t="s">
        <v>733</v>
      </c>
      <c r="D32" s="118" t="s">
        <v>733</v>
      </c>
      <c r="E32" s="118" t="s">
        <v>27</v>
      </c>
      <c r="F32" s="149"/>
      <c r="G32" s="150"/>
      <c r="H32" s="11" t="s">
        <v>734</v>
      </c>
      <c r="I32" s="14">
        <v>1.52</v>
      </c>
      <c r="J32" s="109">
        <f t="shared" si="0"/>
        <v>3.04</v>
      </c>
      <c r="K32" s="115"/>
    </row>
    <row r="33" spans="1:11" ht="24">
      <c r="A33" s="114"/>
      <c r="B33" s="107">
        <v>2</v>
      </c>
      <c r="C33" s="10" t="s">
        <v>733</v>
      </c>
      <c r="D33" s="118" t="s">
        <v>733</v>
      </c>
      <c r="E33" s="118" t="s">
        <v>28</v>
      </c>
      <c r="F33" s="149"/>
      <c r="G33" s="150"/>
      <c r="H33" s="11" t="s">
        <v>734</v>
      </c>
      <c r="I33" s="14">
        <v>1.52</v>
      </c>
      <c r="J33" s="109">
        <f t="shared" si="0"/>
        <v>3.04</v>
      </c>
      <c r="K33" s="115"/>
    </row>
    <row r="34" spans="1:11" ht="36">
      <c r="A34" s="114"/>
      <c r="B34" s="107">
        <v>3</v>
      </c>
      <c r="C34" s="10" t="s">
        <v>735</v>
      </c>
      <c r="D34" s="118" t="s">
        <v>767</v>
      </c>
      <c r="E34" s="118" t="s">
        <v>736</v>
      </c>
      <c r="F34" s="149"/>
      <c r="G34" s="150"/>
      <c r="H34" s="11" t="s">
        <v>737</v>
      </c>
      <c r="I34" s="14">
        <v>1.34</v>
      </c>
      <c r="J34" s="109">
        <f t="shared" si="0"/>
        <v>4.0200000000000005</v>
      </c>
      <c r="K34" s="115"/>
    </row>
    <row r="35" spans="1:11" ht="36">
      <c r="A35" s="114"/>
      <c r="B35" s="107">
        <v>3</v>
      </c>
      <c r="C35" s="10" t="s">
        <v>735</v>
      </c>
      <c r="D35" s="118" t="s">
        <v>768</v>
      </c>
      <c r="E35" s="118" t="s">
        <v>738</v>
      </c>
      <c r="F35" s="149"/>
      <c r="G35" s="150"/>
      <c r="H35" s="11" t="s">
        <v>737</v>
      </c>
      <c r="I35" s="14">
        <v>1.19</v>
      </c>
      <c r="J35" s="109">
        <f t="shared" si="0"/>
        <v>3.57</v>
      </c>
      <c r="K35" s="115"/>
    </row>
    <row r="36" spans="1:11">
      <c r="A36" s="114"/>
      <c r="B36" s="107">
        <v>24</v>
      </c>
      <c r="C36" s="10" t="s">
        <v>739</v>
      </c>
      <c r="D36" s="118" t="s">
        <v>769</v>
      </c>
      <c r="E36" s="118" t="s">
        <v>731</v>
      </c>
      <c r="F36" s="149"/>
      <c r="G36" s="150"/>
      <c r="H36" s="11" t="s">
        <v>740</v>
      </c>
      <c r="I36" s="14">
        <v>0.94</v>
      </c>
      <c r="J36" s="109">
        <f t="shared" si="0"/>
        <v>22.56</v>
      </c>
      <c r="K36" s="115"/>
    </row>
    <row r="37" spans="1:11">
      <c r="A37" s="114"/>
      <c r="B37" s="107">
        <v>12</v>
      </c>
      <c r="C37" s="10" t="s">
        <v>741</v>
      </c>
      <c r="D37" s="118" t="s">
        <v>770</v>
      </c>
      <c r="E37" s="118" t="s">
        <v>720</v>
      </c>
      <c r="F37" s="149"/>
      <c r="G37" s="150"/>
      <c r="H37" s="11" t="s">
        <v>742</v>
      </c>
      <c r="I37" s="14">
        <v>2.19</v>
      </c>
      <c r="J37" s="109">
        <f t="shared" si="0"/>
        <v>26.28</v>
      </c>
      <c r="K37" s="115"/>
    </row>
    <row r="38" spans="1:11">
      <c r="A38" s="114"/>
      <c r="B38" s="107">
        <v>12</v>
      </c>
      <c r="C38" s="10" t="s">
        <v>743</v>
      </c>
      <c r="D38" s="118" t="s">
        <v>771</v>
      </c>
      <c r="E38" s="118" t="s">
        <v>744</v>
      </c>
      <c r="F38" s="149"/>
      <c r="G38" s="150"/>
      <c r="H38" s="11" t="s">
        <v>745</v>
      </c>
      <c r="I38" s="14">
        <v>0.99</v>
      </c>
      <c r="J38" s="109">
        <f t="shared" si="0"/>
        <v>11.879999999999999</v>
      </c>
      <c r="K38" s="115"/>
    </row>
    <row r="39" spans="1:11">
      <c r="A39" s="114"/>
      <c r="B39" s="141">
        <v>20</v>
      </c>
      <c r="C39" s="142" t="s">
        <v>743</v>
      </c>
      <c r="D39" s="143" t="s">
        <v>772</v>
      </c>
      <c r="E39" s="143" t="s">
        <v>722</v>
      </c>
      <c r="F39" s="151"/>
      <c r="G39" s="152"/>
      <c r="H39" s="144" t="s">
        <v>745</v>
      </c>
      <c r="I39" s="145">
        <v>3.14</v>
      </c>
      <c r="J39" s="146">
        <f t="shared" si="0"/>
        <v>62.800000000000004</v>
      </c>
      <c r="K39" s="115"/>
    </row>
    <row r="40" spans="1:11" ht="36">
      <c r="A40" s="114"/>
      <c r="B40" s="107">
        <v>12</v>
      </c>
      <c r="C40" s="10" t="s">
        <v>746</v>
      </c>
      <c r="D40" s="118" t="s">
        <v>773</v>
      </c>
      <c r="E40" s="118" t="s">
        <v>738</v>
      </c>
      <c r="F40" s="149"/>
      <c r="G40" s="150"/>
      <c r="H40" s="11" t="s">
        <v>747</v>
      </c>
      <c r="I40" s="14">
        <v>0.69</v>
      </c>
      <c r="J40" s="109">
        <f t="shared" si="0"/>
        <v>8.2799999999999994</v>
      </c>
      <c r="K40" s="115"/>
    </row>
    <row r="41" spans="1:11">
      <c r="A41" s="114"/>
      <c r="B41" s="107">
        <v>3</v>
      </c>
      <c r="C41" s="10" t="s">
        <v>748</v>
      </c>
      <c r="D41" s="118" t="s">
        <v>748</v>
      </c>
      <c r="E41" s="118" t="s">
        <v>27</v>
      </c>
      <c r="F41" s="149"/>
      <c r="G41" s="150"/>
      <c r="H41" s="11" t="s">
        <v>749</v>
      </c>
      <c r="I41" s="14">
        <v>1.59</v>
      </c>
      <c r="J41" s="109">
        <f t="shared" si="0"/>
        <v>4.7700000000000005</v>
      </c>
      <c r="K41" s="115"/>
    </row>
    <row r="42" spans="1:11" ht="36">
      <c r="A42" s="114"/>
      <c r="B42" s="107">
        <v>6</v>
      </c>
      <c r="C42" s="10" t="s">
        <v>750</v>
      </c>
      <c r="D42" s="118" t="s">
        <v>774</v>
      </c>
      <c r="E42" s="118" t="s">
        <v>751</v>
      </c>
      <c r="F42" s="149" t="s">
        <v>273</v>
      </c>
      <c r="G42" s="150"/>
      <c r="H42" s="11" t="s">
        <v>752</v>
      </c>
      <c r="I42" s="14">
        <v>1.19</v>
      </c>
      <c r="J42" s="109">
        <f t="shared" si="0"/>
        <v>7.14</v>
      </c>
      <c r="K42" s="115"/>
    </row>
    <row r="43" spans="1:11" ht="36">
      <c r="A43" s="114"/>
      <c r="B43" s="107">
        <v>6</v>
      </c>
      <c r="C43" s="10" t="s">
        <v>750</v>
      </c>
      <c r="D43" s="118" t="s">
        <v>775</v>
      </c>
      <c r="E43" s="118" t="s">
        <v>736</v>
      </c>
      <c r="F43" s="149" t="s">
        <v>273</v>
      </c>
      <c r="G43" s="150"/>
      <c r="H43" s="11" t="s">
        <v>752</v>
      </c>
      <c r="I43" s="14">
        <v>1.34</v>
      </c>
      <c r="J43" s="109">
        <f t="shared" si="0"/>
        <v>8.0400000000000009</v>
      </c>
      <c r="K43" s="115"/>
    </row>
    <row r="44" spans="1:11" ht="14.25" customHeight="1">
      <c r="A44" s="114"/>
      <c r="B44" s="107">
        <v>18</v>
      </c>
      <c r="C44" s="10" t="s">
        <v>753</v>
      </c>
      <c r="D44" s="118" t="s">
        <v>753</v>
      </c>
      <c r="E44" s="118" t="s">
        <v>34</v>
      </c>
      <c r="F44" s="149"/>
      <c r="G44" s="150"/>
      <c r="H44" s="11" t="s">
        <v>754</v>
      </c>
      <c r="I44" s="14">
        <v>1.47</v>
      </c>
      <c r="J44" s="109">
        <f t="shared" si="0"/>
        <v>26.46</v>
      </c>
      <c r="K44" s="115"/>
    </row>
    <row r="45" spans="1:11" ht="14.25" customHeight="1">
      <c r="A45" s="114"/>
      <c r="B45" s="107">
        <v>6</v>
      </c>
      <c r="C45" s="10" t="s">
        <v>753</v>
      </c>
      <c r="D45" s="118" t="s">
        <v>753</v>
      </c>
      <c r="E45" s="118" t="s">
        <v>35</v>
      </c>
      <c r="F45" s="149"/>
      <c r="G45" s="150"/>
      <c r="H45" s="11" t="s">
        <v>754</v>
      </c>
      <c r="I45" s="14">
        <v>1.47</v>
      </c>
      <c r="J45" s="109">
        <f t="shared" si="0"/>
        <v>8.82</v>
      </c>
      <c r="K45" s="115"/>
    </row>
    <row r="46" spans="1:11" ht="14.25" customHeight="1">
      <c r="A46" s="114"/>
      <c r="B46" s="107">
        <v>27</v>
      </c>
      <c r="C46" s="10" t="s">
        <v>753</v>
      </c>
      <c r="D46" s="118" t="s">
        <v>753</v>
      </c>
      <c r="E46" s="118" t="s">
        <v>37</v>
      </c>
      <c r="F46" s="149"/>
      <c r="G46" s="150"/>
      <c r="H46" s="11" t="s">
        <v>754</v>
      </c>
      <c r="I46" s="14">
        <v>1.47</v>
      </c>
      <c r="J46" s="109">
        <f t="shared" si="0"/>
        <v>39.69</v>
      </c>
      <c r="K46" s="115"/>
    </row>
    <row r="47" spans="1:11">
      <c r="A47" s="114"/>
      <c r="B47" s="107">
        <v>12</v>
      </c>
      <c r="C47" s="10" t="s">
        <v>755</v>
      </c>
      <c r="D47" s="118" t="s">
        <v>755</v>
      </c>
      <c r="E47" s="118" t="s">
        <v>25</v>
      </c>
      <c r="F47" s="149"/>
      <c r="G47" s="150"/>
      <c r="H47" s="11" t="s">
        <v>756</v>
      </c>
      <c r="I47" s="14">
        <v>2.39</v>
      </c>
      <c r="J47" s="109">
        <f t="shared" si="0"/>
        <v>28.68</v>
      </c>
      <c r="K47" s="115"/>
    </row>
    <row r="48" spans="1:11">
      <c r="A48" s="114"/>
      <c r="B48" s="107">
        <v>6</v>
      </c>
      <c r="C48" s="10" t="s">
        <v>374</v>
      </c>
      <c r="D48" s="118" t="s">
        <v>776</v>
      </c>
      <c r="E48" s="118" t="s">
        <v>23</v>
      </c>
      <c r="F48" s="149"/>
      <c r="G48" s="150"/>
      <c r="H48" s="11" t="s">
        <v>376</v>
      </c>
      <c r="I48" s="14">
        <v>3.17</v>
      </c>
      <c r="J48" s="109">
        <f t="shared" si="0"/>
        <v>19.02</v>
      </c>
      <c r="K48" s="115"/>
    </row>
    <row r="49" spans="1:11">
      <c r="A49" s="114"/>
      <c r="B49" s="107">
        <v>6</v>
      </c>
      <c r="C49" s="10" t="s">
        <v>374</v>
      </c>
      <c r="D49" s="118" t="s">
        <v>777</v>
      </c>
      <c r="E49" s="118" t="s">
        <v>25</v>
      </c>
      <c r="F49" s="149"/>
      <c r="G49" s="150"/>
      <c r="H49" s="11" t="s">
        <v>376</v>
      </c>
      <c r="I49" s="14">
        <v>3.17</v>
      </c>
      <c r="J49" s="109">
        <f t="shared" si="0"/>
        <v>19.02</v>
      </c>
      <c r="K49" s="115"/>
    </row>
    <row r="50" spans="1:11" ht="24">
      <c r="A50" s="114"/>
      <c r="B50" s="107">
        <v>12</v>
      </c>
      <c r="C50" s="10" t="s">
        <v>457</v>
      </c>
      <c r="D50" s="118" t="s">
        <v>778</v>
      </c>
      <c r="E50" s="118" t="s">
        <v>294</v>
      </c>
      <c r="F50" s="149"/>
      <c r="G50" s="150"/>
      <c r="H50" s="11" t="s">
        <v>459</v>
      </c>
      <c r="I50" s="14">
        <v>2.95</v>
      </c>
      <c r="J50" s="109">
        <f t="shared" si="0"/>
        <v>35.400000000000006</v>
      </c>
      <c r="K50" s="115"/>
    </row>
    <row r="51" spans="1:11" ht="24">
      <c r="A51" s="114"/>
      <c r="B51" s="107">
        <v>12</v>
      </c>
      <c r="C51" s="10" t="s">
        <v>457</v>
      </c>
      <c r="D51" s="118" t="s">
        <v>779</v>
      </c>
      <c r="E51" s="118" t="s">
        <v>314</v>
      </c>
      <c r="F51" s="149"/>
      <c r="G51" s="150"/>
      <c r="H51" s="11" t="s">
        <v>459</v>
      </c>
      <c r="I51" s="14">
        <v>2.95</v>
      </c>
      <c r="J51" s="109">
        <f t="shared" si="0"/>
        <v>35.400000000000006</v>
      </c>
      <c r="K51" s="115"/>
    </row>
    <row r="52" spans="1:11" ht="36">
      <c r="A52" s="114"/>
      <c r="B52" s="107">
        <v>1</v>
      </c>
      <c r="C52" s="10" t="s">
        <v>757</v>
      </c>
      <c r="D52" s="118" t="s">
        <v>757</v>
      </c>
      <c r="E52" s="118" t="s">
        <v>23</v>
      </c>
      <c r="F52" s="149" t="s">
        <v>484</v>
      </c>
      <c r="G52" s="150"/>
      <c r="H52" s="11" t="s">
        <v>783</v>
      </c>
      <c r="I52" s="14">
        <v>5.82</v>
      </c>
      <c r="J52" s="109">
        <f t="shared" si="0"/>
        <v>5.82</v>
      </c>
      <c r="K52" s="115"/>
    </row>
    <row r="53" spans="1:11" ht="24">
      <c r="A53" s="114"/>
      <c r="B53" s="107">
        <v>3</v>
      </c>
      <c r="C53" s="10" t="s">
        <v>758</v>
      </c>
      <c r="D53" s="118" t="s">
        <v>758</v>
      </c>
      <c r="E53" s="118" t="s">
        <v>107</v>
      </c>
      <c r="F53" s="149" t="s">
        <v>26</v>
      </c>
      <c r="G53" s="150"/>
      <c r="H53" s="11" t="s">
        <v>759</v>
      </c>
      <c r="I53" s="14">
        <v>2.64</v>
      </c>
      <c r="J53" s="109">
        <f t="shared" si="0"/>
        <v>7.92</v>
      </c>
      <c r="K53" s="115"/>
    </row>
    <row r="54" spans="1:11" ht="24">
      <c r="A54" s="114"/>
      <c r="B54" s="107">
        <v>3</v>
      </c>
      <c r="C54" s="10" t="s">
        <v>758</v>
      </c>
      <c r="D54" s="118" t="s">
        <v>758</v>
      </c>
      <c r="E54" s="118" t="s">
        <v>212</v>
      </c>
      <c r="F54" s="149" t="s">
        <v>26</v>
      </c>
      <c r="G54" s="150"/>
      <c r="H54" s="11" t="s">
        <v>759</v>
      </c>
      <c r="I54" s="14">
        <v>2.64</v>
      </c>
      <c r="J54" s="109">
        <f t="shared" si="0"/>
        <v>7.92</v>
      </c>
      <c r="K54" s="115"/>
    </row>
    <row r="55" spans="1:11" ht="24">
      <c r="A55" s="114"/>
      <c r="B55" s="108">
        <v>6</v>
      </c>
      <c r="C55" s="12" t="s">
        <v>758</v>
      </c>
      <c r="D55" s="119" t="s">
        <v>758</v>
      </c>
      <c r="E55" s="119" t="s">
        <v>214</v>
      </c>
      <c r="F55" s="147" t="s">
        <v>26</v>
      </c>
      <c r="G55" s="148"/>
      <c r="H55" s="13" t="s">
        <v>759</v>
      </c>
      <c r="I55" s="15">
        <v>2.64</v>
      </c>
      <c r="J55" s="110">
        <f t="shared" si="0"/>
        <v>15.84</v>
      </c>
      <c r="K55" s="115"/>
    </row>
    <row r="56" spans="1:11">
      <c r="A56" s="114"/>
      <c r="B56" s="126"/>
      <c r="C56" s="126"/>
      <c r="D56" s="126"/>
      <c r="E56" s="126"/>
      <c r="F56" s="126"/>
      <c r="G56" s="126"/>
      <c r="H56" s="126"/>
      <c r="I56" s="127" t="s">
        <v>255</v>
      </c>
      <c r="J56" s="128">
        <f>SUM(J22:J55)</f>
        <v>578.56999999999982</v>
      </c>
      <c r="K56" s="115"/>
    </row>
    <row r="57" spans="1:11">
      <c r="A57" s="114"/>
      <c r="B57" s="126"/>
      <c r="C57" s="126"/>
      <c r="D57" s="126"/>
      <c r="E57" s="126"/>
      <c r="F57" s="126"/>
      <c r="G57" s="126"/>
      <c r="H57" s="126"/>
      <c r="I57" s="127" t="s">
        <v>787</v>
      </c>
      <c r="J57" s="128">
        <f>ROUND(J56*-0.3,2)</f>
        <v>-173.57</v>
      </c>
      <c r="K57" s="115"/>
    </row>
    <row r="58" spans="1:11" outlineLevel="1">
      <c r="A58" s="114"/>
      <c r="B58" s="126"/>
      <c r="C58" s="126"/>
      <c r="D58" s="126"/>
      <c r="E58" s="126"/>
      <c r="F58" s="126"/>
      <c r="G58" s="126"/>
      <c r="H58" s="126"/>
      <c r="I58" s="127" t="s">
        <v>788</v>
      </c>
      <c r="J58" s="128">
        <v>0</v>
      </c>
      <c r="K58" s="115"/>
    </row>
    <row r="59" spans="1:11">
      <c r="A59" s="114"/>
      <c r="B59" s="126"/>
      <c r="C59" s="126"/>
      <c r="D59" s="126"/>
      <c r="E59" s="126"/>
      <c r="F59" s="126"/>
      <c r="G59" s="126"/>
      <c r="H59" s="126"/>
      <c r="I59" s="127" t="s">
        <v>257</v>
      </c>
      <c r="J59" s="128">
        <f>SUM(J56:J58)</f>
        <v>404.99999999999983</v>
      </c>
      <c r="K59" s="115"/>
    </row>
    <row r="60" spans="1:11">
      <c r="A60" s="6"/>
      <c r="B60" s="7"/>
      <c r="C60" s="7"/>
      <c r="D60" s="7"/>
      <c r="E60" s="7"/>
      <c r="F60" s="7"/>
      <c r="G60" s="7"/>
      <c r="H60" s="7" t="s">
        <v>791</v>
      </c>
      <c r="I60" s="7"/>
      <c r="J60" s="7"/>
      <c r="K60" s="8"/>
    </row>
    <row r="62" spans="1:11">
      <c r="H62" s="1" t="s">
        <v>705</v>
      </c>
      <c r="I62" s="91">
        <f>'Tax Invoice'!M11</f>
        <v>35.409999999999997</v>
      </c>
    </row>
    <row r="63" spans="1:11">
      <c r="H63" s="1" t="s">
        <v>706</v>
      </c>
      <c r="I63" s="91">
        <f>I64</f>
        <v>14341.049999999992</v>
      </c>
    </row>
    <row r="64" spans="1:11">
      <c r="H64" s="1" t="s">
        <v>707</v>
      </c>
      <c r="I64" s="91">
        <f>I62*J59</f>
        <v>14341.049999999992</v>
      </c>
    </row>
    <row r="65" spans="8:9">
      <c r="H65" s="1"/>
      <c r="I65" s="91"/>
    </row>
    <row r="66" spans="8:9">
      <c r="H66" s="1"/>
      <c r="I66" s="91"/>
    </row>
    <row r="67" spans="8:9">
      <c r="H67" s="1"/>
      <c r="I67" s="91"/>
    </row>
  </sheetData>
  <mergeCells count="38">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5:G55"/>
    <mergeCell ref="F50:G50"/>
    <mergeCell ref="F51:G51"/>
    <mergeCell ref="F52:G52"/>
    <mergeCell ref="F53:G53"/>
    <mergeCell ref="F54:G54"/>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292</v>
      </c>
      <c r="O1" t="s">
        <v>144</v>
      </c>
      <c r="T1" t="s">
        <v>255</v>
      </c>
      <c r="U1">
        <v>591.12999999999988</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591.12999999999988</v>
      </c>
    </row>
    <row r="5" spans="1:21">
      <c r="A5" s="114"/>
      <c r="B5" s="121" t="s">
        <v>137</v>
      </c>
      <c r="C5" s="120"/>
      <c r="D5" s="120"/>
      <c r="E5" s="120"/>
      <c r="F5" s="120"/>
      <c r="G5" s="120"/>
      <c r="H5" s="120"/>
      <c r="I5" s="120"/>
      <c r="J5" s="115"/>
      <c r="S5" t="s">
        <v>780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53"/>
      <c r="J10" s="115"/>
    </row>
    <row r="11" spans="1:21">
      <c r="A11" s="114"/>
      <c r="B11" s="114" t="s">
        <v>709</v>
      </c>
      <c r="C11" s="120"/>
      <c r="D11" s="120"/>
      <c r="E11" s="115"/>
      <c r="F11" s="116"/>
      <c r="G11" s="116" t="s">
        <v>709</v>
      </c>
      <c r="H11" s="120"/>
      <c r="I11" s="154"/>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55">
        <v>45180</v>
      </c>
      <c r="J14" s="115"/>
    </row>
    <row r="15" spans="1:21">
      <c r="A15" s="114"/>
      <c r="B15" s="6" t="s">
        <v>6</v>
      </c>
      <c r="C15" s="7"/>
      <c r="D15" s="7"/>
      <c r="E15" s="8"/>
      <c r="F15" s="116"/>
      <c r="G15" s="9" t="s">
        <v>6</v>
      </c>
      <c r="H15" s="120"/>
      <c r="I15" s="156"/>
      <c r="J15" s="115"/>
    </row>
    <row r="16" spans="1:21">
      <c r="A16" s="114"/>
      <c r="B16" s="120"/>
      <c r="C16" s="120"/>
      <c r="D16" s="120"/>
      <c r="E16" s="120"/>
      <c r="F16" s="120"/>
      <c r="G16" s="120"/>
      <c r="H16" s="123" t="s">
        <v>142</v>
      </c>
      <c r="I16" s="129">
        <v>39944</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45180</v>
      </c>
    </row>
    <row r="20" spans="1:16">
      <c r="A20" s="114"/>
      <c r="B20" s="100" t="s">
        <v>198</v>
      </c>
      <c r="C20" s="100" t="s">
        <v>199</v>
      </c>
      <c r="D20" s="117" t="s">
        <v>200</v>
      </c>
      <c r="E20" s="157" t="s">
        <v>201</v>
      </c>
      <c r="F20" s="158"/>
      <c r="G20" s="100" t="s">
        <v>169</v>
      </c>
      <c r="H20" s="100" t="s">
        <v>202</v>
      </c>
      <c r="I20" s="100" t="s">
        <v>21</v>
      </c>
      <c r="J20" s="115"/>
    </row>
    <row r="21" spans="1:16">
      <c r="A21" s="114"/>
      <c r="B21" s="105"/>
      <c r="C21" s="105"/>
      <c r="D21" s="106"/>
      <c r="E21" s="159"/>
      <c r="F21" s="160"/>
      <c r="G21" s="105" t="s">
        <v>141</v>
      </c>
      <c r="H21" s="105"/>
      <c r="I21" s="105"/>
      <c r="J21" s="115"/>
    </row>
    <row r="22" spans="1:16" ht="204">
      <c r="A22" s="114"/>
      <c r="B22" s="107">
        <v>3</v>
      </c>
      <c r="C22" s="10" t="s">
        <v>715</v>
      </c>
      <c r="D22" s="118" t="s">
        <v>348</v>
      </c>
      <c r="E22" s="149"/>
      <c r="F22" s="150"/>
      <c r="G22" s="11" t="s">
        <v>781</v>
      </c>
      <c r="H22" s="14">
        <v>3.02</v>
      </c>
      <c r="I22" s="109">
        <f t="shared" ref="I22:I55" si="0">H22*B22</f>
        <v>9.06</v>
      </c>
      <c r="J22" s="115"/>
    </row>
    <row r="23" spans="1:16" ht="204">
      <c r="A23" s="114"/>
      <c r="B23" s="107">
        <v>6</v>
      </c>
      <c r="C23" s="10" t="s">
        <v>715</v>
      </c>
      <c r="D23" s="118" t="s">
        <v>716</v>
      </c>
      <c r="E23" s="149"/>
      <c r="F23" s="150"/>
      <c r="G23" s="11" t="s">
        <v>781</v>
      </c>
      <c r="H23" s="14">
        <v>3.02</v>
      </c>
      <c r="I23" s="109">
        <f t="shared" si="0"/>
        <v>18.12</v>
      </c>
      <c r="J23" s="115"/>
    </row>
    <row r="24" spans="1:16" ht="156">
      <c r="A24" s="114"/>
      <c r="B24" s="107">
        <v>3</v>
      </c>
      <c r="C24" s="10" t="s">
        <v>717</v>
      </c>
      <c r="D24" s="118" t="s">
        <v>718</v>
      </c>
      <c r="E24" s="149"/>
      <c r="F24" s="150"/>
      <c r="G24" s="11" t="s">
        <v>782</v>
      </c>
      <c r="H24" s="14">
        <v>1.29</v>
      </c>
      <c r="I24" s="109">
        <f t="shared" si="0"/>
        <v>3.87</v>
      </c>
      <c r="J24" s="115"/>
    </row>
    <row r="25" spans="1:16" ht="72">
      <c r="A25" s="114"/>
      <c r="B25" s="107">
        <v>3</v>
      </c>
      <c r="C25" s="10" t="s">
        <v>628</v>
      </c>
      <c r="D25" s="118" t="s">
        <v>25</v>
      </c>
      <c r="E25" s="149"/>
      <c r="F25" s="150"/>
      <c r="G25" s="11" t="s">
        <v>630</v>
      </c>
      <c r="H25" s="14">
        <v>0.49</v>
      </c>
      <c r="I25" s="109">
        <f t="shared" si="0"/>
        <v>1.47</v>
      </c>
      <c r="J25" s="115"/>
    </row>
    <row r="26" spans="1:16" ht="72">
      <c r="A26" s="114"/>
      <c r="B26" s="107">
        <v>6</v>
      </c>
      <c r="C26" s="10" t="s">
        <v>719</v>
      </c>
      <c r="D26" s="118" t="s">
        <v>720</v>
      </c>
      <c r="E26" s="149"/>
      <c r="F26" s="150"/>
      <c r="G26" s="11" t="s">
        <v>721</v>
      </c>
      <c r="H26" s="14">
        <v>3.94</v>
      </c>
      <c r="I26" s="109">
        <f t="shared" si="0"/>
        <v>23.64</v>
      </c>
      <c r="J26" s="115"/>
    </row>
    <row r="27" spans="1:16" ht="72">
      <c r="A27" s="114"/>
      <c r="B27" s="107">
        <v>6</v>
      </c>
      <c r="C27" s="10" t="s">
        <v>719</v>
      </c>
      <c r="D27" s="118" t="s">
        <v>722</v>
      </c>
      <c r="E27" s="149"/>
      <c r="F27" s="150"/>
      <c r="G27" s="11" t="s">
        <v>721</v>
      </c>
      <c r="H27" s="14">
        <v>4.4400000000000004</v>
      </c>
      <c r="I27" s="109">
        <f t="shared" si="0"/>
        <v>26.64</v>
      </c>
      <c r="J27" s="115"/>
    </row>
    <row r="28" spans="1:16" ht="72">
      <c r="A28" s="114"/>
      <c r="B28" s="107">
        <v>6</v>
      </c>
      <c r="C28" s="10" t="s">
        <v>723</v>
      </c>
      <c r="D28" s="118" t="s">
        <v>724</v>
      </c>
      <c r="E28" s="149"/>
      <c r="F28" s="150"/>
      <c r="G28" s="11" t="s">
        <v>725</v>
      </c>
      <c r="H28" s="14">
        <v>0.99</v>
      </c>
      <c r="I28" s="109">
        <f t="shared" si="0"/>
        <v>5.9399999999999995</v>
      </c>
      <c r="J28" s="115"/>
    </row>
    <row r="29" spans="1:16" ht="48">
      <c r="A29" s="114"/>
      <c r="B29" s="107">
        <v>2</v>
      </c>
      <c r="C29" s="10" t="s">
        <v>726</v>
      </c>
      <c r="D29" s="118" t="s">
        <v>718</v>
      </c>
      <c r="E29" s="149"/>
      <c r="F29" s="150"/>
      <c r="G29" s="11" t="s">
        <v>727</v>
      </c>
      <c r="H29" s="14">
        <v>1.39</v>
      </c>
      <c r="I29" s="109">
        <f t="shared" si="0"/>
        <v>2.78</v>
      </c>
      <c r="J29" s="115"/>
    </row>
    <row r="30" spans="1:16" ht="108">
      <c r="A30" s="114"/>
      <c r="B30" s="107">
        <v>24</v>
      </c>
      <c r="C30" s="10" t="s">
        <v>728</v>
      </c>
      <c r="D30" s="118" t="s">
        <v>294</v>
      </c>
      <c r="E30" s="149"/>
      <c r="F30" s="150"/>
      <c r="G30" s="11" t="s">
        <v>729</v>
      </c>
      <c r="H30" s="14">
        <v>1.99</v>
      </c>
      <c r="I30" s="109">
        <f t="shared" si="0"/>
        <v>47.76</v>
      </c>
      <c r="J30" s="115"/>
    </row>
    <row r="31" spans="1:16" ht="48">
      <c r="A31" s="114"/>
      <c r="B31" s="107">
        <v>12</v>
      </c>
      <c r="C31" s="10" t="s">
        <v>730</v>
      </c>
      <c r="D31" s="118" t="s">
        <v>731</v>
      </c>
      <c r="E31" s="149"/>
      <c r="F31" s="150"/>
      <c r="G31" s="11" t="s">
        <v>732</v>
      </c>
      <c r="H31" s="14">
        <v>1.99</v>
      </c>
      <c r="I31" s="109">
        <f t="shared" si="0"/>
        <v>23.88</v>
      </c>
      <c r="J31" s="115"/>
    </row>
    <row r="32" spans="1:16" ht="192">
      <c r="A32" s="114"/>
      <c r="B32" s="107">
        <v>2</v>
      </c>
      <c r="C32" s="10" t="s">
        <v>733</v>
      </c>
      <c r="D32" s="118" t="s">
        <v>27</v>
      </c>
      <c r="E32" s="149"/>
      <c r="F32" s="150"/>
      <c r="G32" s="11" t="s">
        <v>734</v>
      </c>
      <c r="H32" s="14">
        <v>1.52</v>
      </c>
      <c r="I32" s="109">
        <f t="shared" si="0"/>
        <v>3.04</v>
      </c>
      <c r="J32" s="115"/>
    </row>
    <row r="33" spans="1:10" ht="192">
      <c r="A33" s="114"/>
      <c r="B33" s="107">
        <v>2</v>
      </c>
      <c r="C33" s="10" t="s">
        <v>733</v>
      </c>
      <c r="D33" s="118" t="s">
        <v>28</v>
      </c>
      <c r="E33" s="149"/>
      <c r="F33" s="150"/>
      <c r="G33" s="11" t="s">
        <v>734</v>
      </c>
      <c r="H33" s="14">
        <v>1.52</v>
      </c>
      <c r="I33" s="109">
        <f t="shared" si="0"/>
        <v>3.04</v>
      </c>
      <c r="J33" s="115"/>
    </row>
    <row r="34" spans="1:10" ht="108">
      <c r="A34" s="114"/>
      <c r="B34" s="107">
        <v>3</v>
      </c>
      <c r="C34" s="10" t="s">
        <v>735</v>
      </c>
      <c r="D34" s="118" t="s">
        <v>736</v>
      </c>
      <c r="E34" s="149"/>
      <c r="F34" s="150"/>
      <c r="G34" s="11" t="s">
        <v>737</v>
      </c>
      <c r="H34" s="14">
        <v>1.34</v>
      </c>
      <c r="I34" s="109">
        <f t="shared" si="0"/>
        <v>4.0200000000000005</v>
      </c>
      <c r="J34" s="115"/>
    </row>
    <row r="35" spans="1:10" ht="108">
      <c r="A35" s="114"/>
      <c r="B35" s="107">
        <v>3</v>
      </c>
      <c r="C35" s="10" t="s">
        <v>735</v>
      </c>
      <c r="D35" s="118" t="s">
        <v>738</v>
      </c>
      <c r="E35" s="149"/>
      <c r="F35" s="150"/>
      <c r="G35" s="11" t="s">
        <v>737</v>
      </c>
      <c r="H35" s="14">
        <v>1.19</v>
      </c>
      <c r="I35" s="109">
        <f t="shared" si="0"/>
        <v>3.57</v>
      </c>
      <c r="J35" s="115"/>
    </row>
    <row r="36" spans="1:10" ht="60">
      <c r="A36" s="114"/>
      <c r="B36" s="107">
        <v>24</v>
      </c>
      <c r="C36" s="10" t="s">
        <v>739</v>
      </c>
      <c r="D36" s="118" t="s">
        <v>731</v>
      </c>
      <c r="E36" s="149"/>
      <c r="F36" s="150"/>
      <c r="G36" s="11" t="s">
        <v>740</v>
      </c>
      <c r="H36" s="14">
        <v>0.94</v>
      </c>
      <c r="I36" s="109">
        <f t="shared" si="0"/>
        <v>22.56</v>
      </c>
      <c r="J36" s="115"/>
    </row>
    <row r="37" spans="1:10" ht="72">
      <c r="A37" s="114"/>
      <c r="B37" s="107">
        <v>12</v>
      </c>
      <c r="C37" s="10" t="s">
        <v>741</v>
      </c>
      <c r="D37" s="118" t="s">
        <v>720</v>
      </c>
      <c r="E37" s="149"/>
      <c r="F37" s="150"/>
      <c r="G37" s="11" t="s">
        <v>742</v>
      </c>
      <c r="H37" s="14">
        <v>2.19</v>
      </c>
      <c r="I37" s="109">
        <f t="shared" si="0"/>
        <v>26.28</v>
      </c>
      <c r="J37" s="115"/>
    </row>
    <row r="38" spans="1:10" ht="60">
      <c r="A38" s="114"/>
      <c r="B38" s="107">
        <v>12</v>
      </c>
      <c r="C38" s="10" t="s">
        <v>743</v>
      </c>
      <c r="D38" s="118" t="s">
        <v>744</v>
      </c>
      <c r="E38" s="149"/>
      <c r="F38" s="150"/>
      <c r="G38" s="11" t="s">
        <v>745</v>
      </c>
      <c r="H38" s="14">
        <v>0.99</v>
      </c>
      <c r="I38" s="109">
        <f t="shared" si="0"/>
        <v>11.879999999999999</v>
      </c>
      <c r="J38" s="115"/>
    </row>
    <row r="39" spans="1:10" ht="60">
      <c r="A39" s="114"/>
      <c r="B39" s="107">
        <v>24</v>
      </c>
      <c r="C39" s="10" t="s">
        <v>743</v>
      </c>
      <c r="D39" s="118" t="s">
        <v>722</v>
      </c>
      <c r="E39" s="149"/>
      <c r="F39" s="150"/>
      <c r="G39" s="11" t="s">
        <v>745</v>
      </c>
      <c r="H39" s="14">
        <v>3.14</v>
      </c>
      <c r="I39" s="109">
        <f t="shared" si="0"/>
        <v>75.36</v>
      </c>
      <c r="J39" s="115"/>
    </row>
    <row r="40" spans="1:10" ht="96">
      <c r="A40" s="114"/>
      <c r="B40" s="107">
        <v>12</v>
      </c>
      <c r="C40" s="10" t="s">
        <v>746</v>
      </c>
      <c r="D40" s="118" t="s">
        <v>738</v>
      </c>
      <c r="E40" s="149"/>
      <c r="F40" s="150"/>
      <c r="G40" s="11" t="s">
        <v>747</v>
      </c>
      <c r="H40" s="14">
        <v>0.69</v>
      </c>
      <c r="I40" s="109">
        <f t="shared" si="0"/>
        <v>8.2799999999999994</v>
      </c>
      <c r="J40" s="115"/>
    </row>
    <row r="41" spans="1:10" ht="84">
      <c r="A41" s="114"/>
      <c r="B41" s="107">
        <v>3</v>
      </c>
      <c r="C41" s="10" t="s">
        <v>748</v>
      </c>
      <c r="D41" s="118" t="s">
        <v>27</v>
      </c>
      <c r="E41" s="149"/>
      <c r="F41" s="150"/>
      <c r="G41" s="11" t="s">
        <v>749</v>
      </c>
      <c r="H41" s="14">
        <v>1.59</v>
      </c>
      <c r="I41" s="109">
        <f t="shared" si="0"/>
        <v>4.7700000000000005</v>
      </c>
      <c r="J41" s="115"/>
    </row>
    <row r="42" spans="1:10" ht="120">
      <c r="A42" s="114"/>
      <c r="B42" s="107">
        <v>6</v>
      </c>
      <c r="C42" s="10" t="s">
        <v>750</v>
      </c>
      <c r="D42" s="118" t="s">
        <v>751</v>
      </c>
      <c r="E42" s="149" t="s">
        <v>273</v>
      </c>
      <c r="F42" s="150"/>
      <c r="G42" s="11" t="s">
        <v>752</v>
      </c>
      <c r="H42" s="14">
        <v>1.19</v>
      </c>
      <c r="I42" s="109">
        <f t="shared" si="0"/>
        <v>7.14</v>
      </c>
      <c r="J42" s="115"/>
    </row>
    <row r="43" spans="1:10" ht="120">
      <c r="A43" s="114"/>
      <c r="B43" s="107">
        <v>6</v>
      </c>
      <c r="C43" s="10" t="s">
        <v>750</v>
      </c>
      <c r="D43" s="118" t="s">
        <v>736</v>
      </c>
      <c r="E43" s="149" t="s">
        <v>273</v>
      </c>
      <c r="F43" s="150"/>
      <c r="G43" s="11" t="s">
        <v>752</v>
      </c>
      <c r="H43" s="14">
        <v>1.34</v>
      </c>
      <c r="I43" s="109">
        <f t="shared" si="0"/>
        <v>8.0400000000000009</v>
      </c>
      <c r="J43" s="115"/>
    </row>
    <row r="44" spans="1:10" ht="108">
      <c r="A44" s="114"/>
      <c r="B44" s="107">
        <v>18</v>
      </c>
      <c r="C44" s="10" t="s">
        <v>753</v>
      </c>
      <c r="D44" s="118" t="s">
        <v>34</v>
      </c>
      <c r="E44" s="149"/>
      <c r="F44" s="150"/>
      <c r="G44" s="11" t="s">
        <v>754</v>
      </c>
      <c r="H44" s="14">
        <v>1.47</v>
      </c>
      <c r="I44" s="109">
        <f t="shared" si="0"/>
        <v>26.46</v>
      </c>
      <c r="J44" s="115"/>
    </row>
    <row r="45" spans="1:10" ht="108">
      <c r="A45" s="114"/>
      <c r="B45" s="107">
        <v>6</v>
      </c>
      <c r="C45" s="10" t="s">
        <v>753</v>
      </c>
      <c r="D45" s="118" t="s">
        <v>35</v>
      </c>
      <c r="E45" s="149"/>
      <c r="F45" s="150"/>
      <c r="G45" s="11" t="s">
        <v>754</v>
      </c>
      <c r="H45" s="14">
        <v>1.47</v>
      </c>
      <c r="I45" s="109">
        <f t="shared" si="0"/>
        <v>8.82</v>
      </c>
      <c r="J45" s="115"/>
    </row>
    <row r="46" spans="1:10" ht="108">
      <c r="A46" s="114"/>
      <c r="B46" s="107">
        <v>27</v>
      </c>
      <c r="C46" s="10" t="s">
        <v>753</v>
      </c>
      <c r="D46" s="118" t="s">
        <v>37</v>
      </c>
      <c r="E46" s="149"/>
      <c r="F46" s="150"/>
      <c r="G46" s="11" t="s">
        <v>754</v>
      </c>
      <c r="H46" s="14">
        <v>1.47</v>
      </c>
      <c r="I46" s="109">
        <f t="shared" si="0"/>
        <v>39.69</v>
      </c>
      <c r="J46" s="115"/>
    </row>
    <row r="47" spans="1:10" ht="72">
      <c r="A47" s="114"/>
      <c r="B47" s="107">
        <v>12</v>
      </c>
      <c r="C47" s="10" t="s">
        <v>755</v>
      </c>
      <c r="D47" s="118" t="s">
        <v>25</v>
      </c>
      <c r="E47" s="149"/>
      <c r="F47" s="150"/>
      <c r="G47" s="11" t="s">
        <v>756</v>
      </c>
      <c r="H47" s="14">
        <v>2.39</v>
      </c>
      <c r="I47" s="109">
        <f t="shared" si="0"/>
        <v>28.68</v>
      </c>
      <c r="J47" s="115"/>
    </row>
    <row r="48" spans="1:10" ht="72">
      <c r="A48" s="114"/>
      <c r="B48" s="107">
        <v>6</v>
      </c>
      <c r="C48" s="10" t="s">
        <v>374</v>
      </c>
      <c r="D48" s="118" t="s">
        <v>23</v>
      </c>
      <c r="E48" s="149"/>
      <c r="F48" s="150"/>
      <c r="G48" s="11" t="s">
        <v>376</v>
      </c>
      <c r="H48" s="14">
        <v>3.17</v>
      </c>
      <c r="I48" s="109">
        <f t="shared" si="0"/>
        <v>19.02</v>
      </c>
      <c r="J48" s="115"/>
    </row>
    <row r="49" spans="1:10" ht="72">
      <c r="A49" s="114"/>
      <c r="B49" s="107">
        <v>6</v>
      </c>
      <c r="C49" s="10" t="s">
        <v>374</v>
      </c>
      <c r="D49" s="118" t="s">
        <v>25</v>
      </c>
      <c r="E49" s="149"/>
      <c r="F49" s="150"/>
      <c r="G49" s="11" t="s">
        <v>376</v>
      </c>
      <c r="H49" s="14">
        <v>3.17</v>
      </c>
      <c r="I49" s="109">
        <f t="shared" si="0"/>
        <v>19.02</v>
      </c>
      <c r="J49" s="115"/>
    </row>
    <row r="50" spans="1:10" ht="108">
      <c r="A50" s="114"/>
      <c r="B50" s="107">
        <v>12</v>
      </c>
      <c r="C50" s="10" t="s">
        <v>457</v>
      </c>
      <c r="D50" s="118" t="s">
        <v>294</v>
      </c>
      <c r="E50" s="149"/>
      <c r="F50" s="150"/>
      <c r="G50" s="11" t="s">
        <v>459</v>
      </c>
      <c r="H50" s="14">
        <v>2.95</v>
      </c>
      <c r="I50" s="109">
        <f t="shared" si="0"/>
        <v>35.400000000000006</v>
      </c>
      <c r="J50" s="115"/>
    </row>
    <row r="51" spans="1:10" ht="108">
      <c r="A51" s="114"/>
      <c r="B51" s="107">
        <v>12</v>
      </c>
      <c r="C51" s="10" t="s">
        <v>457</v>
      </c>
      <c r="D51" s="118" t="s">
        <v>314</v>
      </c>
      <c r="E51" s="149"/>
      <c r="F51" s="150"/>
      <c r="G51" s="11" t="s">
        <v>459</v>
      </c>
      <c r="H51" s="14">
        <v>2.95</v>
      </c>
      <c r="I51" s="109">
        <f t="shared" si="0"/>
        <v>35.400000000000006</v>
      </c>
      <c r="J51" s="115"/>
    </row>
    <row r="52" spans="1:10" ht="216">
      <c r="A52" s="114"/>
      <c r="B52" s="107">
        <v>1</v>
      </c>
      <c r="C52" s="10" t="s">
        <v>757</v>
      </c>
      <c r="D52" s="118" t="s">
        <v>23</v>
      </c>
      <c r="E52" s="149" t="s">
        <v>484</v>
      </c>
      <c r="F52" s="150"/>
      <c r="G52" s="11" t="s">
        <v>783</v>
      </c>
      <c r="H52" s="14">
        <v>5.82</v>
      </c>
      <c r="I52" s="109">
        <f t="shared" si="0"/>
        <v>5.82</v>
      </c>
      <c r="J52" s="115"/>
    </row>
    <row r="53" spans="1:10" ht="144">
      <c r="A53" s="114"/>
      <c r="B53" s="107">
        <v>3</v>
      </c>
      <c r="C53" s="10" t="s">
        <v>758</v>
      </c>
      <c r="D53" s="118" t="s">
        <v>107</v>
      </c>
      <c r="E53" s="149" t="s">
        <v>26</v>
      </c>
      <c r="F53" s="150"/>
      <c r="G53" s="11" t="s">
        <v>759</v>
      </c>
      <c r="H53" s="14">
        <v>2.64</v>
      </c>
      <c r="I53" s="109">
        <f t="shared" si="0"/>
        <v>7.92</v>
      </c>
      <c r="J53" s="115"/>
    </row>
    <row r="54" spans="1:10" ht="144">
      <c r="A54" s="114"/>
      <c r="B54" s="107">
        <v>3</v>
      </c>
      <c r="C54" s="10" t="s">
        <v>758</v>
      </c>
      <c r="D54" s="118" t="s">
        <v>212</v>
      </c>
      <c r="E54" s="149" t="s">
        <v>26</v>
      </c>
      <c r="F54" s="150"/>
      <c r="G54" s="11" t="s">
        <v>759</v>
      </c>
      <c r="H54" s="14">
        <v>2.64</v>
      </c>
      <c r="I54" s="109">
        <f t="shared" si="0"/>
        <v>7.92</v>
      </c>
      <c r="J54" s="115"/>
    </row>
    <row r="55" spans="1:10" ht="144">
      <c r="A55" s="114"/>
      <c r="B55" s="108">
        <v>6</v>
      </c>
      <c r="C55" s="12" t="s">
        <v>758</v>
      </c>
      <c r="D55" s="119" t="s">
        <v>214</v>
      </c>
      <c r="E55" s="147" t="s">
        <v>26</v>
      </c>
      <c r="F55" s="148"/>
      <c r="G55" s="13" t="s">
        <v>759</v>
      </c>
      <c r="H55" s="15">
        <v>2.64</v>
      </c>
      <c r="I55" s="110">
        <f t="shared" si="0"/>
        <v>15.84</v>
      </c>
      <c r="J55" s="115"/>
    </row>
  </sheetData>
  <mergeCells count="38">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5:F55"/>
    <mergeCell ref="E50:F50"/>
    <mergeCell ref="E51:F51"/>
    <mergeCell ref="E52:F52"/>
    <mergeCell ref="E53:F53"/>
    <mergeCell ref="E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7"/>
  <sheetViews>
    <sheetView zoomScale="90" zoomScaleNormal="90" workbookViewId="0">
      <selection activeCell="C39" sqref="C3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591.12999999999988</v>
      </c>
      <c r="O2" t="s">
        <v>182</v>
      </c>
    </row>
    <row r="3" spans="1:15" ht="12.75" customHeight="1">
      <c r="A3" s="114"/>
      <c r="B3" s="121" t="s">
        <v>135</v>
      </c>
      <c r="C3" s="120"/>
      <c r="D3" s="120"/>
      <c r="E3" s="120"/>
      <c r="F3" s="120"/>
      <c r="G3" s="120"/>
      <c r="H3" s="120"/>
      <c r="I3" s="120"/>
      <c r="J3" s="120"/>
      <c r="K3" s="120"/>
      <c r="L3" s="115"/>
      <c r="N3">
        <v>591.12999999999988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53">
        <f>IF(Invoice!J10&lt;&gt;"",Invoice!J10,"")</f>
        <v>51392</v>
      </c>
      <c r="L10" s="115"/>
    </row>
    <row r="11" spans="1:15" ht="12.75" customHeight="1">
      <c r="A11" s="114"/>
      <c r="B11" s="114" t="s">
        <v>709</v>
      </c>
      <c r="C11" s="120"/>
      <c r="D11" s="120"/>
      <c r="E11" s="120"/>
      <c r="F11" s="115"/>
      <c r="G11" s="116"/>
      <c r="H11" s="116" t="s">
        <v>709</v>
      </c>
      <c r="I11" s="120"/>
      <c r="J11" s="120"/>
      <c r="K11" s="154"/>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785</v>
      </c>
      <c r="C13" s="120"/>
      <c r="D13" s="120"/>
      <c r="E13" s="120"/>
      <c r="F13" s="115"/>
      <c r="G13" s="116"/>
      <c r="H13" s="116" t="s">
        <v>785</v>
      </c>
      <c r="I13" s="120"/>
      <c r="J13" s="120"/>
      <c r="K13" s="99" t="s">
        <v>11</v>
      </c>
      <c r="L13" s="115"/>
    </row>
    <row r="14" spans="1:15" ht="15" customHeight="1">
      <c r="A14" s="114"/>
      <c r="B14" s="114" t="s">
        <v>712</v>
      </c>
      <c r="C14" s="120"/>
      <c r="D14" s="120"/>
      <c r="E14" s="120"/>
      <c r="F14" s="115"/>
      <c r="G14" s="116"/>
      <c r="H14" s="116" t="s">
        <v>712</v>
      </c>
      <c r="I14" s="120"/>
      <c r="J14" s="120"/>
      <c r="K14" s="155">
        <f>Invoice!J14</f>
        <v>45181</v>
      </c>
      <c r="L14" s="115"/>
    </row>
    <row r="15" spans="1:15" ht="15" customHeight="1">
      <c r="A15" s="114"/>
      <c r="B15" s="131" t="s">
        <v>786</v>
      </c>
      <c r="C15" s="7"/>
      <c r="D15" s="7"/>
      <c r="E15" s="7"/>
      <c r="F15" s="8"/>
      <c r="G15" s="116"/>
      <c r="H15" s="130" t="s">
        <v>786</v>
      </c>
      <c r="I15" s="120"/>
      <c r="J15" s="120"/>
      <c r="K15" s="156"/>
      <c r="L15" s="115"/>
    </row>
    <row r="16" spans="1:15" ht="15" customHeight="1">
      <c r="A16" s="114"/>
      <c r="B16" s="120"/>
      <c r="C16" s="120"/>
      <c r="D16" s="120"/>
      <c r="E16" s="120"/>
      <c r="F16" s="120"/>
      <c r="G16" s="120"/>
      <c r="H16" s="120"/>
      <c r="I16" s="123" t="s">
        <v>142</v>
      </c>
      <c r="J16" s="123" t="s">
        <v>142</v>
      </c>
      <c r="K16" s="129">
        <v>39944</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4" t="s">
        <v>789</v>
      </c>
      <c r="I18" s="122" t="s">
        <v>258</v>
      </c>
      <c r="J18" s="122" t="s">
        <v>258</v>
      </c>
      <c r="K18" s="104" t="s">
        <v>159</v>
      </c>
      <c r="L18" s="115"/>
    </row>
    <row r="19" spans="1:12" ht="12.75" customHeight="1">
      <c r="A19" s="114"/>
      <c r="B19" s="120"/>
      <c r="C19" s="120"/>
      <c r="D19" s="120"/>
      <c r="E19" s="120"/>
      <c r="F19" s="120"/>
      <c r="G19" s="120"/>
      <c r="H19" s="133" t="s">
        <v>790</v>
      </c>
      <c r="I19" s="120"/>
      <c r="J19" s="120"/>
      <c r="K19" s="120"/>
      <c r="L19" s="115"/>
    </row>
    <row r="20" spans="1:12" ht="12.75" customHeight="1">
      <c r="A20" s="114"/>
      <c r="B20" s="100" t="s">
        <v>198</v>
      </c>
      <c r="C20" s="100" t="s">
        <v>199</v>
      </c>
      <c r="D20" s="100" t="s">
        <v>284</v>
      </c>
      <c r="E20" s="117" t="s">
        <v>200</v>
      </c>
      <c r="F20" s="157" t="s">
        <v>201</v>
      </c>
      <c r="G20" s="158"/>
      <c r="H20" s="100" t="s">
        <v>169</v>
      </c>
      <c r="I20" s="100" t="s">
        <v>202</v>
      </c>
      <c r="J20" s="100" t="s">
        <v>202</v>
      </c>
      <c r="K20" s="100" t="s">
        <v>21</v>
      </c>
      <c r="L20" s="115"/>
    </row>
    <row r="21" spans="1:12" ht="12.75" customHeight="1">
      <c r="A21" s="114"/>
      <c r="B21" s="105"/>
      <c r="C21" s="105"/>
      <c r="D21" s="105"/>
      <c r="E21" s="106"/>
      <c r="F21" s="159"/>
      <c r="G21" s="160"/>
      <c r="H21" s="105" t="s">
        <v>141</v>
      </c>
      <c r="I21" s="105"/>
      <c r="J21" s="105"/>
      <c r="K21" s="105"/>
      <c r="L21" s="115"/>
    </row>
    <row r="22" spans="1:12" ht="27.75" customHeight="1">
      <c r="A22" s="114"/>
      <c r="B22" s="107">
        <f>'Tax Invoice'!D18</f>
        <v>3</v>
      </c>
      <c r="C22" s="10" t="s">
        <v>715</v>
      </c>
      <c r="D22" s="10" t="s">
        <v>715</v>
      </c>
      <c r="E22" s="118" t="s">
        <v>348</v>
      </c>
      <c r="F22" s="149"/>
      <c r="G22" s="150"/>
      <c r="H22" s="11" t="s">
        <v>781</v>
      </c>
      <c r="I22" s="14">
        <f t="shared" ref="I22:I55" si="0">ROUNDUP(J22*$N$1,2)</f>
        <v>3.02</v>
      </c>
      <c r="J22" s="14">
        <v>3.02</v>
      </c>
      <c r="K22" s="109">
        <f t="shared" ref="K22:K55" si="1">I22*B22</f>
        <v>9.06</v>
      </c>
      <c r="L22" s="115"/>
    </row>
    <row r="23" spans="1:12" ht="27.75" customHeight="1">
      <c r="A23" s="114"/>
      <c r="B23" s="107">
        <f>'Tax Invoice'!D19</f>
        <v>6</v>
      </c>
      <c r="C23" s="10" t="s">
        <v>715</v>
      </c>
      <c r="D23" s="10" t="s">
        <v>715</v>
      </c>
      <c r="E23" s="118" t="s">
        <v>716</v>
      </c>
      <c r="F23" s="149"/>
      <c r="G23" s="150"/>
      <c r="H23" s="11" t="s">
        <v>781</v>
      </c>
      <c r="I23" s="14">
        <f t="shared" si="0"/>
        <v>3.02</v>
      </c>
      <c r="J23" s="14">
        <v>3.02</v>
      </c>
      <c r="K23" s="109">
        <f t="shared" si="1"/>
        <v>18.12</v>
      </c>
      <c r="L23" s="115"/>
    </row>
    <row r="24" spans="1:12" ht="24" customHeight="1">
      <c r="A24" s="114"/>
      <c r="B24" s="107">
        <f>'Tax Invoice'!D20</f>
        <v>3</v>
      </c>
      <c r="C24" s="10" t="s">
        <v>717</v>
      </c>
      <c r="D24" s="10" t="s">
        <v>760</v>
      </c>
      <c r="E24" s="118" t="s">
        <v>718</v>
      </c>
      <c r="F24" s="149"/>
      <c r="G24" s="150"/>
      <c r="H24" s="11" t="s">
        <v>782</v>
      </c>
      <c r="I24" s="14">
        <f t="shared" si="0"/>
        <v>1.29</v>
      </c>
      <c r="J24" s="14">
        <v>1.29</v>
      </c>
      <c r="K24" s="109">
        <f t="shared" si="1"/>
        <v>3.87</v>
      </c>
      <c r="L24" s="115"/>
    </row>
    <row r="25" spans="1:12" ht="12.75" customHeight="1">
      <c r="A25" s="114"/>
      <c r="B25" s="107">
        <f>'Tax Invoice'!D21</f>
        <v>3</v>
      </c>
      <c r="C25" s="10" t="s">
        <v>628</v>
      </c>
      <c r="D25" s="10" t="s">
        <v>628</v>
      </c>
      <c r="E25" s="118" t="s">
        <v>25</v>
      </c>
      <c r="F25" s="149"/>
      <c r="G25" s="150"/>
      <c r="H25" s="11" t="s">
        <v>630</v>
      </c>
      <c r="I25" s="14">
        <f t="shared" si="0"/>
        <v>0.49</v>
      </c>
      <c r="J25" s="14">
        <v>0.49</v>
      </c>
      <c r="K25" s="109">
        <f t="shared" si="1"/>
        <v>1.47</v>
      </c>
      <c r="L25" s="115"/>
    </row>
    <row r="26" spans="1:12" ht="12.75" customHeight="1">
      <c r="A26" s="114"/>
      <c r="B26" s="107">
        <f>'Tax Invoice'!D22</f>
        <v>6</v>
      </c>
      <c r="C26" s="10" t="s">
        <v>719</v>
      </c>
      <c r="D26" s="10" t="s">
        <v>761</v>
      </c>
      <c r="E26" s="118" t="s">
        <v>720</v>
      </c>
      <c r="F26" s="149"/>
      <c r="G26" s="150"/>
      <c r="H26" s="11" t="s">
        <v>721</v>
      </c>
      <c r="I26" s="14">
        <f t="shared" si="0"/>
        <v>3.94</v>
      </c>
      <c r="J26" s="14">
        <v>3.94</v>
      </c>
      <c r="K26" s="109">
        <f t="shared" si="1"/>
        <v>23.64</v>
      </c>
      <c r="L26" s="115"/>
    </row>
    <row r="27" spans="1:12" ht="12.75" customHeight="1">
      <c r="A27" s="114"/>
      <c r="B27" s="107">
        <f>'Tax Invoice'!D23</f>
        <v>6</v>
      </c>
      <c r="C27" s="10" t="s">
        <v>719</v>
      </c>
      <c r="D27" s="10" t="s">
        <v>762</v>
      </c>
      <c r="E27" s="118" t="s">
        <v>722</v>
      </c>
      <c r="F27" s="149"/>
      <c r="G27" s="150"/>
      <c r="H27" s="11" t="s">
        <v>721</v>
      </c>
      <c r="I27" s="14">
        <f t="shared" si="0"/>
        <v>4.4400000000000004</v>
      </c>
      <c r="J27" s="14">
        <v>4.4400000000000004</v>
      </c>
      <c r="K27" s="109">
        <f t="shared" si="1"/>
        <v>26.64</v>
      </c>
      <c r="L27" s="115"/>
    </row>
    <row r="28" spans="1:12" ht="12.75" customHeight="1">
      <c r="A28" s="114"/>
      <c r="B28" s="107">
        <f>'Tax Invoice'!D24</f>
        <v>6</v>
      </c>
      <c r="C28" s="10" t="s">
        <v>723</v>
      </c>
      <c r="D28" s="10" t="s">
        <v>763</v>
      </c>
      <c r="E28" s="118" t="s">
        <v>724</v>
      </c>
      <c r="F28" s="149"/>
      <c r="G28" s="150"/>
      <c r="H28" s="11" t="s">
        <v>725</v>
      </c>
      <c r="I28" s="14">
        <f t="shared" si="0"/>
        <v>0.99</v>
      </c>
      <c r="J28" s="14">
        <v>0.99</v>
      </c>
      <c r="K28" s="109">
        <f t="shared" si="1"/>
        <v>5.9399999999999995</v>
      </c>
      <c r="L28" s="115"/>
    </row>
    <row r="29" spans="1:12" ht="12.75" customHeight="1">
      <c r="A29" s="114"/>
      <c r="B29" s="107">
        <f>'Tax Invoice'!D25</f>
        <v>2</v>
      </c>
      <c r="C29" s="10" t="s">
        <v>726</v>
      </c>
      <c r="D29" s="10" t="s">
        <v>764</v>
      </c>
      <c r="E29" s="118" t="s">
        <v>718</v>
      </c>
      <c r="F29" s="149"/>
      <c r="G29" s="150"/>
      <c r="H29" s="11" t="s">
        <v>727</v>
      </c>
      <c r="I29" s="14">
        <f t="shared" si="0"/>
        <v>1.39</v>
      </c>
      <c r="J29" s="14">
        <v>1.39</v>
      </c>
      <c r="K29" s="109">
        <f t="shared" si="1"/>
        <v>2.78</v>
      </c>
      <c r="L29" s="115"/>
    </row>
    <row r="30" spans="1:12" ht="24" customHeight="1">
      <c r="A30" s="114"/>
      <c r="B30" s="107">
        <f>'Tax Invoice'!D26</f>
        <v>24</v>
      </c>
      <c r="C30" s="10" t="s">
        <v>728</v>
      </c>
      <c r="D30" s="10" t="s">
        <v>765</v>
      </c>
      <c r="E30" s="118" t="s">
        <v>294</v>
      </c>
      <c r="F30" s="149"/>
      <c r="G30" s="150"/>
      <c r="H30" s="11" t="s">
        <v>729</v>
      </c>
      <c r="I30" s="14">
        <f t="shared" si="0"/>
        <v>1.99</v>
      </c>
      <c r="J30" s="14">
        <v>1.99</v>
      </c>
      <c r="K30" s="109">
        <f t="shared" si="1"/>
        <v>47.76</v>
      </c>
      <c r="L30" s="115"/>
    </row>
    <row r="31" spans="1:12" ht="12.75" customHeight="1">
      <c r="A31" s="114"/>
      <c r="B31" s="107">
        <f>'Tax Invoice'!D27</f>
        <v>12</v>
      </c>
      <c r="C31" s="10" t="s">
        <v>730</v>
      </c>
      <c r="D31" s="10" t="s">
        <v>766</v>
      </c>
      <c r="E31" s="118" t="s">
        <v>731</v>
      </c>
      <c r="F31" s="149"/>
      <c r="G31" s="150"/>
      <c r="H31" s="11" t="s">
        <v>732</v>
      </c>
      <c r="I31" s="14">
        <f t="shared" si="0"/>
        <v>1.99</v>
      </c>
      <c r="J31" s="14">
        <v>1.99</v>
      </c>
      <c r="K31" s="109">
        <f t="shared" si="1"/>
        <v>23.88</v>
      </c>
      <c r="L31" s="115"/>
    </row>
    <row r="32" spans="1:12" ht="24" customHeight="1">
      <c r="A32" s="114"/>
      <c r="B32" s="107">
        <f>'Tax Invoice'!D28</f>
        <v>2</v>
      </c>
      <c r="C32" s="10" t="s">
        <v>733</v>
      </c>
      <c r="D32" s="10" t="s">
        <v>733</v>
      </c>
      <c r="E32" s="118" t="s">
        <v>27</v>
      </c>
      <c r="F32" s="149"/>
      <c r="G32" s="150"/>
      <c r="H32" s="11" t="s">
        <v>734</v>
      </c>
      <c r="I32" s="14">
        <f t="shared" si="0"/>
        <v>1.52</v>
      </c>
      <c r="J32" s="14">
        <v>1.52</v>
      </c>
      <c r="K32" s="109">
        <f t="shared" si="1"/>
        <v>3.04</v>
      </c>
      <c r="L32" s="115"/>
    </row>
    <row r="33" spans="1:12" ht="24" customHeight="1">
      <c r="A33" s="114"/>
      <c r="B33" s="107">
        <f>'Tax Invoice'!D29</f>
        <v>2</v>
      </c>
      <c r="C33" s="10" t="s">
        <v>733</v>
      </c>
      <c r="D33" s="10" t="s">
        <v>733</v>
      </c>
      <c r="E33" s="118" t="s">
        <v>28</v>
      </c>
      <c r="F33" s="149"/>
      <c r="G33" s="150"/>
      <c r="H33" s="11" t="s">
        <v>734</v>
      </c>
      <c r="I33" s="14">
        <f t="shared" si="0"/>
        <v>1.52</v>
      </c>
      <c r="J33" s="14">
        <v>1.52</v>
      </c>
      <c r="K33" s="109">
        <f t="shared" si="1"/>
        <v>3.04</v>
      </c>
      <c r="L33" s="115"/>
    </row>
    <row r="34" spans="1:12" ht="36" customHeight="1">
      <c r="A34" s="114"/>
      <c r="B34" s="107">
        <f>'Tax Invoice'!D30</f>
        <v>3</v>
      </c>
      <c r="C34" s="10" t="s">
        <v>735</v>
      </c>
      <c r="D34" s="10" t="s">
        <v>767</v>
      </c>
      <c r="E34" s="118" t="s">
        <v>736</v>
      </c>
      <c r="F34" s="149"/>
      <c r="G34" s="150"/>
      <c r="H34" s="11" t="s">
        <v>737</v>
      </c>
      <c r="I34" s="14">
        <f t="shared" si="0"/>
        <v>1.34</v>
      </c>
      <c r="J34" s="14">
        <v>1.34</v>
      </c>
      <c r="K34" s="109">
        <f t="shared" si="1"/>
        <v>4.0200000000000005</v>
      </c>
      <c r="L34" s="115"/>
    </row>
    <row r="35" spans="1:12" ht="36" customHeight="1">
      <c r="A35" s="114"/>
      <c r="B35" s="107">
        <f>'Tax Invoice'!D31</f>
        <v>3</v>
      </c>
      <c r="C35" s="10" t="s">
        <v>735</v>
      </c>
      <c r="D35" s="10" t="s">
        <v>768</v>
      </c>
      <c r="E35" s="118" t="s">
        <v>738</v>
      </c>
      <c r="F35" s="149"/>
      <c r="G35" s="150"/>
      <c r="H35" s="11" t="s">
        <v>737</v>
      </c>
      <c r="I35" s="14">
        <f t="shared" si="0"/>
        <v>1.19</v>
      </c>
      <c r="J35" s="14">
        <v>1.19</v>
      </c>
      <c r="K35" s="109">
        <f t="shared" si="1"/>
        <v>3.57</v>
      </c>
      <c r="L35" s="115"/>
    </row>
    <row r="36" spans="1:12" ht="12.75" customHeight="1">
      <c r="A36" s="114"/>
      <c r="B36" s="107">
        <f>'Tax Invoice'!D32</f>
        <v>24</v>
      </c>
      <c r="C36" s="10" t="s">
        <v>739</v>
      </c>
      <c r="D36" s="10" t="s">
        <v>769</v>
      </c>
      <c r="E36" s="118" t="s">
        <v>731</v>
      </c>
      <c r="F36" s="149"/>
      <c r="G36" s="150"/>
      <c r="H36" s="11" t="s">
        <v>740</v>
      </c>
      <c r="I36" s="14">
        <f t="shared" si="0"/>
        <v>0.94</v>
      </c>
      <c r="J36" s="14">
        <v>0.94</v>
      </c>
      <c r="K36" s="109">
        <f t="shared" si="1"/>
        <v>22.56</v>
      </c>
      <c r="L36" s="115"/>
    </row>
    <row r="37" spans="1:12" ht="12.75" customHeight="1">
      <c r="A37" s="114"/>
      <c r="B37" s="107">
        <f>'Tax Invoice'!D33</f>
        <v>12</v>
      </c>
      <c r="C37" s="10" t="s">
        <v>741</v>
      </c>
      <c r="D37" s="10" t="s">
        <v>770</v>
      </c>
      <c r="E37" s="118" t="s">
        <v>720</v>
      </c>
      <c r="F37" s="149"/>
      <c r="G37" s="150"/>
      <c r="H37" s="11" t="s">
        <v>742</v>
      </c>
      <c r="I37" s="14">
        <f t="shared" si="0"/>
        <v>2.19</v>
      </c>
      <c r="J37" s="14">
        <v>2.19</v>
      </c>
      <c r="K37" s="109">
        <f t="shared" si="1"/>
        <v>26.28</v>
      </c>
      <c r="L37" s="115"/>
    </row>
    <row r="38" spans="1:12" ht="12.75" customHeight="1">
      <c r="A38" s="114"/>
      <c r="B38" s="107">
        <f>'Tax Invoice'!D34</f>
        <v>12</v>
      </c>
      <c r="C38" s="10" t="s">
        <v>743</v>
      </c>
      <c r="D38" s="10" t="s">
        <v>771</v>
      </c>
      <c r="E38" s="118" t="s">
        <v>744</v>
      </c>
      <c r="F38" s="149"/>
      <c r="G38" s="150"/>
      <c r="H38" s="11" t="s">
        <v>745</v>
      </c>
      <c r="I38" s="14">
        <f t="shared" si="0"/>
        <v>0.99</v>
      </c>
      <c r="J38" s="14">
        <v>0.99</v>
      </c>
      <c r="K38" s="109">
        <f t="shared" si="1"/>
        <v>11.879999999999999</v>
      </c>
      <c r="L38" s="115"/>
    </row>
    <row r="39" spans="1:12" ht="12.75" customHeight="1">
      <c r="A39" s="114"/>
      <c r="B39" s="107">
        <f>'Tax Invoice'!D35</f>
        <v>20</v>
      </c>
      <c r="C39" s="10" t="s">
        <v>743</v>
      </c>
      <c r="D39" s="10" t="s">
        <v>772</v>
      </c>
      <c r="E39" s="118" t="s">
        <v>722</v>
      </c>
      <c r="F39" s="149"/>
      <c r="G39" s="150"/>
      <c r="H39" s="11" t="s">
        <v>745</v>
      </c>
      <c r="I39" s="14">
        <f t="shared" si="0"/>
        <v>3.14</v>
      </c>
      <c r="J39" s="14">
        <v>3.14</v>
      </c>
      <c r="K39" s="109">
        <f t="shared" si="1"/>
        <v>62.800000000000004</v>
      </c>
      <c r="L39" s="115"/>
    </row>
    <row r="40" spans="1:12" ht="36" customHeight="1">
      <c r="A40" s="114"/>
      <c r="B40" s="107">
        <f>'Tax Invoice'!D36</f>
        <v>12</v>
      </c>
      <c r="C40" s="10" t="s">
        <v>746</v>
      </c>
      <c r="D40" s="10" t="s">
        <v>773</v>
      </c>
      <c r="E40" s="118" t="s">
        <v>738</v>
      </c>
      <c r="F40" s="149"/>
      <c r="G40" s="150"/>
      <c r="H40" s="11" t="s">
        <v>747</v>
      </c>
      <c r="I40" s="14">
        <f t="shared" si="0"/>
        <v>0.69</v>
      </c>
      <c r="J40" s="14">
        <v>0.69</v>
      </c>
      <c r="K40" s="109">
        <f t="shared" si="1"/>
        <v>8.2799999999999994</v>
      </c>
      <c r="L40" s="115"/>
    </row>
    <row r="41" spans="1:12" ht="12.75" customHeight="1">
      <c r="A41" s="114"/>
      <c r="B41" s="107">
        <f>'Tax Invoice'!D37</f>
        <v>3</v>
      </c>
      <c r="C41" s="10" t="s">
        <v>748</v>
      </c>
      <c r="D41" s="10" t="s">
        <v>748</v>
      </c>
      <c r="E41" s="118" t="s">
        <v>27</v>
      </c>
      <c r="F41" s="149"/>
      <c r="G41" s="150"/>
      <c r="H41" s="11" t="s">
        <v>749</v>
      </c>
      <c r="I41" s="14">
        <f t="shared" si="0"/>
        <v>1.59</v>
      </c>
      <c r="J41" s="14">
        <v>1.59</v>
      </c>
      <c r="K41" s="109">
        <f t="shared" si="1"/>
        <v>4.7700000000000005</v>
      </c>
      <c r="L41" s="115"/>
    </row>
    <row r="42" spans="1:12" ht="36" customHeight="1">
      <c r="A42" s="114"/>
      <c r="B42" s="107">
        <f>'Tax Invoice'!D38</f>
        <v>6</v>
      </c>
      <c r="C42" s="10" t="s">
        <v>750</v>
      </c>
      <c r="D42" s="10" t="s">
        <v>774</v>
      </c>
      <c r="E42" s="118" t="s">
        <v>751</v>
      </c>
      <c r="F42" s="149" t="s">
        <v>273</v>
      </c>
      <c r="G42" s="150"/>
      <c r="H42" s="11" t="s">
        <v>752</v>
      </c>
      <c r="I42" s="14">
        <f t="shared" si="0"/>
        <v>1.19</v>
      </c>
      <c r="J42" s="14">
        <v>1.19</v>
      </c>
      <c r="K42" s="109">
        <f t="shared" si="1"/>
        <v>7.14</v>
      </c>
      <c r="L42" s="115"/>
    </row>
    <row r="43" spans="1:12" ht="36" customHeight="1">
      <c r="A43" s="114"/>
      <c r="B43" s="107">
        <f>'Tax Invoice'!D39</f>
        <v>6</v>
      </c>
      <c r="C43" s="10" t="s">
        <v>750</v>
      </c>
      <c r="D43" s="10" t="s">
        <v>775</v>
      </c>
      <c r="E43" s="118" t="s">
        <v>736</v>
      </c>
      <c r="F43" s="149" t="s">
        <v>273</v>
      </c>
      <c r="G43" s="150"/>
      <c r="H43" s="11" t="s">
        <v>752</v>
      </c>
      <c r="I43" s="14">
        <f t="shared" si="0"/>
        <v>1.34</v>
      </c>
      <c r="J43" s="14">
        <v>1.34</v>
      </c>
      <c r="K43" s="109">
        <f t="shared" si="1"/>
        <v>8.0400000000000009</v>
      </c>
      <c r="L43" s="115"/>
    </row>
    <row r="44" spans="1:12" ht="12" customHeight="1">
      <c r="A44" s="114"/>
      <c r="B44" s="107">
        <f>'Tax Invoice'!D40</f>
        <v>18</v>
      </c>
      <c r="C44" s="10" t="s">
        <v>753</v>
      </c>
      <c r="D44" s="10" t="s">
        <v>753</v>
      </c>
      <c r="E44" s="118" t="s">
        <v>34</v>
      </c>
      <c r="F44" s="149"/>
      <c r="G44" s="150"/>
      <c r="H44" s="11" t="s">
        <v>754</v>
      </c>
      <c r="I44" s="14">
        <f t="shared" si="0"/>
        <v>1.47</v>
      </c>
      <c r="J44" s="14">
        <v>1.47</v>
      </c>
      <c r="K44" s="109">
        <f t="shared" si="1"/>
        <v>26.46</v>
      </c>
      <c r="L44" s="115"/>
    </row>
    <row r="45" spans="1:12" ht="12" customHeight="1">
      <c r="A45" s="114"/>
      <c r="B45" s="107">
        <f>'Tax Invoice'!D41</f>
        <v>6</v>
      </c>
      <c r="C45" s="10" t="s">
        <v>753</v>
      </c>
      <c r="D45" s="10" t="s">
        <v>753</v>
      </c>
      <c r="E45" s="118" t="s">
        <v>35</v>
      </c>
      <c r="F45" s="149"/>
      <c r="G45" s="150"/>
      <c r="H45" s="11" t="s">
        <v>754</v>
      </c>
      <c r="I45" s="14">
        <f t="shared" si="0"/>
        <v>1.47</v>
      </c>
      <c r="J45" s="14">
        <v>1.47</v>
      </c>
      <c r="K45" s="109">
        <f t="shared" si="1"/>
        <v>8.82</v>
      </c>
      <c r="L45" s="115"/>
    </row>
    <row r="46" spans="1:12" ht="12" customHeight="1">
      <c r="A46" s="114"/>
      <c r="B46" s="107">
        <f>'Tax Invoice'!D42</f>
        <v>27</v>
      </c>
      <c r="C46" s="10" t="s">
        <v>753</v>
      </c>
      <c r="D46" s="10" t="s">
        <v>753</v>
      </c>
      <c r="E46" s="118" t="s">
        <v>37</v>
      </c>
      <c r="F46" s="149"/>
      <c r="G46" s="150"/>
      <c r="H46" s="11" t="s">
        <v>754</v>
      </c>
      <c r="I46" s="14">
        <f t="shared" si="0"/>
        <v>1.47</v>
      </c>
      <c r="J46" s="14">
        <v>1.47</v>
      </c>
      <c r="K46" s="109">
        <f t="shared" si="1"/>
        <v>39.69</v>
      </c>
      <c r="L46" s="115"/>
    </row>
    <row r="47" spans="1:12" ht="12.75" customHeight="1">
      <c r="A47" s="114"/>
      <c r="B47" s="107">
        <f>'Tax Invoice'!D43</f>
        <v>12</v>
      </c>
      <c r="C47" s="10" t="s">
        <v>755</v>
      </c>
      <c r="D47" s="10" t="s">
        <v>755</v>
      </c>
      <c r="E47" s="118" t="s">
        <v>25</v>
      </c>
      <c r="F47" s="149"/>
      <c r="G47" s="150"/>
      <c r="H47" s="11" t="s">
        <v>756</v>
      </c>
      <c r="I47" s="14">
        <f t="shared" si="0"/>
        <v>2.39</v>
      </c>
      <c r="J47" s="14">
        <v>2.39</v>
      </c>
      <c r="K47" s="109">
        <f t="shared" si="1"/>
        <v>28.68</v>
      </c>
      <c r="L47" s="115"/>
    </row>
    <row r="48" spans="1:12" ht="12.75" customHeight="1">
      <c r="A48" s="114"/>
      <c r="B48" s="107">
        <f>'Tax Invoice'!D44</f>
        <v>6</v>
      </c>
      <c r="C48" s="10" t="s">
        <v>374</v>
      </c>
      <c r="D48" s="10" t="s">
        <v>776</v>
      </c>
      <c r="E48" s="118" t="s">
        <v>23</v>
      </c>
      <c r="F48" s="149"/>
      <c r="G48" s="150"/>
      <c r="H48" s="11" t="s">
        <v>376</v>
      </c>
      <c r="I48" s="14">
        <f t="shared" si="0"/>
        <v>3.17</v>
      </c>
      <c r="J48" s="14">
        <v>3.17</v>
      </c>
      <c r="K48" s="109">
        <f t="shared" si="1"/>
        <v>19.02</v>
      </c>
      <c r="L48" s="115"/>
    </row>
    <row r="49" spans="1:12" ht="12.75" customHeight="1">
      <c r="A49" s="114"/>
      <c r="B49" s="107">
        <f>'Tax Invoice'!D45</f>
        <v>6</v>
      </c>
      <c r="C49" s="10" t="s">
        <v>374</v>
      </c>
      <c r="D49" s="10" t="s">
        <v>777</v>
      </c>
      <c r="E49" s="118" t="s">
        <v>25</v>
      </c>
      <c r="F49" s="149"/>
      <c r="G49" s="150"/>
      <c r="H49" s="11" t="s">
        <v>376</v>
      </c>
      <c r="I49" s="14">
        <f t="shared" si="0"/>
        <v>3.17</v>
      </c>
      <c r="J49" s="14">
        <v>3.17</v>
      </c>
      <c r="K49" s="109">
        <f t="shared" si="1"/>
        <v>19.02</v>
      </c>
      <c r="L49" s="115"/>
    </row>
    <row r="50" spans="1:12" ht="24" customHeight="1">
      <c r="A50" s="114"/>
      <c r="B50" s="107">
        <f>'Tax Invoice'!D46</f>
        <v>12</v>
      </c>
      <c r="C50" s="10" t="s">
        <v>457</v>
      </c>
      <c r="D50" s="10" t="s">
        <v>778</v>
      </c>
      <c r="E50" s="118" t="s">
        <v>294</v>
      </c>
      <c r="F50" s="149"/>
      <c r="G50" s="150"/>
      <c r="H50" s="11" t="s">
        <v>459</v>
      </c>
      <c r="I50" s="14">
        <f t="shared" si="0"/>
        <v>2.95</v>
      </c>
      <c r="J50" s="14">
        <v>2.95</v>
      </c>
      <c r="K50" s="109">
        <f t="shared" si="1"/>
        <v>35.400000000000006</v>
      </c>
      <c r="L50" s="115"/>
    </row>
    <row r="51" spans="1:12" ht="24" customHeight="1">
      <c r="A51" s="114"/>
      <c r="B51" s="107">
        <f>'Tax Invoice'!D47</f>
        <v>12</v>
      </c>
      <c r="C51" s="10" t="s">
        <v>457</v>
      </c>
      <c r="D51" s="10" t="s">
        <v>779</v>
      </c>
      <c r="E51" s="118" t="s">
        <v>314</v>
      </c>
      <c r="F51" s="149"/>
      <c r="G51" s="150"/>
      <c r="H51" s="11" t="s">
        <v>459</v>
      </c>
      <c r="I51" s="14">
        <f t="shared" si="0"/>
        <v>2.95</v>
      </c>
      <c r="J51" s="14">
        <v>2.95</v>
      </c>
      <c r="K51" s="109">
        <f t="shared" si="1"/>
        <v>35.400000000000006</v>
      </c>
      <c r="L51" s="115"/>
    </row>
    <row r="52" spans="1:12" ht="36" customHeight="1">
      <c r="A52" s="114"/>
      <c r="B52" s="107">
        <f>'Tax Invoice'!D48</f>
        <v>1</v>
      </c>
      <c r="C52" s="10" t="s">
        <v>757</v>
      </c>
      <c r="D52" s="10" t="s">
        <v>757</v>
      </c>
      <c r="E52" s="118" t="s">
        <v>23</v>
      </c>
      <c r="F52" s="149" t="s">
        <v>484</v>
      </c>
      <c r="G52" s="150"/>
      <c r="H52" s="11" t="s">
        <v>783</v>
      </c>
      <c r="I52" s="14">
        <f t="shared" si="0"/>
        <v>5.82</v>
      </c>
      <c r="J52" s="14">
        <v>5.82</v>
      </c>
      <c r="K52" s="109">
        <f t="shared" si="1"/>
        <v>5.82</v>
      </c>
      <c r="L52" s="115"/>
    </row>
    <row r="53" spans="1:12" ht="24" customHeight="1">
      <c r="A53" s="114"/>
      <c r="B53" s="107">
        <f>'Tax Invoice'!D49</f>
        <v>3</v>
      </c>
      <c r="C53" s="10" t="s">
        <v>758</v>
      </c>
      <c r="D53" s="10" t="s">
        <v>758</v>
      </c>
      <c r="E53" s="118" t="s">
        <v>107</v>
      </c>
      <c r="F53" s="149" t="s">
        <v>26</v>
      </c>
      <c r="G53" s="150"/>
      <c r="H53" s="11" t="s">
        <v>759</v>
      </c>
      <c r="I53" s="14">
        <f t="shared" si="0"/>
        <v>2.64</v>
      </c>
      <c r="J53" s="14">
        <v>2.64</v>
      </c>
      <c r="K53" s="109">
        <f t="shared" si="1"/>
        <v>7.92</v>
      </c>
      <c r="L53" s="115"/>
    </row>
    <row r="54" spans="1:12" ht="24" customHeight="1">
      <c r="A54" s="114"/>
      <c r="B54" s="107">
        <f>'Tax Invoice'!D50</f>
        <v>3</v>
      </c>
      <c r="C54" s="10" t="s">
        <v>758</v>
      </c>
      <c r="D54" s="10" t="s">
        <v>758</v>
      </c>
      <c r="E54" s="118" t="s">
        <v>212</v>
      </c>
      <c r="F54" s="149" t="s">
        <v>26</v>
      </c>
      <c r="G54" s="150"/>
      <c r="H54" s="11" t="s">
        <v>759</v>
      </c>
      <c r="I54" s="14">
        <f t="shared" si="0"/>
        <v>2.64</v>
      </c>
      <c r="J54" s="14">
        <v>2.64</v>
      </c>
      <c r="K54" s="109">
        <f t="shared" si="1"/>
        <v>7.92</v>
      </c>
      <c r="L54" s="115"/>
    </row>
    <row r="55" spans="1:12" ht="24" customHeight="1">
      <c r="A55" s="114"/>
      <c r="B55" s="108">
        <f>'Tax Invoice'!D51</f>
        <v>6</v>
      </c>
      <c r="C55" s="12" t="s">
        <v>758</v>
      </c>
      <c r="D55" s="12" t="s">
        <v>758</v>
      </c>
      <c r="E55" s="119" t="s">
        <v>214</v>
      </c>
      <c r="F55" s="147" t="s">
        <v>26</v>
      </c>
      <c r="G55" s="148"/>
      <c r="H55" s="13" t="s">
        <v>759</v>
      </c>
      <c r="I55" s="15">
        <f t="shared" si="0"/>
        <v>2.64</v>
      </c>
      <c r="J55" s="15">
        <v>2.64</v>
      </c>
      <c r="K55" s="110">
        <f t="shared" si="1"/>
        <v>15.84</v>
      </c>
      <c r="L55" s="115"/>
    </row>
    <row r="56" spans="1:12" ht="12.75" customHeight="1">
      <c r="A56" s="114"/>
      <c r="B56" s="132">
        <f>SUM(B22:B55)</f>
        <v>288</v>
      </c>
      <c r="C56" s="126" t="s">
        <v>144</v>
      </c>
      <c r="D56" s="126"/>
      <c r="E56" s="126"/>
      <c r="F56" s="126"/>
      <c r="G56" s="126"/>
      <c r="H56" s="126"/>
      <c r="I56" s="127" t="s">
        <v>255</v>
      </c>
      <c r="J56" s="127" t="s">
        <v>255</v>
      </c>
      <c r="K56" s="128">
        <f>SUM(K22:K55)</f>
        <v>578.56999999999982</v>
      </c>
      <c r="L56" s="115"/>
    </row>
    <row r="57" spans="1:12" ht="12.75" customHeight="1">
      <c r="A57" s="114"/>
      <c r="B57" s="126"/>
      <c r="C57" s="126"/>
      <c r="D57" s="126"/>
      <c r="E57" s="126"/>
      <c r="F57" s="126"/>
      <c r="G57" s="126"/>
      <c r="H57" s="126"/>
      <c r="I57" s="127" t="s">
        <v>787</v>
      </c>
      <c r="J57" s="127" t="s">
        <v>184</v>
      </c>
      <c r="K57" s="128">
        <f>Invoice!J57</f>
        <v>-173.57</v>
      </c>
      <c r="L57" s="115"/>
    </row>
    <row r="58" spans="1:12" ht="12.75" customHeight="1" outlineLevel="1">
      <c r="A58" s="114"/>
      <c r="B58" s="126"/>
      <c r="C58" s="126"/>
      <c r="D58" s="126"/>
      <c r="E58" s="126"/>
      <c r="F58" s="126"/>
      <c r="G58" s="126"/>
      <c r="H58" s="126"/>
      <c r="I58" s="127" t="s">
        <v>788</v>
      </c>
      <c r="J58" s="127" t="s">
        <v>185</v>
      </c>
      <c r="K58" s="128">
        <f>Invoice!J58</f>
        <v>0</v>
      </c>
      <c r="L58" s="115"/>
    </row>
    <row r="59" spans="1:12" ht="12.75" customHeight="1">
      <c r="A59" s="114"/>
      <c r="B59" s="126"/>
      <c r="C59" s="126"/>
      <c r="D59" s="126"/>
      <c r="E59" s="126"/>
      <c r="F59" s="126"/>
      <c r="G59" s="126"/>
      <c r="H59" s="126"/>
      <c r="I59" s="127" t="s">
        <v>257</v>
      </c>
      <c r="J59" s="127" t="s">
        <v>257</v>
      </c>
      <c r="K59" s="128">
        <f>SUM(K56:K58)</f>
        <v>404.99999999999983</v>
      </c>
      <c r="L59" s="115"/>
    </row>
    <row r="60" spans="1:12" ht="12.75" customHeight="1">
      <c r="A60" s="6"/>
      <c r="B60" s="7"/>
      <c r="C60" s="7"/>
      <c r="D60" s="7"/>
      <c r="E60" s="7"/>
      <c r="F60" s="7"/>
      <c r="G60" s="7"/>
      <c r="H60" s="7" t="s">
        <v>791</v>
      </c>
      <c r="I60" s="7"/>
      <c r="J60" s="7"/>
      <c r="K60" s="7"/>
      <c r="L60" s="8"/>
    </row>
    <row r="61" spans="1:12" ht="12.75" customHeight="1"/>
    <row r="62" spans="1:12" ht="12.75" customHeight="1"/>
    <row r="63" spans="1:12" ht="12.75" customHeight="1"/>
    <row r="64" spans="1:12" ht="12.75" customHeight="1"/>
    <row r="65" ht="12.75" customHeight="1"/>
    <row r="66" ht="12.75" customHeight="1"/>
    <row r="67" ht="12.75" customHeight="1"/>
  </sheetData>
  <mergeCells count="38">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5:G55"/>
    <mergeCell ref="F50:G50"/>
    <mergeCell ref="F51:G51"/>
    <mergeCell ref="F52:G52"/>
    <mergeCell ref="F53:G53"/>
    <mergeCell ref="F54:G5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WVW22" sqref="WVW2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591.12999999999988</v>
      </c>
      <c r="O2" s="21" t="s">
        <v>259</v>
      </c>
    </row>
    <row r="3" spans="1:15" s="21" customFormat="1" ht="15" customHeight="1" thickBot="1">
      <c r="A3" s="22" t="s">
        <v>151</v>
      </c>
      <c r="G3" s="28">
        <f>Invoice!J14</f>
        <v>45181</v>
      </c>
      <c r="H3" s="29"/>
      <c r="N3" s="21">
        <v>591.12999999999988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Pierced Owl LLC</v>
      </c>
      <c r="B10" s="37"/>
      <c r="C10" s="37"/>
      <c r="D10" s="37"/>
      <c r="F10" s="38" t="str">
        <f>'Copy paste to Here'!B10</f>
        <v>Pierced Owl LLC</v>
      </c>
      <c r="G10" s="39"/>
      <c r="H10" s="40"/>
      <c r="K10" s="95" t="s">
        <v>276</v>
      </c>
      <c r="L10" s="35" t="s">
        <v>276</v>
      </c>
      <c r="M10" s="21">
        <v>1</v>
      </c>
    </row>
    <row r="11" spans="1:15" s="21" customFormat="1" ht="15.75" thickBot="1">
      <c r="A11" s="41" t="str">
        <f>'Copy paste to Here'!G11</f>
        <v>Jeffrey Wasilewski</v>
      </c>
      <c r="B11" s="42"/>
      <c r="C11" s="42"/>
      <c r="D11" s="42"/>
      <c r="F11" s="43" t="str">
        <f>'Copy paste to Here'!B11</f>
        <v>Jeffrey Wasilewski</v>
      </c>
      <c r="G11" s="44"/>
      <c r="H11" s="45"/>
      <c r="K11" s="93" t="s">
        <v>158</v>
      </c>
      <c r="L11" s="46" t="s">
        <v>159</v>
      </c>
      <c r="M11" s="21">
        <f>VLOOKUP(G3,[1]Sheet1!$A$9:$I$7290,2,FALSE)</f>
        <v>35.409999999999997</v>
      </c>
    </row>
    <row r="12" spans="1:15" s="21" customFormat="1" ht="15.75" thickBot="1">
      <c r="A12" s="41" t="str">
        <f>'Copy paste to Here'!G12</f>
        <v>1150 South St</v>
      </c>
      <c r="B12" s="42"/>
      <c r="C12" s="42"/>
      <c r="D12" s="42"/>
      <c r="E12" s="89"/>
      <c r="F12" s="43" t="str">
        <f>'Copy paste to Here'!B12</f>
        <v>1150 South St</v>
      </c>
      <c r="G12" s="44"/>
      <c r="H12" s="45"/>
      <c r="K12" s="93" t="s">
        <v>160</v>
      </c>
      <c r="L12" s="46" t="s">
        <v>133</v>
      </c>
      <c r="M12" s="21">
        <f>VLOOKUP(G3,[1]Sheet1!$A$9:$I$7290,3,FALSE)</f>
        <v>37.840000000000003</v>
      </c>
    </row>
    <row r="13" spans="1:15" s="21" customFormat="1" ht="15.75" thickBot="1">
      <c r="A13" s="41" t="str">
        <f>'Copy paste to Here'!G13</f>
        <v>06078 Suffield</v>
      </c>
      <c r="B13" s="42"/>
      <c r="C13" s="42"/>
      <c r="D13" s="42"/>
      <c r="E13" s="111" t="s">
        <v>159</v>
      </c>
      <c r="F13" s="43" t="str">
        <f>'Copy paste to Here'!B13</f>
        <v>06078 Suffield</v>
      </c>
      <c r="G13" s="44"/>
      <c r="H13" s="45"/>
      <c r="K13" s="93" t="s">
        <v>161</v>
      </c>
      <c r="L13" s="46" t="s">
        <v>162</v>
      </c>
      <c r="M13" s="113">
        <f>VLOOKUP(G3,[1]Sheet1!$A$9:$I$7290,4,FALSE)</f>
        <v>44.05</v>
      </c>
    </row>
    <row r="14" spans="1:15" s="21" customFormat="1" ht="15.75" thickBot="1">
      <c r="A14" s="41" t="str">
        <f>'Copy paste to Here'!G14</f>
        <v>United States</v>
      </c>
      <c r="B14" s="42"/>
      <c r="C14" s="42"/>
      <c r="D14" s="42"/>
      <c r="E14" s="111">
        <f>VLOOKUP(J9,$L$10:$M$17,2,FALSE)</f>
        <v>35.409999999999997</v>
      </c>
      <c r="F14" s="43" t="str">
        <f>'Copy paste to Here'!B14</f>
        <v>United States</v>
      </c>
      <c r="G14" s="44"/>
      <c r="H14" s="45"/>
      <c r="K14" s="93" t="s">
        <v>163</v>
      </c>
      <c r="L14" s="46" t="s">
        <v>164</v>
      </c>
      <c r="M14" s="21">
        <f>VLOOKUP(G3,[1]Sheet1!$A$9:$I$7290,5,FALSE)</f>
        <v>22.34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25.87</v>
      </c>
    </row>
    <row r="16" spans="1:15" s="21" customFormat="1" ht="13.7" customHeight="1" thickBot="1">
      <c r="A16" s="52"/>
      <c r="K16" s="94" t="s">
        <v>167</v>
      </c>
      <c r="L16" s="51" t="s">
        <v>168</v>
      </c>
      <c r="M16" s="21">
        <f>VLOOKUP(G3,[1]Sheet1!$A$9:$I$7290,7,FALSE)</f>
        <v>20.66</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925 Silver fake septum clicker, 18g (1mm) with a single 3mm prong set CZ stone in the center- outer diameter of 1/2'' (12mm) &amp; Cz Color: Rose  &amp;  </v>
      </c>
      <c r="B18" s="57" t="str">
        <f>'Copy paste to Here'!C22</f>
        <v>AGSEPZ3</v>
      </c>
      <c r="C18" s="57" t="s">
        <v>715</v>
      </c>
      <c r="D18" s="58">
        <f>Invoice!B22</f>
        <v>3</v>
      </c>
      <c r="E18" s="59">
        <f>'Shipping Invoice'!J22*$N$1</f>
        <v>3.02</v>
      </c>
      <c r="F18" s="59">
        <f>D18*E18</f>
        <v>9.06</v>
      </c>
      <c r="G18" s="60">
        <f>E18*$E$14</f>
        <v>106.93819999999999</v>
      </c>
      <c r="H18" s="61">
        <f>D18*G18</f>
        <v>320.81459999999998</v>
      </c>
    </row>
    <row r="19" spans="1:13" s="62" customFormat="1" ht="36">
      <c r="A19" s="112" t="str">
        <f>IF((LEN('Copy paste to Here'!G23))&gt;5,((CONCATENATE('Copy paste to Here'!G23," &amp; ",'Copy paste to Here'!D23,"  &amp;  ",'Copy paste to Here'!E23))),"Empty Cell")</f>
        <v xml:space="preserve">925 Silver fake septum clicker, 18g (1mm) with a single 3mm prong set CZ stone in the center- outer diameter of 1/2'' (12mm) &amp; Cz Color: Jet  &amp;  </v>
      </c>
      <c r="B19" s="57" t="str">
        <f>'Copy paste to Here'!C23</f>
        <v>AGSEPZ3</v>
      </c>
      <c r="C19" s="57" t="s">
        <v>715</v>
      </c>
      <c r="D19" s="58">
        <f>Invoice!B23</f>
        <v>6</v>
      </c>
      <c r="E19" s="59">
        <f>'Shipping Invoice'!J23*$N$1</f>
        <v>3.02</v>
      </c>
      <c r="F19" s="59">
        <f t="shared" ref="F19:F82" si="0">D19*E19</f>
        <v>18.12</v>
      </c>
      <c r="G19" s="60">
        <f t="shared" ref="G19:G82" si="1">E19*$E$14</f>
        <v>106.93819999999999</v>
      </c>
      <c r="H19" s="63">
        <f t="shared" ref="H19:H82" si="2">D19*G19</f>
        <v>641.62919999999997</v>
      </c>
    </row>
    <row r="20" spans="1:13" s="62" customFormat="1" ht="24">
      <c r="A20" s="56" t="str">
        <f>IF((LEN('Copy paste to Here'!G24))&gt;5,((CONCATENATE('Copy paste to Here'!G24," &amp; ",'Copy paste to Here'!D24,"  &amp;  ",'Copy paste to Here'!E24))),"Empty Cell")</f>
        <v xml:space="preserve">Surgical steel banana for prince albert piercing with two internal threading balls - length 3/4''(19mm) &amp; Gauge: 3mm  &amp;  </v>
      </c>
      <c r="B20" s="57" t="str">
        <f>'Copy paste to Here'!C24</f>
        <v>BNPB</v>
      </c>
      <c r="C20" s="57" t="s">
        <v>760</v>
      </c>
      <c r="D20" s="58">
        <f>Invoice!B24</f>
        <v>3</v>
      </c>
      <c r="E20" s="59">
        <f>'Shipping Invoice'!J24*$N$1</f>
        <v>1.29</v>
      </c>
      <c r="F20" s="59">
        <f t="shared" si="0"/>
        <v>3.87</v>
      </c>
      <c r="G20" s="60">
        <f t="shared" si="1"/>
        <v>45.678899999999999</v>
      </c>
      <c r="H20" s="63">
        <f t="shared" si="2"/>
        <v>137.0367</v>
      </c>
    </row>
    <row r="21" spans="1:13" s="62" customFormat="1" ht="24">
      <c r="A21" s="56" t="str">
        <f>IF((LEN('Copy paste to Here'!G25))&gt;5,((CONCATENATE('Copy paste to Here'!G25," &amp; ",'Copy paste to Here'!D25,"  &amp;  ",'Copy paste to Here'!E25))),"Empty Cell")</f>
        <v xml:space="preserve">Surgical steel flat back nose ring hoop, 0.8mm (20g) &amp; Length: 8mm  &amp;  </v>
      </c>
      <c r="B21" s="57" t="str">
        <f>'Copy paste to Here'!C25</f>
        <v>CLNS20</v>
      </c>
      <c r="C21" s="57" t="s">
        <v>628</v>
      </c>
      <c r="D21" s="58">
        <f>Invoice!B25</f>
        <v>3</v>
      </c>
      <c r="E21" s="59">
        <f>'Shipping Invoice'!J25*$N$1</f>
        <v>0.49</v>
      </c>
      <c r="F21" s="59">
        <f t="shared" si="0"/>
        <v>1.47</v>
      </c>
      <c r="G21" s="60">
        <f t="shared" si="1"/>
        <v>17.350899999999999</v>
      </c>
      <c r="H21" s="63">
        <f t="shared" si="2"/>
        <v>52.052700000000002</v>
      </c>
    </row>
    <row r="22" spans="1:13" s="62" customFormat="1" ht="25.5">
      <c r="A22" s="56" t="str">
        <f>IF((LEN('Copy paste to Here'!G26))&gt;5,((CONCATENATE('Copy paste to Here'!G26," &amp; ",'Copy paste to Here'!D26,"  &amp;  ",'Copy paste to Here'!E26))),"Empty Cell")</f>
        <v xml:space="preserve">Real jade double flared stone flesh tunnel &amp; Gauge: 18mm  &amp;  </v>
      </c>
      <c r="B22" s="57" t="str">
        <f>'Copy paste to Here'!C26</f>
        <v>DGSAA</v>
      </c>
      <c r="C22" s="57" t="s">
        <v>761</v>
      </c>
      <c r="D22" s="58">
        <f>Invoice!B26</f>
        <v>6</v>
      </c>
      <c r="E22" s="59">
        <f>'Shipping Invoice'!J26*$N$1</f>
        <v>3.94</v>
      </c>
      <c r="F22" s="59">
        <f t="shared" si="0"/>
        <v>23.64</v>
      </c>
      <c r="G22" s="60">
        <f t="shared" si="1"/>
        <v>139.51539999999997</v>
      </c>
      <c r="H22" s="63">
        <f t="shared" si="2"/>
        <v>837.09239999999977</v>
      </c>
    </row>
    <row r="23" spans="1:13" s="62" customFormat="1" ht="25.5">
      <c r="A23" s="56" t="str">
        <f>IF((LEN('Copy paste to Here'!G27))&gt;5,((CONCATENATE('Copy paste to Here'!G27," &amp; ",'Copy paste to Here'!D27,"  &amp;  ",'Copy paste to Here'!E27))),"Empty Cell")</f>
        <v xml:space="preserve">Real jade double flared stone flesh tunnel &amp; Gauge: 20mm  &amp;  </v>
      </c>
      <c r="B23" s="57" t="str">
        <f>'Copy paste to Here'!C27</f>
        <v>DGSAA</v>
      </c>
      <c r="C23" s="57" t="s">
        <v>762</v>
      </c>
      <c r="D23" s="58">
        <f>Invoice!B27</f>
        <v>6</v>
      </c>
      <c r="E23" s="59">
        <f>'Shipping Invoice'!J27*$N$1</f>
        <v>4.4400000000000004</v>
      </c>
      <c r="F23" s="59">
        <f t="shared" si="0"/>
        <v>26.64</v>
      </c>
      <c r="G23" s="60">
        <f t="shared" si="1"/>
        <v>157.22040000000001</v>
      </c>
      <c r="H23" s="63">
        <f t="shared" si="2"/>
        <v>943.32240000000002</v>
      </c>
    </row>
    <row r="24" spans="1:13" s="62" customFormat="1">
      <c r="A24" s="56" t="str">
        <f>IF((LEN('Copy paste to Here'!G28))&gt;5,((CONCATENATE('Copy paste to Here'!G28," &amp; ",'Copy paste to Here'!D28,"  &amp;  ",'Copy paste to Here'!E28))),"Empty Cell")</f>
        <v xml:space="preserve">Sono wood double flared flesh tunnel &amp; Gauge: 5mm  &amp;  </v>
      </c>
      <c r="B24" s="57" t="str">
        <f>'Copy paste to Here'!C28</f>
        <v>DPWN</v>
      </c>
      <c r="C24" s="57" t="s">
        <v>763</v>
      </c>
      <c r="D24" s="58">
        <f>Invoice!B28</f>
        <v>6</v>
      </c>
      <c r="E24" s="59">
        <f>'Shipping Invoice'!J28*$N$1</f>
        <v>0.99</v>
      </c>
      <c r="F24" s="59">
        <f t="shared" si="0"/>
        <v>5.9399999999999995</v>
      </c>
      <c r="G24" s="60">
        <f t="shared" si="1"/>
        <v>35.055899999999994</v>
      </c>
      <c r="H24" s="63">
        <f t="shared" si="2"/>
        <v>210.33539999999996</v>
      </c>
    </row>
    <row r="25" spans="1:13" s="62" customFormat="1">
      <c r="A25" s="56" t="str">
        <f>IF((LEN('Copy paste to Here'!G29))&gt;5,((CONCATENATE('Copy paste to Here'!G29," &amp; ",'Copy paste to Here'!D29,"  &amp;  ",'Copy paste to Here'!E29))),"Empty Cell")</f>
        <v xml:space="preserve">Areng wood spiral coil taper &amp; Gauge: 3mm  &amp;  </v>
      </c>
      <c r="B25" s="57" t="str">
        <f>'Copy paste to Here'!C29</f>
        <v>IPAR</v>
      </c>
      <c r="C25" s="57" t="s">
        <v>764</v>
      </c>
      <c r="D25" s="58">
        <f>Invoice!B29</f>
        <v>2</v>
      </c>
      <c r="E25" s="59">
        <f>'Shipping Invoice'!J29*$N$1</f>
        <v>1.39</v>
      </c>
      <c r="F25" s="59">
        <f t="shared" si="0"/>
        <v>2.78</v>
      </c>
      <c r="G25" s="60">
        <f t="shared" si="1"/>
        <v>49.219899999999988</v>
      </c>
      <c r="H25" s="63">
        <f t="shared" si="2"/>
        <v>98.439799999999977</v>
      </c>
    </row>
    <row r="26" spans="1:13" s="62" customFormat="1" ht="24">
      <c r="A26" s="56" t="str">
        <f>IF((LEN('Copy paste to Here'!G30))&gt;5,((CONCATENATE('Copy paste to Here'!G30," &amp; ",'Copy paste to Here'!D30,"  &amp;  ",'Copy paste to Here'!E30))),"Empty Cell")</f>
        <v xml:space="preserve">Sawo wood fake plug in pincher shape with 16g (1.2mm) 316L steel post &amp; Size: 8mm  &amp;  </v>
      </c>
      <c r="B26" s="57" t="str">
        <f>'Copy paste to Here'!C30</f>
        <v>IPCSW</v>
      </c>
      <c r="C26" s="57" t="s">
        <v>765</v>
      </c>
      <c r="D26" s="58">
        <f>Invoice!B30</f>
        <v>24</v>
      </c>
      <c r="E26" s="59">
        <f>'Shipping Invoice'!J30*$N$1</f>
        <v>1.99</v>
      </c>
      <c r="F26" s="59">
        <f t="shared" si="0"/>
        <v>47.76</v>
      </c>
      <c r="G26" s="60">
        <f t="shared" si="1"/>
        <v>70.465899999999991</v>
      </c>
      <c r="H26" s="63">
        <f t="shared" si="2"/>
        <v>1691.1815999999999</v>
      </c>
    </row>
    <row r="27" spans="1:13" s="62" customFormat="1">
      <c r="A27" s="56" t="str">
        <f>IF((LEN('Copy paste to Here'!G31))&gt;5,((CONCATENATE('Copy paste to Here'!G31," &amp; ",'Copy paste to Here'!D31,"  &amp;  ",'Copy paste to Here'!E31))),"Empty Cell")</f>
        <v xml:space="preserve">Sawo wood spiral coil taper &amp; Gauge: 10mm  &amp;  </v>
      </c>
      <c r="B27" s="57" t="str">
        <f>'Copy paste to Here'!C31</f>
        <v>IPTE</v>
      </c>
      <c r="C27" s="57" t="s">
        <v>766</v>
      </c>
      <c r="D27" s="58">
        <f>Invoice!B31</f>
        <v>12</v>
      </c>
      <c r="E27" s="59">
        <f>'Shipping Invoice'!J31*$N$1</f>
        <v>1.99</v>
      </c>
      <c r="F27" s="59">
        <f t="shared" si="0"/>
        <v>23.88</v>
      </c>
      <c r="G27" s="60">
        <f t="shared" si="1"/>
        <v>70.465899999999991</v>
      </c>
      <c r="H27" s="63">
        <f t="shared" si="2"/>
        <v>845.59079999999994</v>
      </c>
    </row>
    <row r="28" spans="1:13" s="62" customFormat="1" ht="36">
      <c r="A28" s="56" t="str">
        <f>IF((LEN('Copy paste to Here'!G32))&gt;5,((CONCATENATE('Copy paste to Here'!G32," &amp; ",'Copy paste to Here'!D32,"  &amp;  ",'Copy paste to Here'!E32))),"Empty Cell")</f>
        <v xml:space="preserve">316L steel nipple barbell, 14g (1.6mm) Small pistol with black accents (pistol is made from 925 Silver plated brass) &amp; Length: 12mm  &amp;  </v>
      </c>
      <c r="B28" s="57" t="str">
        <f>'Copy paste to Here'!C32</f>
        <v>NPSH23</v>
      </c>
      <c r="C28" s="57" t="s">
        <v>733</v>
      </c>
      <c r="D28" s="58">
        <f>Invoice!B32</f>
        <v>2</v>
      </c>
      <c r="E28" s="59">
        <f>'Shipping Invoice'!J32*$N$1</f>
        <v>1.52</v>
      </c>
      <c r="F28" s="59">
        <f t="shared" si="0"/>
        <v>3.04</v>
      </c>
      <c r="G28" s="60">
        <f t="shared" si="1"/>
        <v>53.823199999999993</v>
      </c>
      <c r="H28" s="63">
        <f t="shared" si="2"/>
        <v>107.64639999999999</v>
      </c>
    </row>
    <row r="29" spans="1:13" s="62" customFormat="1" ht="36">
      <c r="A29" s="56" t="str">
        <f>IF((LEN('Copy paste to Here'!G33))&gt;5,((CONCATENATE('Copy paste to Here'!G33," &amp; ",'Copy paste to Here'!D33,"  &amp;  ",'Copy paste to Here'!E33))),"Empty Cell")</f>
        <v xml:space="preserve">316L steel nipple barbell, 14g (1.6mm) Small pistol with black accents (pistol is made from 925 Silver plated brass) &amp; Length: 14mm  &amp;  </v>
      </c>
      <c r="B29" s="57" t="str">
        <f>'Copy paste to Here'!C33</f>
        <v>NPSH23</v>
      </c>
      <c r="C29" s="57" t="s">
        <v>733</v>
      </c>
      <c r="D29" s="58">
        <f>Invoice!B33</f>
        <v>2</v>
      </c>
      <c r="E29" s="59">
        <f>'Shipping Invoice'!J33*$N$1</f>
        <v>1.52</v>
      </c>
      <c r="F29" s="59">
        <f t="shared" si="0"/>
        <v>3.04</v>
      </c>
      <c r="G29" s="60">
        <f t="shared" si="1"/>
        <v>53.823199999999993</v>
      </c>
      <c r="H29" s="63">
        <f t="shared" si="2"/>
        <v>107.64639999999999</v>
      </c>
    </row>
    <row r="30" spans="1:13" s="62" customFormat="1" ht="24">
      <c r="A30" s="56" t="str">
        <f>IF((LEN('Copy paste to Here'!G34))&gt;5,((CONCATENATE('Copy paste to Here'!G34," &amp; ",'Copy paste to Here'!D34,"  &amp;  ",'Copy paste to Here'!E34))),"Empty Cell")</f>
        <v xml:space="preserve">Surgical steel septum pincher with ridged ends and a double O-rings &amp; Pincher Size: Thickness 2.5mm &amp; width 12mm  &amp;  </v>
      </c>
      <c r="B30" s="57" t="str">
        <f>'Copy paste to Here'!C34</f>
        <v>PCP</v>
      </c>
      <c r="C30" s="57" t="s">
        <v>767</v>
      </c>
      <c r="D30" s="58">
        <f>Invoice!B34</f>
        <v>3</v>
      </c>
      <c r="E30" s="59">
        <f>'Shipping Invoice'!J34*$N$1</f>
        <v>1.34</v>
      </c>
      <c r="F30" s="59">
        <f t="shared" si="0"/>
        <v>4.0200000000000005</v>
      </c>
      <c r="G30" s="60">
        <f t="shared" si="1"/>
        <v>47.449399999999997</v>
      </c>
      <c r="H30" s="63">
        <f t="shared" si="2"/>
        <v>142.34819999999999</v>
      </c>
    </row>
    <row r="31" spans="1:13" s="62" customFormat="1" ht="24">
      <c r="A31" s="56" t="str">
        <f>IF((LEN('Copy paste to Here'!G35))&gt;5,((CONCATENATE('Copy paste to Here'!G35," &amp; ",'Copy paste to Here'!D35,"  &amp;  ",'Copy paste to Here'!E35))),"Empty Cell")</f>
        <v xml:space="preserve">Surgical steel septum pincher with ridged ends and a double O-rings &amp; Pincher Size: Thickness 1.6mm &amp; width 12mm  &amp;  </v>
      </c>
      <c r="B31" s="57" t="str">
        <f>'Copy paste to Here'!C35</f>
        <v>PCP</v>
      </c>
      <c r="C31" s="57" t="s">
        <v>768</v>
      </c>
      <c r="D31" s="58">
        <f>Invoice!B35</f>
        <v>3</v>
      </c>
      <c r="E31" s="59">
        <f>'Shipping Invoice'!J35*$N$1</f>
        <v>1.19</v>
      </c>
      <c r="F31" s="59">
        <f t="shared" si="0"/>
        <v>3.57</v>
      </c>
      <c r="G31" s="60">
        <f t="shared" si="1"/>
        <v>42.137899999999995</v>
      </c>
      <c r="H31" s="63">
        <f t="shared" si="2"/>
        <v>126.41369999999998</v>
      </c>
    </row>
    <row r="32" spans="1:13" s="62" customFormat="1" ht="25.5">
      <c r="A32" s="56" t="str">
        <f>IF((LEN('Copy paste to Here'!G36))&gt;5,((CONCATENATE('Copy paste to Here'!G36," &amp; ",'Copy paste to Here'!D36,"  &amp;  ",'Copy paste to Here'!E36))),"Empty Cell")</f>
        <v xml:space="preserve">Moon stone double flare plug (opalite) &amp; Gauge: 10mm  &amp;  </v>
      </c>
      <c r="B32" s="57" t="str">
        <f>'Copy paste to Here'!C36</f>
        <v>PGSBB</v>
      </c>
      <c r="C32" s="57" t="s">
        <v>769</v>
      </c>
      <c r="D32" s="58">
        <f>Invoice!B36</f>
        <v>24</v>
      </c>
      <c r="E32" s="59">
        <f>'Shipping Invoice'!J36*$N$1</f>
        <v>0.94</v>
      </c>
      <c r="F32" s="59">
        <f t="shared" si="0"/>
        <v>22.56</v>
      </c>
      <c r="G32" s="60">
        <f t="shared" si="1"/>
        <v>33.285399999999996</v>
      </c>
      <c r="H32" s="63">
        <f t="shared" si="2"/>
        <v>798.8495999999999</v>
      </c>
    </row>
    <row r="33" spans="1:8" s="62" customFormat="1" ht="25.5">
      <c r="A33" s="56" t="str">
        <f>IF((LEN('Copy paste to Here'!G37))&gt;5,((CONCATENATE('Copy paste to Here'!G37," &amp; ",'Copy paste to Here'!D37,"  &amp;  ",'Copy paste to Here'!E37))),"Empty Cell")</f>
        <v xml:space="preserve">Rose quartz double flared stone plug &amp; Gauge: 18mm  &amp;  </v>
      </c>
      <c r="B33" s="57" t="str">
        <f>'Copy paste to Here'!C37</f>
        <v>PGSCC</v>
      </c>
      <c r="C33" s="57" t="s">
        <v>770</v>
      </c>
      <c r="D33" s="58">
        <f>Invoice!B37</f>
        <v>12</v>
      </c>
      <c r="E33" s="59">
        <f>'Shipping Invoice'!J37*$N$1</f>
        <v>2.19</v>
      </c>
      <c r="F33" s="59">
        <f t="shared" si="0"/>
        <v>26.28</v>
      </c>
      <c r="G33" s="60">
        <f t="shared" si="1"/>
        <v>77.547899999999984</v>
      </c>
      <c r="H33" s="63">
        <f t="shared" si="2"/>
        <v>930.57479999999987</v>
      </c>
    </row>
    <row r="34" spans="1:8" s="62" customFormat="1">
      <c r="A34" s="56" t="str">
        <f>IF((LEN('Copy paste to Here'!G38))&gt;5,((CONCATENATE('Copy paste to Here'!G38," &amp; ",'Copy paste to Here'!D38,"  &amp;  ",'Copy paste to Here'!E38))),"Empty Cell")</f>
        <v xml:space="preserve">Hematite double flared stone plug &amp; Gauge: 6mm  &amp;  </v>
      </c>
      <c r="B34" s="57" t="str">
        <f>'Copy paste to Here'!C38</f>
        <v>PGSEE</v>
      </c>
      <c r="C34" s="57" t="s">
        <v>771</v>
      </c>
      <c r="D34" s="58">
        <f>Invoice!B38</f>
        <v>12</v>
      </c>
      <c r="E34" s="59">
        <f>'Shipping Invoice'!J38*$N$1</f>
        <v>0.99</v>
      </c>
      <c r="F34" s="59">
        <f t="shared" si="0"/>
        <v>11.879999999999999</v>
      </c>
      <c r="G34" s="60">
        <f t="shared" si="1"/>
        <v>35.055899999999994</v>
      </c>
      <c r="H34" s="63">
        <f t="shared" si="2"/>
        <v>420.67079999999993</v>
      </c>
    </row>
    <row r="35" spans="1:8" s="62" customFormat="1" ht="25.5">
      <c r="A35" s="56" t="str">
        <f>IF((LEN('Copy paste to Here'!G39))&gt;5,((CONCATENATE('Copy paste to Here'!G39," &amp; ",'Copy paste to Here'!D39,"  &amp;  ",'Copy paste to Here'!E39))),"Empty Cell")</f>
        <v xml:space="preserve">Hematite double flared stone plug &amp; Gauge: 20mm  &amp;  </v>
      </c>
      <c r="B35" s="57" t="str">
        <f>'Copy paste to Here'!C39</f>
        <v>PGSEE</v>
      </c>
      <c r="C35" s="57" t="s">
        <v>772</v>
      </c>
      <c r="D35" s="58">
        <f>Invoice!B39</f>
        <v>20</v>
      </c>
      <c r="E35" s="59">
        <f>'Shipping Invoice'!J39*$N$1</f>
        <v>3.14</v>
      </c>
      <c r="F35" s="59">
        <f t="shared" si="0"/>
        <v>62.800000000000004</v>
      </c>
      <c r="G35" s="60">
        <f t="shared" si="1"/>
        <v>111.1874</v>
      </c>
      <c r="H35" s="63">
        <f t="shared" si="2"/>
        <v>2223.748</v>
      </c>
    </row>
    <row r="36" spans="1:8" s="62" customFormat="1" ht="24">
      <c r="A36" s="56" t="str">
        <f>IF((LEN('Copy paste to Here'!G40))&gt;5,((CONCATENATE('Copy paste to Here'!G40," &amp; ",'Copy paste to Here'!D40,"  &amp;  ",'Copy paste to Here'!E40))),"Empty Cell")</f>
        <v xml:space="preserve">316L steel septum pincher with double rubber O-rings &amp; Pincher Size: Thickness 1.6mm &amp; width 12mm  &amp;  </v>
      </c>
      <c r="B36" s="57" t="str">
        <f>'Copy paste to Here'!C40</f>
        <v>PSP</v>
      </c>
      <c r="C36" s="57" t="s">
        <v>773</v>
      </c>
      <c r="D36" s="58">
        <f>Invoice!B40</f>
        <v>12</v>
      </c>
      <c r="E36" s="59">
        <f>'Shipping Invoice'!J40*$N$1</f>
        <v>0.69</v>
      </c>
      <c r="F36" s="59">
        <f t="shared" si="0"/>
        <v>8.2799999999999994</v>
      </c>
      <c r="G36" s="60">
        <f t="shared" si="1"/>
        <v>24.432899999999997</v>
      </c>
      <c r="H36" s="63">
        <f t="shared" si="2"/>
        <v>293.19479999999999</v>
      </c>
    </row>
    <row r="37" spans="1:8" s="62" customFormat="1" ht="24">
      <c r="A37" s="56" t="str">
        <f>IF((LEN('Copy paste to Here'!G41))&gt;5,((CONCATENATE('Copy paste to Here'!G41," &amp; ",'Copy paste to Here'!D41,"  &amp;  ",'Copy paste to Here'!E41))),"Empty Cell")</f>
        <v xml:space="preserve">High polished surgical steel segment ring, 8g (3mm) &amp; Length: 12mm  &amp;  </v>
      </c>
      <c r="B37" s="57" t="str">
        <f>'Copy paste to Here'!C41</f>
        <v>SEG8</v>
      </c>
      <c r="C37" s="57" t="s">
        <v>748</v>
      </c>
      <c r="D37" s="58">
        <f>Invoice!B41</f>
        <v>3</v>
      </c>
      <c r="E37" s="59">
        <f>'Shipping Invoice'!J41*$N$1</f>
        <v>1.59</v>
      </c>
      <c r="F37" s="59">
        <f t="shared" si="0"/>
        <v>4.7700000000000005</v>
      </c>
      <c r="G37" s="60">
        <f t="shared" si="1"/>
        <v>56.301899999999996</v>
      </c>
      <c r="H37" s="63">
        <f t="shared" si="2"/>
        <v>168.9057</v>
      </c>
    </row>
    <row r="38" spans="1:8" s="62" customFormat="1" ht="36">
      <c r="A38" s="56" t="str">
        <f>IF((LEN('Copy paste to Here'!G42))&gt;5,((CONCATENATE('Copy paste to Here'!G42," &amp; ",'Copy paste to Here'!D42,"  &amp;  ",'Copy paste to Here'!E42))),"Empty Cell")</f>
        <v>PVD plated surgical steel septum pincher with double O-rings thickness &amp; Pincher Size: Thickness 2mm &amp; width 12mm  &amp;  Color: Black</v>
      </c>
      <c r="B38" s="57" t="str">
        <f>'Copy paste to Here'!C42</f>
        <v>TPSP</v>
      </c>
      <c r="C38" s="57" t="s">
        <v>774</v>
      </c>
      <c r="D38" s="58">
        <f>Invoice!B42</f>
        <v>6</v>
      </c>
      <c r="E38" s="59">
        <f>'Shipping Invoice'!J42*$N$1</f>
        <v>1.19</v>
      </c>
      <c r="F38" s="59">
        <f t="shared" si="0"/>
        <v>7.14</v>
      </c>
      <c r="G38" s="60">
        <f t="shared" si="1"/>
        <v>42.137899999999995</v>
      </c>
      <c r="H38" s="63">
        <f t="shared" si="2"/>
        <v>252.82739999999995</v>
      </c>
    </row>
    <row r="39" spans="1:8" s="62" customFormat="1" ht="36">
      <c r="A39" s="56" t="str">
        <f>IF((LEN('Copy paste to Here'!G43))&gt;5,((CONCATENATE('Copy paste to Here'!G43," &amp; ",'Copy paste to Here'!D43,"  &amp;  ",'Copy paste to Here'!E43))),"Empty Cell")</f>
        <v>PVD plated surgical steel septum pincher with double O-rings thickness &amp; Pincher Size: Thickness 2.5mm &amp; width 12mm  &amp;  Color: Black</v>
      </c>
      <c r="B39" s="57" t="str">
        <f>'Copy paste to Here'!C43</f>
        <v>TPSP</v>
      </c>
      <c r="C39" s="57" t="s">
        <v>775</v>
      </c>
      <c r="D39" s="58">
        <f>Invoice!B43</f>
        <v>6</v>
      </c>
      <c r="E39" s="59">
        <f>'Shipping Invoice'!J43*$N$1</f>
        <v>1.34</v>
      </c>
      <c r="F39" s="59">
        <f t="shared" si="0"/>
        <v>8.0400000000000009</v>
      </c>
      <c r="G39" s="60">
        <f t="shared" si="1"/>
        <v>47.449399999999997</v>
      </c>
      <c r="H39" s="63">
        <f t="shared" si="2"/>
        <v>284.69639999999998</v>
      </c>
    </row>
    <row r="40" spans="1:8" s="62" customFormat="1" ht="24">
      <c r="A40" s="56" t="str">
        <f>IF((LEN('Copy paste to Here'!G44))&gt;5,((CONCATENATE('Copy paste to Here'!G44," &amp; ",'Copy paste to Here'!D44,"  &amp;  ",'Copy paste to Here'!E44))),"Empty Cell")</f>
        <v xml:space="preserve">Titanium G23 industrial barbell, 14g (1.6mm) with two 5mm balls &amp; Length: 32mm  &amp;  </v>
      </c>
      <c r="B40" s="57" t="str">
        <f>'Copy paste to Here'!C44</f>
        <v>UINDB</v>
      </c>
      <c r="C40" s="57" t="s">
        <v>753</v>
      </c>
      <c r="D40" s="58">
        <f>Invoice!B44</f>
        <v>18</v>
      </c>
      <c r="E40" s="59">
        <f>'Shipping Invoice'!J44*$N$1</f>
        <v>1.47</v>
      </c>
      <c r="F40" s="59">
        <f t="shared" si="0"/>
        <v>26.46</v>
      </c>
      <c r="G40" s="60">
        <f t="shared" si="1"/>
        <v>52.052699999999994</v>
      </c>
      <c r="H40" s="63">
        <f t="shared" si="2"/>
        <v>936.94859999999994</v>
      </c>
    </row>
    <row r="41" spans="1:8" s="62" customFormat="1" ht="24">
      <c r="A41" s="56" t="str">
        <f>IF((LEN('Copy paste to Here'!G45))&gt;5,((CONCATENATE('Copy paste to Here'!G45," &amp; ",'Copy paste to Here'!D45,"  &amp;  ",'Copy paste to Here'!E45))),"Empty Cell")</f>
        <v xml:space="preserve">Titanium G23 industrial barbell, 14g (1.6mm) with two 5mm balls &amp; Length: 35mm  &amp;  </v>
      </c>
      <c r="B41" s="57" t="str">
        <f>'Copy paste to Here'!C45</f>
        <v>UINDB</v>
      </c>
      <c r="C41" s="57" t="s">
        <v>753</v>
      </c>
      <c r="D41" s="58">
        <f>Invoice!B45</f>
        <v>6</v>
      </c>
      <c r="E41" s="59">
        <f>'Shipping Invoice'!J45*$N$1</f>
        <v>1.47</v>
      </c>
      <c r="F41" s="59">
        <f t="shared" si="0"/>
        <v>8.82</v>
      </c>
      <c r="G41" s="60">
        <f t="shared" si="1"/>
        <v>52.052699999999994</v>
      </c>
      <c r="H41" s="63">
        <f t="shared" si="2"/>
        <v>312.31619999999998</v>
      </c>
    </row>
    <row r="42" spans="1:8" s="62" customFormat="1" ht="24">
      <c r="A42" s="56" t="str">
        <f>IF((LEN('Copy paste to Here'!G46))&gt;5,((CONCATENATE('Copy paste to Here'!G46," &amp; ",'Copy paste to Here'!D46,"  &amp;  ",'Copy paste to Here'!E46))),"Empty Cell")</f>
        <v xml:space="preserve">Titanium G23 industrial barbell, 14g (1.6mm) with two 5mm balls &amp; Length: 38mm  &amp;  </v>
      </c>
      <c r="B42" s="57" t="str">
        <f>'Copy paste to Here'!C46</f>
        <v>UINDB</v>
      </c>
      <c r="C42" s="57" t="s">
        <v>753</v>
      </c>
      <c r="D42" s="58">
        <f>Invoice!B46</f>
        <v>27</v>
      </c>
      <c r="E42" s="59">
        <f>'Shipping Invoice'!J46*$N$1</f>
        <v>1.47</v>
      </c>
      <c r="F42" s="59">
        <f t="shared" si="0"/>
        <v>39.69</v>
      </c>
      <c r="G42" s="60">
        <f t="shared" si="1"/>
        <v>52.052699999999994</v>
      </c>
      <c r="H42" s="63">
        <f t="shared" si="2"/>
        <v>1405.4228999999998</v>
      </c>
    </row>
    <row r="43" spans="1:8" s="62" customFormat="1" ht="25.5">
      <c r="A43" s="56" t="str">
        <f>IF((LEN('Copy paste to Here'!G47))&gt;5,((CONCATENATE('Copy paste to Here'!G47," &amp; ",'Copy paste to Here'!D47,"  &amp;  ",'Copy paste to Here'!E47))),"Empty Cell")</f>
        <v xml:space="preserve">Titanium G23 hinged segment ring, 16g (1.2mm) &amp; Length: 8mm  &amp;  </v>
      </c>
      <c r="B43" s="57" t="str">
        <f>'Copy paste to Here'!C47</f>
        <v>USEGH16</v>
      </c>
      <c r="C43" s="57" t="s">
        <v>755</v>
      </c>
      <c r="D43" s="58">
        <f>Invoice!B47</f>
        <v>12</v>
      </c>
      <c r="E43" s="59">
        <f>'Shipping Invoice'!J47*$N$1</f>
        <v>2.39</v>
      </c>
      <c r="F43" s="59">
        <f t="shared" si="0"/>
        <v>28.68</v>
      </c>
      <c r="G43" s="60">
        <f t="shared" si="1"/>
        <v>84.629899999999992</v>
      </c>
      <c r="H43" s="63">
        <f t="shared" si="2"/>
        <v>1015.5587999999999</v>
      </c>
    </row>
    <row r="44" spans="1:8" s="62" customFormat="1" ht="25.5">
      <c r="A44" s="56" t="str">
        <f>IF((LEN('Copy paste to Here'!G48))&gt;5,((CONCATENATE('Copy paste to Here'!G48," &amp; ",'Copy paste to Here'!D48,"  &amp;  ",'Copy paste to Here'!E48))),"Empty Cell")</f>
        <v xml:space="preserve">Sterling Silver hinged segment ring, 16g (1.2mm) &amp; Length: 6mm  &amp;  </v>
      </c>
      <c r="B44" s="57" t="str">
        <f>'Copy paste to Here'!C48</f>
        <v>VSEGH16</v>
      </c>
      <c r="C44" s="57" t="s">
        <v>776</v>
      </c>
      <c r="D44" s="58">
        <f>Invoice!B48</f>
        <v>6</v>
      </c>
      <c r="E44" s="59">
        <f>'Shipping Invoice'!J48*$N$1</f>
        <v>3.17</v>
      </c>
      <c r="F44" s="59">
        <f t="shared" si="0"/>
        <v>19.02</v>
      </c>
      <c r="G44" s="60">
        <f t="shared" si="1"/>
        <v>112.24969999999999</v>
      </c>
      <c r="H44" s="63">
        <f t="shared" si="2"/>
        <v>673.4982</v>
      </c>
    </row>
    <row r="45" spans="1:8" s="62" customFormat="1" ht="25.5">
      <c r="A45" s="56" t="str">
        <f>IF((LEN('Copy paste to Here'!G49))&gt;5,((CONCATENATE('Copy paste to Here'!G49," &amp; ",'Copy paste to Here'!D49,"  &amp;  ",'Copy paste to Here'!E49))),"Empty Cell")</f>
        <v xml:space="preserve">Sterling Silver hinged segment ring, 16g (1.2mm) &amp; Length: 8mm  &amp;  </v>
      </c>
      <c r="B45" s="57" t="str">
        <f>'Copy paste to Here'!C49</f>
        <v>VSEGH16</v>
      </c>
      <c r="C45" s="57" t="s">
        <v>777</v>
      </c>
      <c r="D45" s="58">
        <f>Invoice!B49</f>
        <v>6</v>
      </c>
      <c r="E45" s="59">
        <f>'Shipping Invoice'!J49*$N$1</f>
        <v>3.17</v>
      </c>
      <c r="F45" s="59">
        <f t="shared" si="0"/>
        <v>19.02</v>
      </c>
      <c r="G45" s="60">
        <f t="shared" si="1"/>
        <v>112.24969999999999</v>
      </c>
      <c r="H45" s="63">
        <f t="shared" si="2"/>
        <v>673.4982</v>
      </c>
    </row>
    <row r="46" spans="1:8" s="62" customFormat="1" ht="25.5">
      <c r="A46" s="56" t="str">
        <f>IF((LEN('Copy paste to Here'!G50))&gt;5,((CONCATENATE('Copy paste to Here'!G50," &amp; ",'Copy paste to Here'!D50,"  &amp;  ",'Copy paste to Here'!E50))),"Empty Cell")</f>
        <v xml:space="preserve">Sterling Silver hinged segment ring, 18g (1.0mm) (Size is inner diameter) &amp; Size: 8mm  &amp;  </v>
      </c>
      <c r="B46" s="57" t="str">
        <f>'Copy paste to Here'!C50</f>
        <v>VSEGH18</v>
      </c>
      <c r="C46" s="57" t="s">
        <v>778</v>
      </c>
      <c r="D46" s="58">
        <f>Invoice!B50</f>
        <v>12</v>
      </c>
      <c r="E46" s="59">
        <f>'Shipping Invoice'!J50*$N$1</f>
        <v>2.95</v>
      </c>
      <c r="F46" s="59">
        <f t="shared" si="0"/>
        <v>35.400000000000006</v>
      </c>
      <c r="G46" s="60">
        <f t="shared" si="1"/>
        <v>104.45949999999999</v>
      </c>
      <c r="H46" s="63">
        <f t="shared" si="2"/>
        <v>1253.5139999999999</v>
      </c>
    </row>
    <row r="47" spans="1:8" s="62" customFormat="1" ht="25.5">
      <c r="A47" s="56" t="str">
        <f>IF((LEN('Copy paste to Here'!G51))&gt;5,((CONCATENATE('Copy paste to Here'!G51," &amp; ",'Copy paste to Here'!D51,"  &amp;  ",'Copy paste to Here'!E51))),"Empty Cell")</f>
        <v xml:space="preserve">Sterling Silver hinged segment ring, 18g (1.0mm) (Size is inner diameter) &amp; Size: 10mm  &amp;  </v>
      </c>
      <c r="B47" s="57" t="str">
        <f>'Copy paste to Here'!C51</f>
        <v>VSEGH18</v>
      </c>
      <c r="C47" s="57" t="s">
        <v>779</v>
      </c>
      <c r="D47" s="58">
        <f>Invoice!B51</f>
        <v>12</v>
      </c>
      <c r="E47" s="59">
        <f>'Shipping Invoice'!J51*$N$1</f>
        <v>2.95</v>
      </c>
      <c r="F47" s="59">
        <f t="shared" si="0"/>
        <v>35.400000000000006</v>
      </c>
      <c r="G47" s="60">
        <f t="shared" si="1"/>
        <v>104.45949999999999</v>
      </c>
      <c r="H47" s="63">
        <f t="shared" si="2"/>
        <v>1253.5139999999999</v>
      </c>
    </row>
    <row r="48" spans="1:8" s="62" customFormat="1" ht="36">
      <c r="A48" s="56" t="str">
        <f>IF((LEN('Copy paste to Here'!G52))&gt;5,((CONCATENATE('Copy paste to Here'!G52," &amp; ",'Copy paste to Here'!D52,"  &amp;  ",'Copy paste to Here'!E52))),"Empty Cell")</f>
        <v>925 Silver septum clicker with a 14g (1.6mm) 316L steel closure bar with a prong set synthetic opal in the center- length of bar 1/4'' - 5/16'' (6mm to 8mm) &amp; Length: 6mm  &amp;  Color: Light blue</v>
      </c>
      <c r="B48" s="57" t="str">
        <f>'Copy paste to Here'!C52</f>
        <v>VSEPP14</v>
      </c>
      <c r="C48" s="57" t="s">
        <v>757</v>
      </c>
      <c r="D48" s="58">
        <f>Invoice!B52</f>
        <v>1</v>
      </c>
      <c r="E48" s="59">
        <f>'Shipping Invoice'!J52*$N$1</f>
        <v>5.82</v>
      </c>
      <c r="F48" s="59">
        <f t="shared" si="0"/>
        <v>5.82</v>
      </c>
      <c r="G48" s="60">
        <f t="shared" si="1"/>
        <v>206.08619999999999</v>
      </c>
      <c r="H48" s="63">
        <f t="shared" si="2"/>
        <v>206.08619999999999</v>
      </c>
    </row>
    <row r="49" spans="1:8" s="62" customFormat="1" ht="36">
      <c r="A49" s="56" t="str">
        <f>IF((LEN('Copy paste to Here'!G53))&gt;5,((CONCATENATE('Copy paste to Here'!G53," &amp; ",'Copy paste to Here'!D53,"  &amp;  ",'Copy paste to Here'!E53))),"Empty Cell")</f>
        <v>EO gas sterilized piercing: Titanium G23 belly banana, 14g (1.6mm) with an 8mm and 5mm jewel ball &amp; Crystal Color: Clear  &amp;  Length: 10mm</v>
      </c>
      <c r="B49" s="57" t="str">
        <f>'Copy paste to Here'!C53</f>
        <v>ZUBN2CG</v>
      </c>
      <c r="C49" s="57" t="s">
        <v>758</v>
      </c>
      <c r="D49" s="58">
        <f>Invoice!B53</f>
        <v>3</v>
      </c>
      <c r="E49" s="59">
        <f>'Shipping Invoice'!J53*$N$1</f>
        <v>2.64</v>
      </c>
      <c r="F49" s="59">
        <f t="shared" si="0"/>
        <v>7.92</v>
      </c>
      <c r="G49" s="60">
        <f t="shared" si="1"/>
        <v>93.482399999999998</v>
      </c>
      <c r="H49" s="63">
        <f t="shared" si="2"/>
        <v>280.44720000000001</v>
      </c>
    </row>
    <row r="50" spans="1:8" s="62" customFormat="1" ht="36">
      <c r="A50" s="56" t="str">
        <f>IF((LEN('Copy paste to Here'!G54))&gt;5,((CONCATENATE('Copy paste to Here'!G54," &amp; ",'Copy paste to Here'!D54,"  &amp;  ",'Copy paste to Here'!E54))),"Empty Cell")</f>
        <v>EO gas sterilized piercing: Titanium G23 belly banana, 14g (1.6mm) with an 8mm and 5mm jewel ball &amp; Crystal Color: Rose  &amp;  Length: 10mm</v>
      </c>
      <c r="B50" s="57" t="str">
        <f>'Copy paste to Here'!C54</f>
        <v>ZUBN2CG</v>
      </c>
      <c r="C50" s="57" t="s">
        <v>758</v>
      </c>
      <c r="D50" s="58">
        <f>Invoice!B54</f>
        <v>3</v>
      </c>
      <c r="E50" s="59">
        <f>'Shipping Invoice'!J54*$N$1</f>
        <v>2.64</v>
      </c>
      <c r="F50" s="59">
        <f t="shared" si="0"/>
        <v>7.92</v>
      </c>
      <c r="G50" s="60">
        <f t="shared" si="1"/>
        <v>93.482399999999998</v>
      </c>
      <c r="H50" s="63">
        <f t="shared" si="2"/>
        <v>280.44720000000001</v>
      </c>
    </row>
    <row r="51" spans="1:8" s="62" customFormat="1" ht="36">
      <c r="A51" s="56" t="str">
        <f>IF((LEN('Copy paste to Here'!G55))&gt;5,((CONCATENATE('Copy paste to Here'!G55," &amp; ",'Copy paste to Here'!D55,"  &amp;  ",'Copy paste to Here'!E55))),"Empty Cell")</f>
        <v>EO gas sterilized piercing: Titanium G23 belly banana, 14g (1.6mm) with an 8mm and 5mm jewel ball &amp; Crystal Color: Aquamarine  &amp;  Length: 10mm</v>
      </c>
      <c r="B51" s="57" t="str">
        <f>'Copy paste to Here'!C55</f>
        <v>ZUBN2CG</v>
      </c>
      <c r="C51" s="57" t="s">
        <v>758</v>
      </c>
      <c r="D51" s="58">
        <f>Invoice!B55</f>
        <v>6</v>
      </c>
      <c r="E51" s="59">
        <f>'Shipping Invoice'!J55*$N$1</f>
        <v>2.64</v>
      </c>
      <c r="F51" s="59">
        <f t="shared" si="0"/>
        <v>15.84</v>
      </c>
      <c r="G51" s="60">
        <f t="shared" si="1"/>
        <v>93.482399999999998</v>
      </c>
      <c r="H51" s="63">
        <f t="shared" si="2"/>
        <v>560.89440000000002</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578.56999999999982</v>
      </c>
      <c r="G1000" s="60"/>
      <c r="H1000" s="61">
        <f t="shared" ref="H1000:H1007" si="49">F1000*$E$14</f>
        <v>20487.16369999999</v>
      </c>
    </row>
    <row r="1001" spans="1:8" s="62" customFormat="1">
      <c r="A1001" s="56" t="str">
        <f>'[2]Copy paste to Here'!T2</f>
        <v>SHIPPING HANDLING</v>
      </c>
      <c r="B1001" s="75"/>
      <c r="C1001" s="75"/>
      <c r="D1001" s="76"/>
      <c r="E1001" s="67"/>
      <c r="F1001" s="59">
        <f>Invoice!J57</f>
        <v>-173.57</v>
      </c>
      <c r="G1001" s="60"/>
      <c r="H1001" s="61">
        <f t="shared" si="49"/>
        <v>-6146.113699999999</v>
      </c>
    </row>
    <row r="1002" spans="1:8" s="62" customFormat="1" outlineLevel="1">
      <c r="A1002" s="56" t="str">
        <f>'[2]Copy paste to Here'!T3</f>
        <v>DISCOUNT</v>
      </c>
      <c r="B1002" s="75"/>
      <c r="C1002" s="75"/>
      <c r="D1002" s="76"/>
      <c r="E1002" s="67"/>
      <c r="F1002" s="59">
        <f>Invoice!J58</f>
        <v>0</v>
      </c>
      <c r="G1002" s="60"/>
      <c r="H1002" s="61">
        <f t="shared" si="49"/>
        <v>0</v>
      </c>
    </row>
    <row r="1003" spans="1:8" s="62" customFormat="1">
      <c r="A1003" s="56" t="str">
        <f>'[2]Copy paste to Here'!T4</f>
        <v>Total:</v>
      </c>
      <c r="B1003" s="75"/>
      <c r="C1003" s="75"/>
      <c r="D1003" s="76"/>
      <c r="E1003" s="67"/>
      <c r="F1003" s="59">
        <f>SUM(F1000:F1002)</f>
        <v>404.99999999999983</v>
      </c>
      <c r="G1003" s="60"/>
      <c r="H1003" s="61">
        <f t="shared" si="49"/>
        <v>14341.049999999992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20487.163699999997</v>
      </c>
    </row>
    <row r="1010" spans="1:8" s="21" customFormat="1">
      <c r="A1010" s="22"/>
      <c r="E1010" s="21" t="s">
        <v>177</v>
      </c>
      <c r="H1010" s="84">
        <f>(SUMIF($A$1000:$A$1008,"Total:",$H$1000:$H$1008))</f>
        <v>14341.049999999992</v>
      </c>
    </row>
    <row r="1011" spans="1:8" s="21" customFormat="1">
      <c r="E1011" s="21" t="s">
        <v>178</v>
      </c>
      <c r="H1011" s="85">
        <f>H1013-H1012</f>
        <v>13402.849999999999</v>
      </c>
    </row>
    <row r="1012" spans="1:8" s="21" customFormat="1">
      <c r="E1012" s="21" t="s">
        <v>179</v>
      </c>
      <c r="H1012" s="85">
        <f>ROUND((H1013*7)/107,2)</f>
        <v>938.2</v>
      </c>
    </row>
    <row r="1013" spans="1:8" s="21" customFormat="1">
      <c r="E1013" s="22" t="s">
        <v>180</v>
      </c>
      <c r="H1013" s="86">
        <f>ROUND((SUMIF($A$1000:$A$1008,"Total:",$H$1000:$H$1008)),2)</f>
        <v>14341.05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4"/>
  <sheetViews>
    <sheetView workbookViewId="0">
      <selection activeCell="A5" sqref="A5"/>
    </sheetView>
  </sheetViews>
  <sheetFormatPr defaultRowHeight="15"/>
  <sheetData>
    <row r="1" spans="1:1">
      <c r="A1" s="2" t="s">
        <v>715</v>
      </c>
    </row>
    <row r="2" spans="1:1">
      <c r="A2" s="2" t="s">
        <v>715</v>
      </c>
    </row>
    <row r="3" spans="1:1">
      <c r="A3" s="2" t="s">
        <v>760</v>
      </c>
    </row>
    <row r="4" spans="1:1">
      <c r="A4" s="2" t="s">
        <v>628</v>
      </c>
    </row>
    <row r="5" spans="1:1">
      <c r="A5" s="2" t="s">
        <v>761</v>
      </c>
    </row>
    <row r="6" spans="1:1">
      <c r="A6" s="2" t="s">
        <v>762</v>
      </c>
    </row>
    <row r="7" spans="1:1">
      <c r="A7" s="2" t="s">
        <v>763</v>
      </c>
    </row>
    <row r="8" spans="1:1">
      <c r="A8" s="2" t="s">
        <v>764</v>
      </c>
    </row>
    <row r="9" spans="1:1">
      <c r="A9" s="2" t="s">
        <v>765</v>
      </c>
    </row>
    <row r="10" spans="1:1">
      <c r="A10" s="2" t="s">
        <v>766</v>
      </c>
    </row>
    <row r="11" spans="1:1">
      <c r="A11" s="2" t="s">
        <v>733</v>
      </c>
    </row>
    <row r="12" spans="1:1">
      <c r="A12" s="2" t="s">
        <v>733</v>
      </c>
    </row>
    <row r="13" spans="1:1">
      <c r="A13" s="2" t="s">
        <v>767</v>
      </c>
    </row>
    <row r="14" spans="1:1">
      <c r="A14" s="2" t="s">
        <v>768</v>
      </c>
    </row>
    <row r="15" spans="1:1">
      <c r="A15" s="2" t="s">
        <v>769</v>
      </c>
    </row>
    <row r="16" spans="1:1">
      <c r="A16" s="2" t="s">
        <v>770</v>
      </c>
    </row>
    <row r="17" spans="1:1">
      <c r="A17" s="2" t="s">
        <v>771</v>
      </c>
    </row>
    <row r="18" spans="1:1">
      <c r="A18" s="2" t="s">
        <v>772</v>
      </c>
    </row>
    <row r="19" spans="1:1">
      <c r="A19" s="2" t="s">
        <v>773</v>
      </c>
    </row>
    <row r="20" spans="1:1">
      <c r="A20" s="2" t="s">
        <v>748</v>
      </c>
    </row>
    <row r="21" spans="1:1">
      <c r="A21" s="2" t="s">
        <v>774</v>
      </c>
    </row>
    <row r="22" spans="1:1">
      <c r="A22" s="2" t="s">
        <v>775</v>
      </c>
    </row>
    <row r="23" spans="1:1">
      <c r="A23" s="2" t="s">
        <v>753</v>
      </c>
    </row>
    <row r="24" spans="1:1">
      <c r="A24" s="2" t="s">
        <v>753</v>
      </c>
    </row>
    <row r="25" spans="1:1">
      <c r="A25" s="2" t="s">
        <v>753</v>
      </c>
    </row>
    <row r="26" spans="1:1">
      <c r="A26" s="2" t="s">
        <v>755</v>
      </c>
    </row>
    <row r="27" spans="1:1">
      <c r="A27" s="2" t="s">
        <v>776</v>
      </c>
    </row>
    <row r="28" spans="1:1">
      <c r="A28" s="2" t="s">
        <v>777</v>
      </c>
    </row>
    <row r="29" spans="1:1">
      <c r="A29" s="2" t="s">
        <v>778</v>
      </c>
    </row>
    <row r="30" spans="1:1">
      <c r="A30" s="2" t="s">
        <v>779</v>
      </c>
    </row>
    <row r="31" spans="1:1">
      <c r="A31" s="2" t="s">
        <v>757</v>
      </c>
    </row>
    <row r="32" spans="1:1">
      <c r="A32" s="2" t="s">
        <v>758</v>
      </c>
    </row>
    <row r="33" spans="1:1">
      <c r="A33" s="2" t="s">
        <v>758</v>
      </c>
    </row>
    <row r="34" spans="1:1">
      <c r="A34" s="2" t="s">
        <v>758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2023-09-13T10:37:40Z</cp:lastPrinted>
  <dcterms:created xsi:type="dcterms:W3CDTF">2009-06-02T18:56:54Z</dcterms:created>
  <dcterms:modified xsi:type="dcterms:W3CDTF">2023-09-13T10:37:43Z</dcterms:modified>
</cp:coreProperties>
</file>