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BE38B035-FCE5-4C2D-BF68-E1F77F42A2FE}" xr6:coauthVersionLast="47" xr6:coauthVersionMax="47" xr10:uidLastSave="{00000000-0000-0000-0000-000000000000}"/>
  <bookViews>
    <workbookView xWindow="-120" yWindow="-120" windowWidth="29040" windowHeight="15720" tabRatio="629" xr2:uid="{00000000-000D-0000-FFFF-FFFF00000000}"/>
  </bookViews>
  <sheets>
    <sheet name="Invoice" sheetId="1" r:id="rId1"/>
    <sheet name="Shipping Invoice " sheetId="5" r:id="rId2"/>
    <sheet name="PO" sheetId="3" r:id="rId3"/>
    <sheet name="Tax Invoice" sheetId="2" r:id="rId4"/>
  </sheets>
  <externalReferences>
    <externalReference r:id="rId5"/>
    <externalReference r:id="rId6"/>
    <externalReference r:id="rId7"/>
  </externalReferences>
  <definedNames>
    <definedName name="_xlnm.Print_Area" localSheetId="0">Invoice!$A$1:$I$1009</definedName>
    <definedName name="_xlnm.Print_Area" localSheetId="2">PO!$A$1:$I$1009</definedName>
    <definedName name="_xlnm.Print_Area" localSheetId="1">'Shipping Invoice '!$A$1:$J$1010</definedName>
    <definedName name="_xlnm.Print_Area" localSheetId="3">'Tax Invoice'!$A$1:$G$1015</definedName>
    <definedName name="_xlnm.Print_Titles" localSheetId="0">Invoice!$1:$19</definedName>
    <definedName name="_xlnm.Print_Titles" localSheetId="2">PO!$1:$19</definedName>
    <definedName name="_xlnm.Print_Titles" localSheetId="1">'Shipping Invoice '!$1:$20</definedName>
    <definedName name="_xlnm.Print_Titles" localSheetId="3">'Tax Invoice'!$1:$17</definedName>
    <definedName name="RMBrate" localSheetId="2">PO!#REF!</definedName>
    <definedName name="RMBrate" localSheetId="1">'Shipping Invoice 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1" l="1"/>
  <c r="I1003" i="5"/>
  <c r="G22" i="5"/>
  <c r="G23" i="5"/>
  <c r="G24" i="5"/>
  <c r="I24" i="5" s="1"/>
  <c r="G25" i="5"/>
  <c r="G26" i="5"/>
  <c r="G27" i="5"/>
  <c r="G28" i="5"/>
  <c r="G29" i="5"/>
  <c r="G30" i="5"/>
  <c r="G31" i="5"/>
  <c r="G32" i="5"/>
  <c r="G33" i="5"/>
  <c r="G34" i="5"/>
  <c r="I34" i="5" s="1"/>
  <c r="G35" i="5"/>
  <c r="I35" i="5" s="1"/>
  <c r="G36" i="5"/>
  <c r="G37" i="5"/>
  <c r="I37" i="5" s="1"/>
  <c r="G38" i="5"/>
  <c r="I38" i="5" s="1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I53" i="5" s="1"/>
  <c r="G54" i="5"/>
  <c r="G55" i="5"/>
  <c r="G56" i="5"/>
  <c r="G57" i="5"/>
  <c r="G58" i="5"/>
  <c r="I58" i="5" s="1"/>
  <c r="G59" i="5"/>
  <c r="G60" i="5"/>
  <c r="G61" i="5"/>
  <c r="G62" i="5"/>
  <c r="G63" i="5"/>
  <c r="G64" i="5"/>
  <c r="G65" i="5"/>
  <c r="G66" i="5"/>
  <c r="G67" i="5"/>
  <c r="G68" i="5"/>
  <c r="G69" i="5"/>
  <c r="I69" i="5" s="1"/>
  <c r="G70" i="5"/>
  <c r="G71" i="5"/>
  <c r="G72" i="5"/>
  <c r="G73" i="5"/>
  <c r="G74" i="5"/>
  <c r="G75" i="5"/>
  <c r="I22" i="5"/>
  <c r="I40" i="5"/>
  <c r="I43" i="5"/>
  <c r="I54" i="5"/>
  <c r="I70" i="5"/>
  <c r="G21" i="5"/>
  <c r="I1004" i="5"/>
  <c r="G1004" i="5"/>
  <c r="I1002" i="5"/>
  <c r="G1002" i="5"/>
  <c r="I1001" i="5"/>
  <c r="G1001" i="5"/>
  <c r="F1001" i="5"/>
  <c r="I1000" i="5"/>
  <c r="G1000" i="5"/>
  <c r="F1000" i="5"/>
  <c r="I999" i="5"/>
  <c r="G999" i="5"/>
  <c r="F999" i="5"/>
  <c r="I998" i="5"/>
  <c r="G998" i="5"/>
  <c r="F998" i="5"/>
  <c r="I997" i="5"/>
  <c r="G997" i="5"/>
  <c r="F997" i="5"/>
  <c r="I996" i="5"/>
  <c r="G996" i="5"/>
  <c r="F996" i="5"/>
  <c r="I995" i="5"/>
  <c r="G995" i="5"/>
  <c r="F995" i="5"/>
  <c r="I994" i="5"/>
  <c r="G994" i="5"/>
  <c r="F994" i="5"/>
  <c r="I993" i="5"/>
  <c r="G993" i="5"/>
  <c r="F993" i="5"/>
  <c r="I992" i="5"/>
  <c r="G992" i="5"/>
  <c r="F992" i="5"/>
  <c r="I991" i="5"/>
  <c r="G991" i="5"/>
  <c r="F991" i="5"/>
  <c r="I990" i="5"/>
  <c r="G990" i="5"/>
  <c r="F990" i="5"/>
  <c r="I989" i="5"/>
  <c r="G989" i="5"/>
  <c r="F989" i="5"/>
  <c r="I988" i="5"/>
  <c r="G988" i="5"/>
  <c r="F988" i="5"/>
  <c r="I987" i="5"/>
  <c r="G987" i="5"/>
  <c r="F987" i="5"/>
  <c r="I986" i="5"/>
  <c r="G986" i="5"/>
  <c r="F986" i="5"/>
  <c r="I985" i="5"/>
  <c r="G985" i="5"/>
  <c r="F985" i="5"/>
  <c r="I984" i="5"/>
  <c r="G984" i="5"/>
  <c r="F984" i="5"/>
  <c r="I983" i="5"/>
  <c r="G983" i="5"/>
  <c r="F983" i="5"/>
  <c r="I982" i="5"/>
  <c r="G982" i="5"/>
  <c r="F982" i="5"/>
  <c r="I981" i="5"/>
  <c r="G981" i="5"/>
  <c r="F981" i="5"/>
  <c r="I980" i="5"/>
  <c r="G980" i="5"/>
  <c r="F980" i="5"/>
  <c r="I979" i="5"/>
  <c r="G979" i="5"/>
  <c r="F979" i="5"/>
  <c r="I978" i="5"/>
  <c r="G978" i="5"/>
  <c r="F978" i="5"/>
  <c r="I977" i="5"/>
  <c r="G977" i="5"/>
  <c r="F977" i="5"/>
  <c r="I976" i="5"/>
  <c r="G976" i="5"/>
  <c r="F976" i="5"/>
  <c r="I975" i="5"/>
  <c r="G975" i="5"/>
  <c r="F975" i="5"/>
  <c r="I974" i="5"/>
  <c r="G974" i="5"/>
  <c r="F974" i="5"/>
  <c r="I973" i="5"/>
  <c r="G973" i="5"/>
  <c r="F973" i="5"/>
  <c r="I972" i="5"/>
  <c r="G972" i="5"/>
  <c r="F972" i="5"/>
  <c r="I971" i="5"/>
  <c r="G971" i="5"/>
  <c r="F971" i="5"/>
  <c r="I970" i="5"/>
  <c r="G970" i="5"/>
  <c r="F970" i="5"/>
  <c r="I969" i="5"/>
  <c r="G969" i="5"/>
  <c r="F969" i="5"/>
  <c r="I968" i="5"/>
  <c r="G968" i="5"/>
  <c r="F968" i="5"/>
  <c r="I967" i="5"/>
  <c r="G967" i="5"/>
  <c r="F967" i="5"/>
  <c r="I966" i="5"/>
  <c r="G966" i="5"/>
  <c r="F966" i="5"/>
  <c r="I965" i="5"/>
  <c r="G965" i="5"/>
  <c r="F965" i="5"/>
  <c r="I964" i="5"/>
  <c r="G964" i="5"/>
  <c r="F964" i="5"/>
  <c r="I963" i="5"/>
  <c r="G963" i="5"/>
  <c r="F963" i="5"/>
  <c r="I962" i="5"/>
  <c r="G962" i="5"/>
  <c r="F962" i="5"/>
  <c r="I961" i="5"/>
  <c r="G961" i="5"/>
  <c r="F961" i="5"/>
  <c r="I960" i="5"/>
  <c r="G960" i="5"/>
  <c r="F960" i="5"/>
  <c r="I959" i="5"/>
  <c r="G959" i="5"/>
  <c r="F959" i="5"/>
  <c r="I958" i="5"/>
  <c r="G958" i="5"/>
  <c r="F958" i="5"/>
  <c r="I957" i="5"/>
  <c r="G957" i="5"/>
  <c r="F957" i="5"/>
  <c r="I956" i="5"/>
  <c r="G956" i="5"/>
  <c r="F956" i="5"/>
  <c r="I955" i="5"/>
  <c r="G955" i="5"/>
  <c r="F955" i="5"/>
  <c r="I954" i="5"/>
  <c r="G954" i="5"/>
  <c r="F954" i="5"/>
  <c r="I953" i="5"/>
  <c r="G953" i="5"/>
  <c r="F953" i="5"/>
  <c r="I952" i="5"/>
  <c r="G952" i="5"/>
  <c r="F952" i="5"/>
  <c r="I951" i="5"/>
  <c r="G951" i="5"/>
  <c r="F951" i="5"/>
  <c r="I950" i="5"/>
  <c r="G950" i="5"/>
  <c r="F950" i="5"/>
  <c r="I949" i="5"/>
  <c r="G949" i="5"/>
  <c r="F949" i="5"/>
  <c r="I948" i="5"/>
  <c r="G948" i="5"/>
  <c r="F948" i="5"/>
  <c r="I947" i="5"/>
  <c r="G947" i="5"/>
  <c r="F947" i="5"/>
  <c r="I946" i="5"/>
  <c r="G946" i="5"/>
  <c r="F946" i="5"/>
  <c r="I945" i="5"/>
  <c r="G945" i="5"/>
  <c r="F945" i="5"/>
  <c r="I944" i="5"/>
  <c r="G944" i="5"/>
  <c r="F944" i="5"/>
  <c r="I943" i="5"/>
  <c r="G943" i="5"/>
  <c r="F943" i="5"/>
  <c r="I942" i="5"/>
  <c r="G942" i="5"/>
  <c r="F942" i="5"/>
  <c r="I941" i="5"/>
  <c r="G941" i="5"/>
  <c r="F941" i="5"/>
  <c r="I940" i="5"/>
  <c r="G940" i="5"/>
  <c r="F940" i="5"/>
  <c r="I939" i="5"/>
  <c r="G939" i="5"/>
  <c r="F939" i="5"/>
  <c r="I938" i="5"/>
  <c r="G938" i="5"/>
  <c r="F938" i="5"/>
  <c r="I937" i="5"/>
  <c r="G937" i="5"/>
  <c r="F937" i="5"/>
  <c r="I936" i="5"/>
  <c r="G936" i="5"/>
  <c r="F936" i="5"/>
  <c r="I935" i="5"/>
  <c r="G935" i="5"/>
  <c r="F935" i="5"/>
  <c r="I934" i="5"/>
  <c r="G934" i="5"/>
  <c r="F934" i="5"/>
  <c r="I933" i="5"/>
  <c r="G933" i="5"/>
  <c r="F933" i="5"/>
  <c r="I932" i="5"/>
  <c r="G932" i="5"/>
  <c r="F932" i="5"/>
  <c r="I931" i="5"/>
  <c r="G931" i="5"/>
  <c r="F931" i="5"/>
  <c r="I930" i="5"/>
  <c r="G930" i="5"/>
  <c r="F930" i="5"/>
  <c r="I929" i="5"/>
  <c r="G929" i="5"/>
  <c r="F929" i="5"/>
  <c r="I928" i="5"/>
  <c r="G928" i="5"/>
  <c r="F928" i="5"/>
  <c r="I927" i="5"/>
  <c r="G927" i="5"/>
  <c r="F927" i="5"/>
  <c r="I926" i="5"/>
  <c r="G926" i="5"/>
  <c r="F926" i="5"/>
  <c r="I925" i="5"/>
  <c r="G925" i="5"/>
  <c r="F925" i="5"/>
  <c r="I924" i="5"/>
  <c r="G924" i="5"/>
  <c r="F924" i="5"/>
  <c r="I923" i="5"/>
  <c r="G923" i="5"/>
  <c r="F923" i="5"/>
  <c r="I922" i="5"/>
  <c r="G922" i="5"/>
  <c r="F922" i="5"/>
  <c r="I921" i="5"/>
  <c r="G921" i="5"/>
  <c r="F921" i="5"/>
  <c r="I920" i="5"/>
  <c r="G920" i="5"/>
  <c r="F920" i="5"/>
  <c r="I919" i="5"/>
  <c r="G919" i="5"/>
  <c r="F919" i="5"/>
  <c r="I918" i="5"/>
  <c r="G918" i="5"/>
  <c r="F918" i="5"/>
  <c r="I917" i="5"/>
  <c r="G917" i="5"/>
  <c r="F917" i="5"/>
  <c r="I916" i="5"/>
  <c r="G916" i="5"/>
  <c r="F916" i="5"/>
  <c r="I915" i="5"/>
  <c r="G915" i="5"/>
  <c r="F915" i="5"/>
  <c r="I914" i="5"/>
  <c r="G914" i="5"/>
  <c r="F914" i="5"/>
  <c r="I913" i="5"/>
  <c r="G913" i="5"/>
  <c r="F913" i="5"/>
  <c r="I912" i="5"/>
  <c r="G912" i="5"/>
  <c r="F912" i="5"/>
  <c r="I911" i="5"/>
  <c r="G911" i="5"/>
  <c r="F911" i="5"/>
  <c r="I910" i="5"/>
  <c r="G910" i="5"/>
  <c r="F910" i="5"/>
  <c r="I909" i="5"/>
  <c r="G909" i="5"/>
  <c r="F909" i="5"/>
  <c r="I908" i="5"/>
  <c r="G908" i="5"/>
  <c r="F908" i="5"/>
  <c r="I907" i="5"/>
  <c r="G907" i="5"/>
  <c r="F907" i="5"/>
  <c r="I906" i="5"/>
  <c r="G906" i="5"/>
  <c r="F906" i="5"/>
  <c r="I905" i="5"/>
  <c r="G905" i="5"/>
  <c r="F905" i="5"/>
  <c r="I904" i="5"/>
  <c r="G904" i="5"/>
  <c r="F904" i="5"/>
  <c r="I903" i="5"/>
  <c r="G903" i="5"/>
  <c r="F903" i="5"/>
  <c r="I902" i="5"/>
  <c r="G902" i="5"/>
  <c r="F902" i="5"/>
  <c r="I901" i="5"/>
  <c r="G901" i="5"/>
  <c r="F901" i="5"/>
  <c r="I900" i="5"/>
  <c r="G900" i="5"/>
  <c r="F900" i="5"/>
  <c r="I899" i="5"/>
  <c r="G899" i="5"/>
  <c r="F899" i="5"/>
  <c r="I898" i="5"/>
  <c r="G898" i="5"/>
  <c r="F898" i="5"/>
  <c r="I897" i="5"/>
  <c r="G897" i="5"/>
  <c r="F897" i="5"/>
  <c r="I896" i="5"/>
  <c r="G896" i="5"/>
  <c r="F896" i="5"/>
  <c r="I895" i="5"/>
  <c r="G895" i="5"/>
  <c r="F895" i="5"/>
  <c r="I894" i="5"/>
  <c r="G894" i="5"/>
  <c r="F894" i="5"/>
  <c r="I893" i="5"/>
  <c r="G893" i="5"/>
  <c r="F893" i="5"/>
  <c r="I892" i="5"/>
  <c r="G892" i="5"/>
  <c r="F892" i="5"/>
  <c r="I891" i="5"/>
  <c r="G891" i="5"/>
  <c r="F891" i="5"/>
  <c r="I890" i="5"/>
  <c r="G890" i="5"/>
  <c r="F890" i="5"/>
  <c r="I889" i="5"/>
  <c r="G889" i="5"/>
  <c r="F889" i="5"/>
  <c r="I888" i="5"/>
  <c r="G888" i="5"/>
  <c r="F888" i="5"/>
  <c r="I887" i="5"/>
  <c r="G887" i="5"/>
  <c r="F887" i="5"/>
  <c r="I886" i="5"/>
  <c r="G886" i="5"/>
  <c r="F886" i="5"/>
  <c r="I885" i="5"/>
  <c r="G885" i="5"/>
  <c r="F885" i="5"/>
  <c r="I884" i="5"/>
  <c r="G884" i="5"/>
  <c r="F884" i="5"/>
  <c r="I883" i="5"/>
  <c r="G883" i="5"/>
  <c r="F883" i="5"/>
  <c r="I882" i="5"/>
  <c r="G882" i="5"/>
  <c r="F882" i="5"/>
  <c r="I881" i="5"/>
  <c r="G881" i="5"/>
  <c r="F881" i="5"/>
  <c r="I880" i="5"/>
  <c r="G880" i="5"/>
  <c r="F880" i="5"/>
  <c r="I879" i="5"/>
  <c r="G879" i="5"/>
  <c r="F879" i="5"/>
  <c r="I878" i="5"/>
  <c r="G878" i="5"/>
  <c r="F878" i="5"/>
  <c r="I877" i="5"/>
  <c r="G877" i="5"/>
  <c r="F877" i="5"/>
  <c r="I876" i="5"/>
  <c r="G876" i="5"/>
  <c r="F876" i="5"/>
  <c r="I875" i="5"/>
  <c r="G875" i="5"/>
  <c r="F875" i="5"/>
  <c r="I874" i="5"/>
  <c r="G874" i="5"/>
  <c r="F874" i="5"/>
  <c r="I873" i="5"/>
  <c r="G873" i="5"/>
  <c r="F873" i="5"/>
  <c r="I872" i="5"/>
  <c r="G872" i="5"/>
  <c r="F872" i="5"/>
  <c r="I871" i="5"/>
  <c r="G871" i="5"/>
  <c r="F871" i="5"/>
  <c r="I870" i="5"/>
  <c r="G870" i="5"/>
  <c r="F870" i="5"/>
  <c r="I869" i="5"/>
  <c r="G869" i="5"/>
  <c r="F869" i="5"/>
  <c r="I868" i="5"/>
  <c r="G868" i="5"/>
  <c r="F868" i="5"/>
  <c r="I867" i="5"/>
  <c r="G867" i="5"/>
  <c r="F867" i="5"/>
  <c r="I866" i="5"/>
  <c r="G866" i="5"/>
  <c r="F866" i="5"/>
  <c r="I865" i="5"/>
  <c r="G865" i="5"/>
  <c r="F865" i="5"/>
  <c r="I864" i="5"/>
  <c r="G864" i="5"/>
  <c r="F864" i="5"/>
  <c r="I863" i="5"/>
  <c r="G863" i="5"/>
  <c r="F863" i="5"/>
  <c r="I862" i="5"/>
  <c r="G862" i="5"/>
  <c r="F862" i="5"/>
  <c r="I861" i="5"/>
  <c r="G861" i="5"/>
  <c r="F861" i="5"/>
  <c r="I860" i="5"/>
  <c r="G860" i="5"/>
  <c r="F860" i="5"/>
  <c r="I859" i="5"/>
  <c r="G859" i="5"/>
  <c r="F859" i="5"/>
  <c r="I858" i="5"/>
  <c r="G858" i="5"/>
  <c r="F858" i="5"/>
  <c r="I857" i="5"/>
  <c r="G857" i="5"/>
  <c r="F857" i="5"/>
  <c r="I856" i="5"/>
  <c r="G856" i="5"/>
  <c r="F856" i="5"/>
  <c r="I855" i="5"/>
  <c r="G855" i="5"/>
  <c r="F855" i="5"/>
  <c r="I854" i="5"/>
  <c r="G854" i="5"/>
  <c r="F854" i="5"/>
  <c r="I853" i="5"/>
  <c r="G853" i="5"/>
  <c r="F853" i="5"/>
  <c r="I852" i="5"/>
  <c r="G852" i="5"/>
  <c r="F852" i="5"/>
  <c r="I851" i="5"/>
  <c r="G851" i="5"/>
  <c r="F851" i="5"/>
  <c r="I850" i="5"/>
  <c r="G850" i="5"/>
  <c r="F850" i="5"/>
  <c r="I849" i="5"/>
  <c r="G849" i="5"/>
  <c r="F849" i="5"/>
  <c r="I848" i="5"/>
  <c r="G848" i="5"/>
  <c r="F848" i="5"/>
  <c r="I847" i="5"/>
  <c r="G847" i="5"/>
  <c r="F847" i="5"/>
  <c r="I846" i="5"/>
  <c r="G846" i="5"/>
  <c r="F846" i="5"/>
  <c r="I845" i="5"/>
  <c r="G845" i="5"/>
  <c r="F845" i="5"/>
  <c r="I844" i="5"/>
  <c r="G844" i="5"/>
  <c r="F844" i="5"/>
  <c r="I843" i="5"/>
  <c r="G843" i="5"/>
  <c r="F843" i="5"/>
  <c r="I842" i="5"/>
  <c r="G842" i="5"/>
  <c r="F842" i="5"/>
  <c r="I841" i="5"/>
  <c r="G841" i="5"/>
  <c r="F841" i="5"/>
  <c r="I840" i="5"/>
  <c r="G840" i="5"/>
  <c r="F840" i="5"/>
  <c r="I839" i="5"/>
  <c r="G839" i="5"/>
  <c r="F839" i="5"/>
  <c r="I838" i="5"/>
  <c r="G838" i="5"/>
  <c r="F838" i="5"/>
  <c r="I837" i="5"/>
  <c r="G837" i="5"/>
  <c r="F837" i="5"/>
  <c r="I836" i="5"/>
  <c r="G836" i="5"/>
  <c r="F836" i="5"/>
  <c r="I835" i="5"/>
  <c r="G835" i="5"/>
  <c r="F835" i="5"/>
  <c r="I834" i="5"/>
  <c r="G834" i="5"/>
  <c r="F834" i="5"/>
  <c r="I833" i="5"/>
  <c r="G833" i="5"/>
  <c r="F833" i="5"/>
  <c r="I832" i="5"/>
  <c r="G832" i="5"/>
  <c r="F832" i="5"/>
  <c r="I831" i="5"/>
  <c r="G831" i="5"/>
  <c r="F831" i="5"/>
  <c r="I830" i="5"/>
  <c r="G830" i="5"/>
  <c r="F830" i="5"/>
  <c r="I829" i="5"/>
  <c r="G829" i="5"/>
  <c r="F829" i="5"/>
  <c r="I828" i="5"/>
  <c r="G828" i="5"/>
  <c r="F828" i="5"/>
  <c r="I827" i="5"/>
  <c r="G827" i="5"/>
  <c r="F827" i="5"/>
  <c r="I826" i="5"/>
  <c r="G826" i="5"/>
  <c r="F826" i="5"/>
  <c r="I825" i="5"/>
  <c r="G825" i="5"/>
  <c r="F825" i="5"/>
  <c r="I824" i="5"/>
  <c r="G824" i="5"/>
  <c r="F824" i="5"/>
  <c r="I823" i="5"/>
  <c r="G823" i="5"/>
  <c r="F823" i="5"/>
  <c r="I822" i="5"/>
  <c r="G822" i="5"/>
  <c r="F822" i="5"/>
  <c r="I821" i="5"/>
  <c r="G821" i="5"/>
  <c r="F821" i="5"/>
  <c r="I820" i="5"/>
  <c r="G820" i="5"/>
  <c r="F820" i="5"/>
  <c r="I819" i="5"/>
  <c r="G819" i="5"/>
  <c r="F819" i="5"/>
  <c r="I818" i="5"/>
  <c r="G818" i="5"/>
  <c r="F818" i="5"/>
  <c r="I817" i="5"/>
  <c r="G817" i="5"/>
  <c r="F817" i="5"/>
  <c r="I816" i="5"/>
  <c r="G816" i="5"/>
  <c r="F816" i="5"/>
  <c r="I815" i="5"/>
  <c r="G815" i="5"/>
  <c r="F815" i="5"/>
  <c r="I814" i="5"/>
  <c r="G814" i="5"/>
  <c r="F814" i="5"/>
  <c r="I813" i="5"/>
  <c r="G813" i="5"/>
  <c r="F813" i="5"/>
  <c r="I812" i="5"/>
  <c r="G812" i="5"/>
  <c r="F812" i="5"/>
  <c r="I811" i="5"/>
  <c r="G811" i="5"/>
  <c r="F811" i="5"/>
  <c r="I810" i="5"/>
  <c r="G810" i="5"/>
  <c r="F810" i="5"/>
  <c r="I809" i="5"/>
  <c r="G809" i="5"/>
  <c r="F809" i="5"/>
  <c r="I808" i="5"/>
  <c r="G808" i="5"/>
  <c r="F808" i="5"/>
  <c r="I807" i="5"/>
  <c r="G807" i="5"/>
  <c r="F807" i="5"/>
  <c r="I806" i="5"/>
  <c r="G806" i="5"/>
  <c r="F806" i="5"/>
  <c r="I805" i="5"/>
  <c r="G805" i="5"/>
  <c r="F805" i="5"/>
  <c r="I804" i="5"/>
  <c r="G804" i="5"/>
  <c r="F804" i="5"/>
  <c r="I803" i="5"/>
  <c r="G803" i="5"/>
  <c r="F803" i="5"/>
  <c r="I802" i="5"/>
  <c r="G802" i="5"/>
  <c r="F802" i="5"/>
  <c r="I801" i="5"/>
  <c r="G801" i="5"/>
  <c r="F801" i="5"/>
  <c r="I800" i="5"/>
  <c r="G800" i="5"/>
  <c r="F800" i="5"/>
  <c r="I799" i="5"/>
  <c r="G799" i="5"/>
  <c r="F799" i="5"/>
  <c r="I798" i="5"/>
  <c r="G798" i="5"/>
  <c r="F798" i="5"/>
  <c r="I797" i="5"/>
  <c r="G797" i="5"/>
  <c r="F797" i="5"/>
  <c r="I796" i="5"/>
  <c r="G796" i="5"/>
  <c r="F796" i="5"/>
  <c r="I795" i="5"/>
  <c r="G795" i="5"/>
  <c r="F795" i="5"/>
  <c r="I794" i="5"/>
  <c r="G794" i="5"/>
  <c r="F794" i="5"/>
  <c r="I793" i="5"/>
  <c r="G793" i="5"/>
  <c r="F793" i="5"/>
  <c r="I792" i="5"/>
  <c r="G792" i="5"/>
  <c r="F792" i="5"/>
  <c r="I791" i="5"/>
  <c r="G791" i="5"/>
  <c r="F791" i="5"/>
  <c r="I790" i="5"/>
  <c r="G790" i="5"/>
  <c r="F790" i="5"/>
  <c r="I789" i="5"/>
  <c r="G789" i="5"/>
  <c r="F789" i="5"/>
  <c r="I788" i="5"/>
  <c r="G788" i="5"/>
  <c r="F788" i="5"/>
  <c r="I787" i="5"/>
  <c r="G787" i="5"/>
  <c r="F787" i="5"/>
  <c r="I786" i="5"/>
  <c r="G786" i="5"/>
  <c r="F786" i="5"/>
  <c r="I785" i="5"/>
  <c r="G785" i="5"/>
  <c r="F785" i="5"/>
  <c r="I784" i="5"/>
  <c r="G784" i="5"/>
  <c r="F784" i="5"/>
  <c r="I783" i="5"/>
  <c r="G783" i="5"/>
  <c r="F783" i="5"/>
  <c r="I782" i="5"/>
  <c r="G782" i="5"/>
  <c r="F782" i="5"/>
  <c r="I781" i="5"/>
  <c r="G781" i="5"/>
  <c r="F781" i="5"/>
  <c r="I780" i="5"/>
  <c r="G780" i="5"/>
  <c r="F780" i="5"/>
  <c r="I779" i="5"/>
  <c r="G779" i="5"/>
  <c r="F779" i="5"/>
  <c r="I778" i="5"/>
  <c r="G778" i="5"/>
  <c r="F778" i="5"/>
  <c r="I777" i="5"/>
  <c r="G777" i="5"/>
  <c r="F777" i="5"/>
  <c r="I776" i="5"/>
  <c r="G776" i="5"/>
  <c r="F776" i="5"/>
  <c r="I775" i="5"/>
  <c r="G775" i="5"/>
  <c r="F775" i="5"/>
  <c r="I774" i="5"/>
  <c r="G774" i="5"/>
  <c r="F774" i="5"/>
  <c r="I773" i="5"/>
  <c r="G773" i="5"/>
  <c r="F773" i="5"/>
  <c r="I772" i="5"/>
  <c r="G772" i="5"/>
  <c r="F772" i="5"/>
  <c r="I771" i="5"/>
  <c r="G771" i="5"/>
  <c r="F771" i="5"/>
  <c r="I770" i="5"/>
  <c r="G770" i="5"/>
  <c r="F770" i="5"/>
  <c r="I769" i="5"/>
  <c r="G769" i="5"/>
  <c r="F769" i="5"/>
  <c r="I768" i="5"/>
  <c r="G768" i="5"/>
  <c r="F768" i="5"/>
  <c r="I767" i="5"/>
  <c r="G767" i="5"/>
  <c r="F767" i="5"/>
  <c r="I766" i="5"/>
  <c r="G766" i="5"/>
  <c r="F766" i="5"/>
  <c r="I765" i="5"/>
  <c r="G765" i="5"/>
  <c r="F765" i="5"/>
  <c r="I764" i="5"/>
  <c r="G764" i="5"/>
  <c r="F764" i="5"/>
  <c r="I763" i="5"/>
  <c r="G763" i="5"/>
  <c r="F763" i="5"/>
  <c r="I762" i="5"/>
  <c r="G762" i="5"/>
  <c r="F762" i="5"/>
  <c r="I761" i="5"/>
  <c r="G761" i="5"/>
  <c r="F761" i="5"/>
  <c r="I760" i="5"/>
  <c r="G760" i="5"/>
  <c r="F760" i="5"/>
  <c r="I759" i="5"/>
  <c r="G759" i="5"/>
  <c r="F759" i="5"/>
  <c r="I758" i="5"/>
  <c r="G758" i="5"/>
  <c r="F758" i="5"/>
  <c r="I757" i="5"/>
  <c r="G757" i="5"/>
  <c r="F757" i="5"/>
  <c r="I756" i="5"/>
  <c r="G756" i="5"/>
  <c r="F756" i="5"/>
  <c r="I755" i="5"/>
  <c r="G755" i="5"/>
  <c r="F755" i="5"/>
  <c r="I754" i="5"/>
  <c r="G754" i="5"/>
  <c r="F754" i="5"/>
  <c r="I753" i="5"/>
  <c r="G753" i="5"/>
  <c r="F753" i="5"/>
  <c r="I752" i="5"/>
  <c r="G752" i="5"/>
  <c r="F752" i="5"/>
  <c r="I751" i="5"/>
  <c r="G751" i="5"/>
  <c r="F751" i="5"/>
  <c r="I750" i="5"/>
  <c r="G750" i="5"/>
  <c r="F750" i="5"/>
  <c r="I749" i="5"/>
  <c r="G749" i="5"/>
  <c r="F749" i="5"/>
  <c r="I748" i="5"/>
  <c r="G748" i="5"/>
  <c r="F748" i="5"/>
  <c r="I747" i="5"/>
  <c r="G747" i="5"/>
  <c r="F747" i="5"/>
  <c r="I746" i="5"/>
  <c r="G746" i="5"/>
  <c r="F746" i="5"/>
  <c r="I745" i="5"/>
  <c r="G745" i="5"/>
  <c r="F745" i="5"/>
  <c r="I744" i="5"/>
  <c r="G744" i="5"/>
  <c r="F744" i="5"/>
  <c r="I743" i="5"/>
  <c r="G743" i="5"/>
  <c r="F743" i="5"/>
  <c r="I742" i="5"/>
  <c r="G742" i="5"/>
  <c r="F742" i="5"/>
  <c r="I741" i="5"/>
  <c r="G741" i="5"/>
  <c r="F741" i="5"/>
  <c r="I740" i="5"/>
  <c r="G740" i="5"/>
  <c r="F740" i="5"/>
  <c r="I739" i="5"/>
  <c r="G739" i="5"/>
  <c r="F739" i="5"/>
  <c r="I738" i="5"/>
  <c r="G738" i="5"/>
  <c r="F738" i="5"/>
  <c r="I737" i="5"/>
  <c r="G737" i="5"/>
  <c r="F737" i="5"/>
  <c r="I736" i="5"/>
  <c r="G736" i="5"/>
  <c r="F736" i="5"/>
  <c r="I735" i="5"/>
  <c r="G735" i="5"/>
  <c r="F735" i="5"/>
  <c r="I734" i="5"/>
  <c r="G734" i="5"/>
  <c r="F734" i="5"/>
  <c r="I733" i="5"/>
  <c r="G733" i="5"/>
  <c r="F733" i="5"/>
  <c r="I732" i="5"/>
  <c r="G732" i="5"/>
  <c r="F732" i="5"/>
  <c r="I731" i="5"/>
  <c r="G731" i="5"/>
  <c r="F731" i="5"/>
  <c r="I730" i="5"/>
  <c r="G730" i="5"/>
  <c r="F730" i="5"/>
  <c r="I729" i="5"/>
  <c r="G729" i="5"/>
  <c r="F729" i="5"/>
  <c r="I728" i="5"/>
  <c r="G728" i="5"/>
  <c r="F728" i="5"/>
  <c r="I727" i="5"/>
  <c r="G727" i="5"/>
  <c r="F727" i="5"/>
  <c r="I726" i="5"/>
  <c r="G726" i="5"/>
  <c r="F726" i="5"/>
  <c r="I725" i="5"/>
  <c r="G725" i="5"/>
  <c r="F725" i="5"/>
  <c r="I724" i="5"/>
  <c r="G724" i="5"/>
  <c r="F724" i="5"/>
  <c r="I723" i="5"/>
  <c r="G723" i="5"/>
  <c r="F723" i="5"/>
  <c r="I722" i="5"/>
  <c r="G722" i="5"/>
  <c r="F722" i="5"/>
  <c r="I721" i="5"/>
  <c r="G721" i="5"/>
  <c r="F721" i="5"/>
  <c r="I720" i="5"/>
  <c r="G720" i="5"/>
  <c r="F720" i="5"/>
  <c r="I719" i="5"/>
  <c r="G719" i="5"/>
  <c r="F719" i="5"/>
  <c r="I718" i="5"/>
  <c r="G718" i="5"/>
  <c r="F718" i="5"/>
  <c r="I717" i="5"/>
  <c r="G717" i="5"/>
  <c r="F717" i="5"/>
  <c r="I716" i="5"/>
  <c r="G716" i="5"/>
  <c r="F716" i="5"/>
  <c r="I715" i="5"/>
  <c r="G715" i="5"/>
  <c r="F715" i="5"/>
  <c r="I714" i="5"/>
  <c r="G714" i="5"/>
  <c r="F714" i="5"/>
  <c r="I713" i="5"/>
  <c r="G713" i="5"/>
  <c r="F713" i="5"/>
  <c r="I712" i="5"/>
  <c r="G712" i="5"/>
  <c r="F712" i="5"/>
  <c r="I711" i="5"/>
  <c r="G711" i="5"/>
  <c r="F711" i="5"/>
  <c r="I710" i="5"/>
  <c r="G710" i="5"/>
  <c r="F710" i="5"/>
  <c r="I709" i="5"/>
  <c r="G709" i="5"/>
  <c r="F709" i="5"/>
  <c r="I708" i="5"/>
  <c r="G708" i="5"/>
  <c r="F708" i="5"/>
  <c r="I707" i="5"/>
  <c r="G707" i="5"/>
  <c r="F707" i="5"/>
  <c r="I706" i="5"/>
  <c r="G706" i="5"/>
  <c r="F706" i="5"/>
  <c r="I705" i="5"/>
  <c r="G705" i="5"/>
  <c r="F705" i="5"/>
  <c r="I704" i="5"/>
  <c r="G704" i="5"/>
  <c r="F704" i="5"/>
  <c r="I703" i="5"/>
  <c r="G703" i="5"/>
  <c r="F703" i="5"/>
  <c r="I702" i="5"/>
  <c r="G702" i="5"/>
  <c r="F702" i="5"/>
  <c r="I701" i="5"/>
  <c r="G701" i="5"/>
  <c r="F701" i="5"/>
  <c r="I700" i="5"/>
  <c r="G700" i="5"/>
  <c r="F700" i="5"/>
  <c r="I699" i="5"/>
  <c r="G699" i="5"/>
  <c r="F699" i="5"/>
  <c r="I698" i="5"/>
  <c r="G698" i="5"/>
  <c r="F698" i="5"/>
  <c r="I697" i="5"/>
  <c r="G697" i="5"/>
  <c r="F697" i="5"/>
  <c r="I696" i="5"/>
  <c r="G696" i="5"/>
  <c r="F696" i="5"/>
  <c r="I695" i="5"/>
  <c r="G695" i="5"/>
  <c r="F695" i="5"/>
  <c r="I694" i="5"/>
  <c r="G694" i="5"/>
  <c r="F694" i="5"/>
  <c r="I693" i="5"/>
  <c r="G693" i="5"/>
  <c r="F693" i="5"/>
  <c r="I692" i="5"/>
  <c r="G692" i="5"/>
  <c r="F692" i="5"/>
  <c r="I691" i="5"/>
  <c r="G691" i="5"/>
  <c r="F691" i="5"/>
  <c r="I690" i="5"/>
  <c r="G690" i="5"/>
  <c r="F690" i="5"/>
  <c r="I689" i="5"/>
  <c r="G689" i="5"/>
  <c r="F689" i="5"/>
  <c r="I688" i="5"/>
  <c r="G688" i="5"/>
  <c r="F688" i="5"/>
  <c r="I687" i="5"/>
  <c r="G687" i="5"/>
  <c r="F687" i="5"/>
  <c r="I686" i="5"/>
  <c r="G686" i="5"/>
  <c r="F686" i="5"/>
  <c r="I685" i="5"/>
  <c r="G685" i="5"/>
  <c r="F685" i="5"/>
  <c r="I684" i="5"/>
  <c r="G684" i="5"/>
  <c r="F684" i="5"/>
  <c r="I683" i="5"/>
  <c r="G683" i="5"/>
  <c r="F683" i="5"/>
  <c r="I682" i="5"/>
  <c r="G682" i="5"/>
  <c r="F682" i="5"/>
  <c r="I681" i="5"/>
  <c r="G681" i="5"/>
  <c r="F681" i="5"/>
  <c r="I680" i="5"/>
  <c r="G680" i="5"/>
  <c r="F680" i="5"/>
  <c r="I679" i="5"/>
  <c r="G679" i="5"/>
  <c r="F679" i="5"/>
  <c r="I678" i="5"/>
  <c r="G678" i="5"/>
  <c r="F678" i="5"/>
  <c r="I677" i="5"/>
  <c r="G677" i="5"/>
  <c r="F677" i="5"/>
  <c r="I676" i="5"/>
  <c r="G676" i="5"/>
  <c r="F676" i="5"/>
  <c r="I675" i="5"/>
  <c r="G675" i="5"/>
  <c r="F675" i="5"/>
  <c r="I674" i="5"/>
  <c r="G674" i="5"/>
  <c r="F674" i="5"/>
  <c r="I673" i="5"/>
  <c r="G673" i="5"/>
  <c r="F673" i="5"/>
  <c r="I672" i="5"/>
  <c r="G672" i="5"/>
  <c r="F672" i="5"/>
  <c r="I671" i="5"/>
  <c r="G671" i="5"/>
  <c r="F671" i="5"/>
  <c r="I670" i="5"/>
  <c r="G670" i="5"/>
  <c r="F670" i="5"/>
  <c r="I669" i="5"/>
  <c r="G669" i="5"/>
  <c r="F669" i="5"/>
  <c r="I668" i="5"/>
  <c r="G668" i="5"/>
  <c r="F668" i="5"/>
  <c r="I667" i="5"/>
  <c r="G667" i="5"/>
  <c r="F667" i="5"/>
  <c r="I666" i="5"/>
  <c r="G666" i="5"/>
  <c r="F666" i="5"/>
  <c r="I665" i="5"/>
  <c r="G665" i="5"/>
  <c r="F665" i="5"/>
  <c r="I664" i="5"/>
  <c r="G664" i="5"/>
  <c r="F664" i="5"/>
  <c r="I663" i="5"/>
  <c r="G663" i="5"/>
  <c r="F663" i="5"/>
  <c r="I662" i="5"/>
  <c r="G662" i="5"/>
  <c r="F662" i="5"/>
  <c r="I661" i="5"/>
  <c r="G661" i="5"/>
  <c r="F661" i="5"/>
  <c r="I660" i="5"/>
  <c r="G660" i="5"/>
  <c r="F660" i="5"/>
  <c r="I659" i="5"/>
  <c r="G659" i="5"/>
  <c r="F659" i="5"/>
  <c r="I658" i="5"/>
  <c r="G658" i="5"/>
  <c r="F658" i="5"/>
  <c r="I657" i="5"/>
  <c r="G657" i="5"/>
  <c r="F657" i="5"/>
  <c r="I656" i="5"/>
  <c r="G656" i="5"/>
  <c r="F656" i="5"/>
  <c r="I655" i="5"/>
  <c r="G655" i="5"/>
  <c r="F655" i="5"/>
  <c r="I654" i="5"/>
  <c r="G654" i="5"/>
  <c r="F654" i="5"/>
  <c r="I653" i="5"/>
  <c r="G653" i="5"/>
  <c r="F653" i="5"/>
  <c r="I652" i="5"/>
  <c r="G652" i="5"/>
  <c r="F652" i="5"/>
  <c r="I651" i="5"/>
  <c r="G651" i="5"/>
  <c r="F651" i="5"/>
  <c r="I650" i="5"/>
  <c r="G650" i="5"/>
  <c r="F650" i="5"/>
  <c r="I649" i="5"/>
  <c r="G649" i="5"/>
  <c r="F649" i="5"/>
  <c r="I648" i="5"/>
  <c r="G648" i="5"/>
  <c r="F648" i="5"/>
  <c r="I647" i="5"/>
  <c r="G647" i="5"/>
  <c r="F647" i="5"/>
  <c r="I646" i="5"/>
  <c r="G646" i="5"/>
  <c r="F646" i="5"/>
  <c r="I645" i="5"/>
  <c r="G645" i="5"/>
  <c r="F645" i="5"/>
  <c r="I644" i="5"/>
  <c r="G644" i="5"/>
  <c r="F644" i="5"/>
  <c r="I643" i="5"/>
  <c r="G643" i="5"/>
  <c r="F643" i="5"/>
  <c r="I642" i="5"/>
  <c r="G642" i="5"/>
  <c r="F642" i="5"/>
  <c r="I641" i="5"/>
  <c r="G641" i="5"/>
  <c r="F641" i="5"/>
  <c r="I640" i="5"/>
  <c r="G640" i="5"/>
  <c r="F640" i="5"/>
  <c r="I639" i="5"/>
  <c r="G639" i="5"/>
  <c r="F639" i="5"/>
  <c r="I638" i="5"/>
  <c r="G638" i="5"/>
  <c r="F638" i="5"/>
  <c r="I637" i="5"/>
  <c r="G637" i="5"/>
  <c r="F637" i="5"/>
  <c r="I636" i="5"/>
  <c r="G636" i="5"/>
  <c r="F636" i="5"/>
  <c r="I635" i="5"/>
  <c r="G635" i="5"/>
  <c r="F635" i="5"/>
  <c r="I634" i="5"/>
  <c r="G634" i="5"/>
  <c r="F634" i="5"/>
  <c r="I633" i="5"/>
  <c r="G633" i="5"/>
  <c r="F633" i="5"/>
  <c r="I632" i="5"/>
  <c r="G632" i="5"/>
  <c r="F632" i="5"/>
  <c r="I631" i="5"/>
  <c r="G631" i="5"/>
  <c r="F631" i="5"/>
  <c r="I630" i="5"/>
  <c r="G630" i="5"/>
  <c r="F630" i="5"/>
  <c r="I629" i="5"/>
  <c r="G629" i="5"/>
  <c r="F629" i="5"/>
  <c r="I628" i="5"/>
  <c r="G628" i="5"/>
  <c r="F628" i="5"/>
  <c r="I627" i="5"/>
  <c r="G627" i="5"/>
  <c r="F627" i="5"/>
  <c r="I626" i="5"/>
  <c r="G626" i="5"/>
  <c r="F626" i="5"/>
  <c r="I625" i="5"/>
  <c r="G625" i="5"/>
  <c r="F625" i="5"/>
  <c r="I624" i="5"/>
  <c r="G624" i="5"/>
  <c r="F624" i="5"/>
  <c r="I623" i="5"/>
  <c r="G623" i="5"/>
  <c r="F623" i="5"/>
  <c r="I622" i="5"/>
  <c r="G622" i="5"/>
  <c r="F622" i="5"/>
  <c r="I621" i="5"/>
  <c r="G621" i="5"/>
  <c r="F621" i="5"/>
  <c r="I620" i="5"/>
  <c r="G620" i="5"/>
  <c r="F620" i="5"/>
  <c r="I619" i="5"/>
  <c r="G619" i="5"/>
  <c r="F619" i="5"/>
  <c r="I618" i="5"/>
  <c r="G618" i="5"/>
  <c r="F618" i="5"/>
  <c r="I617" i="5"/>
  <c r="G617" i="5"/>
  <c r="F617" i="5"/>
  <c r="I616" i="5"/>
  <c r="G616" i="5"/>
  <c r="F616" i="5"/>
  <c r="I615" i="5"/>
  <c r="G615" i="5"/>
  <c r="F615" i="5"/>
  <c r="I614" i="5"/>
  <c r="G614" i="5"/>
  <c r="F614" i="5"/>
  <c r="I613" i="5"/>
  <c r="G613" i="5"/>
  <c r="F613" i="5"/>
  <c r="I612" i="5"/>
  <c r="G612" i="5"/>
  <c r="F612" i="5"/>
  <c r="I611" i="5"/>
  <c r="G611" i="5"/>
  <c r="F611" i="5"/>
  <c r="I610" i="5"/>
  <c r="G610" i="5"/>
  <c r="F610" i="5"/>
  <c r="I609" i="5"/>
  <c r="G609" i="5"/>
  <c r="F609" i="5"/>
  <c r="I608" i="5"/>
  <c r="G608" i="5"/>
  <c r="F608" i="5"/>
  <c r="I607" i="5"/>
  <c r="G607" i="5"/>
  <c r="F607" i="5"/>
  <c r="I606" i="5"/>
  <c r="G606" i="5"/>
  <c r="F606" i="5"/>
  <c r="I605" i="5"/>
  <c r="G605" i="5"/>
  <c r="F605" i="5"/>
  <c r="I604" i="5"/>
  <c r="G604" i="5"/>
  <c r="F604" i="5"/>
  <c r="I603" i="5"/>
  <c r="G603" i="5"/>
  <c r="F603" i="5"/>
  <c r="I602" i="5"/>
  <c r="G602" i="5"/>
  <c r="F602" i="5"/>
  <c r="I601" i="5"/>
  <c r="G601" i="5"/>
  <c r="F601" i="5"/>
  <c r="I600" i="5"/>
  <c r="G600" i="5"/>
  <c r="F600" i="5"/>
  <c r="I599" i="5"/>
  <c r="G599" i="5"/>
  <c r="F599" i="5"/>
  <c r="I598" i="5"/>
  <c r="G598" i="5"/>
  <c r="F598" i="5"/>
  <c r="I597" i="5"/>
  <c r="G597" i="5"/>
  <c r="F597" i="5"/>
  <c r="I596" i="5"/>
  <c r="G596" i="5"/>
  <c r="F596" i="5"/>
  <c r="I595" i="5"/>
  <c r="G595" i="5"/>
  <c r="F595" i="5"/>
  <c r="I594" i="5"/>
  <c r="G594" i="5"/>
  <c r="F594" i="5"/>
  <c r="I593" i="5"/>
  <c r="G593" i="5"/>
  <c r="F593" i="5"/>
  <c r="I592" i="5"/>
  <c r="G592" i="5"/>
  <c r="F592" i="5"/>
  <c r="I591" i="5"/>
  <c r="G591" i="5"/>
  <c r="F591" i="5"/>
  <c r="I590" i="5"/>
  <c r="G590" i="5"/>
  <c r="F590" i="5"/>
  <c r="I589" i="5"/>
  <c r="G589" i="5"/>
  <c r="F589" i="5"/>
  <c r="I588" i="5"/>
  <c r="G588" i="5"/>
  <c r="F588" i="5"/>
  <c r="I587" i="5"/>
  <c r="G587" i="5"/>
  <c r="F587" i="5"/>
  <c r="I586" i="5"/>
  <c r="G586" i="5"/>
  <c r="F586" i="5"/>
  <c r="I585" i="5"/>
  <c r="G585" i="5"/>
  <c r="F585" i="5"/>
  <c r="I584" i="5"/>
  <c r="G584" i="5"/>
  <c r="F584" i="5"/>
  <c r="I583" i="5"/>
  <c r="G583" i="5"/>
  <c r="F583" i="5"/>
  <c r="I582" i="5"/>
  <c r="G582" i="5"/>
  <c r="F582" i="5"/>
  <c r="I581" i="5"/>
  <c r="G581" i="5"/>
  <c r="F581" i="5"/>
  <c r="I580" i="5"/>
  <c r="G580" i="5"/>
  <c r="F580" i="5"/>
  <c r="I579" i="5"/>
  <c r="G579" i="5"/>
  <c r="F579" i="5"/>
  <c r="I578" i="5"/>
  <c r="G578" i="5"/>
  <c r="F578" i="5"/>
  <c r="I577" i="5"/>
  <c r="G577" i="5"/>
  <c r="F577" i="5"/>
  <c r="I576" i="5"/>
  <c r="G576" i="5"/>
  <c r="F576" i="5"/>
  <c r="I575" i="5"/>
  <c r="G575" i="5"/>
  <c r="F575" i="5"/>
  <c r="I574" i="5"/>
  <c r="G574" i="5"/>
  <c r="F574" i="5"/>
  <c r="I573" i="5"/>
  <c r="G573" i="5"/>
  <c r="F573" i="5"/>
  <c r="I572" i="5"/>
  <c r="G572" i="5"/>
  <c r="F572" i="5"/>
  <c r="I571" i="5"/>
  <c r="G571" i="5"/>
  <c r="F571" i="5"/>
  <c r="I570" i="5"/>
  <c r="G570" i="5"/>
  <c r="F570" i="5"/>
  <c r="I569" i="5"/>
  <c r="G569" i="5"/>
  <c r="F569" i="5"/>
  <c r="I568" i="5"/>
  <c r="G568" i="5"/>
  <c r="F568" i="5"/>
  <c r="I567" i="5"/>
  <c r="G567" i="5"/>
  <c r="F567" i="5"/>
  <c r="I566" i="5"/>
  <c r="G566" i="5"/>
  <c r="F566" i="5"/>
  <c r="I565" i="5"/>
  <c r="G565" i="5"/>
  <c r="F565" i="5"/>
  <c r="I564" i="5"/>
  <c r="G564" i="5"/>
  <c r="F564" i="5"/>
  <c r="I563" i="5"/>
  <c r="G563" i="5"/>
  <c r="F563" i="5"/>
  <c r="I562" i="5"/>
  <c r="G562" i="5"/>
  <c r="F562" i="5"/>
  <c r="I561" i="5"/>
  <c r="G561" i="5"/>
  <c r="F561" i="5"/>
  <c r="I560" i="5"/>
  <c r="G560" i="5"/>
  <c r="F560" i="5"/>
  <c r="I559" i="5"/>
  <c r="G559" i="5"/>
  <c r="F559" i="5"/>
  <c r="I558" i="5"/>
  <c r="G558" i="5"/>
  <c r="F558" i="5"/>
  <c r="I557" i="5"/>
  <c r="G557" i="5"/>
  <c r="F557" i="5"/>
  <c r="I556" i="5"/>
  <c r="G556" i="5"/>
  <c r="F556" i="5"/>
  <c r="I555" i="5"/>
  <c r="G555" i="5"/>
  <c r="F555" i="5"/>
  <c r="I554" i="5"/>
  <c r="G554" i="5"/>
  <c r="F554" i="5"/>
  <c r="I553" i="5"/>
  <c r="G553" i="5"/>
  <c r="F553" i="5"/>
  <c r="I552" i="5"/>
  <c r="G552" i="5"/>
  <c r="F552" i="5"/>
  <c r="I551" i="5"/>
  <c r="G551" i="5"/>
  <c r="F551" i="5"/>
  <c r="I550" i="5"/>
  <c r="G550" i="5"/>
  <c r="F550" i="5"/>
  <c r="I549" i="5"/>
  <c r="G549" i="5"/>
  <c r="F549" i="5"/>
  <c r="I548" i="5"/>
  <c r="G548" i="5"/>
  <c r="F548" i="5"/>
  <c r="I547" i="5"/>
  <c r="G547" i="5"/>
  <c r="F547" i="5"/>
  <c r="I546" i="5"/>
  <c r="G546" i="5"/>
  <c r="F546" i="5"/>
  <c r="I545" i="5"/>
  <c r="G545" i="5"/>
  <c r="F545" i="5"/>
  <c r="I544" i="5"/>
  <c r="G544" i="5"/>
  <c r="F544" i="5"/>
  <c r="I543" i="5"/>
  <c r="G543" i="5"/>
  <c r="F543" i="5"/>
  <c r="I542" i="5"/>
  <c r="G542" i="5"/>
  <c r="F542" i="5"/>
  <c r="I541" i="5"/>
  <c r="G541" i="5"/>
  <c r="F541" i="5"/>
  <c r="I540" i="5"/>
  <c r="G540" i="5"/>
  <c r="F540" i="5"/>
  <c r="I539" i="5"/>
  <c r="G539" i="5"/>
  <c r="F539" i="5"/>
  <c r="I538" i="5"/>
  <c r="G538" i="5"/>
  <c r="F538" i="5"/>
  <c r="I537" i="5"/>
  <c r="G537" i="5"/>
  <c r="F537" i="5"/>
  <c r="I536" i="5"/>
  <c r="G536" i="5"/>
  <c r="F536" i="5"/>
  <c r="I535" i="5"/>
  <c r="G535" i="5"/>
  <c r="F535" i="5"/>
  <c r="I534" i="5"/>
  <c r="G534" i="5"/>
  <c r="F534" i="5"/>
  <c r="I533" i="5"/>
  <c r="G533" i="5"/>
  <c r="F533" i="5"/>
  <c r="I532" i="5"/>
  <c r="G532" i="5"/>
  <c r="F532" i="5"/>
  <c r="I531" i="5"/>
  <c r="G531" i="5"/>
  <c r="F531" i="5"/>
  <c r="I530" i="5"/>
  <c r="G530" i="5"/>
  <c r="F530" i="5"/>
  <c r="I529" i="5"/>
  <c r="G529" i="5"/>
  <c r="F529" i="5"/>
  <c r="I528" i="5"/>
  <c r="G528" i="5"/>
  <c r="F528" i="5"/>
  <c r="I527" i="5"/>
  <c r="G527" i="5"/>
  <c r="F527" i="5"/>
  <c r="I526" i="5"/>
  <c r="G526" i="5"/>
  <c r="F526" i="5"/>
  <c r="I525" i="5"/>
  <c r="G525" i="5"/>
  <c r="F525" i="5"/>
  <c r="I524" i="5"/>
  <c r="G524" i="5"/>
  <c r="F524" i="5"/>
  <c r="I523" i="5"/>
  <c r="G523" i="5"/>
  <c r="F523" i="5"/>
  <c r="I522" i="5"/>
  <c r="G522" i="5"/>
  <c r="F522" i="5"/>
  <c r="I521" i="5"/>
  <c r="G521" i="5"/>
  <c r="F521" i="5"/>
  <c r="I520" i="5"/>
  <c r="G520" i="5"/>
  <c r="F520" i="5"/>
  <c r="I519" i="5"/>
  <c r="G519" i="5"/>
  <c r="F519" i="5"/>
  <c r="I518" i="5"/>
  <c r="G518" i="5"/>
  <c r="F518" i="5"/>
  <c r="I517" i="5"/>
  <c r="G517" i="5"/>
  <c r="F517" i="5"/>
  <c r="I516" i="5"/>
  <c r="G516" i="5"/>
  <c r="F516" i="5"/>
  <c r="I515" i="5"/>
  <c r="G515" i="5"/>
  <c r="F515" i="5"/>
  <c r="I514" i="5"/>
  <c r="G514" i="5"/>
  <c r="F514" i="5"/>
  <c r="I513" i="5"/>
  <c r="G513" i="5"/>
  <c r="F513" i="5"/>
  <c r="I512" i="5"/>
  <c r="G512" i="5"/>
  <c r="F512" i="5"/>
  <c r="I511" i="5"/>
  <c r="G511" i="5"/>
  <c r="F511" i="5"/>
  <c r="I510" i="5"/>
  <c r="G510" i="5"/>
  <c r="F510" i="5"/>
  <c r="I509" i="5"/>
  <c r="G509" i="5"/>
  <c r="F509" i="5"/>
  <c r="I508" i="5"/>
  <c r="G508" i="5"/>
  <c r="F508" i="5"/>
  <c r="I507" i="5"/>
  <c r="G507" i="5"/>
  <c r="F507" i="5"/>
  <c r="I506" i="5"/>
  <c r="G506" i="5"/>
  <c r="F506" i="5"/>
  <c r="I505" i="5"/>
  <c r="G505" i="5"/>
  <c r="F505" i="5"/>
  <c r="I504" i="5"/>
  <c r="G504" i="5"/>
  <c r="F504" i="5"/>
  <c r="I503" i="5"/>
  <c r="G503" i="5"/>
  <c r="F503" i="5"/>
  <c r="I502" i="5"/>
  <c r="G502" i="5"/>
  <c r="F502" i="5"/>
  <c r="I501" i="5"/>
  <c r="G501" i="5"/>
  <c r="F501" i="5"/>
  <c r="I500" i="5"/>
  <c r="G500" i="5"/>
  <c r="F500" i="5"/>
  <c r="I499" i="5"/>
  <c r="G499" i="5"/>
  <c r="F499" i="5"/>
  <c r="I498" i="5"/>
  <c r="G498" i="5"/>
  <c r="F498" i="5"/>
  <c r="I497" i="5"/>
  <c r="G497" i="5"/>
  <c r="F497" i="5"/>
  <c r="I496" i="5"/>
  <c r="G496" i="5"/>
  <c r="F496" i="5"/>
  <c r="I495" i="5"/>
  <c r="G495" i="5"/>
  <c r="F495" i="5"/>
  <c r="I494" i="5"/>
  <c r="G494" i="5"/>
  <c r="F494" i="5"/>
  <c r="I493" i="5"/>
  <c r="G493" i="5"/>
  <c r="F493" i="5"/>
  <c r="I492" i="5"/>
  <c r="G492" i="5"/>
  <c r="F492" i="5"/>
  <c r="I491" i="5"/>
  <c r="G491" i="5"/>
  <c r="F491" i="5"/>
  <c r="I490" i="5"/>
  <c r="G490" i="5"/>
  <c r="F490" i="5"/>
  <c r="I489" i="5"/>
  <c r="G489" i="5"/>
  <c r="F489" i="5"/>
  <c r="I488" i="5"/>
  <c r="G488" i="5"/>
  <c r="F488" i="5"/>
  <c r="I487" i="5"/>
  <c r="G487" i="5"/>
  <c r="F487" i="5"/>
  <c r="I486" i="5"/>
  <c r="G486" i="5"/>
  <c r="F486" i="5"/>
  <c r="I485" i="5"/>
  <c r="G485" i="5"/>
  <c r="F485" i="5"/>
  <c r="I484" i="5"/>
  <c r="G484" i="5"/>
  <c r="F484" i="5"/>
  <c r="I483" i="5"/>
  <c r="G483" i="5"/>
  <c r="F483" i="5"/>
  <c r="I482" i="5"/>
  <c r="G482" i="5"/>
  <c r="F482" i="5"/>
  <c r="I481" i="5"/>
  <c r="G481" i="5"/>
  <c r="F481" i="5"/>
  <c r="I480" i="5"/>
  <c r="G480" i="5"/>
  <c r="F480" i="5"/>
  <c r="I479" i="5"/>
  <c r="G479" i="5"/>
  <c r="F479" i="5"/>
  <c r="I478" i="5"/>
  <c r="G478" i="5"/>
  <c r="F478" i="5"/>
  <c r="I477" i="5"/>
  <c r="G477" i="5"/>
  <c r="F477" i="5"/>
  <c r="I476" i="5"/>
  <c r="G476" i="5"/>
  <c r="F476" i="5"/>
  <c r="I475" i="5"/>
  <c r="G475" i="5"/>
  <c r="F475" i="5"/>
  <c r="I474" i="5"/>
  <c r="G474" i="5"/>
  <c r="F474" i="5"/>
  <c r="I473" i="5"/>
  <c r="G473" i="5"/>
  <c r="F473" i="5"/>
  <c r="I472" i="5"/>
  <c r="G472" i="5"/>
  <c r="F472" i="5"/>
  <c r="I471" i="5"/>
  <c r="G471" i="5"/>
  <c r="F471" i="5"/>
  <c r="I470" i="5"/>
  <c r="G470" i="5"/>
  <c r="F470" i="5"/>
  <c r="I469" i="5"/>
  <c r="G469" i="5"/>
  <c r="F469" i="5"/>
  <c r="I468" i="5"/>
  <c r="G468" i="5"/>
  <c r="F468" i="5"/>
  <c r="I467" i="5"/>
  <c r="G467" i="5"/>
  <c r="F467" i="5"/>
  <c r="I466" i="5"/>
  <c r="G466" i="5"/>
  <c r="F466" i="5"/>
  <c r="I465" i="5"/>
  <c r="G465" i="5"/>
  <c r="F465" i="5"/>
  <c r="I464" i="5"/>
  <c r="G464" i="5"/>
  <c r="F464" i="5"/>
  <c r="I463" i="5"/>
  <c r="G463" i="5"/>
  <c r="F463" i="5"/>
  <c r="I462" i="5"/>
  <c r="G462" i="5"/>
  <c r="F462" i="5"/>
  <c r="I461" i="5"/>
  <c r="G461" i="5"/>
  <c r="F461" i="5"/>
  <c r="I460" i="5"/>
  <c r="G460" i="5"/>
  <c r="F460" i="5"/>
  <c r="I459" i="5"/>
  <c r="G459" i="5"/>
  <c r="F459" i="5"/>
  <c r="I458" i="5"/>
  <c r="G458" i="5"/>
  <c r="F458" i="5"/>
  <c r="I457" i="5"/>
  <c r="G457" i="5"/>
  <c r="F457" i="5"/>
  <c r="I456" i="5"/>
  <c r="G456" i="5"/>
  <c r="F456" i="5"/>
  <c r="I455" i="5"/>
  <c r="G455" i="5"/>
  <c r="F455" i="5"/>
  <c r="I454" i="5"/>
  <c r="G454" i="5"/>
  <c r="F454" i="5"/>
  <c r="I453" i="5"/>
  <c r="G453" i="5"/>
  <c r="F453" i="5"/>
  <c r="I452" i="5"/>
  <c r="G452" i="5"/>
  <c r="F452" i="5"/>
  <c r="I451" i="5"/>
  <c r="G451" i="5"/>
  <c r="F451" i="5"/>
  <c r="I450" i="5"/>
  <c r="G450" i="5"/>
  <c r="F450" i="5"/>
  <c r="I449" i="5"/>
  <c r="G449" i="5"/>
  <c r="F449" i="5"/>
  <c r="I448" i="5"/>
  <c r="G448" i="5"/>
  <c r="F448" i="5"/>
  <c r="I447" i="5"/>
  <c r="G447" i="5"/>
  <c r="F447" i="5"/>
  <c r="I446" i="5"/>
  <c r="G446" i="5"/>
  <c r="F446" i="5"/>
  <c r="I445" i="5"/>
  <c r="G445" i="5"/>
  <c r="F445" i="5"/>
  <c r="I444" i="5"/>
  <c r="G444" i="5"/>
  <c r="F444" i="5"/>
  <c r="I443" i="5"/>
  <c r="G443" i="5"/>
  <c r="F443" i="5"/>
  <c r="I442" i="5"/>
  <c r="G442" i="5"/>
  <c r="F442" i="5"/>
  <c r="I441" i="5"/>
  <c r="G441" i="5"/>
  <c r="F441" i="5"/>
  <c r="I440" i="5"/>
  <c r="G440" i="5"/>
  <c r="F440" i="5"/>
  <c r="I439" i="5"/>
  <c r="G439" i="5"/>
  <c r="F439" i="5"/>
  <c r="I438" i="5"/>
  <c r="G438" i="5"/>
  <c r="F438" i="5"/>
  <c r="I437" i="5"/>
  <c r="G437" i="5"/>
  <c r="F437" i="5"/>
  <c r="I436" i="5"/>
  <c r="G436" i="5"/>
  <c r="F436" i="5"/>
  <c r="I435" i="5"/>
  <c r="G435" i="5"/>
  <c r="F435" i="5"/>
  <c r="I434" i="5"/>
  <c r="G434" i="5"/>
  <c r="F434" i="5"/>
  <c r="I433" i="5"/>
  <c r="G433" i="5"/>
  <c r="F433" i="5"/>
  <c r="I432" i="5"/>
  <c r="G432" i="5"/>
  <c r="F432" i="5"/>
  <c r="I431" i="5"/>
  <c r="G431" i="5"/>
  <c r="F431" i="5"/>
  <c r="I430" i="5"/>
  <c r="G430" i="5"/>
  <c r="F430" i="5"/>
  <c r="I429" i="5"/>
  <c r="G429" i="5"/>
  <c r="F429" i="5"/>
  <c r="I428" i="5"/>
  <c r="G428" i="5"/>
  <c r="F428" i="5"/>
  <c r="I427" i="5"/>
  <c r="G427" i="5"/>
  <c r="F427" i="5"/>
  <c r="I426" i="5"/>
  <c r="G426" i="5"/>
  <c r="F426" i="5"/>
  <c r="I425" i="5"/>
  <c r="G425" i="5"/>
  <c r="F425" i="5"/>
  <c r="I424" i="5"/>
  <c r="G424" i="5"/>
  <c r="F424" i="5"/>
  <c r="I423" i="5"/>
  <c r="G423" i="5"/>
  <c r="F423" i="5"/>
  <c r="I422" i="5"/>
  <c r="G422" i="5"/>
  <c r="F422" i="5"/>
  <c r="I421" i="5"/>
  <c r="G421" i="5"/>
  <c r="F421" i="5"/>
  <c r="I420" i="5"/>
  <c r="G420" i="5"/>
  <c r="F420" i="5"/>
  <c r="I419" i="5"/>
  <c r="G419" i="5"/>
  <c r="F419" i="5"/>
  <c r="I418" i="5"/>
  <c r="G418" i="5"/>
  <c r="F418" i="5"/>
  <c r="I417" i="5"/>
  <c r="G417" i="5"/>
  <c r="F417" i="5"/>
  <c r="I416" i="5"/>
  <c r="G416" i="5"/>
  <c r="F416" i="5"/>
  <c r="I415" i="5"/>
  <c r="G415" i="5"/>
  <c r="F415" i="5"/>
  <c r="I414" i="5"/>
  <c r="G414" i="5"/>
  <c r="F414" i="5"/>
  <c r="I413" i="5"/>
  <c r="G413" i="5"/>
  <c r="F413" i="5"/>
  <c r="I412" i="5"/>
  <c r="G412" i="5"/>
  <c r="F412" i="5"/>
  <c r="I411" i="5"/>
  <c r="G411" i="5"/>
  <c r="F411" i="5"/>
  <c r="I410" i="5"/>
  <c r="G410" i="5"/>
  <c r="F410" i="5"/>
  <c r="I409" i="5"/>
  <c r="G409" i="5"/>
  <c r="F409" i="5"/>
  <c r="I408" i="5"/>
  <c r="G408" i="5"/>
  <c r="F408" i="5"/>
  <c r="I407" i="5"/>
  <c r="G407" i="5"/>
  <c r="F407" i="5"/>
  <c r="I406" i="5"/>
  <c r="G406" i="5"/>
  <c r="F406" i="5"/>
  <c r="I405" i="5"/>
  <c r="G405" i="5"/>
  <c r="F405" i="5"/>
  <c r="I404" i="5"/>
  <c r="G404" i="5"/>
  <c r="F404" i="5"/>
  <c r="I403" i="5"/>
  <c r="G403" i="5"/>
  <c r="F403" i="5"/>
  <c r="I402" i="5"/>
  <c r="G402" i="5"/>
  <c r="F402" i="5"/>
  <c r="I401" i="5"/>
  <c r="G401" i="5"/>
  <c r="F401" i="5"/>
  <c r="I400" i="5"/>
  <c r="G400" i="5"/>
  <c r="F400" i="5"/>
  <c r="I399" i="5"/>
  <c r="G399" i="5"/>
  <c r="F399" i="5"/>
  <c r="I398" i="5"/>
  <c r="G398" i="5"/>
  <c r="F398" i="5"/>
  <c r="I397" i="5"/>
  <c r="G397" i="5"/>
  <c r="F397" i="5"/>
  <c r="I396" i="5"/>
  <c r="G396" i="5"/>
  <c r="F396" i="5"/>
  <c r="I395" i="5"/>
  <c r="G395" i="5"/>
  <c r="F395" i="5"/>
  <c r="I394" i="5"/>
  <c r="G394" i="5"/>
  <c r="F394" i="5"/>
  <c r="I393" i="5"/>
  <c r="G393" i="5"/>
  <c r="F393" i="5"/>
  <c r="I392" i="5"/>
  <c r="G392" i="5"/>
  <c r="F392" i="5"/>
  <c r="I391" i="5"/>
  <c r="G391" i="5"/>
  <c r="F391" i="5"/>
  <c r="I390" i="5"/>
  <c r="G390" i="5"/>
  <c r="F390" i="5"/>
  <c r="I389" i="5"/>
  <c r="G389" i="5"/>
  <c r="F389" i="5"/>
  <c r="I388" i="5"/>
  <c r="G388" i="5"/>
  <c r="F388" i="5"/>
  <c r="I387" i="5"/>
  <c r="G387" i="5"/>
  <c r="F387" i="5"/>
  <c r="I386" i="5"/>
  <c r="G386" i="5"/>
  <c r="F386" i="5"/>
  <c r="I385" i="5"/>
  <c r="G385" i="5"/>
  <c r="F385" i="5"/>
  <c r="I384" i="5"/>
  <c r="G384" i="5"/>
  <c r="F384" i="5"/>
  <c r="I383" i="5"/>
  <c r="G383" i="5"/>
  <c r="F383" i="5"/>
  <c r="I382" i="5"/>
  <c r="G382" i="5"/>
  <c r="F382" i="5"/>
  <c r="I381" i="5"/>
  <c r="G381" i="5"/>
  <c r="F381" i="5"/>
  <c r="I380" i="5"/>
  <c r="G380" i="5"/>
  <c r="F380" i="5"/>
  <c r="I379" i="5"/>
  <c r="G379" i="5"/>
  <c r="F379" i="5"/>
  <c r="I378" i="5"/>
  <c r="G378" i="5"/>
  <c r="F378" i="5"/>
  <c r="I377" i="5"/>
  <c r="G377" i="5"/>
  <c r="F377" i="5"/>
  <c r="I376" i="5"/>
  <c r="G376" i="5"/>
  <c r="F376" i="5"/>
  <c r="I375" i="5"/>
  <c r="G375" i="5"/>
  <c r="F375" i="5"/>
  <c r="I374" i="5"/>
  <c r="G374" i="5"/>
  <c r="F374" i="5"/>
  <c r="I373" i="5"/>
  <c r="G373" i="5"/>
  <c r="F373" i="5"/>
  <c r="I372" i="5"/>
  <c r="G372" i="5"/>
  <c r="F372" i="5"/>
  <c r="I371" i="5"/>
  <c r="G371" i="5"/>
  <c r="F371" i="5"/>
  <c r="I370" i="5"/>
  <c r="G370" i="5"/>
  <c r="F370" i="5"/>
  <c r="I369" i="5"/>
  <c r="G369" i="5"/>
  <c r="F369" i="5"/>
  <c r="I368" i="5"/>
  <c r="G368" i="5"/>
  <c r="F368" i="5"/>
  <c r="I367" i="5"/>
  <c r="G367" i="5"/>
  <c r="F367" i="5"/>
  <c r="I366" i="5"/>
  <c r="G366" i="5"/>
  <c r="F366" i="5"/>
  <c r="I365" i="5"/>
  <c r="G365" i="5"/>
  <c r="F365" i="5"/>
  <c r="I364" i="5"/>
  <c r="G364" i="5"/>
  <c r="F364" i="5"/>
  <c r="I363" i="5"/>
  <c r="G363" i="5"/>
  <c r="F363" i="5"/>
  <c r="I362" i="5"/>
  <c r="G362" i="5"/>
  <c r="F362" i="5"/>
  <c r="I361" i="5"/>
  <c r="G361" i="5"/>
  <c r="F361" i="5"/>
  <c r="I360" i="5"/>
  <c r="G360" i="5"/>
  <c r="F360" i="5"/>
  <c r="I359" i="5"/>
  <c r="G359" i="5"/>
  <c r="F359" i="5"/>
  <c r="I358" i="5"/>
  <c r="G358" i="5"/>
  <c r="F358" i="5"/>
  <c r="I357" i="5"/>
  <c r="G357" i="5"/>
  <c r="F357" i="5"/>
  <c r="I356" i="5"/>
  <c r="G356" i="5"/>
  <c r="F356" i="5"/>
  <c r="I355" i="5"/>
  <c r="G355" i="5"/>
  <c r="F355" i="5"/>
  <c r="I354" i="5"/>
  <c r="G354" i="5"/>
  <c r="F354" i="5"/>
  <c r="I353" i="5"/>
  <c r="G353" i="5"/>
  <c r="F353" i="5"/>
  <c r="I352" i="5"/>
  <c r="G352" i="5"/>
  <c r="F352" i="5"/>
  <c r="I351" i="5"/>
  <c r="G351" i="5"/>
  <c r="F351" i="5"/>
  <c r="I350" i="5"/>
  <c r="G350" i="5"/>
  <c r="F350" i="5"/>
  <c r="I349" i="5"/>
  <c r="G349" i="5"/>
  <c r="F349" i="5"/>
  <c r="I348" i="5"/>
  <c r="G348" i="5"/>
  <c r="F348" i="5"/>
  <c r="I347" i="5"/>
  <c r="G347" i="5"/>
  <c r="F347" i="5"/>
  <c r="I346" i="5"/>
  <c r="G346" i="5"/>
  <c r="F346" i="5"/>
  <c r="I345" i="5"/>
  <c r="G345" i="5"/>
  <c r="F345" i="5"/>
  <c r="I344" i="5"/>
  <c r="G344" i="5"/>
  <c r="F344" i="5"/>
  <c r="I343" i="5"/>
  <c r="G343" i="5"/>
  <c r="F343" i="5"/>
  <c r="I342" i="5"/>
  <c r="G342" i="5"/>
  <c r="F342" i="5"/>
  <c r="I341" i="5"/>
  <c r="G341" i="5"/>
  <c r="F341" i="5"/>
  <c r="I340" i="5"/>
  <c r="G340" i="5"/>
  <c r="F340" i="5"/>
  <c r="I339" i="5"/>
  <c r="G339" i="5"/>
  <c r="F339" i="5"/>
  <c r="I338" i="5"/>
  <c r="G338" i="5"/>
  <c r="F338" i="5"/>
  <c r="I337" i="5"/>
  <c r="G337" i="5"/>
  <c r="F337" i="5"/>
  <c r="I336" i="5"/>
  <c r="G336" i="5"/>
  <c r="F336" i="5"/>
  <c r="I335" i="5"/>
  <c r="G335" i="5"/>
  <c r="F335" i="5"/>
  <c r="I334" i="5"/>
  <c r="G334" i="5"/>
  <c r="F334" i="5"/>
  <c r="I333" i="5"/>
  <c r="G333" i="5"/>
  <c r="F333" i="5"/>
  <c r="I332" i="5"/>
  <c r="G332" i="5"/>
  <c r="F332" i="5"/>
  <c r="I331" i="5"/>
  <c r="G331" i="5"/>
  <c r="F331" i="5"/>
  <c r="I330" i="5"/>
  <c r="G330" i="5"/>
  <c r="F330" i="5"/>
  <c r="I329" i="5"/>
  <c r="G329" i="5"/>
  <c r="F329" i="5"/>
  <c r="I328" i="5"/>
  <c r="G328" i="5"/>
  <c r="F328" i="5"/>
  <c r="I327" i="5"/>
  <c r="G327" i="5"/>
  <c r="F327" i="5"/>
  <c r="I326" i="5"/>
  <c r="G326" i="5"/>
  <c r="F326" i="5"/>
  <c r="I325" i="5"/>
  <c r="G325" i="5"/>
  <c r="F325" i="5"/>
  <c r="I324" i="5"/>
  <c r="G324" i="5"/>
  <c r="F324" i="5"/>
  <c r="I323" i="5"/>
  <c r="G323" i="5"/>
  <c r="F323" i="5"/>
  <c r="I322" i="5"/>
  <c r="G322" i="5"/>
  <c r="F322" i="5"/>
  <c r="I321" i="5"/>
  <c r="G321" i="5"/>
  <c r="F321" i="5"/>
  <c r="I320" i="5"/>
  <c r="G320" i="5"/>
  <c r="F320" i="5"/>
  <c r="I319" i="5"/>
  <c r="G319" i="5"/>
  <c r="F319" i="5"/>
  <c r="I318" i="5"/>
  <c r="G318" i="5"/>
  <c r="F318" i="5"/>
  <c r="I317" i="5"/>
  <c r="G317" i="5"/>
  <c r="F317" i="5"/>
  <c r="I316" i="5"/>
  <c r="G316" i="5"/>
  <c r="F316" i="5"/>
  <c r="I315" i="5"/>
  <c r="G315" i="5"/>
  <c r="F315" i="5"/>
  <c r="I314" i="5"/>
  <c r="G314" i="5"/>
  <c r="F314" i="5"/>
  <c r="I313" i="5"/>
  <c r="G313" i="5"/>
  <c r="F313" i="5"/>
  <c r="I312" i="5"/>
  <c r="G312" i="5"/>
  <c r="F312" i="5"/>
  <c r="I311" i="5"/>
  <c r="G311" i="5"/>
  <c r="F311" i="5"/>
  <c r="I310" i="5"/>
  <c r="G310" i="5"/>
  <c r="F310" i="5"/>
  <c r="I309" i="5"/>
  <c r="G309" i="5"/>
  <c r="F309" i="5"/>
  <c r="I308" i="5"/>
  <c r="G308" i="5"/>
  <c r="F308" i="5"/>
  <c r="I307" i="5"/>
  <c r="G307" i="5"/>
  <c r="F307" i="5"/>
  <c r="I306" i="5"/>
  <c r="G306" i="5"/>
  <c r="F306" i="5"/>
  <c r="I305" i="5"/>
  <c r="G305" i="5"/>
  <c r="F305" i="5"/>
  <c r="I304" i="5"/>
  <c r="G304" i="5"/>
  <c r="F304" i="5"/>
  <c r="I303" i="5"/>
  <c r="G303" i="5"/>
  <c r="F303" i="5"/>
  <c r="I302" i="5"/>
  <c r="G302" i="5"/>
  <c r="F302" i="5"/>
  <c r="I301" i="5"/>
  <c r="G301" i="5"/>
  <c r="F301" i="5"/>
  <c r="I300" i="5"/>
  <c r="G300" i="5"/>
  <c r="F300" i="5"/>
  <c r="I299" i="5"/>
  <c r="G299" i="5"/>
  <c r="F299" i="5"/>
  <c r="I298" i="5"/>
  <c r="G298" i="5"/>
  <c r="F298" i="5"/>
  <c r="I297" i="5"/>
  <c r="G297" i="5"/>
  <c r="F297" i="5"/>
  <c r="I296" i="5"/>
  <c r="G296" i="5"/>
  <c r="F296" i="5"/>
  <c r="I295" i="5"/>
  <c r="G295" i="5"/>
  <c r="F295" i="5"/>
  <c r="I294" i="5"/>
  <c r="G294" i="5"/>
  <c r="F294" i="5"/>
  <c r="I293" i="5"/>
  <c r="G293" i="5"/>
  <c r="F293" i="5"/>
  <c r="I292" i="5"/>
  <c r="G292" i="5"/>
  <c r="F292" i="5"/>
  <c r="I291" i="5"/>
  <c r="G291" i="5"/>
  <c r="F291" i="5"/>
  <c r="I290" i="5"/>
  <c r="G290" i="5"/>
  <c r="F290" i="5"/>
  <c r="I289" i="5"/>
  <c r="G289" i="5"/>
  <c r="F289" i="5"/>
  <c r="I288" i="5"/>
  <c r="G288" i="5"/>
  <c r="F288" i="5"/>
  <c r="I287" i="5"/>
  <c r="G287" i="5"/>
  <c r="F287" i="5"/>
  <c r="I286" i="5"/>
  <c r="G286" i="5"/>
  <c r="F286" i="5"/>
  <c r="I285" i="5"/>
  <c r="G285" i="5"/>
  <c r="F285" i="5"/>
  <c r="I284" i="5"/>
  <c r="G284" i="5"/>
  <c r="F284" i="5"/>
  <c r="I283" i="5"/>
  <c r="G283" i="5"/>
  <c r="F283" i="5"/>
  <c r="I282" i="5"/>
  <c r="G282" i="5"/>
  <c r="F282" i="5"/>
  <c r="I281" i="5"/>
  <c r="G281" i="5"/>
  <c r="F281" i="5"/>
  <c r="I280" i="5"/>
  <c r="G280" i="5"/>
  <c r="F280" i="5"/>
  <c r="I279" i="5"/>
  <c r="G279" i="5"/>
  <c r="F279" i="5"/>
  <c r="I278" i="5"/>
  <c r="G278" i="5"/>
  <c r="F278" i="5"/>
  <c r="I277" i="5"/>
  <c r="G277" i="5"/>
  <c r="F277" i="5"/>
  <c r="I276" i="5"/>
  <c r="G276" i="5"/>
  <c r="F276" i="5"/>
  <c r="I275" i="5"/>
  <c r="G275" i="5"/>
  <c r="F275" i="5"/>
  <c r="I274" i="5"/>
  <c r="G274" i="5"/>
  <c r="F274" i="5"/>
  <c r="I273" i="5"/>
  <c r="G273" i="5"/>
  <c r="F273" i="5"/>
  <c r="I272" i="5"/>
  <c r="G272" i="5"/>
  <c r="F272" i="5"/>
  <c r="I271" i="5"/>
  <c r="G271" i="5"/>
  <c r="F271" i="5"/>
  <c r="I270" i="5"/>
  <c r="G270" i="5"/>
  <c r="F270" i="5"/>
  <c r="I269" i="5"/>
  <c r="G269" i="5"/>
  <c r="F269" i="5"/>
  <c r="I268" i="5"/>
  <c r="G268" i="5"/>
  <c r="F268" i="5"/>
  <c r="I267" i="5"/>
  <c r="G267" i="5"/>
  <c r="F267" i="5"/>
  <c r="I266" i="5"/>
  <c r="G266" i="5"/>
  <c r="F266" i="5"/>
  <c r="I265" i="5"/>
  <c r="G265" i="5"/>
  <c r="F265" i="5"/>
  <c r="I264" i="5"/>
  <c r="G264" i="5"/>
  <c r="F264" i="5"/>
  <c r="I263" i="5"/>
  <c r="G263" i="5"/>
  <c r="F263" i="5"/>
  <c r="I262" i="5"/>
  <c r="G262" i="5"/>
  <c r="F262" i="5"/>
  <c r="I261" i="5"/>
  <c r="G261" i="5"/>
  <c r="F261" i="5"/>
  <c r="I260" i="5"/>
  <c r="G260" i="5"/>
  <c r="F260" i="5"/>
  <c r="I259" i="5"/>
  <c r="G259" i="5"/>
  <c r="F259" i="5"/>
  <c r="I258" i="5"/>
  <c r="G258" i="5"/>
  <c r="F258" i="5"/>
  <c r="I257" i="5"/>
  <c r="G257" i="5"/>
  <c r="F257" i="5"/>
  <c r="I256" i="5"/>
  <c r="G256" i="5"/>
  <c r="F256" i="5"/>
  <c r="I255" i="5"/>
  <c r="G255" i="5"/>
  <c r="F255" i="5"/>
  <c r="I254" i="5"/>
  <c r="G254" i="5"/>
  <c r="F254" i="5"/>
  <c r="I253" i="5"/>
  <c r="G253" i="5"/>
  <c r="F253" i="5"/>
  <c r="I252" i="5"/>
  <c r="G252" i="5"/>
  <c r="F252" i="5"/>
  <c r="I251" i="5"/>
  <c r="G251" i="5"/>
  <c r="F251" i="5"/>
  <c r="I250" i="5"/>
  <c r="G250" i="5"/>
  <c r="F250" i="5"/>
  <c r="I249" i="5"/>
  <c r="G249" i="5"/>
  <c r="F249" i="5"/>
  <c r="I248" i="5"/>
  <c r="G248" i="5"/>
  <c r="F248" i="5"/>
  <c r="I247" i="5"/>
  <c r="G247" i="5"/>
  <c r="F247" i="5"/>
  <c r="I246" i="5"/>
  <c r="G246" i="5"/>
  <c r="F246" i="5"/>
  <c r="I245" i="5"/>
  <c r="G245" i="5"/>
  <c r="F245" i="5"/>
  <c r="I244" i="5"/>
  <c r="G244" i="5"/>
  <c r="F244" i="5"/>
  <c r="I243" i="5"/>
  <c r="G243" i="5"/>
  <c r="F243" i="5"/>
  <c r="I242" i="5"/>
  <c r="G242" i="5"/>
  <c r="F242" i="5"/>
  <c r="I241" i="5"/>
  <c r="G241" i="5"/>
  <c r="F241" i="5"/>
  <c r="I240" i="5"/>
  <c r="G240" i="5"/>
  <c r="F240" i="5"/>
  <c r="I239" i="5"/>
  <c r="G239" i="5"/>
  <c r="F239" i="5"/>
  <c r="I238" i="5"/>
  <c r="G238" i="5"/>
  <c r="F238" i="5"/>
  <c r="I237" i="5"/>
  <c r="G237" i="5"/>
  <c r="F237" i="5"/>
  <c r="I236" i="5"/>
  <c r="G236" i="5"/>
  <c r="F236" i="5"/>
  <c r="I235" i="5"/>
  <c r="G235" i="5"/>
  <c r="F235" i="5"/>
  <c r="I234" i="5"/>
  <c r="G234" i="5"/>
  <c r="F234" i="5"/>
  <c r="I233" i="5"/>
  <c r="G233" i="5"/>
  <c r="F233" i="5"/>
  <c r="I232" i="5"/>
  <c r="G232" i="5"/>
  <c r="F232" i="5"/>
  <c r="I231" i="5"/>
  <c r="G231" i="5"/>
  <c r="F231" i="5"/>
  <c r="I230" i="5"/>
  <c r="G230" i="5"/>
  <c r="F230" i="5"/>
  <c r="I229" i="5"/>
  <c r="G229" i="5"/>
  <c r="F229" i="5"/>
  <c r="I228" i="5"/>
  <c r="G228" i="5"/>
  <c r="F228" i="5"/>
  <c r="I227" i="5"/>
  <c r="G227" i="5"/>
  <c r="F227" i="5"/>
  <c r="I226" i="5"/>
  <c r="G226" i="5"/>
  <c r="F226" i="5"/>
  <c r="I225" i="5"/>
  <c r="G225" i="5"/>
  <c r="F225" i="5"/>
  <c r="I224" i="5"/>
  <c r="G224" i="5"/>
  <c r="F224" i="5"/>
  <c r="I223" i="5"/>
  <c r="G223" i="5"/>
  <c r="F223" i="5"/>
  <c r="I222" i="5"/>
  <c r="G222" i="5"/>
  <c r="F222" i="5"/>
  <c r="I221" i="5"/>
  <c r="G221" i="5"/>
  <c r="F221" i="5"/>
  <c r="I220" i="5"/>
  <c r="G220" i="5"/>
  <c r="F220" i="5"/>
  <c r="I219" i="5"/>
  <c r="G219" i="5"/>
  <c r="F219" i="5"/>
  <c r="I218" i="5"/>
  <c r="G218" i="5"/>
  <c r="F218" i="5"/>
  <c r="I217" i="5"/>
  <c r="G217" i="5"/>
  <c r="F217" i="5"/>
  <c r="I216" i="5"/>
  <c r="G216" i="5"/>
  <c r="F216" i="5"/>
  <c r="I215" i="5"/>
  <c r="G215" i="5"/>
  <c r="F215" i="5"/>
  <c r="I214" i="5"/>
  <c r="G214" i="5"/>
  <c r="F214" i="5"/>
  <c r="I213" i="5"/>
  <c r="G213" i="5"/>
  <c r="F213" i="5"/>
  <c r="I212" i="5"/>
  <c r="G212" i="5"/>
  <c r="F212" i="5"/>
  <c r="I211" i="5"/>
  <c r="G211" i="5"/>
  <c r="F211" i="5"/>
  <c r="I210" i="5"/>
  <c r="G210" i="5"/>
  <c r="F210" i="5"/>
  <c r="I209" i="5"/>
  <c r="G209" i="5"/>
  <c r="F209" i="5"/>
  <c r="I208" i="5"/>
  <c r="G208" i="5"/>
  <c r="F208" i="5"/>
  <c r="I207" i="5"/>
  <c r="G207" i="5"/>
  <c r="F207" i="5"/>
  <c r="I206" i="5"/>
  <c r="G206" i="5"/>
  <c r="F206" i="5"/>
  <c r="I205" i="5"/>
  <c r="G205" i="5"/>
  <c r="F205" i="5"/>
  <c r="I204" i="5"/>
  <c r="G204" i="5"/>
  <c r="F204" i="5"/>
  <c r="I203" i="5"/>
  <c r="G203" i="5"/>
  <c r="F203" i="5"/>
  <c r="I202" i="5"/>
  <c r="G202" i="5"/>
  <c r="F202" i="5"/>
  <c r="I201" i="5"/>
  <c r="G201" i="5"/>
  <c r="F201" i="5"/>
  <c r="I200" i="5"/>
  <c r="G200" i="5"/>
  <c r="F200" i="5"/>
  <c r="I199" i="5"/>
  <c r="G199" i="5"/>
  <c r="F199" i="5"/>
  <c r="I198" i="5"/>
  <c r="G198" i="5"/>
  <c r="F198" i="5"/>
  <c r="I197" i="5"/>
  <c r="G197" i="5"/>
  <c r="F197" i="5"/>
  <c r="I196" i="5"/>
  <c r="G196" i="5"/>
  <c r="F196" i="5"/>
  <c r="I195" i="5"/>
  <c r="G195" i="5"/>
  <c r="F195" i="5"/>
  <c r="I194" i="5"/>
  <c r="G194" i="5"/>
  <c r="F194" i="5"/>
  <c r="I193" i="5"/>
  <c r="G193" i="5"/>
  <c r="F193" i="5"/>
  <c r="I192" i="5"/>
  <c r="G192" i="5"/>
  <c r="F192" i="5"/>
  <c r="I191" i="5"/>
  <c r="G191" i="5"/>
  <c r="F191" i="5"/>
  <c r="I190" i="5"/>
  <c r="G190" i="5"/>
  <c r="F190" i="5"/>
  <c r="I189" i="5"/>
  <c r="G189" i="5"/>
  <c r="F189" i="5"/>
  <c r="I188" i="5"/>
  <c r="G188" i="5"/>
  <c r="F188" i="5"/>
  <c r="I187" i="5"/>
  <c r="G187" i="5"/>
  <c r="F187" i="5"/>
  <c r="I186" i="5"/>
  <c r="G186" i="5"/>
  <c r="F186" i="5"/>
  <c r="I185" i="5"/>
  <c r="G185" i="5"/>
  <c r="F185" i="5"/>
  <c r="I184" i="5"/>
  <c r="G184" i="5"/>
  <c r="F184" i="5"/>
  <c r="I183" i="5"/>
  <c r="G183" i="5"/>
  <c r="F183" i="5"/>
  <c r="I182" i="5"/>
  <c r="G182" i="5"/>
  <c r="F182" i="5"/>
  <c r="I181" i="5"/>
  <c r="G181" i="5"/>
  <c r="F181" i="5"/>
  <c r="I180" i="5"/>
  <c r="G180" i="5"/>
  <c r="F180" i="5"/>
  <c r="I179" i="5"/>
  <c r="G179" i="5"/>
  <c r="F179" i="5"/>
  <c r="I178" i="5"/>
  <c r="G178" i="5"/>
  <c r="F178" i="5"/>
  <c r="I177" i="5"/>
  <c r="G177" i="5"/>
  <c r="F177" i="5"/>
  <c r="I176" i="5"/>
  <c r="G176" i="5"/>
  <c r="F176" i="5"/>
  <c r="I175" i="5"/>
  <c r="G175" i="5"/>
  <c r="F175" i="5"/>
  <c r="I174" i="5"/>
  <c r="G174" i="5"/>
  <c r="F174" i="5"/>
  <c r="I173" i="5"/>
  <c r="G173" i="5"/>
  <c r="F173" i="5"/>
  <c r="I172" i="5"/>
  <c r="G172" i="5"/>
  <c r="F172" i="5"/>
  <c r="I171" i="5"/>
  <c r="G171" i="5"/>
  <c r="F171" i="5"/>
  <c r="I170" i="5"/>
  <c r="G170" i="5"/>
  <c r="F170" i="5"/>
  <c r="I169" i="5"/>
  <c r="G169" i="5"/>
  <c r="F169" i="5"/>
  <c r="I168" i="5"/>
  <c r="G168" i="5"/>
  <c r="F168" i="5"/>
  <c r="I167" i="5"/>
  <c r="G167" i="5"/>
  <c r="F167" i="5"/>
  <c r="I166" i="5"/>
  <c r="G166" i="5"/>
  <c r="F166" i="5"/>
  <c r="I165" i="5"/>
  <c r="G165" i="5"/>
  <c r="F165" i="5"/>
  <c r="I164" i="5"/>
  <c r="G164" i="5"/>
  <c r="F164" i="5"/>
  <c r="I163" i="5"/>
  <c r="G163" i="5"/>
  <c r="F163" i="5"/>
  <c r="I162" i="5"/>
  <c r="G162" i="5"/>
  <c r="F162" i="5"/>
  <c r="I161" i="5"/>
  <c r="G161" i="5"/>
  <c r="F161" i="5"/>
  <c r="I160" i="5"/>
  <c r="G160" i="5"/>
  <c r="F160" i="5"/>
  <c r="I159" i="5"/>
  <c r="G159" i="5"/>
  <c r="F159" i="5"/>
  <c r="I158" i="5"/>
  <c r="G158" i="5"/>
  <c r="F158" i="5"/>
  <c r="I157" i="5"/>
  <c r="G157" i="5"/>
  <c r="F157" i="5"/>
  <c r="I156" i="5"/>
  <c r="G156" i="5"/>
  <c r="F156" i="5"/>
  <c r="I155" i="5"/>
  <c r="G155" i="5"/>
  <c r="F155" i="5"/>
  <c r="I154" i="5"/>
  <c r="G154" i="5"/>
  <c r="F154" i="5"/>
  <c r="I153" i="5"/>
  <c r="G153" i="5"/>
  <c r="F153" i="5"/>
  <c r="I152" i="5"/>
  <c r="G152" i="5"/>
  <c r="F152" i="5"/>
  <c r="I151" i="5"/>
  <c r="G151" i="5"/>
  <c r="F151" i="5"/>
  <c r="I150" i="5"/>
  <c r="G150" i="5"/>
  <c r="F150" i="5"/>
  <c r="I149" i="5"/>
  <c r="G149" i="5"/>
  <c r="F149" i="5"/>
  <c r="I148" i="5"/>
  <c r="G148" i="5"/>
  <c r="F148" i="5"/>
  <c r="I147" i="5"/>
  <c r="G147" i="5"/>
  <c r="F147" i="5"/>
  <c r="I146" i="5"/>
  <c r="G146" i="5"/>
  <c r="F146" i="5"/>
  <c r="I145" i="5"/>
  <c r="G145" i="5"/>
  <c r="F145" i="5"/>
  <c r="I144" i="5"/>
  <c r="G144" i="5"/>
  <c r="F144" i="5"/>
  <c r="I143" i="5"/>
  <c r="G143" i="5"/>
  <c r="F143" i="5"/>
  <c r="I142" i="5"/>
  <c r="G142" i="5"/>
  <c r="F142" i="5"/>
  <c r="I141" i="5"/>
  <c r="G141" i="5"/>
  <c r="F141" i="5"/>
  <c r="I140" i="5"/>
  <c r="G140" i="5"/>
  <c r="F140" i="5"/>
  <c r="I139" i="5"/>
  <c r="G139" i="5"/>
  <c r="F139" i="5"/>
  <c r="I138" i="5"/>
  <c r="G138" i="5"/>
  <c r="F138" i="5"/>
  <c r="I137" i="5"/>
  <c r="G137" i="5"/>
  <c r="F137" i="5"/>
  <c r="I136" i="5"/>
  <c r="G136" i="5"/>
  <c r="F136" i="5"/>
  <c r="I135" i="5"/>
  <c r="G135" i="5"/>
  <c r="F135" i="5"/>
  <c r="I134" i="5"/>
  <c r="G134" i="5"/>
  <c r="F134" i="5"/>
  <c r="I133" i="5"/>
  <c r="G133" i="5"/>
  <c r="F133" i="5"/>
  <c r="I132" i="5"/>
  <c r="G132" i="5"/>
  <c r="F132" i="5"/>
  <c r="I131" i="5"/>
  <c r="G131" i="5"/>
  <c r="F131" i="5"/>
  <c r="I130" i="5"/>
  <c r="G130" i="5"/>
  <c r="F130" i="5"/>
  <c r="I129" i="5"/>
  <c r="G129" i="5"/>
  <c r="F129" i="5"/>
  <c r="I128" i="5"/>
  <c r="G128" i="5"/>
  <c r="F128" i="5"/>
  <c r="I127" i="5"/>
  <c r="G127" i="5"/>
  <c r="F127" i="5"/>
  <c r="I126" i="5"/>
  <c r="G126" i="5"/>
  <c r="F126" i="5"/>
  <c r="I125" i="5"/>
  <c r="G125" i="5"/>
  <c r="F125" i="5"/>
  <c r="I124" i="5"/>
  <c r="G124" i="5"/>
  <c r="F124" i="5"/>
  <c r="I123" i="5"/>
  <c r="G123" i="5"/>
  <c r="F123" i="5"/>
  <c r="I122" i="5"/>
  <c r="G122" i="5"/>
  <c r="F122" i="5"/>
  <c r="I121" i="5"/>
  <c r="G121" i="5"/>
  <c r="F121" i="5"/>
  <c r="I120" i="5"/>
  <c r="G120" i="5"/>
  <c r="F120" i="5"/>
  <c r="I119" i="5"/>
  <c r="G119" i="5"/>
  <c r="F119" i="5"/>
  <c r="I118" i="5"/>
  <c r="G118" i="5"/>
  <c r="F118" i="5"/>
  <c r="I117" i="5"/>
  <c r="G117" i="5"/>
  <c r="F117" i="5"/>
  <c r="I116" i="5"/>
  <c r="G116" i="5"/>
  <c r="F116" i="5"/>
  <c r="I115" i="5"/>
  <c r="G115" i="5"/>
  <c r="F115" i="5"/>
  <c r="I114" i="5"/>
  <c r="G114" i="5"/>
  <c r="F114" i="5"/>
  <c r="I113" i="5"/>
  <c r="G113" i="5"/>
  <c r="F113" i="5"/>
  <c r="I112" i="5"/>
  <c r="G112" i="5"/>
  <c r="F112" i="5"/>
  <c r="I111" i="5"/>
  <c r="G111" i="5"/>
  <c r="F111" i="5"/>
  <c r="I110" i="5"/>
  <c r="G110" i="5"/>
  <c r="F110" i="5"/>
  <c r="I109" i="5"/>
  <c r="G109" i="5"/>
  <c r="F109" i="5"/>
  <c r="I108" i="5"/>
  <c r="G108" i="5"/>
  <c r="F108" i="5"/>
  <c r="I107" i="5"/>
  <c r="G107" i="5"/>
  <c r="F107" i="5"/>
  <c r="I106" i="5"/>
  <c r="G106" i="5"/>
  <c r="F106" i="5"/>
  <c r="I105" i="5"/>
  <c r="G105" i="5"/>
  <c r="F105" i="5"/>
  <c r="I104" i="5"/>
  <c r="G104" i="5"/>
  <c r="F104" i="5"/>
  <c r="I103" i="5"/>
  <c r="G103" i="5"/>
  <c r="F103" i="5"/>
  <c r="I102" i="5"/>
  <c r="G102" i="5"/>
  <c r="F102" i="5"/>
  <c r="I101" i="5"/>
  <c r="G101" i="5"/>
  <c r="F101" i="5"/>
  <c r="I100" i="5"/>
  <c r="G100" i="5"/>
  <c r="F100" i="5"/>
  <c r="I99" i="5"/>
  <c r="G99" i="5"/>
  <c r="F99" i="5"/>
  <c r="I98" i="5"/>
  <c r="G98" i="5"/>
  <c r="F98" i="5"/>
  <c r="I97" i="5"/>
  <c r="G97" i="5"/>
  <c r="F97" i="5"/>
  <c r="I96" i="5"/>
  <c r="G96" i="5"/>
  <c r="F96" i="5"/>
  <c r="I95" i="5"/>
  <c r="G95" i="5"/>
  <c r="F95" i="5"/>
  <c r="I94" i="5"/>
  <c r="G94" i="5"/>
  <c r="F94" i="5"/>
  <c r="I93" i="5"/>
  <c r="G93" i="5"/>
  <c r="F93" i="5"/>
  <c r="I92" i="5"/>
  <c r="G92" i="5"/>
  <c r="F92" i="5"/>
  <c r="I91" i="5"/>
  <c r="G91" i="5"/>
  <c r="F91" i="5"/>
  <c r="I90" i="5"/>
  <c r="G90" i="5"/>
  <c r="F90" i="5"/>
  <c r="I89" i="5"/>
  <c r="G89" i="5"/>
  <c r="F89" i="5"/>
  <c r="I88" i="5"/>
  <c r="G88" i="5"/>
  <c r="F88" i="5"/>
  <c r="I87" i="5"/>
  <c r="G87" i="5"/>
  <c r="F87" i="5"/>
  <c r="I86" i="5"/>
  <c r="G86" i="5"/>
  <c r="F86" i="5"/>
  <c r="I85" i="5"/>
  <c r="G85" i="5"/>
  <c r="F85" i="5"/>
  <c r="I84" i="5"/>
  <c r="G84" i="5"/>
  <c r="F84" i="5"/>
  <c r="I83" i="5"/>
  <c r="G83" i="5"/>
  <c r="F83" i="5"/>
  <c r="I82" i="5"/>
  <c r="G82" i="5"/>
  <c r="F82" i="5"/>
  <c r="I81" i="5"/>
  <c r="G81" i="5"/>
  <c r="F81" i="5"/>
  <c r="I80" i="5"/>
  <c r="G80" i="5"/>
  <c r="F80" i="5"/>
  <c r="I79" i="5"/>
  <c r="G79" i="5"/>
  <c r="F79" i="5"/>
  <c r="I78" i="5"/>
  <c r="G78" i="5"/>
  <c r="F78" i="5"/>
  <c r="I77" i="5"/>
  <c r="G77" i="5"/>
  <c r="F77" i="5"/>
  <c r="I76" i="5"/>
  <c r="G76" i="5"/>
  <c r="F76" i="5"/>
  <c r="F75" i="5"/>
  <c r="F74" i="5"/>
  <c r="F73" i="5"/>
  <c r="F72" i="5"/>
  <c r="I71" i="5"/>
  <c r="F71" i="5"/>
  <c r="F70" i="5"/>
  <c r="F69" i="5"/>
  <c r="F68" i="5"/>
  <c r="F67" i="5"/>
  <c r="F66" i="5"/>
  <c r="I65" i="5"/>
  <c r="I64" i="5"/>
  <c r="I63" i="5"/>
  <c r="I62" i="5"/>
  <c r="F62" i="5"/>
  <c r="I61" i="5"/>
  <c r="F61" i="5"/>
  <c r="I60" i="5"/>
  <c r="F60" i="5"/>
  <c r="I59" i="5"/>
  <c r="F59" i="5"/>
  <c r="F58" i="5"/>
  <c r="I57" i="5"/>
  <c r="F57" i="5"/>
  <c r="F56" i="5"/>
  <c r="F55" i="5"/>
  <c r="F54" i="5"/>
  <c r="F53" i="5"/>
  <c r="I52" i="5"/>
  <c r="F52" i="5"/>
  <c r="I51" i="5"/>
  <c r="F51" i="5"/>
  <c r="I50" i="5"/>
  <c r="F50" i="5"/>
  <c r="F49" i="5"/>
  <c r="I48" i="5"/>
  <c r="F48" i="5"/>
  <c r="I47" i="5"/>
  <c r="F47" i="5"/>
  <c r="I46" i="5"/>
  <c r="F46" i="5"/>
  <c r="I45" i="5"/>
  <c r="F45" i="5"/>
  <c r="F44" i="5"/>
  <c r="F43" i="5"/>
  <c r="I42" i="5"/>
  <c r="F42" i="5"/>
  <c r="I41" i="5"/>
  <c r="F41" i="5"/>
  <c r="F40" i="5"/>
  <c r="F39" i="5"/>
  <c r="F38" i="5"/>
  <c r="F37" i="5"/>
  <c r="I36" i="5"/>
  <c r="F36" i="5"/>
  <c r="I33" i="5"/>
  <c r="I32" i="5"/>
  <c r="F32" i="5"/>
  <c r="F31" i="5"/>
  <c r="I30" i="5"/>
  <c r="F30" i="5"/>
  <c r="I29" i="5"/>
  <c r="F29" i="5"/>
  <c r="I28" i="5"/>
  <c r="F28" i="5"/>
  <c r="I27" i="5"/>
  <c r="F27" i="5"/>
  <c r="F26" i="5"/>
  <c r="I25" i="5"/>
  <c r="F25" i="5"/>
  <c r="F24" i="5"/>
  <c r="I23" i="5"/>
  <c r="F23" i="5"/>
  <c r="F22" i="5"/>
  <c r="F21" i="5"/>
  <c r="M15" i="5"/>
  <c r="I75" i="5" s="1"/>
  <c r="F15" i="5"/>
  <c r="F14" i="5"/>
  <c r="F13" i="5"/>
  <c r="F12" i="5"/>
  <c r="F11" i="5"/>
  <c r="F10" i="5"/>
  <c r="H1008" i="3"/>
  <c r="H1003" i="3"/>
  <c r="G1003" i="3"/>
  <c r="H1002" i="3"/>
  <c r="H1001" i="3"/>
  <c r="G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G63" i="3"/>
  <c r="H63" i="3" s="1"/>
  <c r="H62" i="3"/>
  <c r="G62" i="3"/>
  <c r="F61" i="3"/>
  <c r="F60" i="3"/>
  <c r="F59" i="3"/>
  <c r="G58" i="3"/>
  <c r="H58" i="3" s="1"/>
  <c r="F58" i="3"/>
  <c r="G57" i="3"/>
  <c r="H57" i="3" s="1"/>
  <c r="F57" i="3"/>
  <c r="G56" i="3"/>
  <c r="H56" i="3" s="1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H34" i="3"/>
  <c r="H33" i="3"/>
  <c r="H32" i="3"/>
  <c r="F31" i="3"/>
  <c r="F30" i="3"/>
  <c r="F29" i="3"/>
  <c r="G28" i="3"/>
  <c r="H28" i="3" s="1"/>
  <c r="F28" i="3"/>
  <c r="F27" i="3"/>
  <c r="G26" i="3"/>
  <c r="H26" i="3" s="1"/>
  <c r="F26" i="3"/>
  <c r="F25" i="3"/>
  <c r="F24" i="3"/>
  <c r="F23" i="3"/>
  <c r="F22" i="3"/>
  <c r="F21" i="3"/>
  <c r="F20" i="3"/>
  <c r="L14" i="3"/>
  <c r="G52" i="3" s="1"/>
  <c r="H52" i="3" s="1"/>
  <c r="F14" i="3"/>
  <c r="F13" i="3"/>
  <c r="F12" i="3"/>
  <c r="F11" i="3"/>
  <c r="F10" i="3"/>
  <c r="F9" i="3"/>
  <c r="G64" i="1"/>
  <c r="H64" i="1" s="1"/>
  <c r="H63" i="1"/>
  <c r="G63" i="1"/>
  <c r="G62" i="1"/>
  <c r="H62" i="1" s="1"/>
  <c r="G59" i="3" l="1"/>
  <c r="H59" i="3" s="1"/>
  <c r="G61" i="3"/>
  <c r="H61" i="3" s="1"/>
  <c r="G60" i="3"/>
  <c r="H60" i="3" s="1"/>
  <c r="I66" i="5"/>
  <c r="I31" i="5"/>
  <c r="I49" i="5"/>
  <c r="I26" i="5"/>
  <c r="I44" i="5"/>
  <c r="I21" i="5"/>
  <c r="I39" i="5"/>
  <c r="I55" i="5"/>
  <c r="I72" i="5"/>
  <c r="I67" i="5"/>
  <c r="I56" i="5"/>
  <c r="I73" i="5"/>
  <c r="I68" i="5"/>
  <c r="I74" i="5"/>
  <c r="G37" i="3"/>
  <c r="H37" i="3" s="1"/>
  <c r="G45" i="3"/>
  <c r="H45" i="3" s="1"/>
  <c r="G36" i="3"/>
  <c r="H36" i="3" s="1"/>
  <c r="G27" i="3"/>
  <c r="H27" i="3" s="1"/>
  <c r="G46" i="3"/>
  <c r="H46" i="3" s="1"/>
  <c r="G40" i="3"/>
  <c r="H40" i="3" s="1"/>
  <c r="G39" i="3"/>
  <c r="H39" i="3" s="1"/>
  <c r="G47" i="3"/>
  <c r="H47" i="3" s="1"/>
  <c r="G49" i="3"/>
  <c r="H49" i="3" s="1"/>
  <c r="G22" i="3"/>
  <c r="H22" i="3" s="1"/>
  <c r="G31" i="3"/>
  <c r="H31" i="3" s="1"/>
  <c r="G41" i="3"/>
  <c r="H41" i="3" s="1"/>
  <c r="G50" i="3"/>
  <c r="H50" i="3" s="1"/>
  <c r="G23" i="3"/>
  <c r="H23" i="3" s="1"/>
  <c r="G42" i="3"/>
  <c r="H42" i="3" s="1"/>
  <c r="G21" i="3"/>
  <c r="H21" i="3" s="1"/>
  <c r="G29" i="3"/>
  <c r="H29" i="3" s="1"/>
  <c r="G24" i="3"/>
  <c r="H24" i="3" s="1"/>
  <c r="G44" i="3"/>
  <c r="H44" i="3" s="1"/>
  <c r="G53" i="3"/>
  <c r="H53" i="3" s="1"/>
  <c r="G30" i="3"/>
  <c r="H30" i="3" s="1"/>
  <c r="G48" i="3"/>
  <c r="H48" i="3" s="1"/>
  <c r="G25" i="3"/>
  <c r="H25" i="3" s="1"/>
  <c r="G43" i="3"/>
  <c r="H43" i="3" s="1"/>
  <c r="G20" i="3"/>
  <c r="H20" i="3" s="1"/>
  <c r="G38" i="3"/>
  <c r="H38" i="3" s="1"/>
  <c r="G54" i="3"/>
  <c r="H54" i="3" s="1"/>
  <c r="G55" i="3"/>
  <c r="H55" i="3" s="1"/>
  <c r="G35" i="3"/>
  <c r="H35" i="3" s="1"/>
  <c r="G51" i="3"/>
  <c r="H51" i="3" s="1"/>
  <c r="F59" i="1"/>
  <c r="F60" i="1"/>
  <c r="F61" i="1"/>
  <c r="I1006" i="5" l="1"/>
  <c r="I1007" i="5" s="1"/>
  <c r="I1009" i="5" s="1"/>
  <c r="H1005" i="3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2" i="2"/>
  <c r="A62" i="2"/>
  <c r="F61" i="2"/>
  <c r="A61" i="2"/>
  <c r="A60" i="2"/>
  <c r="A59" i="2"/>
  <c r="A58" i="2"/>
  <c r="A57" i="2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2" i="2"/>
  <c r="A32" i="2"/>
  <c r="F31" i="2"/>
  <c r="A31" i="2"/>
  <c r="F30" i="2"/>
  <c r="A30" i="2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G416" i="2" s="1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G914" i="2" s="1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829" i="2"/>
  <c r="A836" i="2"/>
  <c r="A840" i="2"/>
  <c r="A864" i="2"/>
  <c r="A891" i="2"/>
  <c r="A912" i="2"/>
  <c r="A920" i="2"/>
  <c r="A927" i="2"/>
  <c r="A940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F60" i="2"/>
  <c r="G60" i="2" s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514" i="2"/>
  <c r="G918" i="2"/>
  <c r="G946" i="2"/>
  <c r="G65" i="1" l="1"/>
  <c r="G66" i="1"/>
  <c r="G67" i="1"/>
  <c r="G68" i="1"/>
  <c r="G69" i="1"/>
  <c r="G70" i="1"/>
  <c r="G71" i="1"/>
  <c r="G72" i="1"/>
  <c r="G73" i="1"/>
  <c r="G74" i="1"/>
  <c r="G88" i="2"/>
  <c r="G310" i="2"/>
  <c r="G729" i="2"/>
  <c r="G345" i="2"/>
  <c r="G777" i="2"/>
  <c r="G705" i="2"/>
  <c r="G769" i="2"/>
  <c r="G801" i="2"/>
  <c r="G849" i="2"/>
  <c r="G633" i="2"/>
  <c r="G537" i="2"/>
  <c r="G630" i="2"/>
  <c r="G892" i="2"/>
  <c r="G871" i="2"/>
  <c r="G223" i="2"/>
  <c r="G121" i="2"/>
  <c r="G219" i="2"/>
  <c r="G631" i="2"/>
  <c r="G616" i="2"/>
  <c r="G136" i="2"/>
  <c r="G926" i="2"/>
  <c r="G902" i="2"/>
  <c r="G288" i="2"/>
  <c r="G355" i="2"/>
  <c r="G684" i="2"/>
  <c r="G976" i="2"/>
  <c r="G448" i="2"/>
  <c r="G158" i="2"/>
  <c r="G256" i="2"/>
  <c r="G441" i="2"/>
  <c r="G532" i="2"/>
  <c r="G711" i="2"/>
  <c r="G721" i="2"/>
  <c r="G468" i="2"/>
  <c r="G552" i="2"/>
  <c r="G639" i="2"/>
  <c r="G234" i="2"/>
  <c r="G250" i="2"/>
  <c r="G526" i="2"/>
  <c r="G880" i="2"/>
  <c r="G352" i="2"/>
  <c r="G855" i="2"/>
  <c r="G528" i="2"/>
  <c r="G782" i="2"/>
  <c r="G569" i="2"/>
  <c r="G21" i="1"/>
  <c r="G59" i="1"/>
  <c r="G60" i="1"/>
  <c r="G61" i="1"/>
  <c r="G22" i="1"/>
  <c r="G41" i="1"/>
  <c r="G57" i="1"/>
  <c r="G23" i="1"/>
  <c r="G42" i="1"/>
  <c r="G58" i="1"/>
  <c r="G24" i="1"/>
  <c r="G25" i="1"/>
  <c r="G44" i="1"/>
  <c r="G45" i="1"/>
  <c r="G46" i="1"/>
  <c r="G47" i="1"/>
  <c r="G26" i="1"/>
  <c r="G27" i="1"/>
  <c r="G28" i="1"/>
  <c r="G29" i="1"/>
  <c r="G48" i="1"/>
  <c r="G30" i="1"/>
  <c r="G49" i="1"/>
  <c r="G43" i="1"/>
  <c r="G31" i="1"/>
  <c r="G50" i="1"/>
  <c r="G35" i="1"/>
  <c r="G51" i="1"/>
  <c r="G53" i="1"/>
  <c r="G36" i="1"/>
  <c r="G52" i="1"/>
  <c r="G20" i="1"/>
  <c r="G37" i="1"/>
  <c r="G38" i="1"/>
  <c r="G54" i="1"/>
  <c r="G55" i="1"/>
  <c r="G39" i="1"/>
  <c r="G40" i="1"/>
  <c r="G56" i="1"/>
  <c r="G549" i="2"/>
  <c r="G794" i="2"/>
  <c r="G778" i="2"/>
  <c r="G626" i="2"/>
  <c r="G829" i="2"/>
  <c r="G821" i="2"/>
  <c r="G517" i="2"/>
  <c r="G685" i="2"/>
  <c r="G796" i="2"/>
  <c r="G736" i="2"/>
  <c r="G724" i="2"/>
  <c r="G428" i="2"/>
  <c r="G180" i="2"/>
  <c r="G229" i="2"/>
  <c r="G253" i="2"/>
  <c r="G354" i="2"/>
  <c r="G421" i="2"/>
  <c r="G114" i="2"/>
  <c r="G270" i="2"/>
  <c r="G319" i="2"/>
  <c r="G379" i="2"/>
  <c r="G505" i="2"/>
  <c r="G513" i="2"/>
  <c r="G658" i="2"/>
  <c r="G784" i="2"/>
  <c r="G419" i="2"/>
  <c r="G238" i="2"/>
  <c r="G363" i="2"/>
  <c r="G304" i="2"/>
  <c r="G693" i="2"/>
  <c r="G166" i="2"/>
  <c r="G786" i="2"/>
  <c r="G844" i="2"/>
  <c r="G117" i="2"/>
  <c r="G175" i="2"/>
  <c r="G348" i="2"/>
  <c r="G357" i="2"/>
  <c r="G415" i="2"/>
  <c r="G592" i="2"/>
  <c r="G322" i="2"/>
  <c r="G787" i="2"/>
  <c r="G151" i="2"/>
  <c r="G298" i="2"/>
  <c r="G687" i="2"/>
  <c r="G703" i="2"/>
  <c r="G225" i="2"/>
  <c r="G501" i="2"/>
  <c r="G780" i="2"/>
  <c r="G856" i="2"/>
  <c r="G901" i="2"/>
  <c r="G335" i="2"/>
  <c r="G127" i="2"/>
  <c r="G333" i="2"/>
  <c r="G144" i="2"/>
  <c r="G595" i="2"/>
  <c r="G739" i="2"/>
  <c r="G741" i="2"/>
  <c r="G614" i="2"/>
  <c r="G120" i="2"/>
  <c r="G393" i="2"/>
  <c r="G697" i="2"/>
  <c r="G445" i="2"/>
  <c r="G317" i="2"/>
  <c r="G343" i="2"/>
  <c r="G478" i="2"/>
  <c r="G519" i="2"/>
  <c r="G664" i="2"/>
  <c r="G731" i="2"/>
  <c r="G890" i="2"/>
  <c r="G814" i="2"/>
  <c r="G269" i="2"/>
  <c r="G991" i="2"/>
  <c r="G521" i="2"/>
  <c r="G98" i="2"/>
  <c r="G833" i="2"/>
  <c r="G974" i="2"/>
  <c r="G958" i="2"/>
  <c r="G950" i="2"/>
  <c r="G809" i="2"/>
  <c r="G917" i="2"/>
  <c r="G564" i="2"/>
  <c r="G812" i="2"/>
  <c r="G636" i="2"/>
  <c r="G799" i="2"/>
  <c r="G791" i="2"/>
  <c r="G779" i="2"/>
  <c r="G543" i="2"/>
  <c r="G994" i="2"/>
  <c r="G674" i="2"/>
  <c r="G969" i="2"/>
  <c r="G966" i="2"/>
  <c r="G942" i="2"/>
  <c r="G638" i="2"/>
  <c r="G593" i="2"/>
  <c r="G590" i="2"/>
  <c r="G584" i="2"/>
  <c r="G578" i="2"/>
  <c r="G575" i="2"/>
  <c r="G560" i="2"/>
  <c r="G533" i="2"/>
  <c r="G530" i="2"/>
  <c r="G479" i="2"/>
  <c r="G476" i="2"/>
  <c r="G473" i="2"/>
  <c r="G410" i="2"/>
  <c r="G374" i="2"/>
  <c r="G368" i="2"/>
  <c r="G245" i="2"/>
  <c r="G242" i="2"/>
  <c r="G200" i="2"/>
  <c r="G176" i="2"/>
  <c r="G137" i="2"/>
  <c r="G95" i="2"/>
  <c r="G83" i="2"/>
  <c r="G840" i="2"/>
  <c r="G837" i="2"/>
  <c r="G747" i="2"/>
  <c r="G977" i="2"/>
  <c r="G866" i="2"/>
  <c r="G860" i="2"/>
  <c r="G656" i="2"/>
  <c r="G653" i="2"/>
  <c r="G602" i="2"/>
  <c r="G688" i="2"/>
  <c r="G613" i="2"/>
  <c r="G610" i="2"/>
  <c r="G547" i="2"/>
  <c r="G487" i="2"/>
  <c r="G427" i="2"/>
  <c r="G358" i="2"/>
  <c r="G934" i="2"/>
  <c r="G904" i="2"/>
  <c r="G898" i="2"/>
  <c r="G886" i="2"/>
  <c r="G874" i="2"/>
  <c r="G847" i="2"/>
  <c r="G772" i="2"/>
  <c r="G760" i="2"/>
  <c r="G754" i="2"/>
  <c r="G742" i="2"/>
  <c r="G691" i="2"/>
  <c r="G391" i="2"/>
  <c r="G655" i="2"/>
  <c r="G643" i="2"/>
  <c r="G984" i="2"/>
  <c r="G813" i="2"/>
  <c r="G738" i="2"/>
  <c r="G546" i="2"/>
  <c r="G522" i="2"/>
  <c r="G492" i="2"/>
  <c r="G486" i="2"/>
  <c r="G462" i="2"/>
  <c r="G453" i="2"/>
  <c r="G372" i="2"/>
  <c r="G252" i="2"/>
  <c r="G222" i="2"/>
  <c r="G992" i="2"/>
  <c r="G935" i="2"/>
  <c r="G872" i="2"/>
  <c r="G695" i="2"/>
  <c r="G683" i="2"/>
  <c r="G356" i="2"/>
  <c r="G290" i="2"/>
  <c r="G89" i="2"/>
  <c r="G32" i="2"/>
  <c r="G865" i="2"/>
  <c r="G850" i="2"/>
  <c r="G808" i="2"/>
  <c r="G586" i="2"/>
  <c r="G580" i="2"/>
  <c r="G562" i="2"/>
  <c r="G553" i="2"/>
  <c r="G460" i="2"/>
  <c r="G370" i="2"/>
  <c r="G986" i="2"/>
  <c r="G797" i="2"/>
  <c r="G770" i="2"/>
  <c r="G767" i="2"/>
  <c r="G680" i="2"/>
  <c r="G524" i="2"/>
  <c r="G449" i="2"/>
  <c r="G293" i="2"/>
  <c r="G287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31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30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190" i="2"/>
  <c r="G112" i="2"/>
  <c r="G852" i="2"/>
  <c r="G648" i="2"/>
  <c r="G624" i="2"/>
  <c r="G594" i="2"/>
  <c r="G159" i="2"/>
  <c r="G132" i="2"/>
  <c r="G90" i="2"/>
  <c r="G400" i="2"/>
  <c r="H74" i="1" l="1"/>
  <c r="F72" i="2"/>
  <c r="G72" i="2" s="1"/>
  <c r="H73" i="1"/>
  <c r="F71" i="2"/>
  <c r="G71" i="2" s="1"/>
  <c r="E71" i="2" s="1"/>
  <c r="F70" i="2"/>
  <c r="G70" i="2" s="1"/>
  <c r="H72" i="1"/>
  <c r="F69" i="2"/>
  <c r="G69" i="2" s="1"/>
  <c r="H71" i="1"/>
  <c r="H70" i="1"/>
  <c r="F68" i="2"/>
  <c r="G68" i="2" s="1"/>
  <c r="F67" i="2"/>
  <c r="G67" i="2" s="1"/>
  <c r="H69" i="1"/>
  <c r="F66" i="2"/>
  <c r="G66" i="2" s="1"/>
  <c r="H68" i="1"/>
  <c r="H67" i="1"/>
  <c r="F65" i="2"/>
  <c r="G65" i="2" s="1"/>
  <c r="E65" i="2" s="1"/>
  <c r="H66" i="1"/>
  <c r="F64" i="2"/>
  <c r="G64" i="2" s="1"/>
  <c r="H65" i="1"/>
  <c r="F63" i="2"/>
  <c r="G63" i="2" s="1"/>
  <c r="H52" i="1"/>
  <c r="F50" i="2"/>
  <c r="G50" i="2" s="1"/>
  <c r="E50" i="2" s="1"/>
  <c r="H46" i="1"/>
  <c r="F44" i="2"/>
  <c r="G44" i="2" s="1"/>
  <c r="H36" i="1"/>
  <c r="F34" i="2"/>
  <c r="G34" i="2" s="1"/>
  <c r="F43" i="2"/>
  <c r="G43" i="2" s="1"/>
  <c r="H45" i="1"/>
  <c r="H20" i="1"/>
  <c r="F18" i="2"/>
  <c r="G18" i="2" s="1"/>
  <c r="E18" i="2" s="1"/>
  <c r="H44" i="1"/>
  <c r="F42" i="2"/>
  <c r="G42" i="2" s="1"/>
  <c r="E42" i="2" s="1"/>
  <c r="H53" i="1"/>
  <c r="F51" i="2"/>
  <c r="G51" i="2" s="1"/>
  <c r="E51" i="2" s="1"/>
  <c r="F49" i="2"/>
  <c r="G49" i="2" s="1"/>
  <c r="E49" i="2" s="1"/>
  <c r="H51" i="1"/>
  <c r="F23" i="2"/>
  <c r="G23" i="2" s="1"/>
  <c r="H25" i="1"/>
  <c r="F33" i="2"/>
  <c r="G33" i="2" s="1"/>
  <c r="E33" i="2" s="1"/>
  <c r="H35" i="1"/>
  <c r="F22" i="2"/>
  <c r="G22" i="2" s="1"/>
  <c r="H24" i="1"/>
  <c r="F56" i="2"/>
  <c r="G56" i="2" s="1"/>
  <c r="H58" i="1"/>
  <c r="H47" i="1"/>
  <c r="F45" i="2"/>
  <c r="G45" i="2" s="1"/>
  <c r="E45" i="2" s="1"/>
  <c r="H31" i="1"/>
  <c r="F29" i="2"/>
  <c r="G29" i="2" s="1"/>
  <c r="E29" i="2" s="1"/>
  <c r="F40" i="2"/>
  <c r="G40" i="2" s="1"/>
  <c r="E40" i="2" s="1"/>
  <c r="H42" i="1"/>
  <c r="F48" i="2"/>
  <c r="G48" i="2" s="1"/>
  <c r="E48" i="2" s="1"/>
  <c r="H50" i="1"/>
  <c r="F41" i="2"/>
  <c r="G41" i="2" s="1"/>
  <c r="E41" i="2" s="1"/>
  <c r="H43" i="1"/>
  <c r="H23" i="1"/>
  <c r="F21" i="2"/>
  <c r="G21" i="2" s="1"/>
  <c r="F55" i="2"/>
  <c r="G55" i="2" s="1"/>
  <c r="H57" i="1"/>
  <c r="F47" i="2"/>
  <c r="G47" i="2" s="1"/>
  <c r="H49" i="1"/>
  <c r="F38" i="2"/>
  <c r="G38" i="2" s="1"/>
  <c r="H40" i="1"/>
  <c r="H30" i="1"/>
  <c r="F28" i="2"/>
  <c r="G28" i="2" s="1"/>
  <c r="E28" i="2" s="1"/>
  <c r="F39" i="2"/>
  <c r="G39" i="2" s="1"/>
  <c r="E39" i="2" s="1"/>
  <c r="H41" i="1"/>
  <c r="F54" i="2"/>
  <c r="G54" i="2" s="1"/>
  <c r="E54" i="2" s="1"/>
  <c r="H56" i="1"/>
  <c r="F37" i="2"/>
  <c r="G37" i="2" s="1"/>
  <c r="H39" i="1"/>
  <c r="H48" i="1"/>
  <c r="F46" i="2"/>
  <c r="G46" i="2" s="1"/>
  <c r="E46" i="2" s="1"/>
  <c r="F20" i="2"/>
  <c r="G20" i="2" s="1"/>
  <c r="H22" i="1"/>
  <c r="F53" i="2"/>
  <c r="G53" i="2" s="1"/>
  <c r="H55" i="1"/>
  <c r="F27" i="2"/>
  <c r="G27" i="2" s="1"/>
  <c r="E27" i="2" s="1"/>
  <c r="H29" i="1"/>
  <c r="H61" i="1"/>
  <c r="F59" i="2"/>
  <c r="G59" i="2" s="1"/>
  <c r="E59" i="2" s="1"/>
  <c r="H28" i="1"/>
  <c r="F26" i="2"/>
  <c r="G26" i="2" s="1"/>
  <c r="E26" i="2" s="1"/>
  <c r="H60" i="1"/>
  <c r="F58" i="2"/>
  <c r="G58" i="2" s="1"/>
  <c r="F36" i="2"/>
  <c r="G36" i="2" s="1"/>
  <c r="H38" i="1"/>
  <c r="H59" i="1"/>
  <c r="F57" i="2"/>
  <c r="G57" i="2" s="1"/>
  <c r="E57" i="2" s="1"/>
  <c r="F52" i="2"/>
  <c r="G52" i="2" s="1"/>
  <c r="H54" i="1"/>
  <c r="F25" i="2"/>
  <c r="G25" i="2" s="1"/>
  <c r="E25" i="2" s="1"/>
  <c r="H27" i="1"/>
  <c r="H37" i="1"/>
  <c r="F35" i="2"/>
  <c r="G35" i="2" s="1"/>
  <c r="E35" i="2" s="1"/>
  <c r="F24" i="2"/>
  <c r="G24" i="2" s="1"/>
  <c r="E24" i="2" s="1"/>
  <c r="H26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749" i="2"/>
  <c r="E960" i="2"/>
  <c r="E809" i="2"/>
  <c r="D727" i="2"/>
  <c r="E560" i="2"/>
  <c r="E72" i="2"/>
  <c r="E796" i="2"/>
  <c r="E420" i="2"/>
  <c r="E770" i="2"/>
  <c r="D266" i="2"/>
  <c r="D543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E36" i="2"/>
  <c r="E131" i="2"/>
  <c r="D879" i="2"/>
  <c r="D888" i="2"/>
  <c r="E99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145" i="2"/>
  <c r="E214" i="2"/>
  <c r="E37" i="2"/>
  <c r="E295" i="2"/>
  <c r="E218" i="2"/>
  <c r="E611" i="2"/>
  <c r="E303" i="2"/>
  <c r="E161" i="2"/>
  <c r="E22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4" i="2" l="1"/>
  <c r="D42" i="2"/>
  <c r="D28" i="2"/>
  <c r="D41" i="2"/>
  <c r="D29" i="2"/>
  <c r="D65" i="2"/>
  <c r="D59" i="2"/>
  <c r="D18" i="2"/>
  <c r="D57" i="2"/>
  <c r="D50" i="2"/>
  <c r="D58" i="2"/>
  <c r="D26" i="2"/>
  <c r="D51" i="2"/>
  <c r="D21" i="2"/>
  <c r="D25" i="2"/>
  <c r="D53" i="2"/>
  <c r="D52" i="2"/>
  <c r="D35" i="2"/>
  <c r="D40" i="2"/>
  <c r="D36" i="2"/>
  <c r="D39" i="2"/>
  <c r="D54" i="2"/>
  <c r="D48" i="2"/>
  <c r="H1005" i="1"/>
  <c r="D49" i="2"/>
  <c r="G19" i="2"/>
  <c r="D19" i="2"/>
  <c r="H1006" i="1" l="1"/>
  <c r="E19" i="2"/>
  <c r="G1002" i="2"/>
  <c r="G1003" i="2" s="1"/>
  <c r="G1005" i="2" s="1"/>
  <c r="G1004" i="2" s="1"/>
  <c r="G1006" i="2" s="1"/>
  <c r="H1008" i="1" l="1"/>
  <c r="G1016" i="1"/>
  <c r="G1014" i="1" l="1"/>
  <c r="G1013" i="1" s="1"/>
  <c r="G1015" i="1"/>
</calcChain>
</file>

<file path=xl/sharedStrings.xml><?xml version="1.0" encoding="utf-8"?>
<sst xmlns="http://schemas.openxmlformats.org/spreadsheetml/2006/main" count="531" uniqueCount="117">
  <si>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</si>
  <si>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</si>
  <si>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</si>
  <si>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</si>
  <si>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</si>
  <si>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</si>
  <si>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</si>
  <si>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</si>
  <si>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</si>
  <si>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</si>
  <si>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</si>
  <si>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</si>
  <si>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</si>
  <si>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</si>
  <si>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</si>
  <si>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</si>
  <si>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</si>
  <si>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</si>
  <si>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</si>
  <si>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</si>
  <si>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</si>
  <si>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</si>
  <si>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</si>
  <si>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</si>
  <si>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</si>
  <si>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</si>
  <si>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</si>
  <si>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</si>
  <si>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</si>
  <si>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</si>
  <si>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</si>
  <si>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</si>
  <si>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</si>
  <si>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</si>
  <si>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</si>
  <si>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</si>
  <si>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</si>
  <si>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</si>
  <si>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</si>
  <si>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</si>
  <si>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</si>
  <si>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</si>
  <si>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</si>
  <si>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</si>
  <si>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</si>
  <si>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</si>
  <si>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</si>
  <si>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</si>
  <si>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</si>
  <si>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</si>
  <si>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</si>
  <si>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Sura</t>
  </si>
  <si>
    <t>Piercing &amp; Sign</t>
  </si>
  <si>
    <t>Claire</t>
  </si>
  <si>
    <t>BBCC38</t>
  </si>
  <si>
    <t>32mm Clear</t>
  </si>
  <si>
    <t>35mm Clear</t>
  </si>
  <si>
    <t>38mm Clear</t>
  </si>
  <si>
    <t>BBNP2C</t>
  </si>
  <si>
    <t>12mm</t>
  </si>
  <si>
    <t>14mm</t>
  </si>
  <si>
    <t>16mm</t>
  </si>
  <si>
    <t>12mm Clear</t>
  </si>
  <si>
    <t>14mm Clear</t>
  </si>
  <si>
    <t>16mm Clear</t>
  </si>
  <si>
    <t>BBNP2C6</t>
  </si>
  <si>
    <t>BBTNPC</t>
  </si>
  <si>
    <t>12mm Gold/Clear</t>
  </si>
  <si>
    <t>14mm Gold/Clear</t>
  </si>
  <si>
    <t>16mm Gold/Clear</t>
  </si>
  <si>
    <t>PO</t>
  </si>
  <si>
    <t>ERZ3</t>
  </si>
  <si>
    <t>ERZ4</t>
  </si>
  <si>
    <t>ERZ5</t>
  </si>
  <si>
    <t>ERZ6</t>
  </si>
  <si>
    <t>Anodized 316L steel barbell, 1.6mm (14g) with two forward facing 6mm jewel balls</t>
  </si>
  <si>
    <t>XHJB3</t>
  </si>
  <si>
    <t>Clear</t>
  </si>
  <si>
    <t>XJBT3S</t>
  </si>
  <si>
    <t>Gold/Clear</t>
  </si>
  <si>
    <t>XBN16G</t>
  </si>
  <si>
    <t>BBT2FM</t>
  </si>
  <si>
    <t>INDSH4</t>
  </si>
  <si>
    <t>L.Siam</t>
  </si>
  <si>
    <t>Rose</t>
  </si>
  <si>
    <t>NPSH16</t>
  </si>
  <si>
    <t>NPSH2</t>
  </si>
  <si>
    <t>NPSH4</t>
  </si>
  <si>
    <t>NPDL42</t>
  </si>
  <si>
    <t>NPDL2</t>
  </si>
  <si>
    <t>NPDL</t>
  </si>
  <si>
    <t>12mm (Special Chaine no Dangling)</t>
  </si>
  <si>
    <t xml:space="preserve">Surgical steel nipple barbell, 14g (1.6mm) with 5mm balls connected via a small chain </t>
  </si>
  <si>
    <t>12mm (Special Chaine)</t>
  </si>
  <si>
    <t>14mm (Special Chaine)</t>
  </si>
  <si>
    <t>16mm (Special Chaine)</t>
  </si>
  <si>
    <t>12mm Clear (Special Chaine)</t>
  </si>
  <si>
    <t>14mm Clear (Special Chaine)</t>
  </si>
  <si>
    <t>16mm Clear (Special Chaine)</t>
  </si>
  <si>
    <t>18mm</t>
  </si>
  <si>
    <t>14mm (Special Chaine no Dangling)</t>
  </si>
  <si>
    <t>16mm (Special Chaine no Dangling)</t>
  </si>
  <si>
    <t>NPSH3</t>
  </si>
  <si>
    <t>NPSH22</t>
  </si>
  <si>
    <t>INTAW</t>
  </si>
  <si>
    <t xml:space="preserve">35mm </t>
  </si>
  <si>
    <t xml:space="preserve">38mm </t>
  </si>
  <si>
    <t>INDAW</t>
  </si>
  <si>
    <t xml:space="preserve">Gold 35mm </t>
  </si>
  <si>
    <t xml:space="preserve">Gold 38mm </t>
  </si>
  <si>
    <t>Exchange Rate USD-THB</t>
  </si>
  <si>
    <t>Total Order USD</t>
  </si>
  <si>
    <t>Total Invoice USD</t>
  </si>
  <si>
    <t>Exchange Rate EUR-THB</t>
  </si>
  <si>
    <t>Total Order THB</t>
  </si>
  <si>
    <t>Total Invoice THB</t>
  </si>
  <si>
    <t>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</si>
</sst>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#,##0.0&quot;mm&quot;"/>
  </numFmts>
  <fonts count="27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0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4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6" fillId="0" borderId="0">
      <alignment vertical="center"/>
    </xf>
    <xf numFmtId="0" fontId="1" fillId="0" borderId="0"/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12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4" fontId="6" fillId="4" borderId="11" xfId="0" applyNumberFormat="1" applyFont="1" applyFill="1" applyBorder="1" applyAlignment="1">
      <alignment horizontal="right" vertical="center"/>
    </xf>
    <xf numFmtId="4" fontId="3" fillId="4" borderId="1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vertical="center" wrapText="1"/>
    </xf>
    <xf numFmtId="4" fontId="6" fillId="5" borderId="11" xfId="0" applyNumberFormat="1" applyFont="1" applyFill="1" applyBorder="1" applyAlignment="1">
      <alignment horizontal="right" vertical="center"/>
    </xf>
    <xf numFmtId="4" fontId="3" fillId="5" borderId="11" xfId="0" applyNumberFormat="1" applyFont="1" applyFill="1" applyBorder="1" applyAlignment="1">
      <alignment horizontal="right" vertical="center"/>
    </xf>
    <xf numFmtId="0" fontId="12" fillId="0" borderId="0" xfId="0" applyFont="1"/>
    <xf numFmtId="0" fontId="12" fillId="4" borderId="20" xfId="0" applyFont="1" applyFill="1" applyBorder="1" applyAlignment="1">
      <alignment horizontal="left" vertical="center" wrapText="1"/>
    </xf>
    <xf numFmtId="4" fontId="4" fillId="5" borderId="11" xfId="0" applyNumberFormat="1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4" fontId="6" fillId="2" borderId="11" xfId="0" applyNumberFormat="1" applyFont="1" applyFill="1" applyBorder="1" applyAlignment="1">
      <alignment horizontal="right" vertical="center"/>
    </xf>
    <xf numFmtId="4" fontId="3" fillId="2" borderId="1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66" fontId="12" fillId="2" borderId="53" xfId="0" applyNumberFormat="1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/>
    <xf numFmtId="49" fontId="10" fillId="2" borderId="0" xfId="0" applyNumberFormat="1" applyFont="1" applyFill="1" applyAlignment="1">
      <alignment horizontal="right" vertical="center"/>
    </xf>
    <xf numFmtId="0" fontId="22" fillId="4" borderId="20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12" fillId="0" borderId="0" xfId="48"/>
    <xf numFmtId="2" fontId="12" fillId="0" borderId="0" xfId="48" applyNumberFormat="1"/>
    <xf numFmtId="2" fontId="0" fillId="0" borderId="0" xfId="0" applyNumberFormat="1"/>
    <xf numFmtId="0" fontId="23" fillId="0" borderId="0" xfId="63" applyFont="1" applyAlignment="1">
      <alignment horizontal="right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167" fontId="4" fillId="2" borderId="6" xfId="0" applyNumberFormat="1" applyFont="1" applyFill="1" applyBorder="1" applyAlignment="1">
      <alignment horizontal="left" vertical="center"/>
    </xf>
    <xf numFmtId="167" fontId="4" fillId="2" borderId="7" xfId="0" applyNumberFormat="1" applyFont="1" applyFill="1" applyBorder="1" applyAlignment="1">
      <alignment horizontal="left" vertical="center"/>
    </xf>
    <xf numFmtId="168" fontId="4" fillId="2" borderId="6" xfId="0" applyNumberFormat="1" applyFont="1" applyFill="1" applyBorder="1" applyAlignment="1">
      <alignment horizontal="left" vertical="center"/>
    </xf>
    <xf numFmtId="168" fontId="4" fillId="2" borderId="7" xfId="0" applyNumberFormat="1" applyFont="1" applyFill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7" fontId="4" fillId="2" borderId="0" xfId="0" applyNumberFormat="1" applyFont="1" applyFill="1" applyAlignment="1">
      <alignment horizontal="left" vertical="center"/>
    </xf>
    <xf numFmtId="167" fontId="4" fillId="4" borderId="0" xfId="0" applyNumberFormat="1" applyFont="1" applyFill="1" applyAlignment="1">
      <alignment horizontal="left" vertical="center"/>
    </xf>
    <xf numFmtId="167" fontId="4" fillId="4" borderId="7" xfId="0" applyNumberFormat="1" applyFont="1" applyFill="1" applyBorder="1" applyAlignment="1">
      <alignment horizontal="left" vertical="center"/>
    </xf>
    <xf numFmtId="168" fontId="4" fillId="5" borderId="6" xfId="0" applyNumberFormat="1" applyFont="1" applyFill="1" applyBorder="1" applyAlignment="1">
      <alignment horizontal="left" vertical="center"/>
    </xf>
    <xf numFmtId="168" fontId="4" fillId="5" borderId="7" xfId="0" applyNumberFormat="1" applyFont="1" applyFill="1" applyBorder="1" applyAlignment="1">
      <alignment horizontal="left" vertical="center"/>
    </xf>
    <xf numFmtId="167" fontId="4" fillId="5" borderId="6" xfId="0" applyNumberFormat="1" applyFont="1" applyFill="1" applyBorder="1" applyAlignment="1">
      <alignment horizontal="left" vertical="center"/>
    </xf>
    <xf numFmtId="167" fontId="4" fillId="5" borderId="7" xfId="0" applyNumberFormat="1" applyFont="1" applyFill="1" applyBorder="1" applyAlignment="1">
      <alignment horizontal="left" vertical="center"/>
    </xf>
    <xf numFmtId="167" fontId="4" fillId="5" borderId="0" xfId="0" applyNumberFormat="1" applyFont="1" applyFill="1" applyAlignment="1">
      <alignment horizontal="left" vertical="center"/>
    </xf>
    <xf numFmtId="167" fontId="4" fillId="0" borderId="6" xfId="0" applyNumberFormat="1" applyFont="1" applyBorder="1" applyAlignment="1">
      <alignment horizontal="left" vertical="center"/>
    </xf>
  </cellXfs>
  <cellStyles count="1401">
    <cellStyle name="Comma 2" xfId="9" xr:uid="{9A794111-023F-4350-B28C-9E698AF10B1C}"/>
    <cellStyle name="Currency 10" xfId="10" xr:uid="{ED6CFDD3-0164-46E2-ACF0-31E9600C6D5A}"/>
    <cellStyle name="Currency 10 2" xfId="11" xr:uid="{9EE75EDB-4741-4732-8718-8AEB32C45A1D}"/>
    <cellStyle name="Currency 10 2 2" xfId="1104" xr:uid="{8A72E165-BC6F-49A6-92AB-D77252B545AF}"/>
    <cellStyle name="Currency 10 2 2 2" xfId="1105" xr:uid="{6E843F7A-933A-4255-ACA8-2821A5D32B66}"/>
    <cellStyle name="Currency 10 2 3" xfId="1106" xr:uid="{0D5AAB65-EBF5-4497-9C12-0CA94F704DB6}"/>
    <cellStyle name="Currency 10 3" xfId="12" xr:uid="{3FEAC413-7607-43A0-BE17-9F18D1BAD3A9}"/>
    <cellStyle name="Currency 10 3 2" xfId="1107" xr:uid="{6E8E658E-9F5F-4475-95BD-023705700C34}"/>
    <cellStyle name="Currency 10 3 2 2" xfId="1108" xr:uid="{74317D4A-225E-4C3D-A601-DE971445A795}"/>
    <cellStyle name="Currency 10 3 3" xfId="1109" xr:uid="{D5C9D809-754A-414E-8F93-3FD28BFFFA01}"/>
    <cellStyle name="Currency 10 4" xfId="1110" xr:uid="{7EE388AD-A9C7-4ACB-8821-BC678EF0A457}"/>
    <cellStyle name="Currency 10 4 2" xfId="1111" xr:uid="{F11A263A-FF2B-4068-896A-425714B8C9F8}"/>
    <cellStyle name="Currency 10 5" xfId="1112" xr:uid="{FBA0C120-C5A4-4CED-91CF-15CA0758D7B0}"/>
    <cellStyle name="Currency 11" xfId="13" xr:uid="{0886A2EC-770A-4606-9824-CBD8E27BEBAC}"/>
    <cellStyle name="Currency 11 2" xfId="14" xr:uid="{3291C4CE-C2D6-4585-972A-279D92EAC748}"/>
    <cellStyle name="Currency 11 2 2" xfId="1113" xr:uid="{57E6DE21-61E5-4DFD-8970-D418F536DD64}"/>
    <cellStyle name="Currency 11 2 2 2" xfId="1114" xr:uid="{174B1D29-600C-43E7-86D0-CFA00CE36592}"/>
    <cellStyle name="Currency 11 2 3" xfId="1115" xr:uid="{3546BBE1-AA78-4C12-A60C-BB507BDF0FBA}"/>
    <cellStyle name="Currency 11 3" xfId="15" xr:uid="{83E7583C-677C-4B9D-A7D8-770FF7AC52B6}"/>
    <cellStyle name="Currency 11 3 2" xfId="1116" xr:uid="{BA2A872F-4754-44B6-974C-D34BA8DF0F8F}"/>
    <cellStyle name="Currency 11 3 2 2" xfId="1117" xr:uid="{25F491DF-161D-4C6A-ABFB-184FC46813C3}"/>
    <cellStyle name="Currency 11 3 3" xfId="1118" xr:uid="{BAA5F05C-D90F-4349-9DE1-7EA58F378ADC}"/>
    <cellStyle name="Currency 11 4" xfId="1119" xr:uid="{4DD31DAC-DE5A-44F7-BAF5-5BC1D194C53A}"/>
    <cellStyle name="Currency 11 4 2" xfId="1120" xr:uid="{D08F296D-A677-426B-BD63-4D479ABC6D23}"/>
    <cellStyle name="Currency 11 5" xfId="1121" xr:uid="{78A3FFC2-0518-4500-91DE-FF34BA7818E0}"/>
    <cellStyle name="Currency 12" xfId="16" xr:uid="{D19B4406-532B-4D63-A716-B5ADFC905B1A}"/>
    <cellStyle name="Currency 12 2" xfId="17" xr:uid="{7505C1F6-1B4A-4C76-8FA4-587D0836D6B7}"/>
    <cellStyle name="Currency 12 2 2" xfId="1122" xr:uid="{E747074D-7D45-4659-AAA3-E704584AA6AD}"/>
    <cellStyle name="Currency 12 2 2 2" xfId="1123" xr:uid="{4488BC82-5A5C-4E39-ABC7-D06C452C84F9}"/>
    <cellStyle name="Currency 12 2 3" xfId="1124" xr:uid="{AC287AD6-DA15-4AAB-AE1D-6EA942268BC4}"/>
    <cellStyle name="Currency 12 3" xfId="1125" xr:uid="{1312B3F7-E3B9-4AC5-A953-B79918341E4C}"/>
    <cellStyle name="Currency 12 3 2" xfId="1126" xr:uid="{213C57BD-FE59-4C8C-9870-BB2F33D4F658}"/>
    <cellStyle name="Currency 12 4" xfId="1127" xr:uid="{C3B891B1-A4A4-464D-BFB5-B9E3C60531C2}"/>
    <cellStyle name="Currency 13" xfId="18" xr:uid="{74D029CE-0211-4344-8056-296E5305754B}"/>
    <cellStyle name="Currency 14" xfId="19" xr:uid="{1B928620-CD8F-4567-A330-F0D1BDEFA29E}"/>
    <cellStyle name="Currency 14 2" xfId="1128" xr:uid="{35C7BFE3-F077-49CE-AA09-332EFFAC90A2}"/>
    <cellStyle name="Currency 14 2 2" xfId="1129" xr:uid="{AFC886DC-2B7F-4EAB-9C4C-E5B7BEC7D7E3}"/>
    <cellStyle name="Currency 14 3" xfId="1130" xr:uid="{BE3BD560-971B-4AA3-B255-F893E53F4870}"/>
    <cellStyle name="Currency 2" xfId="20" xr:uid="{793D86EB-BC6E-4B5C-8110-5B7F318428CE}"/>
    <cellStyle name="Currency 2 2" xfId="21" xr:uid="{BBBA3D41-6CCB-4C79-ACF0-B4C5E7FCA187}"/>
    <cellStyle name="Currency 2 2 2" xfId="22" xr:uid="{A4C9B1F2-51D9-4446-9DB2-AF98E882F3C8}"/>
    <cellStyle name="Currency 2 2 2 2" xfId="23" xr:uid="{A06269BC-9489-4E5E-8F9D-A655EC59EB79}"/>
    <cellStyle name="Currency 2 2 2 3" xfId="24" xr:uid="{E9F62D64-48B2-4040-85C7-A20548018DBC}"/>
    <cellStyle name="Currency 2 2 2 3 2" xfId="1131" xr:uid="{A1B060FF-9A0B-4D02-AA0A-DE0F799B427C}"/>
    <cellStyle name="Currency 2 2 2 3 2 2" xfId="1132" xr:uid="{0DD0FC4F-9004-43F6-A17A-3E8F7C28870E}"/>
    <cellStyle name="Currency 2 2 2 3 3" xfId="1133" xr:uid="{0496E3DA-BBDE-4FD7-B1B5-C2071D351BD7}"/>
    <cellStyle name="Currency 2 2 2 4" xfId="1134" xr:uid="{0C024930-3A25-4D7D-9A3E-1C9CCDD0AC15}"/>
    <cellStyle name="Currency 2 2 2 4 2" xfId="1135" xr:uid="{DAF95F17-7E0F-4A9D-8D17-08C3A1FAF704}"/>
    <cellStyle name="Currency 2 2 2 5" xfId="1136" xr:uid="{16CE9EE2-B425-4483-AB29-1E92081DD867}"/>
    <cellStyle name="Currency 2 2 3" xfId="1137" xr:uid="{BAC2D40D-3C06-4D44-9494-CC682EB8CEB6}"/>
    <cellStyle name="Currency 2 2 3 2" xfId="1138" xr:uid="{917EB212-9FD7-4B7F-8470-4405C5AE407B}"/>
    <cellStyle name="Currency 2 2 4" xfId="1139" xr:uid="{1D4C72F0-BA89-4E56-AB65-AF120CA14E9A}"/>
    <cellStyle name="Currency 2 3" xfId="25" xr:uid="{E0C3B558-B0CE-4CCD-8E24-2711DA32F7BE}"/>
    <cellStyle name="Currency 2 3 2" xfId="1140" xr:uid="{BA9E129C-AFA6-4CC9-A3E6-09B465D63FEC}"/>
    <cellStyle name="Currency 2 3 2 2" xfId="1141" xr:uid="{50D78EC5-F7CA-4942-8044-D49822C537F5}"/>
    <cellStyle name="Currency 2 3 3" xfId="1142" xr:uid="{3A7C80E8-DFFD-43FB-9296-4E73B22DACD3}"/>
    <cellStyle name="Currency 2 4" xfId="1143" xr:uid="{98AD0EAE-7372-4FA5-BB08-20ABED88C349}"/>
    <cellStyle name="Currency 2 4 2" xfId="1144" xr:uid="{B4C65C98-9098-4373-AED5-85584E64B275}"/>
    <cellStyle name="Currency 2 5" xfId="1145" xr:uid="{6356BE7C-D0C0-4747-8461-19541A461D7D}"/>
    <cellStyle name="Currency 3" xfId="26" xr:uid="{405706F3-3A66-4F7B-8DEA-A1F902443E6E}"/>
    <cellStyle name="Currency 3 2" xfId="27" xr:uid="{8143AD98-343F-41C6-B3E9-FD396656420F}"/>
    <cellStyle name="Currency 3 2 2" xfId="1146" xr:uid="{A4565C25-CAA3-469D-AAC8-F1DD5A396ACD}"/>
    <cellStyle name="Currency 3 2 2 2" xfId="1147" xr:uid="{CD2F5A28-90D6-48CA-95AE-3CFDC97E3C29}"/>
    <cellStyle name="Currency 3 2 3" xfId="1148" xr:uid="{BF8D48C2-2240-4E07-8910-6E6523CEEC05}"/>
    <cellStyle name="Currency 3 3" xfId="28" xr:uid="{F943C266-547E-4BA5-A541-273FF83DF1E0}"/>
    <cellStyle name="Currency 3 3 2" xfId="1149" xr:uid="{9EDB9BDB-66AE-4533-84FE-CC39060F97DE}"/>
    <cellStyle name="Currency 3 3 2 2" xfId="1150" xr:uid="{AC581B54-D10C-4448-880B-14DC85BE0146}"/>
    <cellStyle name="Currency 3 3 3" xfId="1151" xr:uid="{DF82F879-5B87-445D-B3CA-965A6D10C9AD}"/>
    <cellStyle name="Currency 3 4" xfId="29" xr:uid="{BF90806F-CA93-4915-91F6-A18F3A1A35CD}"/>
    <cellStyle name="Currency 3 4 2" xfId="1152" xr:uid="{1F3320F2-854E-4EA8-9D54-AFF88C5D5DBC}"/>
    <cellStyle name="Currency 3 4 2 2" xfId="1153" xr:uid="{8309C27F-1378-4432-BAA8-434330208104}"/>
    <cellStyle name="Currency 3 4 3" xfId="1154" xr:uid="{0E497028-F462-44B5-A6FF-F24C3DFF4F48}"/>
    <cellStyle name="Currency 3 5" xfId="1155" xr:uid="{6CBF1EAB-D910-4BC9-AF4A-C708F7DAC186}"/>
    <cellStyle name="Currency 3 5 2" xfId="1156" xr:uid="{50D991CB-0416-4216-BDD1-98F7093561DA}"/>
    <cellStyle name="Currency 3 6" xfId="1157" xr:uid="{C58338FA-F675-49DC-B80D-E3045A4DA48A}"/>
    <cellStyle name="Currency 4" xfId="30" xr:uid="{89084101-7DE3-481A-8065-747CEB95587C}"/>
    <cellStyle name="Currency 4 2" xfId="31" xr:uid="{410B371A-4121-4C4B-8F62-76B681857842}"/>
    <cellStyle name="Currency 4 2 2" xfId="1158" xr:uid="{86262FB6-2385-4486-B914-50F5608D5F36}"/>
    <cellStyle name="Currency 4 2 2 2" xfId="1159" xr:uid="{614ACB0D-E2E2-4897-A96C-481B5B36D027}"/>
    <cellStyle name="Currency 4 2 3" xfId="1160" xr:uid="{FA7EAF00-C4F7-446F-A41F-902E6614B972}"/>
    <cellStyle name="Currency 4 3" xfId="32" xr:uid="{9D155E5E-16F1-4932-AB7C-955E93FB1687}"/>
    <cellStyle name="Currency 4 3 2" xfId="1161" xr:uid="{CB8CD6C8-1AE1-4D80-AE85-DFC471B97899}"/>
    <cellStyle name="Currency 4 3 2 2" xfId="1162" xr:uid="{D8980CC3-D788-4CB5-BF00-A53304FB25E9}"/>
    <cellStyle name="Currency 4 3 3" xfId="1163" xr:uid="{229D51DA-1DFD-41B5-8842-886D7C6EF514}"/>
    <cellStyle name="Currency 4 4" xfId="1164" xr:uid="{367307C9-885E-4CAF-BCA1-0BA8AC05542D}"/>
    <cellStyle name="Currency 4 4 2" xfId="1165" xr:uid="{B69C0074-F8F9-48D7-ABF8-1F2B450E1E1C}"/>
    <cellStyle name="Currency 4 5" xfId="1166" xr:uid="{0CF4B882-0194-4E04-A91B-B70DCF0A9A0A}"/>
    <cellStyle name="Currency 5" xfId="33" xr:uid="{A84735AB-7587-404F-90F0-4701372171DA}"/>
    <cellStyle name="Currency 5 2" xfId="34" xr:uid="{79D6D63A-9671-4DB9-9E69-423DED2901A4}"/>
    <cellStyle name="Currency 5 2 2" xfId="1167" xr:uid="{64BC1932-73AF-4EB0-AB10-4C6CF266C40E}"/>
    <cellStyle name="Currency 5 2 2 2" xfId="1168" xr:uid="{B306AD79-224D-48D6-9D7F-0263B5CEE330}"/>
    <cellStyle name="Currency 5 2 3" xfId="1169" xr:uid="{1339E4AB-89E6-44C2-AC93-1C280177773B}"/>
    <cellStyle name="Currency 5 3" xfId="1170" xr:uid="{69E082D4-5464-4640-940D-4F1FFD2B8FB0}"/>
    <cellStyle name="Currency 6" xfId="35" xr:uid="{4A5F5F6E-C260-44B6-9112-CE9CD43B5058}"/>
    <cellStyle name="Currency 6 2" xfId="1171" xr:uid="{49F862A5-5F8F-4CF4-86C2-6D74EFF5C97A}"/>
    <cellStyle name="Currency 6 2 2" xfId="1172" xr:uid="{8A724439-48A4-4832-8090-ACACC72F398D}"/>
    <cellStyle name="Currency 6 3" xfId="1173" xr:uid="{82EDD309-65B7-44AD-A713-1619344B26F4}"/>
    <cellStyle name="Currency 7" xfId="36" xr:uid="{416FE30C-0EAC-4F35-82DA-D7989D269F77}"/>
    <cellStyle name="Currency 7 2" xfId="37" xr:uid="{8EB51FC3-6726-46CB-9CF0-CBCCE77F55BB}"/>
    <cellStyle name="Currency 7 2 2" xfId="1174" xr:uid="{924CF8CD-CC78-47CE-8CDF-76B6B95FADDE}"/>
    <cellStyle name="Currency 7 2 2 2" xfId="1175" xr:uid="{3508A5F2-C1C7-43BD-BD6B-E580A509DAA1}"/>
    <cellStyle name="Currency 7 2 3" xfId="1176" xr:uid="{497867C0-E160-451D-B50C-15C76849E01B}"/>
    <cellStyle name="Currency 7 3" xfId="1177" xr:uid="{8C137F28-1A87-48BF-8B8A-A6D8042AE449}"/>
    <cellStyle name="Currency 7 3 2" xfId="1178" xr:uid="{B40081A9-0658-48B4-9BD3-FBEC4740262B}"/>
    <cellStyle name="Currency 7 4" xfId="1179" xr:uid="{B85B563C-AD60-471C-BD73-325E69FB4199}"/>
    <cellStyle name="Currency 8" xfId="38" xr:uid="{4C1C95BC-8D80-4B07-89E8-5048EDEC5B84}"/>
    <cellStyle name="Currency 8 2" xfId="39" xr:uid="{AE1DB0FB-A770-4127-AD3E-D9416DD6E35B}"/>
    <cellStyle name="Currency 8 2 2" xfId="1180" xr:uid="{BCFE6A96-26EA-4AD6-A08E-D45A3E29FE93}"/>
    <cellStyle name="Currency 8 2 2 2" xfId="1181" xr:uid="{1F4FDB18-CF63-4D1E-AFC9-381B9B1A549A}"/>
    <cellStyle name="Currency 8 2 3" xfId="1182" xr:uid="{9A360714-1B92-460A-82DA-5A03C2A6A250}"/>
    <cellStyle name="Currency 8 3" xfId="40" xr:uid="{23C5948C-9AC2-4C0E-BF5A-72935A0F4D47}"/>
    <cellStyle name="Currency 8 3 2" xfId="1183" xr:uid="{58EA8493-0F8B-41AC-A12B-29E5D8B8794E}"/>
    <cellStyle name="Currency 8 3 2 2" xfId="1184" xr:uid="{FF5BFDC9-65AB-4AA6-9603-69A384F82BAB}"/>
    <cellStyle name="Currency 8 3 3" xfId="1185" xr:uid="{CBD25952-F2AF-487F-AEA5-A78635C6807C}"/>
    <cellStyle name="Currency 8 4" xfId="41" xr:uid="{D5E3A76A-1053-4421-B8B3-7D0A2EE86191}"/>
    <cellStyle name="Currency 8 4 2" xfId="1186" xr:uid="{BE90E18F-AD8E-4BB6-82BB-349936F98E42}"/>
    <cellStyle name="Currency 8 4 2 2" xfId="1187" xr:uid="{C00C65DE-6C46-4212-B832-43C2A9A9DF95}"/>
    <cellStyle name="Currency 8 4 3" xfId="1188" xr:uid="{EF53BC0E-68D0-4CC3-8149-84E12B61735A}"/>
    <cellStyle name="Currency 8 5" xfId="1189" xr:uid="{7332F01C-6D69-4587-A592-9A386305CA97}"/>
    <cellStyle name="Currency 8 5 2" xfId="1190" xr:uid="{7CC7AF56-83AE-439C-892F-AB136D734AC3}"/>
    <cellStyle name="Currency 8 6" xfId="1191" xr:uid="{F236AC23-6485-4BEE-BF62-322236C75FD2}"/>
    <cellStyle name="Currency 9" xfId="42" xr:uid="{0136A4D2-A274-46F4-BE3C-9B33EC7CED24}"/>
    <cellStyle name="Currency 9 2" xfId="43" xr:uid="{8F95D6DE-D80B-464F-A6BD-615F352A0C43}"/>
    <cellStyle name="Currency 9 2 2" xfId="1192" xr:uid="{CE67E3F8-9BDE-42CD-A11F-D0DB86C0D84B}"/>
    <cellStyle name="Currency 9 2 2 2" xfId="1193" xr:uid="{4C82FE60-E563-4F49-8100-11DE9526E824}"/>
    <cellStyle name="Currency 9 2 3" xfId="1194" xr:uid="{D0DB2865-8B02-4C91-ABEA-B95E5583F288}"/>
    <cellStyle name="Currency 9 3" xfId="44" xr:uid="{8F2282A2-7FC1-4247-8B99-4F28428D3D92}"/>
    <cellStyle name="Currency 9 3 2" xfId="1195" xr:uid="{3E67F00E-1F0D-45A5-8318-191F4A9A728F}"/>
    <cellStyle name="Currency 9 3 2 2" xfId="1196" xr:uid="{05076A0F-AB04-4683-8D68-F8B0E95BA6C3}"/>
    <cellStyle name="Currency 9 3 3" xfId="1197" xr:uid="{0DBD6E6E-C3AE-4E93-8341-C8A27BDFF01C}"/>
    <cellStyle name="Currency 9 4" xfId="1198" xr:uid="{07BC8414-A2EC-4224-9A80-009E19904559}"/>
    <cellStyle name="Currency 9 4 2" xfId="1199" xr:uid="{66AC8039-826B-477E-8353-41C5B769CC84}"/>
    <cellStyle name="Currency 9 5" xfId="1200" xr:uid="{806536D7-DB50-4455-9851-155BA00CF82E}"/>
    <cellStyle name="Hyperlink" xfId="1" builtinId="8"/>
    <cellStyle name="Hyperlink 2" xfId="8" xr:uid="{4DDD919F-164F-4B42-A1D0-370D49E0A54B}"/>
    <cellStyle name="Hyperlink 3" xfId="1400" xr:uid="{37745316-1DC9-485E-AF48-D04003BCB216}"/>
    <cellStyle name="Normal" xfId="0" builtinId="0"/>
    <cellStyle name="Normal 10" xfId="45" xr:uid="{D6F5A508-0FFB-4300-B6BE-8E11455FDC56}"/>
    <cellStyle name="Normal 10 10" xfId="91" xr:uid="{C94AAC6F-5950-4344-8397-BB8201A57CB0}"/>
    <cellStyle name="Normal 10 10 2" xfId="92" xr:uid="{E0A13DCE-BA8B-45B4-B0AF-38CDC7EB2003}"/>
    <cellStyle name="Normal 10 11" xfId="93" xr:uid="{1564F167-2B46-4A01-A8CE-E960EB8899BA}"/>
    <cellStyle name="Normal 10 11 2" xfId="94" xr:uid="{F97B0338-1867-45AF-8752-47656158CB22}"/>
    <cellStyle name="Normal 10 12" xfId="95" xr:uid="{CEB35179-58BA-417D-9CC5-75DE4CBB6AD7}"/>
    <cellStyle name="Normal 10 12 2" xfId="96" xr:uid="{91931BDE-C960-48E7-8D68-04993509FA67}"/>
    <cellStyle name="Normal 10 13" xfId="97" xr:uid="{CC1AF60B-D7F8-454A-A60E-EB2CB1543E26}"/>
    <cellStyle name="Normal 10 2" xfId="83" xr:uid="{AE332F70-E82B-44B1-B57C-6DF7C199B5D4}"/>
    <cellStyle name="Normal 10 2 2" xfId="98" xr:uid="{280FA1E5-F6FE-43A8-8B3C-92D594382B1C}"/>
    <cellStyle name="Normal 10 2 2 2" xfId="99" xr:uid="{EB1813B0-C600-4844-A7C3-C37DBC22E0DE}"/>
    <cellStyle name="Normal 10 2 2 2 2" xfId="100" xr:uid="{2C14E879-247D-4807-AFF1-49CC8855FEB2}"/>
    <cellStyle name="Normal 10 2 2 2 2 2" xfId="101" xr:uid="{80A442B4-D2CC-4826-B366-CFF0048D28AF}"/>
    <cellStyle name="Normal 10 2 2 2 2 2 2" xfId="102" xr:uid="{752F3A4D-0F28-48FC-93CB-2DF26B24E378}"/>
    <cellStyle name="Normal 10 2 2 2 2 3" xfId="103" xr:uid="{C2B03EE5-46F8-4876-A194-338B6978DEAC}"/>
    <cellStyle name="Normal 10 2 2 2 3" xfId="104" xr:uid="{E52A8643-3869-44B1-99D5-DAC2017F19EE}"/>
    <cellStyle name="Normal 10 2 2 2 3 2" xfId="105" xr:uid="{21024633-6C1C-4A6E-BBEE-D536D717BA44}"/>
    <cellStyle name="Normal 10 2 2 2 3 2 2" xfId="106" xr:uid="{E11D68C5-4B1F-44A2-9EF8-FC7F4B6CB1DC}"/>
    <cellStyle name="Normal 10 2 2 2 3 3" xfId="107" xr:uid="{A3FFA012-5844-47A6-95F8-A0654B499BFC}"/>
    <cellStyle name="Normal 10 2 2 2 4" xfId="108" xr:uid="{9A566341-9522-4D6B-B833-1657676364F1}"/>
    <cellStyle name="Normal 10 2 2 2 4 2" xfId="109" xr:uid="{91D99A06-5B34-43B0-9A17-0CAD9EFEB7C6}"/>
    <cellStyle name="Normal 10 2 2 2 4 2 2" xfId="110" xr:uid="{3FD79BC9-B8D5-4E0B-8026-C5C0060EF7CB}"/>
    <cellStyle name="Normal 10 2 2 2 4 3" xfId="111" xr:uid="{56B8AD8D-8CB0-4678-8F33-4C9A69337526}"/>
    <cellStyle name="Normal 10 2 2 2 5" xfId="112" xr:uid="{F278C088-CD73-45C1-AB75-8FC290518B1B}"/>
    <cellStyle name="Normal 10 2 2 2 5 2" xfId="113" xr:uid="{06FD9BE6-219D-419F-A9BC-2A8FBD4B4418}"/>
    <cellStyle name="Normal 10 2 2 2 5 2 2" xfId="114" xr:uid="{FDF3BA98-CC08-4ACA-B892-986280430E18}"/>
    <cellStyle name="Normal 10 2 2 2 5 3" xfId="115" xr:uid="{53BE6F89-1C5B-456F-B639-915951BDA743}"/>
    <cellStyle name="Normal 10 2 2 2 6" xfId="116" xr:uid="{7BCD7E22-A04C-479C-B5F4-7881E79B0AA9}"/>
    <cellStyle name="Normal 10 2 2 2 6 2" xfId="117" xr:uid="{65B16E2C-7DBD-4933-8B3B-7E2D9859710E}"/>
    <cellStyle name="Normal 10 2 2 2 7" xfId="118" xr:uid="{05F8C42B-8220-4CCC-B593-C14A29BBE176}"/>
    <cellStyle name="Normal 10 2 2 3" xfId="119" xr:uid="{7B0BF1F4-D1E3-42BB-818A-96FCC84763E9}"/>
    <cellStyle name="Normal 10 2 2 3 2" xfId="120" xr:uid="{1CF62096-41A8-4A94-A780-CAC6D39E35F9}"/>
    <cellStyle name="Normal 10 2 2 3 2 2" xfId="121" xr:uid="{AD9A4D6C-7EB9-4E67-843E-22C010047EA8}"/>
    <cellStyle name="Normal 10 2 2 3 3" xfId="122" xr:uid="{A170528A-C233-4067-A9E7-BFAEC7F08A12}"/>
    <cellStyle name="Normal 10 2 2 4" xfId="123" xr:uid="{2D723D0F-60EC-46F4-A836-4043B7500A41}"/>
    <cellStyle name="Normal 10 2 2 4 2" xfId="124" xr:uid="{868F6130-BE28-42BF-9CB3-943ACDC6E2B9}"/>
    <cellStyle name="Normal 10 2 2 4 2 2" xfId="125" xr:uid="{DB74FBB4-8367-42AA-8DF7-5B3B51230E92}"/>
    <cellStyle name="Normal 10 2 2 4 3" xfId="126" xr:uid="{1A6527DA-B018-4C7D-AF92-2CC6CED70638}"/>
    <cellStyle name="Normal 10 2 2 5" xfId="127" xr:uid="{27517369-8324-4132-9A8E-694724B98013}"/>
    <cellStyle name="Normal 10 2 2 5 2" xfId="128" xr:uid="{712DF8DC-3A24-4032-8842-E2D1D1970A3B}"/>
    <cellStyle name="Normal 10 2 2 5 2 2" xfId="129" xr:uid="{96039E1C-8D22-42CE-BE63-EF70309EAE8A}"/>
    <cellStyle name="Normal 10 2 2 5 3" xfId="130" xr:uid="{4154B410-7454-4274-8BB1-6AD4F27B0376}"/>
    <cellStyle name="Normal 10 2 2 6" xfId="131" xr:uid="{D504A2C2-0E87-46EE-A637-834A89FFF23D}"/>
    <cellStyle name="Normal 10 2 2 6 2" xfId="132" xr:uid="{BC98784E-54A3-45FE-B184-92AE34AFD8A6}"/>
    <cellStyle name="Normal 10 2 2 6 2 2" xfId="133" xr:uid="{92E5966F-7D00-46A9-B493-6DD0CD0C857F}"/>
    <cellStyle name="Normal 10 2 2 6 3" xfId="134" xr:uid="{616B735E-4BA1-4A05-B833-7E3EE115852A}"/>
    <cellStyle name="Normal 10 2 2 7" xfId="135" xr:uid="{C76BC23B-41A8-449D-AB09-DC1E0734A7C5}"/>
    <cellStyle name="Normal 10 2 2 7 2" xfId="136" xr:uid="{B20F92DB-26F1-4F1A-A066-FA15B65370D4}"/>
    <cellStyle name="Normal 10 2 2 8" xfId="137" xr:uid="{82F74E9A-5F06-4185-B0A2-D93BF8F74853}"/>
    <cellStyle name="Normal 10 2 3" xfId="138" xr:uid="{BD384109-3139-4C5B-8781-5CB0C11E2F5D}"/>
    <cellStyle name="Normal 10 2 3 2" xfId="139" xr:uid="{8146D15B-8939-466B-873B-CB6923932DE7}"/>
    <cellStyle name="Normal 10 2 3 2 2" xfId="140" xr:uid="{FED469C4-F7FB-482E-AE62-E463D34F849E}"/>
    <cellStyle name="Normal 10 2 3 2 2 2" xfId="141" xr:uid="{F0B4678E-7300-43A8-BCBE-5E538BC4AC70}"/>
    <cellStyle name="Normal 10 2 3 2 3" xfId="142" xr:uid="{D4DCA805-85D4-4FC6-BFCC-D5D1C2818633}"/>
    <cellStyle name="Normal 10 2 3 3" xfId="143" xr:uid="{D01D00D1-003F-4835-ACA3-2DF735F0E66A}"/>
    <cellStyle name="Normal 10 2 3 3 2" xfId="144" xr:uid="{04B2FB40-FE62-4EC8-8361-3ED31A37EB31}"/>
    <cellStyle name="Normal 10 2 3 3 2 2" xfId="145" xr:uid="{C32607A5-3C78-44FD-9FCE-D2DC162809E1}"/>
    <cellStyle name="Normal 10 2 3 3 3" xfId="146" xr:uid="{7F3EAA92-C48E-40D9-95A8-DFED81944B88}"/>
    <cellStyle name="Normal 10 2 3 4" xfId="147" xr:uid="{6875E7F5-A955-4385-B0EC-8207FC207137}"/>
    <cellStyle name="Normal 10 2 3 4 2" xfId="148" xr:uid="{B62E22AD-C97F-4B8F-9BFA-D82ADA04B740}"/>
    <cellStyle name="Normal 10 2 3 4 2 2" xfId="149" xr:uid="{F6DBA68D-7E9F-42BD-AA90-0B741BACB65D}"/>
    <cellStyle name="Normal 10 2 3 4 3" xfId="150" xr:uid="{DFC727AB-F32C-4636-B0D9-D7784AD563D7}"/>
    <cellStyle name="Normal 10 2 3 5" xfId="151" xr:uid="{221F69DE-B159-485C-84DD-CC3F8BBD0022}"/>
    <cellStyle name="Normal 10 2 3 5 2" xfId="152" xr:uid="{CEA62B37-0287-45A4-B368-F102282838FF}"/>
    <cellStyle name="Normal 10 2 3 5 2 2" xfId="153" xr:uid="{E02E6809-EE32-43E3-8590-155E70219031}"/>
    <cellStyle name="Normal 10 2 3 5 3" xfId="154" xr:uid="{71B19C60-4863-4D40-98B5-917565726E91}"/>
    <cellStyle name="Normal 10 2 3 6" xfId="155" xr:uid="{7A57D3AA-3A5C-4EB6-AFB9-C87221132777}"/>
    <cellStyle name="Normal 10 2 3 6 2" xfId="156" xr:uid="{34BCEE5C-6062-4B06-90F4-3CD1F468FDF8}"/>
    <cellStyle name="Normal 10 2 3 7" xfId="157" xr:uid="{847FD0F4-A83E-4030-9DCE-86D9C8F828F6}"/>
    <cellStyle name="Normal 10 2 4" xfId="158" xr:uid="{3C717175-EA60-4860-8C1F-E03AC6A2A7DB}"/>
    <cellStyle name="Normal 10 2 4 2" xfId="159" xr:uid="{36F46E4D-66A7-436B-8212-E69B701DA761}"/>
    <cellStyle name="Normal 10 2 4 2 2" xfId="160" xr:uid="{14839D90-A1E2-4C81-AE34-04CAA7482414}"/>
    <cellStyle name="Normal 10 2 4 3" xfId="161" xr:uid="{F051EF5C-1798-4FAA-A80C-C69074F0C56E}"/>
    <cellStyle name="Normal 10 2 5" xfId="162" xr:uid="{B4A9F7A9-6604-48E3-9F2F-D8924B6199F2}"/>
    <cellStyle name="Normal 10 2 5 2" xfId="163" xr:uid="{ABBB1E71-2984-468B-8641-70FF57066116}"/>
    <cellStyle name="Normal 10 2 5 2 2" xfId="164" xr:uid="{859BE81F-65D1-4E77-BAFD-54E6B23072AB}"/>
    <cellStyle name="Normal 10 2 5 3" xfId="165" xr:uid="{104E343B-A64B-4895-881D-7057ABAC493A}"/>
    <cellStyle name="Normal 10 2 6" xfId="166" xr:uid="{88DBED04-E064-432F-BDE1-5693B0CAC6DF}"/>
    <cellStyle name="Normal 10 2 6 2" xfId="167" xr:uid="{BB6266AB-AF43-4BDC-8C18-1E274DE006AD}"/>
    <cellStyle name="Normal 10 2 6 2 2" xfId="168" xr:uid="{CACF8082-6141-4E34-AC3A-C613A743EA67}"/>
    <cellStyle name="Normal 10 2 6 3" xfId="169" xr:uid="{0FDBCCD2-01EE-407B-A934-A7CCF3CEA453}"/>
    <cellStyle name="Normal 10 2 7" xfId="170" xr:uid="{BBEF074B-CF64-43E9-BC3E-B79145DF8B03}"/>
    <cellStyle name="Normal 10 2 7 2" xfId="171" xr:uid="{2217A141-8CA8-4186-824E-82AF98295194}"/>
    <cellStyle name="Normal 10 2 7 2 2" xfId="172" xr:uid="{2185C544-A509-439E-B449-F49A3E8EA31B}"/>
    <cellStyle name="Normal 10 2 7 3" xfId="173" xr:uid="{B105ACF5-6127-4FF5-A82C-00AF7DC94C91}"/>
    <cellStyle name="Normal 10 2 8" xfId="174" xr:uid="{4C13B3CB-FB0E-4DFD-919A-CDD904A47167}"/>
    <cellStyle name="Normal 10 2 8 2" xfId="175" xr:uid="{03128933-7438-483F-AB61-189DD863ED37}"/>
    <cellStyle name="Normal 10 2 9" xfId="176" xr:uid="{01B74FB7-35DF-49C8-ADA0-1517F1FBB0FB}"/>
    <cellStyle name="Normal 10 3" xfId="177" xr:uid="{E0DDCE74-2401-4B7E-9EC8-B5278BDA90BF}"/>
    <cellStyle name="Normal 10 3 2" xfId="178" xr:uid="{C01CAA66-779C-4BEC-B93D-A730E33DEA6D}"/>
    <cellStyle name="Normal 10 3 2 2" xfId="179" xr:uid="{6E35F923-55B7-4992-8315-C8FB685B3E8E}"/>
    <cellStyle name="Normal 10 3 2 2 2" xfId="180" xr:uid="{A27011ED-20D2-40EF-B90C-6AC16CEFD956}"/>
    <cellStyle name="Normal 10 3 2 2 2 2" xfId="181" xr:uid="{33659971-DC1D-4FE0-87BA-6732C815CB4A}"/>
    <cellStyle name="Normal 10 3 2 2 2 2 2" xfId="1201" xr:uid="{D5A673A5-E3D9-434D-BCAC-CBF75A733C1B}"/>
    <cellStyle name="Normal 10 3 2 2 2 3" xfId="1202" xr:uid="{4DC6F018-282C-4EBD-A3EE-AAD9774931A0}"/>
    <cellStyle name="Normal 10 3 2 2 3" xfId="182" xr:uid="{28E0343C-D566-49E9-A404-62E393E69E38}"/>
    <cellStyle name="Normal 10 3 2 2 3 2" xfId="1203" xr:uid="{C1BE8746-9CFE-41C2-B76D-EA81FBC7A0D7}"/>
    <cellStyle name="Normal 10 3 2 2 4" xfId="1204" xr:uid="{7404EE5B-B3BA-487F-B0EC-C9B0492226C6}"/>
    <cellStyle name="Normal 10 3 2 3" xfId="183" xr:uid="{E7433F94-BF6D-45A6-AABA-259E1130938E}"/>
    <cellStyle name="Normal 10 3 2 3 2" xfId="184" xr:uid="{D98E3AAF-DAA3-42AB-9143-95E6622A531C}"/>
    <cellStyle name="Normal 10 3 2 3 2 2" xfId="185" xr:uid="{910A10E8-D523-4A73-B2F9-E36A10BF7F4D}"/>
    <cellStyle name="Normal 10 3 2 3 3" xfId="186" xr:uid="{E69F34CD-C642-4BAA-BDF0-214F60BAEA6D}"/>
    <cellStyle name="Normal 10 3 2 4" xfId="187" xr:uid="{F8C469A5-45C8-444A-85AC-283EC8A12F88}"/>
    <cellStyle name="Normal 10 3 2 4 2" xfId="188" xr:uid="{CA7B4C3B-D372-4534-B016-D5DB8FB5284B}"/>
    <cellStyle name="Normal 10 3 2 4 2 2" xfId="189" xr:uid="{65154695-71DC-4CD4-B22D-D3BAC2BC5438}"/>
    <cellStyle name="Normal 10 3 2 4 3" xfId="190" xr:uid="{E37FC624-5C7D-449A-AB2B-009746E02DD8}"/>
    <cellStyle name="Normal 10 3 2 5" xfId="191" xr:uid="{1308CC8C-37B4-4171-A09C-60AFF944594E}"/>
    <cellStyle name="Normal 10 3 2 5 2" xfId="192" xr:uid="{E252B336-2E62-4640-874E-B08201E0F591}"/>
    <cellStyle name="Normal 10 3 2 5 2 2" xfId="193" xr:uid="{54C6C233-D38B-4AE8-9691-BBCA8B4BD7C6}"/>
    <cellStyle name="Normal 10 3 2 5 3" xfId="194" xr:uid="{7797797F-F16F-440D-9451-592897EB8CCE}"/>
    <cellStyle name="Normal 10 3 2 6" xfId="195" xr:uid="{C81E3AC2-F932-425E-B40F-010C5F952228}"/>
    <cellStyle name="Normal 10 3 2 6 2" xfId="196" xr:uid="{84CA055A-59E8-4114-89CE-EC9A9A66882B}"/>
    <cellStyle name="Normal 10 3 2 7" xfId="197" xr:uid="{80F22602-0DFD-4BC5-9F44-D5477747F967}"/>
    <cellStyle name="Normal 10 3 3" xfId="198" xr:uid="{996013BA-F025-479F-8CE9-7A682C65259A}"/>
    <cellStyle name="Normal 10 3 3 2" xfId="199" xr:uid="{A4467856-A122-4869-9A5C-8CA7B41C7FFC}"/>
    <cellStyle name="Normal 10 3 3 2 2" xfId="200" xr:uid="{4E6EB3CD-EF03-485E-A9C2-FF1A82D0FFD1}"/>
    <cellStyle name="Normal 10 3 3 2 2 2" xfId="1205" xr:uid="{232D1BA4-8E71-44FD-8F92-42D415F10E82}"/>
    <cellStyle name="Normal 10 3 3 2 3" xfId="1206" xr:uid="{F33C5F5D-E112-4EEB-A0F1-833FA4110A1A}"/>
    <cellStyle name="Normal 10 3 3 3" xfId="201" xr:uid="{1B99378B-17EE-4F5C-A116-140A8486650C}"/>
    <cellStyle name="Normal 10 3 3 3 2" xfId="1207" xr:uid="{46682EA3-2CE0-4B21-A225-D18EF205E8C2}"/>
    <cellStyle name="Normal 10 3 3 4" xfId="1208" xr:uid="{B028D40C-0EF3-4967-A93D-A24C4650ACA9}"/>
    <cellStyle name="Normal 10 3 4" xfId="202" xr:uid="{C53BD4D7-A440-4BFE-9BB8-40C5547C1582}"/>
    <cellStyle name="Normal 10 3 4 2" xfId="203" xr:uid="{0B19BD71-ACF0-4F6F-BEE6-4E857BE84188}"/>
    <cellStyle name="Normal 10 3 4 2 2" xfId="204" xr:uid="{D4EEEC21-E196-4ADB-8DD4-A3C5E0BD6AA7}"/>
    <cellStyle name="Normal 10 3 4 3" xfId="205" xr:uid="{2F96C862-AAB4-4960-BAEB-D331AB3AF45F}"/>
    <cellStyle name="Normal 10 3 5" xfId="206" xr:uid="{9436E794-0767-412F-9963-4B65D04CEE3D}"/>
    <cellStyle name="Normal 10 3 5 2" xfId="207" xr:uid="{DEE66BC9-5849-4681-8A75-C32E2F3D53B6}"/>
    <cellStyle name="Normal 10 3 5 2 2" xfId="208" xr:uid="{853B44D9-EB90-4380-9026-11A419710416}"/>
    <cellStyle name="Normal 10 3 5 3" xfId="209" xr:uid="{24179ACA-17F9-4B59-AA94-16740715D828}"/>
    <cellStyle name="Normal 10 3 6" xfId="210" xr:uid="{4DE1E398-AD4B-49F6-B12D-FB4E96FED7E5}"/>
    <cellStyle name="Normal 10 3 6 2" xfId="211" xr:uid="{C9A9519E-C9D5-42A3-9E0D-BBFE1A436FF3}"/>
    <cellStyle name="Normal 10 3 6 2 2" xfId="212" xr:uid="{2F8B210A-1E81-4B2F-B56F-A49850E19B76}"/>
    <cellStyle name="Normal 10 3 6 3" xfId="213" xr:uid="{25463FAC-FE12-43D2-9A4D-5F78DCE4EE27}"/>
    <cellStyle name="Normal 10 3 7" xfId="214" xr:uid="{4273B093-6150-4BAD-B0C3-CEABE0E2448A}"/>
    <cellStyle name="Normal 10 3 7 2" xfId="215" xr:uid="{E8C193DC-70EC-4DAA-89D8-C90A1C72FE9C}"/>
    <cellStyle name="Normal 10 3 8" xfId="216" xr:uid="{753C8EEF-6B30-49BF-8198-4723945D5DFD}"/>
    <cellStyle name="Normal 10 4" xfId="217" xr:uid="{0356B680-6C9D-4C75-8690-4D9CFF1E855B}"/>
    <cellStyle name="Normal 10 4 2" xfId="218" xr:uid="{E54CD7EA-F930-48F6-A69D-B657E3CFFDA7}"/>
    <cellStyle name="Normal 10 4 2 2" xfId="219" xr:uid="{85003DA4-2C96-470B-A75E-C671A293F252}"/>
    <cellStyle name="Normal 10 4 2 2 2" xfId="220" xr:uid="{CDBAFD23-D6BF-46A7-A343-B44E622695CE}"/>
    <cellStyle name="Normal 10 4 2 2 2 2" xfId="1209" xr:uid="{DF46B78F-7DBF-4047-B3D4-2D82BF4051E1}"/>
    <cellStyle name="Normal 10 4 2 2 3" xfId="1210" xr:uid="{C9451916-05BA-4D3E-8666-3F15A73F18AD}"/>
    <cellStyle name="Normal 10 4 2 3" xfId="221" xr:uid="{8188E0CB-1F8A-4D3D-93E1-AC17933B83EA}"/>
    <cellStyle name="Normal 10 4 2 3 2" xfId="1211" xr:uid="{C2A88DD1-52FF-4C67-AA60-6D1A021DA55A}"/>
    <cellStyle name="Normal 10 4 2 4" xfId="1212" xr:uid="{730FA589-C3A6-4177-945B-8B98EB99056F}"/>
    <cellStyle name="Normal 10 4 3" xfId="222" xr:uid="{B9A71DB8-EF94-4954-A54E-111241AD3B0E}"/>
    <cellStyle name="Normal 10 4 3 2" xfId="223" xr:uid="{165AE2DE-A9C2-41E8-B61F-85A4F17DEF86}"/>
    <cellStyle name="Normal 10 4 3 2 2" xfId="224" xr:uid="{D46D5B45-3312-42DF-B5DB-03B9AE09B3A9}"/>
    <cellStyle name="Normal 10 4 3 3" xfId="225" xr:uid="{897DAC53-34B1-4903-9F94-BAF076B773FF}"/>
    <cellStyle name="Normal 10 4 4" xfId="226" xr:uid="{541D5F72-D6E7-48AB-8382-9F74051504FA}"/>
    <cellStyle name="Normal 10 4 4 2" xfId="227" xr:uid="{67580A4F-5558-46BD-97C9-6FB1D9E67CBC}"/>
    <cellStyle name="Normal 10 4 4 2 2" xfId="228" xr:uid="{E664CAB7-B82A-4E01-AE99-8485D2F36DB6}"/>
    <cellStyle name="Normal 10 4 4 3" xfId="229" xr:uid="{66D45B10-73AF-4C15-8A37-41C7A0D7BA47}"/>
    <cellStyle name="Normal 10 4 5" xfId="230" xr:uid="{71006BD9-3284-41CF-87A4-E56E2061DAE2}"/>
    <cellStyle name="Normal 10 4 5 2" xfId="231" xr:uid="{8330230F-7AB0-4F50-A072-0A24529017EF}"/>
    <cellStyle name="Normal 10 4 5 2 2" xfId="232" xr:uid="{E26A98FC-0CE8-407C-9F8B-B49F67743A82}"/>
    <cellStyle name="Normal 10 4 5 3" xfId="233" xr:uid="{228826EE-EB99-47B7-884D-9207D8A5847B}"/>
    <cellStyle name="Normal 10 4 6" xfId="234" xr:uid="{57A6FAAB-409E-4B95-82B0-53EA4167126D}"/>
    <cellStyle name="Normal 10 4 6 2" xfId="235" xr:uid="{3D078593-82AE-4742-9A12-1EDFD284C83B}"/>
    <cellStyle name="Normal 10 4 7" xfId="236" xr:uid="{AE77F355-DE8F-4169-85E9-F5059D9308A1}"/>
    <cellStyle name="Normal 10 5" xfId="237" xr:uid="{735B98BF-E959-437F-B425-708F04CDB639}"/>
    <cellStyle name="Normal 10 5 2" xfId="238" xr:uid="{DF074A8A-45BF-4609-BB6D-5A2EDC4FBB90}"/>
    <cellStyle name="Normal 10 5 2 2" xfId="239" xr:uid="{894E4B4E-A8F3-48D4-A249-BEBC19563401}"/>
    <cellStyle name="Normal 10 5 2 2 2" xfId="1213" xr:uid="{B17FA356-636E-47AC-B5AD-339F3553574F}"/>
    <cellStyle name="Normal 10 5 2 3" xfId="1214" xr:uid="{CD4E6E33-CA9F-4F1E-9D36-3CC8466B216B}"/>
    <cellStyle name="Normal 10 5 3" xfId="240" xr:uid="{9C4750B7-0379-4F2F-A9FC-E1C51F23FEB4}"/>
    <cellStyle name="Normal 10 5 3 2" xfId="1215" xr:uid="{FD0D997E-909C-4203-BAAD-CF527F5D433F}"/>
    <cellStyle name="Normal 10 5 4" xfId="1216" xr:uid="{084259DF-E330-400D-82D3-715272DE07FD}"/>
    <cellStyle name="Normal 10 6" xfId="241" xr:uid="{9DAB835B-045F-4D45-951C-52DAF8027B3E}"/>
    <cellStyle name="Normal 10 6 2" xfId="242" xr:uid="{7CDE9BA5-AFC3-421A-A1C9-3CF9D90650A4}"/>
    <cellStyle name="Normal 10 6 2 2" xfId="243" xr:uid="{F9DBA820-B4EE-497A-BA7A-A525A8508632}"/>
    <cellStyle name="Normal 10 6 3" xfId="244" xr:uid="{C11A0C46-E900-4701-A6DC-9721FAB1E508}"/>
    <cellStyle name="Normal 10 7" xfId="245" xr:uid="{8F1882F4-EF2F-44CF-81ED-49E2E3E7E095}"/>
    <cellStyle name="Normal 10 7 2" xfId="246" xr:uid="{6C366568-CEF9-49F1-B0DC-7A7A92BC6622}"/>
    <cellStyle name="Normal 10 7 2 2" xfId="247" xr:uid="{171A3E71-6C9B-4497-A7E4-8A5DD4973A76}"/>
    <cellStyle name="Normal 10 7 3" xfId="248" xr:uid="{D0EE3DFC-B168-4EAD-9DFB-3474FC6A3A77}"/>
    <cellStyle name="Normal 10 8" xfId="249" xr:uid="{0BEBB5D7-799B-46A9-8687-AA5BD91F0208}"/>
    <cellStyle name="Normal 10 8 2" xfId="250" xr:uid="{C2514C4A-B4ED-43E3-98CF-01943118A513}"/>
    <cellStyle name="Normal 10 8 2 2" xfId="251" xr:uid="{578477D9-15E0-431D-967A-DE93C2CE2D8A}"/>
    <cellStyle name="Normal 10 8 3" xfId="252" xr:uid="{33A22BB7-90C8-4539-8314-D2DBDCCE938C}"/>
    <cellStyle name="Normal 10 9" xfId="253" xr:uid="{AD820BE1-6ECE-44B1-8B57-E810F5430C40}"/>
    <cellStyle name="Normal 10 9 2" xfId="254" xr:uid="{5BE44121-2AD7-4610-9874-E74CEFFA4B46}"/>
    <cellStyle name="Normal 11" xfId="46" xr:uid="{90D7E4E5-3F0D-45E7-B9E5-0D69EBA3DA1D}"/>
    <cellStyle name="Normal 11 2" xfId="1217" xr:uid="{7AE81A23-8B90-4E19-8681-7E927EA6769C}"/>
    <cellStyle name="Normal 11 2 2" xfId="1218" xr:uid="{8F1350B3-8ADA-45A2-B042-A1DAB06B0AF5}"/>
    <cellStyle name="Normal 11 3" xfId="1219" xr:uid="{F2591B84-2B5C-4E45-B8AC-DC1D8DE0254C}"/>
    <cellStyle name="Normal 12" xfId="47" xr:uid="{A687907C-F910-494F-9CEB-C910F524E65D}"/>
    <cellStyle name="Normal 12 2" xfId="1220" xr:uid="{3DD6A7FF-6CD4-4BDC-8730-3E09A9C14C09}"/>
    <cellStyle name="Normal 12 2 2" xfId="1221" xr:uid="{3C5322C1-E8DC-428C-B379-A5AB1E556B54}"/>
    <cellStyle name="Normal 12 3" xfId="1222" xr:uid="{ABDC348E-FE43-4AF2-A06F-264AC99C519C}"/>
    <cellStyle name="Normal 13" xfId="48" xr:uid="{069CEC9F-37AB-422E-8D51-098617A981E6}"/>
    <cellStyle name="Normal 13 2" xfId="49" xr:uid="{D4C89D95-EFB6-421C-9D46-76526D2FC463}"/>
    <cellStyle name="Normal 13 2 2" xfId="1223" xr:uid="{A57974EE-DD19-4054-BF45-1EA1F42C2772}"/>
    <cellStyle name="Normal 13 2 2 2" xfId="1224" xr:uid="{45A0AE54-243C-40A1-8E8B-B762903E74EF}"/>
    <cellStyle name="Normal 13 2 3" xfId="1225" xr:uid="{BF8A9D4E-7F33-4767-9D4F-EAD6144ABE78}"/>
    <cellStyle name="Normal 13 3" xfId="1226" xr:uid="{2E365952-72C0-4D24-9EFE-22BAA9B048FC}"/>
    <cellStyle name="Normal 13 3 2" xfId="1227" xr:uid="{56AE1DCE-37DF-4B4E-B116-1765EC3F4F22}"/>
    <cellStyle name="Normal 13 4" xfId="1228" xr:uid="{C8C031EA-10FC-444B-90A0-9DFDDA1F203A}"/>
    <cellStyle name="Normal 14" xfId="50" xr:uid="{14825E78-A895-4EB1-993C-27950C0749CE}"/>
    <cellStyle name="Normal 14 2" xfId="255" xr:uid="{13A20BB0-604E-4C9A-A4AF-AEAF38B0E69F}"/>
    <cellStyle name="Normal 14 2 2" xfId="256" xr:uid="{3DE6794B-59FE-4DB2-88A8-AE243CDCFA40}"/>
    <cellStyle name="Normal 14 2 2 2" xfId="1229" xr:uid="{1CE21BFD-6BF6-4530-A618-1F8507D48202}"/>
    <cellStyle name="Normal 14 2 3" xfId="1230" xr:uid="{CA02A803-CF79-4382-B203-0833B2B701C7}"/>
    <cellStyle name="Normal 14 3" xfId="1231" xr:uid="{0D2C9904-4A20-4956-8A07-3752E26CAD1C}"/>
    <cellStyle name="Normal 14 3 2" xfId="1232" xr:uid="{ECDF678E-48A1-497D-8886-63560CDF71C2}"/>
    <cellStyle name="Normal 14 4" xfId="1233" xr:uid="{B50C550F-10CD-4DD3-9416-DD9DF69AB44C}"/>
    <cellStyle name="Normal 15" xfId="51" xr:uid="{E5D514BF-95DD-49DC-A84F-33A8476FEA13}"/>
    <cellStyle name="Normal 15 2" xfId="52" xr:uid="{B34ABF94-F148-42FC-A10E-39B98A59F165}"/>
    <cellStyle name="Normal 15 2 2" xfId="1234" xr:uid="{FB0E2176-B18C-48D4-8866-D3608A6CCA2D}"/>
    <cellStyle name="Normal 15 2 2 2" xfId="1235" xr:uid="{79450677-0AB3-48A9-8129-D3FA6383C781}"/>
    <cellStyle name="Normal 15 2 3" xfId="1236" xr:uid="{628F36B1-093A-468D-BB45-18D69EB0E16C}"/>
    <cellStyle name="Normal 15 3" xfId="1237" xr:uid="{DB5EA908-707B-4973-B61F-18EBEE49929A}"/>
    <cellStyle name="Normal 15 3 2" xfId="1238" xr:uid="{AB82DA2B-54A7-4287-87F5-4EFF7FDEBCE0}"/>
    <cellStyle name="Normal 15 4" xfId="1239" xr:uid="{7B805D10-7025-4545-B37F-F13BC0290827}"/>
    <cellStyle name="Normal 16" xfId="53" xr:uid="{C9A773FB-CF67-48A3-BDFD-7B4B4B3DF195}"/>
    <cellStyle name="Normal 16 2" xfId="1240" xr:uid="{E26A107F-616F-4727-ADFC-614CC044ECC5}"/>
    <cellStyle name="Normal 16 2 2" xfId="1241" xr:uid="{6EE1D0F7-4016-4986-9D8A-258B72EE79D8}"/>
    <cellStyle name="Normal 16 3" xfId="1242" xr:uid="{B6737965-9BBB-4C6A-AA14-5C6C3063F4B8}"/>
    <cellStyle name="Normal 17" xfId="54" xr:uid="{36D8A37F-897F-46FA-B18E-66FEDC25FA9D}"/>
    <cellStyle name="Normal 17 2" xfId="1243" xr:uid="{1DCC5684-7292-490B-B43B-182950DA5528}"/>
    <cellStyle name="Normal 17 2 2" xfId="1244" xr:uid="{654DF1BB-8246-43BD-B37F-CE670201531B}"/>
    <cellStyle name="Normal 17 3" xfId="1245" xr:uid="{CE9A15FC-5778-4D10-91E0-F7556C3F7951}"/>
    <cellStyle name="Normal 18" xfId="55" xr:uid="{B9E3E892-5448-4A8C-B350-924FDE423D76}"/>
    <cellStyle name="Normal 18 2" xfId="1246" xr:uid="{E03891E6-FB7F-4E6F-AD58-9568A8CEC659}"/>
    <cellStyle name="Normal 18 2 2" xfId="1247" xr:uid="{4C23A6E2-7807-4B34-9D9C-19F3D283836D}"/>
    <cellStyle name="Normal 18 3" xfId="1248" xr:uid="{D13E8812-625C-4EF8-88CC-F06422D0B0E1}"/>
    <cellStyle name="Normal 19" xfId="56" xr:uid="{9790FBDA-4DF4-4ECD-B549-9137E6EEC7C3}"/>
    <cellStyle name="Normal 19 2" xfId="57" xr:uid="{C2F2A6E0-2EA8-4B57-B065-68035D027A03}"/>
    <cellStyle name="Normal 19 2 2" xfId="1249" xr:uid="{905D0113-2123-4345-8B1C-30F2C16A6DB0}"/>
    <cellStyle name="Normal 19 2 2 2" xfId="1250" xr:uid="{46EAEEFA-5B77-4D57-AC96-35DD8E2365D6}"/>
    <cellStyle name="Normal 19 2 3" xfId="1251" xr:uid="{9A2FC34E-D40A-4C8A-8132-55B056104760}"/>
    <cellStyle name="Normal 19 3" xfId="1252" xr:uid="{71F64C1D-9BF4-4CDB-8C3F-013713431CAD}"/>
    <cellStyle name="Normal 19 3 2" xfId="1253" xr:uid="{57516641-0645-46C2-8AED-12D2E76C45AC}"/>
    <cellStyle name="Normal 19 4" xfId="1254" xr:uid="{7DC9F985-6D6E-4C8F-892E-05B08419A456}"/>
    <cellStyle name="Normal 2" xfId="2" xr:uid="{00000000-0005-0000-0000-000002000000}"/>
    <cellStyle name="Normal 2 2" xfId="58" xr:uid="{C69A6F47-D76C-4D6E-B2B2-0DEE380F53C5}"/>
    <cellStyle name="Normal 2 2 2" xfId="59" xr:uid="{D1B6FA87-A474-42E7-87C4-B8AAC21733FE}"/>
    <cellStyle name="Normal 2 2 2 2" xfId="1257" xr:uid="{F6AE26CF-147D-48B4-8E29-7FDFB0EEDDB2}"/>
    <cellStyle name="Normal 2 2 2 2 2" xfId="1258" xr:uid="{1ADAEF87-55B9-4111-B780-D80B0C79D3CC}"/>
    <cellStyle name="Normal 2 2 2 3" xfId="1259" xr:uid="{65D2A200-5BBB-42FB-B85F-6F4A1F46D0FA}"/>
    <cellStyle name="Normal 2 2 3" xfId="257" xr:uid="{D46C2AF9-1693-4C8A-B6DD-7D1C6C971D33}"/>
    <cellStyle name="Normal 2 2 3 2" xfId="1261" xr:uid="{19F8FCFB-6DCF-4692-8EA8-591F1F5C93A8}"/>
    <cellStyle name="Normal 2 2 3 3" xfId="1390" xr:uid="{D58F60B6-FCBA-48FC-BECA-92B40B595D2D}"/>
    <cellStyle name="Normal 2 2 3 4" xfId="1260" xr:uid="{8FB2D34C-9BD7-4679-96AA-925387413FF9}"/>
    <cellStyle name="Normal 2 2 3 5" xfId="1101" xr:uid="{300CA12A-782F-44FD-A87C-3487B07344ED}"/>
    <cellStyle name="Normal 2 2 4" xfId="1262" xr:uid="{B608931F-C636-4B68-B747-EBBAC7DD5B47}"/>
    <cellStyle name="Normal 2 2 5" xfId="1256" xr:uid="{3259FBF1-D933-441A-A869-51E5C17F13BE}"/>
    <cellStyle name="Normal 2 3" xfId="60" xr:uid="{5E2CA22C-CC8E-4BA7-A7FD-2FE5839680D5}"/>
    <cellStyle name="Normal 2 3 2" xfId="61" xr:uid="{041EB185-AFC8-4F77-B7F5-E6FB86B63E28}"/>
    <cellStyle name="Normal 2 3 2 2" xfId="1263" xr:uid="{3D874E28-9DA8-4717-A54E-16F4C291ABF5}"/>
    <cellStyle name="Normal 2 3 2 2 2" xfId="1264" xr:uid="{F340563B-19DF-4004-856E-9FDF9FEA0225}"/>
    <cellStyle name="Normal 2 3 2 3" xfId="1265" xr:uid="{D72270F9-80BC-46E9-BF93-6F91B9B27736}"/>
    <cellStyle name="Normal 2 3 3" xfId="62" xr:uid="{9F0E137F-1649-4861-8E47-B7B406C48D51}"/>
    <cellStyle name="Normal 2 3 4" xfId="63" xr:uid="{CBFBBD2D-A2F0-4051-BECB-FA92ABA8D857}"/>
    <cellStyle name="Normal 2 3 5" xfId="1266" xr:uid="{AA5C71DB-9F3F-4037-83A4-2377FE9FEFB1}"/>
    <cellStyle name="Normal 2 3 5 2" xfId="1267" xr:uid="{30B299B9-029F-4180-A9BC-18D2EE0EA0E1}"/>
    <cellStyle name="Normal 2 3 6" xfId="1268" xr:uid="{90C52BB4-455D-40FA-9034-2B1E08090185}"/>
    <cellStyle name="Normal 2 4" xfId="64" xr:uid="{E31F93BE-C034-474C-A95A-644A181B3837}"/>
    <cellStyle name="Normal 2 4 2" xfId="65" xr:uid="{0DE38F17-1BC3-459A-A32F-37909DE950AD}"/>
    <cellStyle name="Normal 2 4 3" xfId="1269" xr:uid="{AABB0B73-83D0-4DA2-ABBA-2F00D5D72524}"/>
    <cellStyle name="Normal 2 4 3 2" xfId="1270" xr:uid="{FB321BAB-B405-402C-ABDA-994FBD7868A7}"/>
    <cellStyle name="Normal 2 4 3 3" xfId="1396" xr:uid="{B6F22D38-899A-45A4-AF28-9EB37770D74F}"/>
    <cellStyle name="Normal 2 4 4" xfId="1271" xr:uid="{32DE5F38-6A09-40B6-A3FB-6B0F45279ADF}"/>
    <cellStyle name="Normal 2 5" xfId="1272" xr:uid="{C94281FC-461B-4618-8BF9-0023BEAD85A8}"/>
    <cellStyle name="Normal 2 5 2" xfId="1273" xr:uid="{E23617E1-9218-42F0-9D3B-057B81C5EB18}"/>
    <cellStyle name="Normal 2 5 3" xfId="1391" xr:uid="{AF88DFEC-2531-4489-B82D-5423508B7B4A}"/>
    <cellStyle name="Normal 2 6" xfId="1274" xr:uid="{87C97B87-CBEB-4753-BADA-27144C6270B5}"/>
    <cellStyle name="Normal 2 6 2" xfId="1275" xr:uid="{D3D2CC2E-0CD6-4C3A-ADA0-D1CC81CEC1EA}"/>
    <cellStyle name="Normal 2 6 3" xfId="1395" xr:uid="{E3D24A12-D056-4799-8B7A-B4B460060BAE}"/>
    <cellStyle name="Normal 2 7" xfId="1276" xr:uid="{F92BAF86-2867-4BC0-95B8-90085948C5A0}"/>
    <cellStyle name="Normal 2 7 2" xfId="1277" xr:uid="{BB46920F-10E8-4F99-9F5C-22C010097A69}"/>
    <cellStyle name="Normal 2 8" xfId="1278" xr:uid="{FE170FBC-8AA2-45D8-8CBE-904D94040FAB}"/>
    <cellStyle name="Normal 2 9" xfId="1255" xr:uid="{013DEB25-9CD7-45B2-96B4-FA6C3A1BA0FB}"/>
    <cellStyle name="Normal 20" xfId="258" xr:uid="{F0C0217A-3E0F-4121-BBD7-EDE0742A2147}"/>
    <cellStyle name="Normal 20 10" xfId="1102" xr:uid="{3468F94F-8D37-45D7-BADE-F982EF439732}"/>
    <cellStyle name="Normal 20 2" xfId="259" xr:uid="{FDD0E3CC-4FD5-433E-9119-D3D27DA7F56C}"/>
    <cellStyle name="Normal 20 2 2" xfId="1280" xr:uid="{60FE0DD2-776E-441B-805F-BECE95CA692A}"/>
    <cellStyle name="Normal 20 3" xfId="1281" xr:uid="{BCC0A78E-808E-412B-A56C-391D035737BB}"/>
    <cellStyle name="Normal 20 4" xfId="1279" xr:uid="{0AF06867-906A-4610-9A27-3563E83C6DE4}"/>
    <cellStyle name="Normal 20 5" xfId="1394" xr:uid="{49C8747B-6867-4DB9-B9A4-CF23EB6F58CC}"/>
    <cellStyle name="Normal 20 6" xfId="1392" xr:uid="{258BD16C-CD6D-4057-BD59-FA6357516158}"/>
    <cellStyle name="Normal 20 7" xfId="1103" xr:uid="{6D3CDB94-6E6D-4AAF-9A57-5DA559D34293}"/>
    <cellStyle name="Normal 20 8" xfId="1398" xr:uid="{903E8BE4-EC86-4217-A094-B12ED868441F}"/>
    <cellStyle name="Normal 20 9" xfId="1397" xr:uid="{460CB310-DA97-4D6A-ABE0-FAE80229E0FE}"/>
    <cellStyle name="Normal 21" xfId="260" xr:uid="{65E58875-1AD0-4109-B008-BAD4E284A464}"/>
    <cellStyle name="Normal 21 2" xfId="1282" xr:uid="{2A0F3136-8785-432E-9209-6C12599F1C26}"/>
    <cellStyle name="Normal 22" xfId="261" xr:uid="{518DDFBE-65FC-4FDF-905B-77852E5C981C}"/>
    <cellStyle name="Normal 22 2" xfId="262" xr:uid="{2377E93A-2421-4CE0-A984-18C66CEE5BC8}"/>
    <cellStyle name="Normal 22 3" xfId="263" xr:uid="{D5D75D6C-01FC-41C7-9B00-9F055D0F5892}"/>
    <cellStyle name="Normal 23" xfId="264" xr:uid="{60B3C93C-66EA-44AC-95A1-DE2956A49B47}"/>
    <cellStyle name="Normal 23 2" xfId="1283" xr:uid="{7A86CD96-A1C2-429A-9CAD-C769BB237FD6}"/>
    <cellStyle name="Normal 24" xfId="1098" xr:uid="{8384DAE4-D575-4872-B9F3-0416F47A6A72}"/>
    <cellStyle name="Normal 24 2" xfId="1284" xr:uid="{41E74CA9-047B-4D07-93C5-F3617AAB60C4}"/>
    <cellStyle name="Normal 25" xfId="1099" xr:uid="{6EE1B998-090B-4DB5-AD70-BA371D4F0DC0}"/>
    <cellStyle name="Normal 25 2" xfId="1399" xr:uid="{D01A80B0-6A8A-4A9E-9661-EAA3F4373322}"/>
    <cellStyle name="Normal 26" xfId="1100" xr:uid="{6FD27418-B4E7-4059-91D7-5C36E76137AB}"/>
    <cellStyle name="Normal 27" xfId="3" xr:uid="{60D26119-45FD-46A3-8D23-2BD19D75420F}"/>
    <cellStyle name="Normal 3" xfId="5" xr:uid="{6D6A6E67-7932-49EE-8541-9DDB272215EA}"/>
    <cellStyle name="Normal 3 2" xfId="67" xr:uid="{1B4D78E4-1436-495F-B965-EBBA2B40F702}"/>
    <cellStyle name="Normal 3 2 2" xfId="68" xr:uid="{3023B4AD-0FF2-41EC-93F8-7603F0409C98}"/>
    <cellStyle name="Normal 3 2 2 2" xfId="1286" xr:uid="{98AF8E72-D75E-49AC-ACD5-6199ABE6C830}"/>
    <cellStyle name="Normal 3 2 2 2 2" xfId="1287" xr:uid="{2AEF47B0-4312-49D8-B35C-3A05CE2677F9}"/>
    <cellStyle name="Normal 3 2 2 3" xfId="1288" xr:uid="{82921E85-274D-47C3-8345-CBF753BF826E}"/>
    <cellStyle name="Normal 3 2 3" xfId="69" xr:uid="{5730E0C1-A593-4470-A775-41CDC78E89C6}"/>
    <cellStyle name="Normal 3 2 4" xfId="1289" xr:uid="{69CF3EB2-81BE-4E2F-A90F-D15B18DB2EEC}"/>
    <cellStyle name="Normal 3 2 4 2" xfId="1290" xr:uid="{F5D820E7-739F-4BA3-A29E-20699985E4BA}"/>
    <cellStyle name="Normal 3 2 5" xfId="1291" xr:uid="{241366EB-85FB-4384-806D-1C30200CB93D}"/>
    <cellStyle name="Normal 3 3" xfId="70" xr:uid="{325D12D0-120D-4115-B39D-613735FFD7BB}"/>
    <cellStyle name="Normal 3 3 2" xfId="1292" xr:uid="{19BE2956-BDB1-4437-80A7-599351BDEB4D}"/>
    <cellStyle name="Normal 3 3 2 2" xfId="1293" xr:uid="{E7E3C931-7B50-461B-8FF9-C2391829358B}"/>
    <cellStyle name="Normal 3 3 3" xfId="1294" xr:uid="{F0B614B8-8CC1-4DE6-9716-0E79AAB95B45}"/>
    <cellStyle name="Normal 3 4" xfId="66" xr:uid="{FED05757-ACC1-4C08-B467-EF6F5CB64220}"/>
    <cellStyle name="Normal 3 4 2" xfId="265" xr:uid="{C599E57B-9635-4D9A-AB93-38F1F49E8CCF}"/>
    <cellStyle name="Normal 3 4 2 2" xfId="266" xr:uid="{FA257165-2AC1-469B-8F27-C2941A5229DA}"/>
    <cellStyle name="Normal 3 4 2 2 2" xfId="267" xr:uid="{4D01AABF-8C97-47A7-86BC-96E8EEFC9758}"/>
    <cellStyle name="Normal 3 5" xfId="84" xr:uid="{BC598212-DFF4-4F6E-A0BC-355081A9D7BA}"/>
    <cellStyle name="Normal 3 5 2" xfId="1295" xr:uid="{BA94A5D3-5047-490D-A047-9BEA0884C918}"/>
    <cellStyle name="Normal 3 6" xfId="1285" xr:uid="{53DCB4D6-3625-4073-8EF0-EC59E7D55712}"/>
    <cellStyle name="Normal 4" xfId="71" xr:uid="{914BFF42-23D3-4D4E-A3E7-475F736F2BFE}"/>
    <cellStyle name="Normal 4 2" xfId="72" xr:uid="{B3FC82A6-8403-42D4-8157-EDF4A13B0E05}"/>
    <cellStyle name="Normal 4 2 2" xfId="85" xr:uid="{B18A13A0-9C0A-4029-93B7-06E1BE209AD9}"/>
    <cellStyle name="Normal 4 2 2 2" xfId="268" xr:uid="{A7A1EBEF-A343-43EA-B9AD-E021C48A197E}"/>
    <cellStyle name="Normal 4 2 2 2 2" xfId="269" xr:uid="{38D3A6B3-A0D0-4078-8A8C-DBF45E31F7A6}"/>
    <cellStyle name="Normal 4 2 2 2 2 2" xfId="270" xr:uid="{4846B29A-1C9C-4787-A04D-E37326762327}"/>
    <cellStyle name="Normal 4 2 2 2 3" xfId="271" xr:uid="{5DC8697E-85F0-4E9D-8C52-2DBE21BAF2FA}"/>
    <cellStyle name="Normal 4 2 2 2 4" xfId="272" xr:uid="{A81F74B1-872A-4363-A125-F45717FC8446}"/>
    <cellStyle name="Normal 4 2 3" xfId="1297" xr:uid="{42171675-0939-4573-99C9-4A68373A00D6}"/>
    <cellStyle name="Normal 4 2 3 2" xfId="1298" xr:uid="{37976FEF-62CF-47D9-978B-94D4D3A9ED2F}"/>
    <cellStyle name="Normal 4 2 4" xfId="1299" xr:uid="{005490A0-D926-4458-9D0D-A2022FA4F23B}"/>
    <cellStyle name="Normal 4 2 5" xfId="1296" xr:uid="{2D75CFEA-4BD1-4685-8C7A-F062F1FC816B}"/>
    <cellStyle name="Normal 4 2 6" xfId="1393" xr:uid="{597B926C-55A3-49F4-BA14-9401DC495754}"/>
    <cellStyle name="Normal 4 3" xfId="273" xr:uid="{A43B0DD5-CC6B-4F11-91B6-E758BD24CC3D}"/>
    <cellStyle name="Normal 4 3 2" xfId="274" xr:uid="{583FE092-1D0E-4669-BB1B-3751B9A0FA3D}"/>
    <cellStyle name="Normal 4 3 2 2" xfId="275" xr:uid="{8CE1446D-8315-40D7-80F2-358E6E776E57}"/>
    <cellStyle name="Normal 4 3 2 3" xfId="276" xr:uid="{DE19D4FA-E97B-4010-97F6-30EB9897BF8C}"/>
    <cellStyle name="Normal 4 3 2 3 2" xfId="277" xr:uid="{E82E16F7-BD6E-4E5D-9A57-DBAA392F8B39}"/>
    <cellStyle name="Normal 4 4" xfId="1300" xr:uid="{83954989-E9B9-402C-B49C-15539EAAD9FC}"/>
    <cellStyle name="Normal 5" xfId="73" xr:uid="{13C09410-AF23-4E0A-B048-69912F801E64}"/>
    <cellStyle name="Normal 5 10" xfId="278" xr:uid="{42CA4FEB-C803-4B38-B41B-2E00251EF85E}"/>
    <cellStyle name="Normal 5 10 2" xfId="279" xr:uid="{913C53F1-D4EF-4458-A7FF-D6FBC699BA64}"/>
    <cellStyle name="Normal 5 10 2 2" xfId="280" xr:uid="{A91478B3-C1B2-409A-83FB-1187D18552EC}"/>
    <cellStyle name="Normal 5 10 3" xfId="281" xr:uid="{0A6DB904-0DAF-4963-995A-EFAF3DDC25DF}"/>
    <cellStyle name="Normal 5 11" xfId="282" xr:uid="{612A334E-A7FB-4BAD-A33A-2BEAAD0DD753}"/>
    <cellStyle name="Normal 5 11 2" xfId="283" xr:uid="{ED7EA47E-EC18-4DC7-A8C8-7825C6307F2D}"/>
    <cellStyle name="Normal 5 12" xfId="284" xr:uid="{774F2B15-94F9-43E3-BFFD-B6DEBD32578B}"/>
    <cellStyle name="Normal 5 12 2" xfId="285" xr:uid="{65CC1CF5-98DA-46C7-8402-2F4A78664098}"/>
    <cellStyle name="Normal 5 13" xfId="286" xr:uid="{F7ABBE67-D49B-4D4E-8445-52A350F6E7C1}"/>
    <cellStyle name="Normal 5 13 2" xfId="287" xr:uid="{4E58D0A4-3C0D-4491-93E6-CD1D222E424E}"/>
    <cellStyle name="Normal 5 14" xfId="288" xr:uid="{46BDB520-A34D-4264-A044-A78C84B495A5}"/>
    <cellStyle name="Normal 5 14 2" xfId="289" xr:uid="{C4D28EAB-D7BD-403E-92FD-7B168B4626C9}"/>
    <cellStyle name="Normal 5 15" xfId="290" xr:uid="{F8BA165A-867C-42FF-A14C-49115C651595}"/>
    <cellStyle name="Normal 5 2" xfId="74" xr:uid="{BF8145EC-DDF9-4A5C-8217-FF7F9ABB3BEC}"/>
    <cellStyle name="Normal 5 2 2" xfId="1301" xr:uid="{454173E6-DFB4-4905-B71C-4D50B9A20624}"/>
    <cellStyle name="Normal 5 2 2 2" xfId="1302" xr:uid="{764D148F-23B2-45C2-8692-883578C2A1A6}"/>
    <cellStyle name="Normal 5 2 3" xfId="1303" xr:uid="{5D9D8BD2-FDB4-4034-9204-D69B274A5B4C}"/>
    <cellStyle name="Normal 5 3" xfId="75" xr:uid="{E3B418C4-9CF7-4E62-BC1F-6B9F8CDC8F34}"/>
    <cellStyle name="Normal 5 4" xfId="86" xr:uid="{9C919A08-EE18-4E5C-9AFB-140A0ED03CC6}"/>
    <cellStyle name="Normal 5 4 2" xfId="291" xr:uid="{C7A6AA64-971B-4295-B4BD-F684EF6E742E}"/>
    <cellStyle name="Normal 5 4 2 2" xfId="292" xr:uid="{1D9A1E71-C2CA-4B7F-BDBE-CDFAACF341E2}"/>
    <cellStyle name="Normal 5 4 2 2 2" xfId="293" xr:uid="{F5ED1D78-2188-463E-A2CF-264EF1192108}"/>
    <cellStyle name="Normal 5 4 2 2 2 2" xfId="294" xr:uid="{479D917D-ECDB-486A-BC04-B3F149143CF6}"/>
    <cellStyle name="Normal 5 4 2 2 2 2 2" xfId="295" xr:uid="{5CFFCE55-B1FC-4643-AC62-8FAC0AEDABBD}"/>
    <cellStyle name="Normal 5 4 2 2 2 3" xfId="296" xr:uid="{46B23C8A-345A-4FC1-A17E-8848A81744AA}"/>
    <cellStyle name="Normal 5 4 2 2 3" xfId="297" xr:uid="{49FDFA0E-2AB6-42C5-9BD7-A2637DE98EBE}"/>
    <cellStyle name="Normal 5 4 2 2 3 2" xfId="298" xr:uid="{2878A97D-147F-48D0-9FC2-F08B1AB69213}"/>
    <cellStyle name="Normal 5 4 2 2 3 2 2" xfId="299" xr:uid="{7F938F3A-2723-4AE9-B584-5550FB165252}"/>
    <cellStyle name="Normal 5 4 2 2 3 3" xfId="300" xr:uid="{CE0424E2-5B84-472A-B9D5-ECEFDA20873F}"/>
    <cellStyle name="Normal 5 4 2 2 4" xfId="301" xr:uid="{16A6AEF1-4333-4904-984F-59B9554D65DF}"/>
    <cellStyle name="Normal 5 4 2 2 4 2" xfId="302" xr:uid="{6996AF77-A4A2-4CD1-93D6-474BA91AF36B}"/>
    <cellStyle name="Normal 5 4 2 2 4 2 2" xfId="303" xr:uid="{ECAEA2F6-3C92-470F-9033-7528215488A3}"/>
    <cellStyle name="Normal 5 4 2 2 4 3" xfId="304" xr:uid="{82B63BAC-4D53-4458-8FD9-EEEBCE04B7C1}"/>
    <cellStyle name="Normal 5 4 2 2 5" xfId="305" xr:uid="{10F63B0B-6EE4-4BFE-8E1E-3997C4AA2F8E}"/>
    <cellStyle name="Normal 5 4 2 2 5 2" xfId="306" xr:uid="{55A58993-5C7C-40CA-ABD3-7ECAA2ABA907}"/>
    <cellStyle name="Normal 5 4 2 2 5 2 2" xfId="307" xr:uid="{C95DBB8F-0BBA-44DA-9361-5401EB316D36}"/>
    <cellStyle name="Normal 5 4 2 2 5 3" xfId="308" xr:uid="{7E0C8D73-8ACA-4D2B-A605-880A2A9F2CC4}"/>
    <cellStyle name="Normal 5 4 2 2 6" xfId="309" xr:uid="{40451F22-9862-4298-933D-37D37F9C4ECA}"/>
    <cellStyle name="Normal 5 4 2 2 6 2" xfId="310" xr:uid="{D8AAF17B-8DEE-430F-96D1-F853552A70C1}"/>
    <cellStyle name="Normal 5 4 2 2 7" xfId="311" xr:uid="{400F2067-30E9-4942-B18C-0B6B71D11E2C}"/>
    <cellStyle name="Normal 5 4 2 3" xfId="312" xr:uid="{7528B3C5-1301-40BC-9332-22880D082369}"/>
    <cellStyle name="Normal 5 4 2 3 2" xfId="313" xr:uid="{23639137-E45F-4125-BD41-6261A43835F1}"/>
    <cellStyle name="Normal 5 4 2 3 2 2" xfId="314" xr:uid="{1B1B21CB-BDB2-4985-A072-8F49213EC92F}"/>
    <cellStyle name="Normal 5 4 2 3 3" xfId="315" xr:uid="{6C7EB55E-7C6A-4446-9299-D92D307956DE}"/>
    <cellStyle name="Normal 5 4 2 4" xfId="316" xr:uid="{5FD0E031-231B-459A-AAA8-D32C85296F0E}"/>
    <cellStyle name="Normal 5 4 2 4 2" xfId="317" xr:uid="{5093B8BD-BD77-4AF2-B4D4-A83EBAF92FF1}"/>
    <cellStyle name="Normal 5 4 2 4 2 2" xfId="318" xr:uid="{4C355687-EB70-470C-8B85-EECF7BECCDB7}"/>
    <cellStyle name="Normal 5 4 2 4 3" xfId="319" xr:uid="{D2917683-87C3-434C-AA83-88B5429E4685}"/>
    <cellStyle name="Normal 5 4 2 5" xfId="320" xr:uid="{6658D244-F236-419E-8CFE-0860F28C40C9}"/>
    <cellStyle name="Normal 5 4 2 5 2" xfId="321" xr:uid="{62D28919-4DFD-4DED-B920-25B721274E70}"/>
    <cellStyle name="Normal 5 4 2 5 2 2" xfId="322" xr:uid="{23A9C940-4A93-45F1-ACFD-B6464AC45058}"/>
    <cellStyle name="Normal 5 4 2 5 3" xfId="323" xr:uid="{AC63B6F9-C12C-4E14-B041-CA0F279F90E1}"/>
    <cellStyle name="Normal 5 4 2 6" xfId="324" xr:uid="{F23EB64A-3248-4CA9-B906-358EE92A0F35}"/>
    <cellStyle name="Normal 5 4 2 6 2" xfId="325" xr:uid="{F9DF283A-3EEA-4F5E-B022-4FC8188543A0}"/>
    <cellStyle name="Normal 5 4 2 6 2 2" xfId="326" xr:uid="{97827D30-11AD-4A64-B522-B39F0B55A740}"/>
    <cellStyle name="Normal 5 4 2 6 3" xfId="327" xr:uid="{EE0FBFF4-51DE-40C2-8BCE-9973ABD9008B}"/>
    <cellStyle name="Normal 5 4 2 7" xfId="328" xr:uid="{89344173-20FB-43AC-A920-FC7B7DF5DA77}"/>
    <cellStyle name="Normal 5 4 2 7 2" xfId="329" xr:uid="{04FD6B5F-859D-4D08-9051-D2AFF58A658C}"/>
    <cellStyle name="Normal 5 4 2 8" xfId="330" xr:uid="{D793328F-BDF5-48F8-A95C-D3C9FF888A49}"/>
    <cellStyle name="Normal 5 4 3" xfId="331" xr:uid="{87303736-5AE4-48EB-A902-E468D9DF2504}"/>
    <cellStyle name="Normal 5 4 3 2" xfId="332" xr:uid="{A7A9381D-0D2B-4CA2-8C44-23F8FB90CF83}"/>
    <cellStyle name="Normal 5 4 3 2 2" xfId="333" xr:uid="{A45BF2A8-8543-47D1-8868-F04670D96686}"/>
    <cellStyle name="Normal 5 4 3 2 2 2" xfId="334" xr:uid="{A9A3A7F9-554A-4262-9DE6-89B1509C8765}"/>
    <cellStyle name="Normal 5 4 3 2 3" xfId="335" xr:uid="{7D129197-AC54-4812-BE51-5B6B55CD52BC}"/>
    <cellStyle name="Normal 5 4 3 3" xfId="336" xr:uid="{FA04D62D-E761-4F02-BA7D-DED050F79B5E}"/>
    <cellStyle name="Normal 5 4 3 3 2" xfId="337" xr:uid="{B1B9D604-CAA2-4C14-8E7A-F1C0C07519C7}"/>
    <cellStyle name="Normal 5 4 3 3 2 2" xfId="338" xr:uid="{8B1ABE6A-43DE-468B-B797-84B520733502}"/>
    <cellStyle name="Normal 5 4 3 3 3" xfId="339" xr:uid="{CD1CA9A9-C9A8-4BD7-A7F8-D38CA2D59DA9}"/>
    <cellStyle name="Normal 5 4 3 4" xfId="340" xr:uid="{61E66382-81B8-4B0A-9B17-A36FAD641FA3}"/>
    <cellStyle name="Normal 5 4 3 4 2" xfId="341" xr:uid="{FECBCCE3-2E44-426F-B0F8-76CDE739D05F}"/>
    <cellStyle name="Normal 5 4 3 4 2 2" xfId="342" xr:uid="{A26A4A92-4044-42FD-A76E-EB2B59E6602C}"/>
    <cellStyle name="Normal 5 4 3 4 3" xfId="343" xr:uid="{96BE73B1-7C8C-43EF-B82C-FC83DF06FF57}"/>
    <cellStyle name="Normal 5 4 3 5" xfId="344" xr:uid="{0A423E8A-19EC-4164-9137-693D13F7FD0D}"/>
    <cellStyle name="Normal 5 4 3 5 2" xfId="345" xr:uid="{E7C49705-A4EC-4F62-AA04-323668E11CFC}"/>
    <cellStyle name="Normal 5 4 3 5 2 2" xfId="346" xr:uid="{2A9E6C1F-9357-4AD3-B7DB-4FAE000B6ED0}"/>
    <cellStyle name="Normal 5 4 3 5 3" xfId="347" xr:uid="{C9E99209-136C-4F6E-9924-B73DA6429519}"/>
    <cellStyle name="Normal 5 4 3 6" xfId="348" xr:uid="{3A1B6FA9-6A80-4FB5-A009-AD40E12D636A}"/>
    <cellStyle name="Normal 5 4 3 6 2" xfId="349" xr:uid="{5260370D-BD3A-4375-B662-6E333E475FB4}"/>
    <cellStyle name="Normal 5 4 3 7" xfId="350" xr:uid="{1E4A4FE9-5FB8-4E46-8764-B39961675C30}"/>
    <cellStyle name="Normal 5 4 4" xfId="351" xr:uid="{5639BDBB-ED7D-47D0-BEFF-700016507EB7}"/>
    <cellStyle name="Normal 5 4 4 2" xfId="352" xr:uid="{6A2A095B-93F3-43FC-B85F-DC56690C1CD0}"/>
    <cellStyle name="Normal 5 4 4 2 2" xfId="353" xr:uid="{2F4B5085-689B-4D14-BECC-9D703605EE02}"/>
    <cellStyle name="Normal 5 4 4 3" xfId="354" xr:uid="{66A300D4-FE8B-43D5-9F54-10962D5AFB61}"/>
    <cellStyle name="Normal 5 4 5" xfId="355" xr:uid="{01C0D4B0-9FCB-48AB-8847-06D7E2DD5924}"/>
    <cellStyle name="Normal 5 4 5 2" xfId="356" xr:uid="{EFFE5D3A-A3F0-463F-82CA-7D495C904367}"/>
    <cellStyle name="Normal 5 4 5 2 2" xfId="357" xr:uid="{649C8C06-5DCB-46DD-83AC-C50B8222B451}"/>
    <cellStyle name="Normal 5 4 5 3" xfId="358" xr:uid="{320B296C-83E3-45DF-926C-A44128077F23}"/>
    <cellStyle name="Normal 5 4 6" xfId="359" xr:uid="{059185A9-11A6-4764-BF1D-8BDA54376C66}"/>
    <cellStyle name="Normal 5 4 6 2" xfId="360" xr:uid="{300D3847-6BC0-4799-8AE6-0458E81E214E}"/>
    <cellStyle name="Normal 5 4 6 2 2" xfId="361" xr:uid="{929AE574-E898-423D-A42A-A644B6936C29}"/>
    <cellStyle name="Normal 5 4 6 3" xfId="362" xr:uid="{CE760B11-F2C3-4CA8-B421-E11EFAA98F33}"/>
    <cellStyle name="Normal 5 4 7" xfId="363" xr:uid="{8A6A6698-B420-49FD-88CA-BAFB8640C871}"/>
    <cellStyle name="Normal 5 4 7 2" xfId="364" xr:uid="{8869C960-FA2D-4606-9712-213C2C2253CD}"/>
    <cellStyle name="Normal 5 4 7 2 2" xfId="365" xr:uid="{6F044709-AB53-408A-A0EF-C666AA369686}"/>
    <cellStyle name="Normal 5 4 7 3" xfId="366" xr:uid="{FCEC2854-02E9-4D8E-846B-466740748D22}"/>
    <cellStyle name="Normal 5 4 8" xfId="367" xr:uid="{755CB0D9-36FE-4DF7-8639-828EB108CB3D}"/>
    <cellStyle name="Normal 5 4 8 2" xfId="368" xr:uid="{8EF2736E-0245-468A-A764-7EE2F39D2F62}"/>
    <cellStyle name="Normal 5 4 9" xfId="369" xr:uid="{16CEC374-E1CC-4208-AF92-1E020889A40B}"/>
    <cellStyle name="Normal 5 5" xfId="370" xr:uid="{DE7E2726-21FC-440A-9115-C022F58C42F6}"/>
    <cellStyle name="Normal 5 5 2" xfId="371" xr:uid="{42571B38-C98D-4A89-AF47-CCE4E7231FB5}"/>
    <cellStyle name="Normal 5 5 2 2" xfId="372" xr:uid="{A4305201-5AF0-4EDB-9591-CA7E50641AD4}"/>
    <cellStyle name="Normal 5 5 2 2 2" xfId="373" xr:uid="{A5835073-C542-44DE-9267-284AC3BA0F10}"/>
    <cellStyle name="Normal 5 5 2 2 2 2" xfId="374" xr:uid="{E9EED46E-2747-4DE6-8E81-C8E6A4EF8200}"/>
    <cellStyle name="Normal 5 5 2 2 2 2 2" xfId="1304" xr:uid="{39EA50C4-8445-4BF7-88DE-4843F9D3FDE6}"/>
    <cellStyle name="Normal 5 5 2 2 2 3" xfId="1305" xr:uid="{2DAB3F01-189A-40A0-A4C7-2FDBA60F3580}"/>
    <cellStyle name="Normal 5 5 2 2 3" xfId="375" xr:uid="{B12459DE-E8A2-4146-BE94-CA3D0344B4F4}"/>
    <cellStyle name="Normal 5 5 2 2 3 2" xfId="1306" xr:uid="{CFEB29CE-1567-446B-AEAF-70A2C9B9F0C4}"/>
    <cellStyle name="Normal 5 5 2 2 4" xfId="1307" xr:uid="{AE9E0D3D-6CBA-4F7B-BD40-1718C1C95F8D}"/>
    <cellStyle name="Normal 5 5 2 3" xfId="376" xr:uid="{B75AC70C-EEAA-4AA8-A18B-FBEF2D5EC9C3}"/>
    <cellStyle name="Normal 5 5 2 3 2" xfId="377" xr:uid="{FC7D7E42-CCAA-441C-A5AC-4FCFA8DCF452}"/>
    <cellStyle name="Normal 5 5 2 3 2 2" xfId="378" xr:uid="{34E7809C-0101-46E6-93A2-7219FD7940EF}"/>
    <cellStyle name="Normal 5 5 2 3 3" xfId="379" xr:uid="{26EBB108-EC8E-4653-9666-5278225DD1E1}"/>
    <cellStyle name="Normal 5 5 2 4" xfId="380" xr:uid="{A61ACE76-AA9B-4B34-B5B7-4636DF71C5F4}"/>
    <cellStyle name="Normal 5 5 2 4 2" xfId="381" xr:uid="{7F256314-18AF-40DA-AB62-EAAEDEE42EDE}"/>
    <cellStyle name="Normal 5 5 2 4 2 2" xfId="382" xr:uid="{FC1350AD-DB99-436F-A37D-5C7F0DE3F0A3}"/>
    <cellStyle name="Normal 5 5 2 4 3" xfId="383" xr:uid="{067D0B6C-EE56-47C3-8FB4-951700182195}"/>
    <cellStyle name="Normal 5 5 2 5" xfId="384" xr:uid="{C0E876D0-F6C4-4584-82C3-16167706B86C}"/>
    <cellStyle name="Normal 5 5 2 5 2" xfId="385" xr:uid="{2908EE5D-EC67-49C0-AE1C-9DA13B2A0FEC}"/>
    <cellStyle name="Normal 5 5 2 5 2 2" xfId="386" xr:uid="{042A7455-79BC-4867-871B-054AD034B5AC}"/>
    <cellStyle name="Normal 5 5 2 5 3" xfId="387" xr:uid="{2F585F2F-6B4D-4C5E-B147-52058A6B50EA}"/>
    <cellStyle name="Normal 5 5 2 6" xfId="388" xr:uid="{1D053E8B-6911-4F5E-A57E-C8D2772188AC}"/>
    <cellStyle name="Normal 5 5 2 6 2" xfId="389" xr:uid="{E557FF13-1847-42F2-A4E2-B2BE6D96E2BF}"/>
    <cellStyle name="Normal 5 5 2 7" xfId="390" xr:uid="{4925E24D-D976-4D46-A34A-CD229D73C275}"/>
    <cellStyle name="Normal 5 5 3" xfId="391" xr:uid="{E8DB5A36-9D6A-4986-9D22-C609BCF67081}"/>
    <cellStyle name="Normal 5 5 3 2" xfId="392" xr:uid="{9CA76CAE-7859-4B4C-9B49-0162EBE394B1}"/>
    <cellStyle name="Normal 5 5 3 2 2" xfId="393" xr:uid="{E12A6D0C-A101-44EC-B889-19E0AA505C02}"/>
    <cellStyle name="Normal 5 5 3 2 2 2" xfId="1308" xr:uid="{A59BFD2D-E4EB-4FBB-A629-9136A28ECA4F}"/>
    <cellStyle name="Normal 5 5 3 2 3" xfId="1309" xr:uid="{02A7989B-5383-48DF-9AF9-C20E6CDA790F}"/>
    <cellStyle name="Normal 5 5 3 3" xfId="394" xr:uid="{19537929-5F35-4742-8842-62CF5339DB90}"/>
    <cellStyle name="Normal 5 5 3 3 2" xfId="1310" xr:uid="{C4ABE7D0-AD18-4611-B8DD-7C41487B9A31}"/>
    <cellStyle name="Normal 5 5 3 4" xfId="1311" xr:uid="{05D5DBDB-1ABE-4DDB-B6F1-8F0CDC3E2617}"/>
    <cellStyle name="Normal 5 5 4" xfId="395" xr:uid="{C239D107-F8FB-4C72-88B2-4DA196069C1C}"/>
    <cellStyle name="Normal 5 5 4 2" xfId="396" xr:uid="{567DA216-8F22-47D1-AB28-F76FDD83E899}"/>
    <cellStyle name="Normal 5 5 4 2 2" xfId="397" xr:uid="{3FE57206-4663-4529-A5D4-93175485FE16}"/>
    <cellStyle name="Normal 5 5 4 3" xfId="398" xr:uid="{675798AD-F648-45E3-A686-08427FB9893D}"/>
    <cellStyle name="Normal 5 5 5" xfId="399" xr:uid="{0B872074-1457-48DD-ABDB-A28AC343BE17}"/>
    <cellStyle name="Normal 5 5 5 2" xfId="400" xr:uid="{3B9C1DA1-40F3-4463-83D2-07C6AD50F9DB}"/>
    <cellStyle name="Normal 5 5 5 2 2" xfId="401" xr:uid="{03FF082A-DD0D-486C-B1C9-B743FA2B4E75}"/>
    <cellStyle name="Normal 5 5 5 3" xfId="402" xr:uid="{5277947A-0D20-4200-8F7D-48FB6175A4A5}"/>
    <cellStyle name="Normal 5 5 6" xfId="403" xr:uid="{A37CAE22-2A25-4E5F-8B2A-E12818BE95B6}"/>
    <cellStyle name="Normal 5 5 6 2" xfId="404" xr:uid="{8C6EE467-964F-4C20-BE86-C4D9B0646724}"/>
    <cellStyle name="Normal 5 5 6 2 2" xfId="405" xr:uid="{C5C1884F-E695-486E-B6CC-B6476902B7A2}"/>
    <cellStyle name="Normal 5 5 6 3" xfId="406" xr:uid="{81060FE4-8CC7-48B9-B280-CEB27ACDB794}"/>
    <cellStyle name="Normal 5 5 7" xfId="407" xr:uid="{20124E35-7914-4091-8A3D-1A35140DFDB7}"/>
    <cellStyle name="Normal 5 5 7 2" xfId="408" xr:uid="{6E09A91E-C494-41E8-BD71-4A4D37F46EEE}"/>
    <cellStyle name="Normal 5 5 8" xfId="409" xr:uid="{407ACED0-3DF3-4E04-9AC5-B9B21FFA131D}"/>
    <cellStyle name="Normal 5 6" xfId="410" xr:uid="{B48CDFA6-E325-4D4F-9BEF-C546EFF3DED3}"/>
    <cellStyle name="Normal 5 6 2" xfId="411" xr:uid="{D02A3BB4-27B0-4933-BF44-7B6E07D6ADC4}"/>
    <cellStyle name="Normal 5 6 2 2" xfId="412" xr:uid="{04254856-BE97-470B-ADD4-A8B0780B5100}"/>
    <cellStyle name="Normal 5 6 2 2 2" xfId="413" xr:uid="{3DE4C0A7-F332-4D37-86B3-34F4E3CF26A1}"/>
    <cellStyle name="Normal 5 6 2 2 2 2" xfId="1312" xr:uid="{5A795E15-D454-40BE-A26A-0C787B51D5AD}"/>
    <cellStyle name="Normal 5 6 2 2 3" xfId="1313" xr:uid="{FFA34073-4F2D-4795-BD37-A75D4CED4E5E}"/>
    <cellStyle name="Normal 5 6 2 3" xfId="414" xr:uid="{A3241316-C5DC-4179-B9FA-6350CA4DD955}"/>
    <cellStyle name="Normal 5 6 2 3 2" xfId="1314" xr:uid="{D0F92BF9-BB67-4F6D-A1A5-94E48354B639}"/>
    <cellStyle name="Normal 5 6 2 4" xfId="1315" xr:uid="{1814290C-B41C-4A76-98F6-9B7E01F039FC}"/>
    <cellStyle name="Normal 5 6 3" xfId="415" xr:uid="{1FA42CCA-5706-4F93-AAD4-62E5B9B8C339}"/>
    <cellStyle name="Normal 5 6 3 2" xfId="416" xr:uid="{0ED9C8D9-AB57-46D7-9691-CA18CD3C702B}"/>
    <cellStyle name="Normal 5 6 3 2 2" xfId="417" xr:uid="{D86F9D07-DFBF-4CDA-8C0A-8ED2EA505116}"/>
    <cellStyle name="Normal 5 6 3 3" xfId="418" xr:uid="{D59FA773-66E3-4DD2-9A7D-1048B8122C5E}"/>
    <cellStyle name="Normal 5 6 4" xfId="419" xr:uid="{F50F48C9-AA61-4AD6-A30C-34B299C3A72F}"/>
    <cellStyle name="Normal 5 6 4 2" xfId="420" xr:uid="{BFA960E0-AB16-4A80-9B7E-8659BB869D38}"/>
    <cellStyle name="Normal 5 6 4 2 2" xfId="421" xr:uid="{C7387134-1584-4D3F-ADAC-95DEF1C389A4}"/>
    <cellStyle name="Normal 5 6 4 3" xfId="422" xr:uid="{D3493045-5C76-4EAB-90A8-1CA238A6B319}"/>
    <cellStyle name="Normal 5 6 5" xfId="423" xr:uid="{C26EF884-AF6A-47DA-BC62-9B7322EBD41E}"/>
    <cellStyle name="Normal 5 6 5 2" xfId="424" xr:uid="{EF28C293-17F9-4180-B161-D3049D60E1E0}"/>
    <cellStyle name="Normal 5 6 5 2 2" xfId="425" xr:uid="{4B088FAB-3DC9-4673-A316-B72937F32458}"/>
    <cellStyle name="Normal 5 6 5 3" xfId="426" xr:uid="{67046F85-AA05-469E-80E1-897AB1B48F93}"/>
    <cellStyle name="Normal 5 6 6" xfId="427" xr:uid="{113A25C8-2FA9-40F5-90DA-7813E4C9F3AD}"/>
    <cellStyle name="Normal 5 6 6 2" xfId="428" xr:uid="{1AC1D6C8-8E6C-4A59-858E-9914A17A0B73}"/>
    <cellStyle name="Normal 5 6 7" xfId="429" xr:uid="{EFDC13D2-6792-4F0F-BC74-B7D9332984DA}"/>
    <cellStyle name="Normal 5 7" xfId="430" xr:uid="{918C4164-8E0B-489B-91D4-C43188441899}"/>
    <cellStyle name="Normal 5 7 2" xfId="431" xr:uid="{6533D439-2F60-4AB1-A08E-ECCCA8B57784}"/>
    <cellStyle name="Normal 5 7 2 2" xfId="432" xr:uid="{ACF3FF58-4F6D-4FA3-A356-432A2A88FF8C}"/>
    <cellStyle name="Normal 5 7 2 2 2" xfId="1316" xr:uid="{802EE7FC-A097-439C-8759-57CDC180D551}"/>
    <cellStyle name="Normal 5 7 2 3" xfId="1317" xr:uid="{8D4F5E65-18A4-4F5C-AF3A-CAA9C5002072}"/>
    <cellStyle name="Normal 5 7 3" xfId="433" xr:uid="{288F5275-83AC-4C83-900C-E5F5EBECD48A}"/>
    <cellStyle name="Normal 5 7 3 2" xfId="1318" xr:uid="{7AF30C33-83A5-444A-99CE-EE0CEC301EDB}"/>
    <cellStyle name="Normal 5 7 4" xfId="1319" xr:uid="{65F14EF9-A681-46BF-90E6-015E44B15C43}"/>
    <cellStyle name="Normal 5 8" xfId="434" xr:uid="{EF136F8B-A79A-4613-A759-B0D7FB041C31}"/>
    <cellStyle name="Normal 5 8 2" xfId="435" xr:uid="{E1A7D99F-3719-446F-A3D3-22DA3C5AEDEE}"/>
    <cellStyle name="Normal 5 8 2 2" xfId="436" xr:uid="{1D94268A-F704-47CF-8AD7-0030A6C6FE90}"/>
    <cellStyle name="Normal 5 8 3" xfId="437" xr:uid="{0D3F60A7-54DD-48E0-9095-BCFF99075FD6}"/>
    <cellStyle name="Normal 5 9" xfId="438" xr:uid="{EBEFB51A-19D1-4402-BEB9-046D994336DE}"/>
    <cellStyle name="Normal 5 9 2" xfId="439" xr:uid="{74E5A91C-6644-4FBF-9923-5BEF0895D8C9}"/>
    <cellStyle name="Normal 5 9 2 2" xfId="440" xr:uid="{E199438A-9D06-48E4-8AC5-E11DAC94D40A}"/>
    <cellStyle name="Normal 5 9 3" xfId="441" xr:uid="{EA49104D-5752-44B4-A15C-CF2E837BC3EC}"/>
    <cellStyle name="Normal 6" xfId="76" xr:uid="{E5E7DA1A-FF04-47DC-995E-98507DC1D8DB}"/>
    <cellStyle name="Normal 6 10" xfId="442" xr:uid="{206B969F-59C7-48C1-A8E1-728A5195C079}"/>
    <cellStyle name="Normal 6 10 2" xfId="443" xr:uid="{F7643828-AA34-4AB2-9929-8FAC845C8756}"/>
    <cellStyle name="Normal 6 11" xfId="444" xr:uid="{F073644F-2CA6-40C7-B172-19AD583CB537}"/>
    <cellStyle name="Normal 6 11 2" xfId="445" xr:uid="{59776446-FC89-46BF-8180-BDE31096A36D}"/>
    <cellStyle name="Normal 6 12" xfId="446" xr:uid="{4E7839B3-2E95-4981-8627-D9E2C235D88D}"/>
    <cellStyle name="Normal 6 12 2" xfId="447" xr:uid="{EFEA8C2D-E9BD-42FF-A125-3E8EFA53F9B3}"/>
    <cellStyle name="Normal 6 13" xfId="448" xr:uid="{F889BCB2-2B21-47C6-8076-15030A7FA739}"/>
    <cellStyle name="Normal 6 13 2" xfId="449" xr:uid="{7E21F65B-D327-4495-877B-8A35D359D0EC}"/>
    <cellStyle name="Normal 6 14" xfId="450" xr:uid="{4768255A-0901-4A80-AB39-CC8C23217D97}"/>
    <cellStyle name="Normal 6 2" xfId="77" xr:uid="{3A0FCEA6-09EE-43FC-99D1-4E2994BA344F}"/>
    <cellStyle name="Normal 6 2 2" xfId="1320" xr:uid="{205CB36E-088C-439B-89C3-6E591A34B59E}"/>
    <cellStyle name="Normal 6 2 2 2" xfId="1321" xr:uid="{4FAA5F04-0AAC-4B52-AE4D-90C6E5DCF3FC}"/>
    <cellStyle name="Normal 6 2 3" xfId="1322" xr:uid="{621EEF2E-21B0-4F12-A19E-DA3F3A2A439B}"/>
    <cellStyle name="Normal 6 3" xfId="87" xr:uid="{CE232989-61E5-402A-B6F6-0A714C048BB8}"/>
    <cellStyle name="Normal 6 3 2" xfId="451" xr:uid="{229D423E-FC8B-4CA8-B66E-F53D820FCBF7}"/>
    <cellStyle name="Normal 6 3 2 2" xfId="452" xr:uid="{7F4B1DBB-9113-4D97-A441-C6400C2BEEEA}"/>
    <cellStyle name="Normal 6 3 2 2 2" xfId="453" xr:uid="{A01E15D4-BB0D-46F4-9BD3-251E1093E34A}"/>
    <cellStyle name="Normal 6 3 2 2 2 2" xfId="454" xr:uid="{E967091C-4BEB-4C7B-AB22-3F5E6753BD38}"/>
    <cellStyle name="Normal 6 3 2 2 2 2 2" xfId="455" xr:uid="{9DC4273F-7D27-45FA-909D-06C6E0FD4CCF}"/>
    <cellStyle name="Normal 6 3 2 2 2 3" xfId="456" xr:uid="{D8D68CAF-5A26-40CC-A02E-4C8097158A49}"/>
    <cellStyle name="Normal 6 3 2 2 3" xfId="457" xr:uid="{82D52C0D-7A26-4889-B552-8305B36FA3BE}"/>
    <cellStyle name="Normal 6 3 2 2 3 2" xfId="458" xr:uid="{BEE38651-7583-4EB2-AFC1-CA7BCB348A81}"/>
    <cellStyle name="Normal 6 3 2 2 3 2 2" xfId="459" xr:uid="{36942688-6D78-4477-BBFB-A16FD33EBADF}"/>
    <cellStyle name="Normal 6 3 2 2 3 3" xfId="460" xr:uid="{F547CB34-7FCB-40BE-B713-9CE66EDF746F}"/>
    <cellStyle name="Normal 6 3 2 2 4" xfId="461" xr:uid="{CFBFB114-41B2-4DE5-9C9C-8D0CCB8BC670}"/>
    <cellStyle name="Normal 6 3 2 2 4 2" xfId="462" xr:uid="{C7A1132D-8E48-4FCD-A95E-62206E71A138}"/>
    <cellStyle name="Normal 6 3 2 2 4 2 2" xfId="463" xr:uid="{21A27746-61EA-47F4-B4BD-0F1CBD8B561B}"/>
    <cellStyle name="Normal 6 3 2 2 4 3" xfId="464" xr:uid="{7996238B-345F-4987-8DB3-DD05250A8BF3}"/>
    <cellStyle name="Normal 6 3 2 2 5" xfId="465" xr:uid="{674C7932-2A38-43C0-9C3C-5902898C92E4}"/>
    <cellStyle name="Normal 6 3 2 2 5 2" xfId="466" xr:uid="{4795D405-09D8-4CBC-8593-9533FEC1D29F}"/>
    <cellStyle name="Normal 6 3 2 2 5 2 2" xfId="467" xr:uid="{D526997F-DCAC-43C3-A7D6-4399F7A6A25D}"/>
    <cellStyle name="Normal 6 3 2 2 5 3" xfId="468" xr:uid="{728D7086-1856-4750-B558-CBFAD84362DB}"/>
    <cellStyle name="Normal 6 3 2 2 6" xfId="469" xr:uid="{E21C9569-E0B5-4E52-BF89-CE9B1E51CDE3}"/>
    <cellStyle name="Normal 6 3 2 2 6 2" xfId="470" xr:uid="{A0478077-C82E-4F12-BC3D-92EB7A3AA24D}"/>
    <cellStyle name="Normal 6 3 2 2 7" xfId="471" xr:uid="{3A874458-4996-4365-853D-4A43FC750803}"/>
    <cellStyle name="Normal 6 3 2 3" xfId="472" xr:uid="{2361841E-96C1-4F8D-810D-F47021AAA0B2}"/>
    <cellStyle name="Normal 6 3 2 3 2" xfId="473" xr:uid="{AD6F9F0D-FAE8-4A8D-BBDF-2A3CBBB105A6}"/>
    <cellStyle name="Normal 6 3 2 3 2 2" xfId="474" xr:uid="{0CCE396C-2AC9-4FA7-BB99-54BD2247B126}"/>
    <cellStyle name="Normal 6 3 2 3 3" xfId="475" xr:uid="{9EDAEEFF-86D4-4C00-9C7F-7BAE5EC515D0}"/>
    <cellStyle name="Normal 6 3 2 4" xfId="476" xr:uid="{84E39326-D766-403E-86D4-1C71BCC39E7C}"/>
    <cellStyle name="Normal 6 3 2 4 2" xfId="477" xr:uid="{2D7FFF92-A3CD-4543-B72A-B0918A8A6580}"/>
    <cellStyle name="Normal 6 3 2 4 2 2" xfId="478" xr:uid="{F2082B0F-A113-4C17-805C-07E656B11CD1}"/>
    <cellStyle name="Normal 6 3 2 4 3" xfId="479" xr:uid="{696CF22F-B6B0-420F-9050-5A09A22DF57C}"/>
    <cellStyle name="Normal 6 3 2 5" xfId="480" xr:uid="{9F373D69-745F-4D69-815B-386EEA2BA45B}"/>
    <cellStyle name="Normal 6 3 2 5 2" xfId="481" xr:uid="{DC7B000A-7E7F-446E-8356-02DFEEF5E8B0}"/>
    <cellStyle name="Normal 6 3 2 5 2 2" xfId="482" xr:uid="{E8093D27-B744-4CBF-AACA-6EF83CE400EF}"/>
    <cellStyle name="Normal 6 3 2 5 3" xfId="483" xr:uid="{B6D2BE28-A1F0-47B5-A540-6836383C01ED}"/>
    <cellStyle name="Normal 6 3 2 6" xfId="484" xr:uid="{08BB7381-F3D9-4481-B433-045E03544F95}"/>
    <cellStyle name="Normal 6 3 2 6 2" xfId="485" xr:uid="{D2DBDD85-948F-4F60-AFDF-F88A91875966}"/>
    <cellStyle name="Normal 6 3 2 6 2 2" xfId="486" xr:uid="{A7491017-D567-4B5B-8B08-C73578B5C4B9}"/>
    <cellStyle name="Normal 6 3 2 6 3" xfId="487" xr:uid="{6F458AF4-700F-4F10-9C97-126C10118536}"/>
    <cellStyle name="Normal 6 3 2 7" xfId="488" xr:uid="{3EAB4E99-F0AB-4C36-8D84-C58D370C7E8D}"/>
    <cellStyle name="Normal 6 3 2 7 2" xfId="489" xr:uid="{AC9398DA-4150-47F9-8BE3-B55800EB19EE}"/>
    <cellStyle name="Normal 6 3 2 8" xfId="490" xr:uid="{93556451-1B09-4DAF-8849-1697575E06A4}"/>
    <cellStyle name="Normal 6 3 3" xfId="491" xr:uid="{56AB1B92-E983-4578-98AF-761F91877342}"/>
    <cellStyle name="Normal 6 3 3 2" xfId="492" xr:uid="{F62C3B29-28C2-4FC4-BB8D-72EEB373C456}"/>
    <cellStyle name="Normal 6 3 3 2 2" xfId="493" xr:uid="{13D92974-1744-450D-95A7-AC83573B1217}"/>
    <cellStyle name="Normal 6 3 3 2 2 2" xfId="494" xr:uid="{1FCC0EBB-40E3-4832-AC6B-58AB1E24AD24}"/>
    <cellStyle name="Normal 6 3 3 2 3" xfId="495" xr:uid="{35C9F6D5-D0A5-4C86-AB41-D4974D21E835}"/>
    <cellStyle name="Normal 6 3 3 3" xfId="496" xr:uid="{87E8708F-9267-4B2B-8160-0332DF635F73}"/>
    <cellStyle name="Normal 6 3 3 3 2" xfId="497" xr:uid="{C9F7D1DF-B846-4354-93C9-8BEE2FEE808E}"/>
    <cellStyle name="Normal 6 3 3 3 2 2" xfId="498" xr:uid="{E97EE32C-08F8-4D7F-9AE8-4B109030E4A3}"/>
    <cellStyle name="Normal 6 3 3 3 3" xfId="499" xr:uid="{3D3F6045-3737-4B0A-8E76-2E6CB2E3D26F}"/>
    <cellStyle name="Normal 6 3 3 4" xfId="500" xr:uid="{3D5BDC14-7682-4A1B-852E-731CFEDA9BA9}"/>
    <cellStyle name="Normal 6 3 3 4 2" xfId="501" xr:uid="{BFB91391-892F-4440-810E-33434BFB7DCA}"/>
    <cellStyle name="Normal 6 3 3 4 2 2" xfId="502" xr:uid="{CDCBC74C-14FA-4E33-903F-DAD47028DA22}"/>
    <cellStyle name="Normal 6 3 3 4 3" xfId="503" xr:uid="{30C2AF88-EE21-42A6-AB34-EACCF20E4459}"/>
    <cellStyle name="Normal 6 3 3 5" xfId="504" xr:uid="{5EC69559-B514-43FF-843C-8215DB354E67}"/>
    <cellStyle name="Normal 6 3 3 5 2" xfId="505" xr:uid="{42D7A023-34CA-44B1-9D62-7236B46F6D35}"/>
    <cellStyle name="Normal 6 3 3 5 2 2" xfId="506" xr:uid="{6678F5C2-1D06-4BE4-A226-73D72FBF2A5F}"/>
    <cellStyle name="Normal 6 3 3 5 3" xfId="507" xr:uid="{ADEECBFB-BBBA-4AB3-A725-6F7F6E543F49}"/>
    <cellStyle name="Normal 6 3 3 6" xfId="508" xr:uid="{E0F8BE4C-978C-43E8-83B7-194EB82FE799}"/>
    <cellStyle name="Normal 6 3 3 6 2" xfId="509" xr:uid="{897978F1-B0E7-48B5-950F-740F7A98E31C}"/>
    <cellStyle name="Normal 6 3 3 7" xfId="510" xr:uid="{DF69EFE3-79F6-411E-959F-C44C444A2B96}"/>
    <cellStyle name="Normal 6 3 4" xfId="511" xr:uid="{E52553FE-8181-489F-9ECA-C195E861D584}"/>
    <cellStyle name="Normal 6 3 4 2" xfId="512" xr:uid="{4F258F66-9ED5-4516-8D61-3455DAC2DDE8}"/>
    <cellStyle name="Normal 6 3 4 2 2" xfId="513" xr:uid="{F4E96369-1476-44DC-BF85-D4D18EC2A4D3}"/>
    <cellStyle name="Normal 6 3 4 3" xfId="514" xr:uid="{4D38408A-6CDD-477D-AC22-0B0EC3207979}"/>
    <cellStyle name="Normal 6 3 5" xfId="515" xr:uid="{D3836F43-1075-4CF5-ABC7-0B981EA47FD6}"/>
    <cellStyle name="Normal 6 3 5 2" xfId="516" xr:uid="{13766FF6-0C15-4B4F-960E-958BB57C5625}"/>
    <cellStyle name="Normal 6 3 5 2 2" xfId="517" xr:uid="{4917574D-4F0C-4695-BEB2-5C66B062BC40}"/>
    <cellStyle name="Normal 6 3 5 3" xfId="518" xr:uid="{64327180-4BD8-437B-9336-6BA020F6CE16}"/>
    <cellStyle name="Normal 6 3 6" xfId="519" xr:uid="{12EC45DC-B879-458A-B3B8-887B670C6D55}"/>
    <cellStyle name="Normal 6 3 6 2" xfId="520" xr:uid="{ADA24925-7F99-4944-BE4A-ED3916784E19}"/>
    <cellStyle name="Normal 6 3 6 2 2" xfId="521" xr:uid="{49C6D556-BEB6-499A-A342-0A330C57663E}"/>
    <cellStyle name="Normal 6 3 6 3" xfId="522" xr:uid="{07F156F2-5AD6-44E8-95FD-D1F42DF53E22}"/>
    <cellStyle name="Normal 6 3 7" xfId="523" xr:uid="{FF96B8D0-25A6-4FD0-A791-0757571179FF}"/>
    <cellStyle name="Normal 6 3 7 2" xfId="524" xr:uid="{477DB73A-391D-4063-88F7-8F569C98933C}"/>
    <cellStyle name="Normal 6 3 7 2 2" xfId="525" xr:uid="{C90AC0EF-77A2-4ECB-82F6-93604EE85330}"/>
    <cellStyle name="Normal 6 3 7 3" xfId="526" xr:uid="{C0A72B90-2524-4422-9ABF-77618112E51E}"/>
    <cellStyle name="Normal 6 3 8" xfId="527" xr:uid="{D7E358B1-914D-479F-9600-7BDCEC95BB81}"/>
    <cellStyle name="Normal 6 3 8 2" xfId="528" xr:uid="{1D698E2F-D6C1-4CB3-B5FF-D1CEF8BF885A}"/>
    <cellStyle name="Normal 6 3 9" xfId="529" xr:uid="{590E6AF5-A235-40D6-8ECC-5F1AC439077C}"/>
    <cellStyle name="Normal 6 4" xfId="530" xr:uid="{D5A0B238-49C8-4297-B11E-454BAE88A008}"/>
    <cellStyle name="Normal 6 4 2" xfId="531" xr:uid="{618FE7B2-691E-4CAF-90A0-507B52E1C62B}"/>
    <cellStyle name="Normal 6 4 2 2" xfId="532" xr:uid="{6CBA8AFB-92B2-4760-82DC-D9EE923F8BC7}"/>
    <cellStyle name="Normal 6 4 2 2 2" xfId="533" xr:uid="{E9A05B94-50BF-449D-B981-810CBC34F11F}"/>
    <cellStyle name="Normal 6 4 2 2 2 2" xfId="534" xr:uid="{52BA5A60-0D1F-47F3-8516-48BD4F191348}"/>
    <cellStyle name="Normal 6 4 2 2 2 2 2" xfId="1323" xr:uid="{453A5F0C-3380-4BFD-BBA8-FDDBFAEE0F0F}"/>
    <cellStyle name="Normal 6 4 2 2 2 3" xfId="1324" xr:uid="{90025024-52F9-4773-AC39-A2D178AE68BA}"/>
    <cellStyle name="Normal 6 4 2 2 3" xfId="535" xr:uid="{143736CA-68ED-4D2D-8813-106AE26696EB}"/>
    <cellStyle name="Normal 6 4 2 2 3 2" xfId="1325" xr:uid="{DE1F31F4-E7C9-4EC8-A66D-912311F5F09A}"/>
    <cellStyle name="Normal 6 4 2 2 4" xfId="1326" xr:uid="{F95B9B61-3E28-4356-AFB5-4F6A9F9E1F53}"/>
    <cellStyle name="Normal 6 4 2 3" xfId="536" xr:uid="{BCB5EBFB-F520-4600-9B1F-84C58FD108C7}"/>
    <cellStyle name="Normal 6 4 2 3 2" xfId="537" xr:uid="{AC219CEC-3D39-4316-A0B7-25E15915FCEA}"/>
    <cellStyle name="Normal 6 4 2 3 2 2" xfId="538" xr:uid="{91C8DC14-D097-49AA-AF78-775A2BBB17F8}"/>
    <cellStyle name="Normal 6 4 2 3 3" xfId="539" xr:uid="{1F1A686E-A220-4913-A9B8-4AE37F652940}"/>
    <cellStyle name="Normal 6 4 2 4" xfId="540" xr:uid="{9842E29F-00E6-47A9-8027-71DC71484D16}"/>
    <cellStyle name="Normal 6 4 2 4 2" xfId="541" xr:uid="{8A271566-4671-4543-88D7-2F20B80F424B}"/>
    <cellStyle name="Normal 6 4 2 4 2 2" xfId="542" xr:uid="{B55EBC68-A1B2-45C2-BC09-3F31466E4EC6}"/>
    <cellStyle name="Normal 6 4 2 4 3" xfId="543" xr:uid="{60DD7D22-DC72-41DE-AC2D-3814AAB54688}"/>
    <cellStyle name="Normal 6 4 2 5" xfId="544" xr:uid="{C4F26525-7A73-4CE7-97BB-F5EE635DA893}"/>
    <cellStyle name="Normal 6 4 2 5 2" xfId="545" xr:uid="{5F68C900-7C22-4B21-8DA0-BC5E44D830A8}"/>
    <cellStyle name="Normal 6 4 2 5 2 2" xfId="546" xr:uid="{37F0B40B-DF51-4207-ACCF-2F7C0EC3BED4}"/>
    <cellStyle name="Normal 6 4 2 5 3" xfId="547" xr:uid="{31FFB78A-9605-4C7C-93BE-BD8721902D84}"/>
    <cellStyle name="Normal 6 4 2 6" xfId="548" xr:uid="{2EF0C549-4802-4183-AB08-9394246AF223}"/>
    <cellStyle name="Normal 6 4 2 6 2" xfId="549" xr:uid="{790C3D84-624D-4A71-BE71-A118271FC6D6}"/>
    <cellStyle name="Normal 6 4 2 7" xfId="550" xr:uid="{0816A9B1-31B4-4358-AA7E-11A6370CBEC8}"/>
    <cellStyle name="Normal 6 4 3" xfId="551" xr:uid="{A2E4AF91-091F-4F0C-92ED-FD7ECD05931F}"/>
    <cellStyle name="Normal 6 4 3 2" xfId="552" xr:uid="{01EDFCCA-C14C-4325-9249-3031B88875FA}"/>
    <cellStyle name="Normal 6 4 3 2 2" xfId="553" xr:uid="{E2D43AB9-8F91-406F-BDB8-39E3809FB628}"/>
    <cellStyle name="Normal 6 4 3 2 2 2" xfId="1327" xr:uid="{1BD2657D-7725-486A-9A18-D9C487B901B0}"/>
    <cellStyle name="Normal 6 4 3 2 3" xfId="1328" xr:uid="{8CD1E5BB-2978-4FCB-AC03-113CD520D427}"/>
    <cellStyle name="Normal 6 4 3 3" xfId="554" xr:uid="{B5FAD115-9751-4B53-9968-FEF62C7BD9DD}"/>
    <cellStyle name="Normal 6 4 3 3 2" xfId="1329" xr:uid="{BC3FC7BE-4EEF-49EE-A3CC-A5DDB2DF302F}"/>
    <cellStyle name="Normal 6 4 3 4" xfId="1330" xr:uid="{2538E9EE-470B-41B9-B5C6-F8A6875DC0C0}"/>
    <cellStyle name="Normal 6 4 4" xfId="555" xr:uid="{5D26CDE1-ADF3-449A-A758-1E47E0D5CA07}"/>
    <cellStyle name="Normal 6 4 4 2" xfId="556" xr:uid="{8F4A32FA-566F-406C-BC4F-2F51E243105C}"/>
    <cellStyle name="Normal 6 4 4 2 2" xfId="557" xr:uid="{293884D7-E66E-417D-912A-59F2154C625B}"/>
    <cellStyle name="Normal 6 4 4 3" xfId="558" xr:uid="{A9B854AA-E114-43F7-9D7E-554D04D1F89D}"/>
    <cellStyle name="Normal 6 4 5" xfId="559" xr:uid="{642D936F-90D2-4D12-83E3-500FC605353D}"/>
    <cellStyle name="Normal 6 4 5 2" xfId="560" xr:uid="{F4426F4F-EF02-4D22-85E8-0F9CE1E2D689}"/>
    <cellStyle name="Normal 6 4 5 2 2" xfId="561" xr:uid="{13CDCB60-A5B1-458B-A76D-AB4B7BCCF8E5}"/>
    <cellStyle name="Normal 6 4 5 3" xfId="562" xr:uid="{4E0B4051-89BF-43A8-B1CB-BC5077C107A3}"/>
    <cellStyle name="Normal 6 4 6" xfId="563" xr:uid="{15921B19-F094-43E4-9EF7-EB28175E065B}"/>
    <cellStyle name="Normal 6 4 6 2" xfId="564" xr:uid="{1163C3D5-AAB2-4973-BA69-ECA8BBB897AF}"/>
    <cellStyle name="Normal 6 4 6 2 2" xfId="565" xr:uid="{2B58C96C-7525-4840-87A3-703298894DC3}"/>
    <cellStyle name="Normal 6 4 6 3" xfId="566" xr:uid="{F24331AD-D78E-4F2D-8AC9-E74FE8252CAE}"/>
    <cellStyle name="Normal 6 4 7" xfId="567" xr:uid="{CBA74351-1DA1-4B14-A6FA-9906EAA15BFD}"/>
    <cellStyle name="Normal 6 4 7 2" xfId="568" xr:uid="{F543B544-A66C-4772-B230-09BC97E25D33}"/>
    <cellStyle name="Normal 6 4 8" xfId="569" xr:uid="{F5C23DB5-3FE6-4301-ABF0-A37BA6D01E61}"/>
    <cellStyle name="Normal 6 5" xfId="570" xr:uid="{076C7731-E603-40EC-951C-51957487E48D}"/>
    <cellStyle name="Normal 6 5 2" xfId="571" xr:uid="{A3FD76EA-4257-4B02-BBBB-0F079A5668AB}"/>
    <cellStyle name="Normal 6 5 2 2" xfId="572" xr:uid="{DDC8BD6E-F5D8-45E1-A0BD-123AEE1ED27A}"/>
    <cellStyle name="Normal 6 5 2 2 2" xfId="573" xr:uid="{66028BB5-172C-4B1D-A6A6-62AB33F5BC50}"/>
    <cellStyle name="Normal 6 5 2 2 2 2" xfId="1331" xr:uid="{B9E11F73-C02C-4FED-A526-599548E5C425}"/>
    <cellStyle name="Normal 6 5 2 2 3" xfId="1332" xr:uid="{54ED1CF9-8A47-4764-9AE2-C16327CBDE78}"/>
    <cellStyle name="Normal 6 5 2 3" xfId="574" xr:uid="{0FB026C0-79ED-4DF8-9D82-0AB40CEF226B}"/>
    <cellStyle name="Normal 6 5 2 3 2" xfId="1333" xr:uid="{6DD919EE-E8DF-4D09-A482-B554243B3234}"/>
    <cellStyle name="Normal 6 5 2 4" xfId="1334" xr:uid="{4DFAC6B8-9C6D-4FEB-9583-8BB9936FAAC5}"/>
    <cellStyle name="Normal 6 5 3" xfId="575" xr:uid="{8EC2B567-C23C-41BE-960B-3005400F181A}"/>
    <cellStyle name="Normal 6 5 3 2" xfId="576" xr:uid="{752EC1AE-E5C9-4E66-A2B1-E3BA4A6BA53F}"/>
    <cellStyle name="Normal 6 5 3 2 2" xfId="577" xr:uid="{5CE306DC-DDB9-477C-8079-704B28119EEC}"/>
    <cellStyle name="Normal 6 5 3 3" xfId="578" xr:uid="{C1EED6D3-3529-4A38-8393-F12BF7E05439}"/>
    <cellStyle name="Normal 6 5 4" xfId="579" xr:uid="{735873EA-16C2-4F0E-8391-A938A72289D5}"/>
    <cellStyle name="Normal 6 5 4 2" xfId="580" xr:uid="{6EB3EE90-17FC-4F1A-9036-9370B87E9E98}"/>
    <cellStyle name="Normal 6 5 4 2 2" xfId="581" xr:uid="{12BEAC9D-806D-4E2A-88D9-C873CDFC9D51}"/>
    <cellStyle name="Normal 6 5 4 3" xfId="582" xr:uid="{8A6D25B8-ADB9-4E1C-A22F-5C0D6196A9AA}"/>
    <cellStyle name="Normal 6 5 5" xfId="583" xr:uid="{7E39647A-F032-4DD5-AF36-F12E42C12F31}"/>
    <cellStyle name="Normal 6 5 5 2" xfId="584" xr:uid="{02799DEE-F448-402E-9F3A-1FA25C4D894C}"/>
    <cellStyle name="Normal 6 5 5 2 2" xfId="585" xr:uid="{A73A200A-8808-499F-BA99-8F23FEA34BCC}"/>
    <cellStyle name="Normal 6 5 5 3" xfId="586" xr:uid="{5633CFD4-0410-45AC-BEC9-376EA19A85B5}"/>
    <cellStyle name="Normal 6 5 6" xfId="587" xr:uid="{BA639F5F-14FE-4F58-9152-578DB950D3D1}"/>
    <cellStyle name="Normal 6 5 6 2" xfId="588" xr:uid="{3D8A07AC-D85F-4752-801B-BD3518BDCDB7}"/>
    <cellStyle name="Normal 6 5 7" xfId="589" xr:uid="{3D33DC51-3CDE-4A11-A110-CDB83A5BD163}"/>
    <cellStyle name="Normal 6 6" xfId="590" xr:uid="{FF5EED14-7EB3-4D6E-8ED7-04D9B39ECE83}"/>
    <cellStyle name="Normal 6 6 2" xfId="591" xr:uid="{B4D413F8-F428-4966-ACF8-F384418964C4}"/>
    <cellStyle name="Normal 6 6 2 2" xfId="592" xr:uid="{64F7C5A6-907D-4B5B-8B1A-2CB1CD847454}"/>
    <cellStyle name="Normal 6 6 2 2 2" xfId="1335" xr:uid="{A04E263E-10F0-42B6-9C39-E82C373E292F}"/>
    <cellStyle name="Normal 6 6 2 3" xfId="1336" xr:uid="{DAC16B0A-B57C-4DCE-A264-57FBE11DA4A3}"/>
    <cellStyle name="Normal 6 6 3" xfId="593" xr:uid="{1736D2CD-6AE1-440B-939D-323FF537E5CA}"/>
    <cellStyle name="Normal 6 6 3 2" xfId="1337" xr:uid="{6FF2A130-522A-45A0-AE15-21B4CF46BDEA}"/>
    <cellStyle name="Normal 6 6 4" xfId="1338" xr:uid="{A99D475E-D0A9-4E41-9A5F-951D24AE00A8}"/>
    <cellStyle name="Normal 6 7" xfId="594" xr:uid="{95D76556-F681-4C0F-9CF1-D5B9036A34BA}"/>
    <cellStyle name="Normal 6 7 2" xfId="595" xr:uid="{C199C571-F54A-4DD4-B1F9-CE0CDB39F256}"/>
    <cellStyle name="Normal 6 7 2 2" xfId="596" xr:uid="{CB45C1D0-D31F-4372-A8C1-AA04455E2352}"/>
    <cellStyle name="Normal 6 7 3" xfId="597" xr:uid="{EAFF885F-0AC3-4662-83E8-905E0C0386DC}"/>
    <cellStyle name="Normal 6 8" xfId="598" xr:uid="{F2BC0CEE-5D5D-4348-8ECA-D30C1907F0E9}"/>
    <cellStyle name="Normal 6 8 2" xfId="599" xr:uid="{16592FFD-44EA-4B6D-97A4-FF2819E12752}"/>
    <cellStyle name="Normal 6 8 2 2" xfId="600" xr:uid="{B588687E-D40A-43D4-9666-EC1D04A07BA3}"/>
    <cellStyle name="Normal 6 8 3" xfId="601" xr:uid="{D4DC1AA4-8118-4C7D-8E48-2F85985CDA78}"/>
    <cellStyle name="Normal 6 9" xfId="602" xr:uid="{0DC040FD-2FB5-4EE1-A699-CBB3C5BB7ADA}"/>
    <cellStyle name="Normal 6 9 2" xfId="603" xr:uid="{3B8A4D2B-C013-4359-AB1F-F61BE388DA05}"/>
    <cellStyle name="Normal 6 9 2 2" xfId="604" xr:uid="{B3C09E07-1868-44A5-BF0D-318576F5D947}"/>
    <cellStyle name="Normal 6 9 3" xfId="605" xr:uid="{A1E2AB0E-E4EC-4501-B549-E026CFE3B1D4}"/>
    <cellStyle name="Normal 7" xfId="78" xr:uid="{F65CB874-581B-4B5D-89C1-417E8FEE00B9}"/>
    <cellStyle name="Normal 7 10" xfId="606" xr:uid="{45167EF2-A5BC-464B-AD9B-2E048E45089B}"/>
    <cellStyle name="Normal 7 10 2" xfId="607" xr:uid="{503054A1-F2B3-4357-8A39-8953B66CC819}"/>
    <cellStyle name="Normal 7 11" xfId="608" xr:uid="{DE8F542D-D527-4B45-93F4-1F27A1D61728}"/>
    <cellStyle name="Normal 7 11 2" xfId="609" xr:uid="{2D3283CE-9F29-48C3-BB11-6561765F1F95}"/>
    <cellStyle name="Normal 7 12" xfId="610" xr:uid="{B22D6B59-45D0-4880-A07F-E8E2B9DBC17F}"/>
    <cellStyle name="Normal 7 12 2" xfId="611" xr:uid="{3ED60539-51EE-4766-A4AF-AAE80D35050A}"/>
    <cellStyle name="Normal 7 13" xfId="612" xr:uid="{28B8AB5F-E560-4D59-A1DA-4EA2703AA043}"/>
    <cellStyle name="Normal 7 2" xfId="88" xr:uid="{3F3B7D0B-D05B-41DF-A3BB-3E0709F1BC27}"/>
    <cellStyle name="Normal 7 2 2" xfId="613" xr:uid="{08E372A9-BA39-4FA2-AEA8-B8EB4EEFB8FB}"/>
    <cellStyle name="Normal 7 2 2 2" xfId="614" xr:uid="{308EFF37-274E-448B-A469-27A233AD836F}"/>
    <cellStyle name="Normal 7 2 2 2 2" xfId="615" xr:uid="{312D3D6C-C9C0-4782-8748-090B9791623A}"/>
    <cellStyle name="Normal 7 2 2 2 2 2" xfId="616" xr:uid="{7A7FE77D-9C4B-40B2-B3EE-6528B1628D86}"/>
    <cellStyle name="Normal 7 2 2 2 2 2 2" xfId="617" xr:uid="{404E8037-2EFB-43DF-B2C9-64254719A42C}"/>
    <cellStyle name="Normal 7 2 2 2 2 3" xfId="618" xr:uid="{F26C6464-6D62-4555-965A-310556A99C04}"/>
    <cellStyle name="Normal 7 2 2 2 3" xfId="619" xr:uid="{130C394F-3374-487C-8159-8B82C49204A0}"/>
    <cellStyle name="Normal 7 2 2 2 3 2" xfId="620" xr:uid="{E4953E28-7D79-4AF9-A2F7-A4AA73C14FCF}"/>
    <cellStyle name="Normal 7 2 2 2 3 2 2" xfId="621" xr:uid="{CEB59CB3-3CF4-48E1-A57E-3993B0ACB474}"/>
    <cellStyle name="Normal 7 2 2 2 3 3" xfId="622" xr:uid="{8829E912-9416-4BAF-A982-F0DB04386307}"/>
    <cellStyle name="Normal 7 2 2 2 4" xfId="623" xr:uid="{93A2E2F4-4112-4FA4-9B0A-66701305D83F}"/>
    <cellStyle name="Normal 7 2 2 2 4 2" xfId="624" xr:uid="{2157B726-7521-4EFB-A03C-BEDD9ED5A314}"/>
    <cellStyle name="Normal 7 2 2 2 4 2 2" xfId="625" xr:uid="{BB496DCE-6D93-418C-B62F-33CA9657CFCC}"/>
    <cellStyle name="Normal 7 2 2 2 4 3" xfId="626" xr:uid="{279B861E-451E-4DBC-B9BB-3469018B0C3B}"/>
    <cellStyle name="Normal 7 2 2 2 5" xfId="627" xr:uid="{4CFB16DE-73C5-48D2-A291-0361274ACF77}"/>
    <cellStyle name="Normal 7 2 2 2 5 2" xfId="628" xr:uid="{90B77AD5-1613-4CCB-AA97-AA6B4DF0AF64}"/>
    <cellStyle name="Normal 7 2 2 2 5 2 2" xfId="629" xr:uid="{5FF241F8-68C6-496F-A3A2-0D8E007BDEAE}"/>
    <cellStyle name="Normal 7 2 2 2 5 3" xfId="630" xr:uid="{714B6229-E08D-4196-9601-3BB92C04EDB5}"/>
    <cellStyle name="Normal 7 2 2 2 6" xfId="631" xr:uid="{3F51DF52-EDD2-454E-AE3A-B329C2700645}"/>
    <cellStyle name="Normal 7 2 2 2 6 2" xfId="632" xr:uid="{1A7773AE-D773-457D-BA93-8C6651E7B5C7}"/>
    <cellStyle name="Normal 7 2 2 2 7" xfId="633" xr:uid="{92F2F2DF-DF94-4B85-8B51-CD59D7561E75}"/>
    <cellStyle name="Normal 7 2 2 3" xfId="634" xr:uid="{234AC944-941D-4966-9106-2870710F1023}"/>
    <cellStyle name="Normal 7 2 2 3 2" xfId="635" xr:uid="{2F32CD36-86BF-4AAA-9C54-7D33DE1F83BC}"/>
    <cellStyle name="Normal 7 2 2 3 2 2" xfId="636" xr:uid="{8DC289EF-EB90-44B4-9A1D-97B1AF9561EF}"/>
    <cellStyle name="Normal 7 2 2 3 3" xfId="637" xr:uid="{17A95656-B8B5-4EAF-9BE3-E8EFE4AFE24C}"/>
    <cellStyle name="Normal 7 2 2 4" xfId="638" xr:uid="{A69D4F55-93D5-4951-8FDD-3A40857DAC94}"/>
    <cellStyle name="Normal 7 2 2 4 2" xfId="639" xr:uid="{4F175271-ED63-4679-8C23-43136A0F0CA2}"/>
    <cellStyle name="Normal 7 2 2 4 2 2" xfId="640" xr:uid="{27CF9646-AE16-44C0-9E11-3132036AD08B}"/>
    <cellStyle name="Normal 7 2 2 4 3" xfId="641" xr:uid="{CED6C1E0-42D4-4480-BFCE-E6ED546ECB09}"/>
    <cellStyle name="Normal 7 2 2 5" xfId="642" xr:uid="{F6F8FFB5-7293-4633-A3B1-31CBF4E509EF}"/>
    <cellStyle name="Normal 7 2 2 5 2" xfId="643" xr:uid="{CEC03D5D-3412-40AE-B6AF-785684D010D1}"/>
    <cellStyle name="Normal 7 2 2 5 2 2" xfId="644" xr:uid="{5EA34E37-6E81-4726-922B-49EE2D2032AB}"/>
    <cellStyle name="Normal 7 2 2 5 3" xfId="645" xr:uid="{2024CA25-71E1-4435-8011-A4E21E4480B1}"/>
    <cellStyle name="Normal 7 2 2 6" xfId="646" xr:uid="{F32362A5-2106-42C8-8E7B-3AA52D2CD8FC}"/>
    <cellStyle name="Normal 7 2 2 6 2" xfId="647" xr:uid="{58D262B5-17C7-476C-8EE0-36D6F7AB6476}"/>
    <cellStyle name="Normal 7 2 2 6 2 2" xfId="648" xr:uid="{F4932A4F-8FA2-45B1-A4DD-31C664A360FB}"/>
    <cellStyle name="Normal 7 2 2 6 3" xfId="649" xr:uid="{E1EC5C87-DD1D-446A-8FA1-0BB0C87A7DC1}"/>
    <cellStyle name="Normal 7 2 2 7" xfId="650" xr:uid="{F96A0FF4-9010-4ABF-B980-87A21B4AF23D}"/>
    <cellStyle name="Normal 7 2 2 7 2" xfId="651" xr:uid="{76A2D8F1-B1FC-4E5A-B531-548FC94ADEFC}"/>
    <cellStyle name="Normal 7 2 2 8" xfId="652" xr:uid="{2B4487F1-B77D-420E-864D-DBAE4F022636}"/>
    <cellStyle name="Normal 7 2 3" xfId="653" xr:uid="{8241A456-3E0A-452A-9D61-540823F2A939}"/>
    <cellStyle name="Normal 7 2 3 2" xfId="654" xr:uid="{D2C46A0A-5937-4064-883F-21EFB6733569}"/>
    <cellStyle name="Normal 7 2 3 2 2" xfId="655" xr:uid="{5291F606-04E0-46FB-8B1F-1A43526D7EF2}"/>
    <cellStyle name="Normal 7 2 3 2 2 2" xfId="656" xr:uid="{4385A793-3733-4FEB-AF2C-15601003207D}"/>
    <cellStyle name="Normal 7 2 3 2 3" xfId="657" xr:uid="{C43F126C-C938-4F65-8018-58536B74F88E}"/>
    <cellStyle name="Normal 7 2 3 3" xfId="658" xr:uid="{4D39D229-42DF-4768-882D-122898D74478}"/>
    <cellStyle name="Normal 7 2 3 3 2" xfId="659" xr:uid="{7859D923-5B28-4888-86D1-DE901024EEBA}"/>
    <cellStyle name="Normal 7 2 3 3 2 2" xfId="660" xr:uid="{B4EFA57F-60A1-4674-B5CA-53CEC44257F0}"/>
    <cellStyle name="Normal 7 2 3 3 3" xfId="661" xr:uid="{418E16E1-EF7F-4637-B4BB-04030F081E8A}"/>
    <cellStyle name="Normal 7 2 3 4" xfId="662" xr:uid="{0A18B650-76B6-4719-B0F1-4008E54B6A8E}"/>
    <cellStyle name="Normal 7 2 3 4 2" xfId="663" xr:uid="{B44EC2F1-4AFB-4FC2-B064-3DAEA625216C}"/>
    <cellStyle name="Normal 7 2 3 4 2 2" xfId="664" xr:uid="{7FFCDC53-DFEC-430A-BF00-5CEC7F7A9FC7}"/>
    <cellStyle name="Normal 7 2 3 4 3" xfId="665" xr:uid="{E0C6B319-3D43-4DA4-AAF4-F4B4C2698E2F}"/>
    <cellStyle name="Normal 7 2 3 5" xfId="666" xr:uid="{B5473914-A198-440B-BE31-1225149C11B3}"/>
    <cellStyle name="Normal 7 2 3 5 2" xfId="667" xr:uid="{FDE3967D-50F4-45B0-B963-0DFB344B5001}"/>
    <cellStyle name="Normal 7 2 3 5 2 2" xfId="668" xr:uid="{700F1592-1759-478A-ADC2-C5F807F3DCEE}"/>
    <cellStyle name="Normal 7 2 3 5 3" xfId="669" xr:uid="{080CFB1E-FF1B-40DE-94DE-0DF0A8C35385}"/>
    <cellStyle name="Normal 7 2 3 6" xfId="670" xr:uid="{6E472DEC-04CB-4AF4-9CEC-030BC67D0DC0}"/>
    <cellStyle name="Normal 7 2 3 6 2" xfId="671" xr:uid="{DB35D013-E9FF-4DC5-9468-86F35B0A8E35}"/>
    <cellStyle name="Normal 7 2 3 7" xfId="672" xr:uid="{0073F79A-40D6-4014-B508-2FE36BA82B01}"/>
    <cellStyle name="Normal 7 2 4" xfId="673" xr:uid="{0BFF42DA-ADEF-47B1-81C7-AD2E6A630E5B}"/>
    <cellStyle name="Normal 7 2 4 2" xfId="674" xr:uid="{F37A6682-3F32-4EF2-BA65-1AD6BFC9A3BC}"/>
    <cellStyle name="Normal 7 2 4 2 2" xfId="675" xr:uid="{C10EEEBD-1F89-4675-ADBB-CF49E7307C95}"/>
    <cellStyle name="Normal 7 2 4 3" xfId="676" xr:uid="{203FBF97-E48D-4802-84B1-FF7B71701542}"/>
    <cellStyle name="Normal 7 2 5" xfId="677" xr:uid="{3FE8F1EB-D7B0-42FE-96A5-F66769594AEF}"/>
    <cellStyle name="Normal 7 2 5 2" xfId="678" xr:uid="{0A0AE50C-F302-4E54-B29D-C32E7468D8D1}"/>
    <cellStyle name="Normal 7 2 5 2 2" xfId="679" xr:uid="{D7EE1E04-0E77-4804-A404-37FEAEA47DD3}"/>
    <cellStyle name="Normal 7 2 5 3" xfId="680" xr:uid="{0B7252C0-9235-42F8-B3CF-A3EA32E5F0BE}"/>
    <cellStyle name="Normal 7 2 6" xfId="681" xr:uid="{080B4817-824D-4C80-A758-D825124137F5}"/>
    <cellStyle name="Normal 7 2 6 2" xfId="682" xr:uid="{456470D4-B5D4-4859-A30A-FBBB7EEB7194}"/>
    <cellStyle name="Normal 7 2 6 2 2" xfId="683" xr:uid="{40BBAAC9-74F1-44BE-A22B-02DD3C00A777}"/>
    <cellStyle name="Normal 7 2 6 3" xfId="684" xr:uid="{4C960B04-75E5-45F0-ACA2-9B468FA7136F}"/>
    <cellStyle name="Normal 7 2 7" xfId="685" xr:uid="{CCDE06A5-8DB7-4505-B53C-7AF272E047F2}"/>
    <cellStyle name="Normal 7 2 7 2" xfId="686" xr:uid="{1554EE2F-FFC5-4BF2-92AC-8264BBCBE925}"/>
    <cellStyle name="Normal 7 2 7 2 2" xfId="687" xr:uid="{50DB09FC-6AF4-4AE0-8764-5474F0DD7DCA}"/>
    <cellStyle name="Normal 7 2 7 3" xfId="688" xr:uid="{532B6AA4-5FC3-432C-B393-2ADAA457182F}"/>
    <cellStyle name="Normal 7 2 8" xfId="689" xr:uid="{F362D3E0-3477-492B-AB85-7C306EFEFCFA}"/>
    <cellStyle name="Normal 7 2 8 2" xfId="690" xr:uid="{ACC53428-24CF-4531-9DBD-CB05D0D1DE8E}"/>
    <cellStyle name="Normal 7 2 9" xfId="691" xr:uid="{5708D382-39DB-411D-8CAE-BAA12870F7D4}"/>
    <cellStyle name="Normal 7 3" xfId="692" xr:uid="{BF5955E3-D912-4D8F-B9F3-915987334DA7}"/>
    <cellStyle name="Normal 7 3 2" xfId="693" xr:uid="{BEBB9C43-133D-45C7-85DE-1405450FD5ED}"/>
    <cellStyle name="Normal 7 3 2 2" xfId="694" xr:uid="{5BC01837-01A1-48E2-92BE-8E72FC530AAF}"/>
    <cellStyle name="Normal 7 3 2 2 2" xfId="695" xr:uid="{74D3E51E-DFD6-4AC1-A633-B78D35440D1E}"/>
    <cellStyle name="Normal 7 3 2 2 2 2" xfId="696" xr:uid="{2A41EF24-7B87-405C-82CA-D966312E09C3}"/>
    <cellStyle name="Normal 7 3 2 2 2 2 2" xfId="1339" xr:uid="{C86B4628-ECBF-4C53-B8C3-54243FB69E33}"/>
    <cellStyle name="Normal 7 3 2 2 2 3" xfId="1340" xr:uid="{54190C07-1FA9-438C-935B-6B91CA92C916}"/>
    <cellStyle name="Normal 7 3 2 2 3" xfId="697" xr:uid="{14C0FC34-1EC9-4DB4-9905-B28B7F795790}"/>
    <cellStyle name="Normal 7 3 2 2 3 2" xfId="1341" xr:uid="{0E99F514-8C79-4660-8AAF-9C0EB030B1F1}"/>
    <cellStyle name="Normal 7 3 2 2 4" xfId="1342" xr:uid="{80C475B5-70C4-43BC-B241-66B986D12F29}"/>
    <cellStyle name="Normal 7 3 2 3" xfId="698" xr:uid="{33B9DF4A-CFDA-4A93-9E87-C3A204EFFD19}"/>
    <cellStyle name="Normal 7 3 2 3 2" xfId="699" xr:uid="{3332CB9C-11C1-44D4-95D3-CDB57E9286FB}"/>
    <cellStyle name="Normal 7 3 2 3 2 2" xfId="700" xr:uid="{DCE17A95-B24D-45E8-B047-061ABB5190F1}"/>
    <cellStyle name="Normal 7 3 2 3 3" xfId="701" xr:uid="{7951C6E7-FA9E-4AA6-BCFC-39C4F9744599}"/>
    <cellStyle name="Normal 7 3 2 4" xfId="702" xr:uid="{2A959385-E7BA-46A5-8FE7-C3913DF0345A}"/>
    <cellStyle name="Normal 7 3 2 4 2" xfId="703" xr:uid="{4DCE1F9C-F7DB-4AB9-BC09-80DF17E0A924}"/>
    <cellStyle name="Normal 7 3 2 4 2 2" xfId="704" xr:uid="{EDAE9B19-DB96-448F-88B7-1FEF97DDD4BE}"/>
    <cellStyle name="Normal 7 3 2 4 3" xfId="705" xr:uid="{F7EAEFF4-0060-4095-9D6E-DB26A1D5AC0B}"/>
    <cellStyle name="Normal 7 3 2 5" xfId="706" xr:uid="{85034F29-0AD2-45D8-8F09-6F4E714A1D2D}"/>
    <cellStyle name="Normal 7 3 2 5 2" xfId="707" xr:uid="{04CE0B7E-1D1F-47E9-B0FC-658958F96E1A}"/>
    <cellStyle name="Normal 7 3 2 5 2 2" xfId="708" xr:uid="{381A5F00-BBC5-408B-96AB-4415F4E9020B}"/>
    <cellStyle name="Normal 7 3 2 5 3" xfId="709" xr:uid="{E735EA2E-0840-4311-B355-462BF5B61C9C}"/>
    <cellStyle name="Normal 7 3 2 6" xfId="710" xr:uid="{0ACA8E77-FD99-4444-ADCA-C496307245EC}"/>
    <cellStyle name="Normal 7 3 2 6 2" xfId="711" xr:uid="{429E3660-2A8A-4144-8CB7-EC3D18C52B3E}"/>
    <cellStyle name="Normal 7 3 2 7" xfId="712" xr:uid="{A3CB6270-D0E8-4EA0-9FBA-91AB2E61F4CA}"/>
    <cellStyle name="Normal 7 3 3" xfId="713" xr:uid="{4383F445-CBE0-453B-8DAC-B71AE268D170}"/>
    <cellStyle name="Normal 7 3 3 2" xfId="714" xr:uid="{15A999A8-AC21-4CA7-9C30-9F89AC663CA7}"/>
    <cellStyle name="Normal 7 3 3 2 2" xfId="715" xr:uid="{F3A2066D-3FCA-461F-8FAB-7E9497F209F6}"/>
    <cellStyle name="Normal 7 3 3 2 2 2" xfId="1343" xr:uid="{393A4D5C-5E31-494F-8706-EBBAE46BBEF9}"/>
    <cellStyle name="Normal 7 3 3 2 3" xfId="1344" xr:uid="{F3FC96B1-05C8-42C5-B12B-805D70AF6041}"/>
    <cellStyle name="Normal 7 3 3 3" xfId="716" xr:uid="{C4A35AB2-DAC1-4D1B-B38B-55EF4745943B}"/>
    <cellStyle name="Normal 7 3 3 3 2" xfId="1345" xr:uid="{9030445C-7CEB-4F0D-A028-FA29952F3CB4}"/>
    <cellStyle name="Normal 7 3 3 4" xfId="1346" xr:uid="{FF578C2A-5BA4-4BF3-892D-D13B437FAE4C}"/>
    <cellStyle name="Normal 7 3 4" xfId="717" xr:uid="{96014723-94A8-4F02-AFE7-85D4D6A08138}"/>
    <cellStyle name="Normal 7 3 4 2" xfId="718" xr:uid="{771F0AD7-6F99-407E-BB0A-A269605239CA}"/>
    <cellStyle name="Normal 7 3 4 2 2" xfId="719" xr:uid="{EA3F8CCF-E2D6-4E49-802C-0135CD72EA66}"/>
    <cellStyle name="Normal 7 3 4 3" xfId="720" xr:uid="{6359D514-1180-41D6-8F73-9A6DAB330C83}"/>
    <cellStyle name="Normal 7 3 5" xfId="721" xr:uid="{C7F134DB-BC57-4AA2-A80D-72A78B2B6326}"/>
    <cellStyle name="Normal 7 3 5 2" xfId="722" xr:uid="{9A4AAC4E-0898-43FE-9591-6808495DD4FF}"/>
    <cellStyle name="Normal 7 3 5 2 2" xfId="723" xr:uid="{9155C966-6A45-43B8-B847-5C7E50813506}"/>
    <cellStyle name="Normal 7 3 5 3" xfId="724" xr:uid="{03A75B12-226E-4690-BEB4-B908F81D40D2}"/>
    <cellStyle name="Normal 7 3 6" xfId="725" xr:uid="{4935ECCF-9B31-4176-8F36-340561DAAC16}"/>
    <cellStyle name="Normal 7 3 6 2" xfId="726" xr:uid="{3D610002-DC9A-4241-8AE7-CED427EBFDCC}"/>
    <cellStyle name="Normal 7 3 6 2 2" xfId="727" xr:uid="{B1FC5275-82D7-4A55-8BE7-173A366C3729}"/>
    <cellStyle name="Normal 7 3 6 3" xfId="728" xr:uid="{2CE4FACC-4131-409C-BC5B-05820948B45F}"/>
    <cellStyle name="Normal 7 3 7" xfId="729" xr:uid="{45E770D3-06C7-4E87-A3B4-0FDDEEE3A87E}"/>
    <cellStyle name="Normal 7 3 7 2" xfId="730" xr:uid="{37E51425-1E60-4E11-AAF2-B3B38738D2FA}"/>
    <cellStyle name="Normal 7 3 8" xfId="731" xr:uid="{3766CCC1-AEBC-4236-A82F-6A266C2C28CD}"/>
    <cellStyle name="Normal 7 4" xfId="732" xr:uid="{FC4F882E-3798-4A4A-9EA4-DD017A338E05}"/>
    <cellStyle name="Normal 7 4 2" xfId="733" xr:uid="{6CFEB332-735D-4415-B1C1-ADDA4302A8A2}"/>
    <cellStyle name="Normal 7 4 2 2" xfId="734" xr:uid="{78755632-2469-4DB4-B50E-47380091BFD9}"/>
    <cellStyle name="Normal 7 4 2 2 2" xfId="735" xr:uid="{675A1283-1FDE-483E-81B4-26B13BD12236}"/>
    <cellStyle name="Normal 7 4 2 2 2 2" xfId="1347" xr:uid="{06638EB4-48BE-4C53-B29F-A08BCB05398C}"/>
    <cellStyle name="Normal 7 4 2 2 3" xfId="1348" xr:uid="{45DE39FF-38F2-448D-A3FE-972C6F772219}"/>
    <cellStyle name="Normal 7 4 2 3" xfId="736" xr:uid="{EB9661A2-DE62-49BD-B64B-3441E8D8CB41}"/>
    <cellStyle name="Normal 7 4 2 3 2" xfId="1349" xr:uid="{36F387DC-C7DE-4E97-A559-ECF5F1E27E92}"/>
    <cellStyle name="Normal 7 4 2 4" xfId="1350" xr:uid="{9C0732C4-2D8E-4A84-BE51-C9C2B92817A5}"/>
    <cellStyle name="Normal 7 4 3" xfId="737" xr:uid="{BEFB9710-677D-465D-B1B4-46A37E9621E2}"/>
    <cellStyle name="Normal 7 4 3 2" xfId="738" xr:uid="{3F47ED8A-2268-4176-8500-45305354B2A6}"/>
    <cellStyle name="Normal 7 4 3 2 2" xfId="739" xr:uid="{C10AF88D-DDC6-481A-8167-F621AF9D5DD8}"/>
    <cellStyle name="Normal 7 4 3 3" xfId="740" xr:uid="{BE0E3733-CEDB-4F12-9F79-E60A5074A581}"/>
    <cellStyle name="Normal 7 4 4" xfId="741" xr:uid="{4A60F6BF-0011-43C3-9FCA-23E21204AF82}"/>
    <cellStyle name="Normal 7 4 4 2" xfId="742" xr:uid="{5E43E312-B7BC-431F-9C9E-4E2E06F23C8D}"/>
    <cellStyle name="Normal 7 4 4 2 2" xfId="743" xr:uid="{FBAA9790-EAA9-4159-9068-FE92C96CAD0B}"/>
    <cellStyle name="Normal 7 4 4 3" xfId="744" xr:uid="{6D0AA973-7381-42B0-8388-BFA3E8A09163}"/>
    <cellStyle name="Normal 7 4 5" xfId="745" xr:uid="{7EFF573F-E36B-4471-A774-10E11DC5B5B5}"/>
    <cellStyle name="Normal 7 4 5 2" xfId="746" xr:uid="{9B8A90E3-7BBB-4E19-9734-F8923DA08C5C}"/>
    <cellStyle name="Normal 7 4 5 2 2" xfId="747" xr:uid="{97A47D7F-9B50-4FAF-8F48-BE9C85137D96}"/>
    <cellStyle name="Normal 7 4 5 3" xfId="748" xr:uid="{72B46711-37C2-412A-9C13-11F1A2289187}"/>
    <cellStyle name="Normal 7 4 6" xfId="749" xr:uid="{9D568AF7-8A16-4CD4-A239-7599D9B0385F}"/>
    <cellStyle name="Normal 7 4 6 2" xfId="750" xr:uid="{D0A70E3B-B656-47AF-A51C-04B6A44F6D47}"/>
    <cellStyle name="Normal 7 4 7" xfId="751" xr:uid="{CE22464F-F9A7-446B-8FA3-0D8EC18AD8DF}"/>
    <cellStyle name="Normal 7 5" xfId="752" xr:uid="{DF4CA949-8842-46A8-974A-559E142DD1A4}"/>
    <cellStyle name="Normal 7 5 2" xfId="753" xr:uid="{0E9B4E2B-E5CA-4B8C-BBBF-B6706B6D4B18}"/>
    <cellStyle name="Normal 7 5 2 2" xfId="754" xr:uid="{7B204509-2055-4E92-BCDA-8FAE3EC3B83A}"/>
    <cellStyle name="Normal 7 5 2 2 2" xfId="1351" xr:uid="{A9F07B36-BD96-4500-B434-A0717E0F7457}"/>
    <cellStyle name="Normal 7 5 2 3" xfId="1352" xr:uid="{B1849BEB-9B75-4579-AE04-F6489D7CBF3B}"/>
    <cellStyle name="Normal 7 5 3" xfId="755" xr:uid="{A0A228F4-6A52-40DA-B7ED-F09D4E7FC1A5}"/>
    <cellStyle name="Normal 7 5 3 2" xfId="1353" xr:uid="{5E968CA3-90CA-40D5-9C5A-600E0DBF85A5}"/>
    <cellStyle name="Normal 7 5 4" xfId="1354" xr:uid="{FC50F752-FE73-43BE-92CF-0C957BE3F8F4}"/>
    <cellStyle name="Normal 7 6" xfId="756" xr:uid="{C31EDCFD-F5D2-4E5B-82B2-9D364D58429B}"/>
    <cellStyle name="Normal 7 6 2" xfId="757" xr:uid="{8935AAD3-49CA-427F-A7DD-27C085F09644}"/>
    <cellStyle name="Normal 7 6 2 2" xfId="758" xr:uid="{B1E81FD5-24BB-4E04-9967-60047E84B49A}"/>
    <cellStyle name="Normal 7 6 3" xfId="759" xr:uid="{2B216568-66B0-47BF-9592-8751E536784C}"/>
    <cellStyle name="Normal 7 7" xfId="760" xr:uid="{AD3FE65C-DD1F-4126-83D0-67A4C8BEEDA1}"/>
    <cellStyle name="Normal 7 7 2" xfId="761" xr:uid="{8C9A8F70-B760-4A94-852C-331D35C2B23B}"/>
    <cellStyle name="Normal 7 7 2 2" xfId="762" xr:uid="{8A5BC69F-FFC1-4B04-9FAB-D8205A734686}"/>
    <cellStyle name="Normal 7 7 3" xfId="763" xr:uid="{7DF9B087-03B0-436A-AF41-CCA134A523D1}"/>
    <cellStyle name="Normal 7 8" xfId="764" xr:uid="{C87C628F-0214-4D51-AA26-0D64D6C20B79}"/>
    <cellStyle name="Normal 7 8 2" xfId="765" xr:uid="{E7233D8C-E658-41A6-85E7-4E1B01FC5848}"/>
    <cellStyle name="Normal 7 8 2 2" xfId="766" xr:uid="{228BCAA3-3D61-4A65-B2C1-F918654F519E}"/>
    <cellStyle name="Normal 7 8 3" xfId="767" xr:uid="{957B12D2-FF78-43FF-911D-72939EBF02A1}"/>
    <cellStyle name="Normal 7 9" xfId="768" xr:uid="{4244668A-0F61-46A5-B7BE-1491CE5FE162}"/>
    <cellStyle name="Normal 7 9 2" xfId="769" xr:uid="{8B2080A1-3A34-4FEB-9AF7-B42B3BFFDC10}"/>
    <cellStyle name="Normal 8" xfId="79" xr:uid="{D37A7788-1979-41E3-BB94-7D39A8D53C27}"/>
    <cellStyle name="Normal 8 10" xfId="770" xr:uid="{681F2D50-B3DB-44C8-A780-46695C57B8CD}"/>
    <cellStyle name="Normal 8 10 2" xfId="771" xr:uid="{F1B461CF-C684-4CAD-B007-3F8A9950767D}"/>
    <cellStyle name="Normal 8 11" xfId="772" xr:uid="{2DDDFABF-B910-4CB9-A7C3-FF1BE2B815E4}"/>
    <cellStyle name="Normal 8 11 2" xfId="773" xr:uid="{962FF54F-E9F5-47F4-9E23-6537045D7F68}"/>
    <cellStyle name="Normal 8 12" xfId="774" xr:uid="{7447660E-4505-4054-9F9A-CB158D06F2D4}"/>
    <cellStyle name="Normal 8 12 2" xfId="775" xr:uid="{1EFE4A10-52B0-463F-B68A-3EA7AEE8131B}"/>
    <cellStyle name="Normal 8 13" xfId="776" xr:uid="{811D6E91-F160-4532-9FA6-5A97637497B1}"/>
    <cellStyle name="Normal 8 2" xfId="89" xr:uid="{89853084-ACEC-4F4F-BA4C-02AE012C67CF}"/>
    <cellStyle name="Normal 8 2 2" xfId="777" xr:uid="{2ED14D8A-D044-485C-AFC7-F62A93B6901B}"/>
    <cellStyle name="Normal 8 2 2 2" xfId="778" xr:uid="{29C90B96-CA5F-4CE1-97D2-42C3521A04DB}"/>
    <cellStyle name="Normal 8 2 2 2 2" xfId="779" xr:uid="{28E7B854-29D9-4E43-9A3B-F2868E3D0859}"/>
    <cellStyle name="Normal 8 2 2 2 2 2" xfId="780" xr:uid="{265288EE-3CDA-4EF4-8E88-3B1CA3E7A589}"/>
    <cellStyle name="Normal 8 2 2 2 2 2 2" xfId="781" xr:uid="{EBFF1A60-0590-4DAD-8172-2CA4C3DA3FA8}"/>
    <cellStyle name="Normal 8 2 2 2 2 3" xfId="782" xr:uid="{98AA2F14-D0B7-4036-9C0D-701D291054D8}"/>
    <cellStyle name="Normal 8 2 2 2 3" xfId="783" xr:uid="{FAA9F963-318F-49A2-B80D-B8D9CF9592D3}"/>
    <cellStyle name="Normal 8 2 2 2 3 2" xfId="784" xr:uid="{1DAC6DFF-0202-4926-A600-FE4F4B48424B}"/>
    <cellStyle name="Normal 8 2 2 2 3 2 2" xfId="785" xr:uid="{DCD46E81-933B-488C-BE52-DB36453F47B6}"/>
    <cellStyle name="Normal 8 2 2 2 3 3" xfId="786" xr:uid="{A69AB389-A057-44A4-B4CF-BB40C220182F}"/>
    <cellStyle name="Normal 8 2 2 2 4" xfId="787" xr:uid="{DED46100-D98E-4213-A13F-D6FB09AF6F7A}"/>
    <cellStyle name="Normal 8 2 2 2 4 2" xfId="788" xr:uid="{8A34087B-4437-4E8B-98A0-8BCA9BE84FBE}"/>
    <cellStyle name="Normal 8 2 2 2 4 2 2" xfId="789" xr:uid="{4243CDC6-215B-455E-823B-53962630DB8A}"/>
    <cellStyle name="Normal 8 2 2 2 4 3" xfId="790" xr:uid="{80627FE3-4F35-4576-9A5B-7D30B8747940}"/>
    <cellStyle name="Normal 8 2 2 2 5" xfId="791" xr:uid="{DBD92725-3DBE-4504-AA43-52EABAD7146F}"/>
    <cellStyle name="Normal 8 2 2 2 5 2" xfId="792" xr:uid="{98E7E975-5B58-4886-8F2F-C26C5F9DF1C1}"/>
    <cellStyle name="Normal 8 2 2 2 5 2 2" xfId="793" xr:uid="{2FF38D2B-B7AC-41A4-8480-E399BC932D06}"/>
    <cellStyle name="Normal 8 2 2 2 5 3" xfId="794" xr:uid="{09F4B726-FDE3-4652-9225-F1A017A483FD}"/>
    <cellStyle name="Normal 8 2 2 2 6" xfId="795" xr:uid="{CC4F350E-3518-43BF-B9B7-801AF73AB093}"/>
    <cellStyle name="Normal 8 2 2 2 6 2" xfId="796" xr:uid="{AD704273-B74C-4501-B3B9-2EA59F9647A6}"/>
    <cellStyle name="Normal 8 2 2 2 7" xfId="797" xr:uid="{3315190C-047C-4460-9058-31F5B1A6D030}"/>
    <cellStyle name="Normal 8 2 2 3" xfId="798" xr:uid="{E830CA00-3981-459A-991C-C5A4255CA6E5}"/>
    <cellStyle name="Normal 8 2 2 3 2" xfId="799" xr:uid="{F6FD0A0D-8663-4B7D-B463-FD8B7287AE58}"/>
    <cellStyle name="Normal 8 2 2 3 2 2" xfId="800" xr:uid="{A8361785-4683-4C6D-8F02-93027DBE9C47}"/>
    <cellStyle name="Normal 8 2 2 3 3" xfId="801" xr:uid="{BFD9A0F4-78E8-4EED-BC56-A464830AB824}"/>
    <cellStyle name="Normal 8 2 2 4" xfId="802" xr:uid="{EFDFAEBD-2923-41C7-8784-E4C8DC5901E0}"/>
    <cellStyle name="Normal 8 2 2 4 2" xfId="803" xr:uid="{386E33EC-4DFA-41E0-8344-02157951B3C3}"/>
    <cellStyle name="Normal 8 2 2 4 2 2" xfId="804" xr:uid="{EFB698E7-C94F-496C-9A6A-5859848B9D9F}"/>
    <cellStyle name="Normal 8 2 2 4 3" xfId="805" xr:uid="{B080595D-DE72-4784-9B1D-587F8B0270A7}"/>
    <cellStyle name="Normal 8 2 2 5" xfId="806" xr:uid="{16F21631-80D0-4203-B560-7893A2848E0B}"/>
    <cellStyle name="Normal 8 2 2 5 2" xfId="807" xr:uid="{994C02BA-AD9F-4A34-B345-7DA56E544ABE}"/>
    <cellStyle name="Normal 8 2 2 5 2 2" xfId="808" xr:uid="{96D065FC-7C17-4CFE-ACAE-229C8BD07BFA}"/>
    <cellStyle name="Normal 8 2 2 5 3" xfId="809" xr:uid="{A5D03011-4B8E-4265-823E-771BC3AC973A}"/>
    <cellStyle name="Normal 8 2 2 6" xfId="810" xr:uid="{F37A06DA-356A-4E1C-9FFE-A47A96AB42A1}"/>
    <cellStyle name="Normal 8 2 2 6 2" xfId="811" xr:uid="{71EDBFB0-AB58-4F6D-9341-2F7A56F1614B}"/>
    <cellStyle name="Normal 8 2 2 6 2 2" xfId="812" xr:uid="{1CCDB49D-AB14-41B7-95AC-96FD3EADABBD}"/>
    <cellStyle name="Normal 8 2 2 6 3" xfId="813" xr:uid="{087D1271-1A71-4110-9C97-9640A8C375DC}"/>
    <cellStyle name="Normal 8 2 2 7" xfId="814" xr:uid="{E52A7CB8-349C-42EF-9782-F82C7F14F7C9}"/>
    <cellStyle name="Normal 8 2 2 7 2" xfId="815" xr:uid="{0F53D102-8695-42EC-8818-8B9B75617A42}"/>
    <cellStyle name="Normal 8 2 2 8" xfId="816" xr:uid="{5CBC1B08-EAAC-4B8B-996D-E854329DA8A1}"/>
    <cellStyle name="Normal 8 2 3" xfId="817" xr:uid="{B47D677A-E32E-4740-8D59-87DDB4A05DD0}"/>
    <cellStyle name="Normal 8 2 3 2" xfId="818" xr:uid="{7F7DC21E-8106-4C02-9D9D-BDC0D2DF0EA7}"/>
    <cellStyle name="Normal 8 2 3 2 2" xfId="819" xr:uid="{29E31407-C787-497B-B809-41387956F24A}"/>
    <cellStyle name="Normal 8 2 3 2 2 2" xfId="820" xr:uid="{9A7267E6-BF0B-4D5F-9881-5BE3030C1399}"/>
    <cellStyle name="Normal 8 2 3 2 3" xfId="821" xr:uid="{8796A2CC-0C31-4B0E-9658-AF5BB3268BA4}"/>
    <cellStyle name="Normal 8 2 3 3" xfId="822" xr:uid="{2C223BF0-9ACC-4260-B7E1-26B36797A26F}"/>
    <cellStyle name="Normal 8 2 3 3 2" xfId="823" xr:uid="{153AAB2B-64C8-4702-9A41-DF6C0EA0DDD6}"/>
    <cellStyle name="Normal 8 2 3 3 2 2" xfId="824" xr:uid="{FFFFBFAE-F3C4-482B-8861-E7D0FC26A752}"/>
    <cellStyle name="Normal 8 2 3 3 3" xfId="825" xr:uid="{15FC44CB-2514-4908-8D73-51E20DD254FE}"/>
    <cellStyle name="Normal 8 2 3 4" xfId="826" xr:uid="{0BA37AC0-3A68-4B96-B9E9-D5B5EFB03B65}"/>
    <cellStyle name="Normal 8 2 3 4 2" xfId="827" xr:uid="{32AC01D9-0589-4131-90F2-CEBEF7C67C27}"/>
    <cellStyle name="Normal 8 2 3 4 2 2" xfId="828" xr:uid="{6CDE377E-A45C-46B7-BF5F-5CFD87F69295}"/>
    <cellStyle name="Normal 8 2 3 4 3" xfId="829" xr:uid="{7E1EB8A8-B831-4A40-AB6A-6F66B0AD41D9}"/>
    <cellStyle name="Normal 8 2 3 5" xfId="830" xr:uid="{BB4A8608-35F0-437A-A28C-AADE8E9CA9A1}"/>
    <cellStyle name="Normal 8 2 3 5 2" xfId="831" xr:uid="{E85131BC-13E9-4222-85DB-744835D8B246}"/>
    <cellStyle name="Normal 8 2 3 5 2 2" xfId="832" xr:uid="{54EA04F3-7B0B-4CFB-8763-80474CDE7AF1}"/>
    <cellStyle name="Normal 8 2 3 5 3" xfId="833" xr:uid="{9B68F568-6CE6-4CE9-8AA9-A4EE308AAEFA}"/>
    <cellStyle name="Normal 8 2 3 6" xfId="834" xr:uid="{06681EF4-3AD6-4DFD-BC75-2F90A0F5E63E}"/>
    <cellStyle name="Normal 8 2 3 6 2" xfId="835" xr:uid="{362EEA2F-C41B-44DD-9A38-9B31A0BA2887}"/>
    <cellStyle name="Normal 8 2 3 7" xfId="836" xr:uid="{4E5C0C56-9DB3-4D72-8C60-12EF621E2493}"/>
    <cellStyle name="Normal 8 2 4" xfId="837" xr:uid="{A2C7FFC5-3601-411B-AF73-98BA8D5933AC}"/>
    <cellStyle name="Normal 8 2 4 2" xfId="838" xr:uid="{6884D552-9A3B-4DA6-A049-8826913E4ED3}"/>
    <cellStyle name="Normal 8 2 4 2 2" xfId="839" xr:uid="{99ABE753-3527-420B-BCE2-D56C52F6E736}"/>
    <cellStyle name="Normal 8 2 4 3" xfId="840" xr:uid="{1F2C04F4-B4F2-4AE4-BCF3-2E52C7F03401}"/>
    <cellStyle name="Normal 8 2 5" xfId="841" xr:uid="{DA17FDE2-65F0-41C2-8C53-C0F6A7D81BB6}"/>
    <cellStyle name="Normal 8 2 5 2" xfId="842" xr:uid="{5A40A0E6-E88D-4DDD-ADB0-EA4BE30DE09D}"/>
    <cellStyle name="Normal 8 2 5 2 2" xfId="843" xr:uid="{55396B8C-5CD9-495A-8035-8FA48AC83983}"/>
    <cellStyle name="Normal 8 2 5 3" xfId="844" xr:uid="{B276CA9D-5E78-4620-AECB-9FDB8055393B}"/>
    <cellStyle name="Normal 8 2 6" xfId="845" xr:uid="{7A4304D1-20B2-482C-B3E9-0454DBD8B018}"/>
    <cellStyle name="Normal 8 2 6 2" xfId="846" xr:uid="{1F208DBD-2757-4A36-989B-659243638794}"/>
    <cellStyle name="Normal 8 2 6 2 2" xfId="847" xr:uid="{EE7C12FD-2920-46BA-8DA4-90AC919FDE2E}"/>
    <cellStyle name="Normal 8 2 6 3" xfId="848" xr:uid="{1592F1D9-E309-4032-9B1D-ADD3A04B8C24}"/>
    <cellStyle name="Normal 8 2 7" xfId="849" xr:uid="{FDAF47D4-7362-4924-BD83-FA7722BADFC0}"/>
    <cellStyle name="Normal 8 2 7 2" xfId="850" xr:uid="{136569C4-0278-43CF-9822-DD188BC613D7}"/>
    <cellStyle name="Normal 8 2 7 2 2" xfId="851" xr:uid="{32B69051-1578-485E-8879-8458C4F81E3B}"/>
    <cellStyle name="Normal 8 2 7 3" xfId="852" xr:uid="{C3285B64-11D4-4898-933F-F195685971C5}"/>
    <cellStyle name="Normal 8 2 8" xfId="853" xr:uid="{94D82704-2A70-44F1-9925-1003F6EF0046}"/>
    <cellStyle name="Normal 8 2 8 2" xfId="854" xr:uid="{B553791B-0510-4DB9-9264-BA17933F5BD0}"/>
    <cellStyle name="Normal 8 2 9" xfId="855" xr:uid="{82AD8E98-C18F-499D-9D8F-FCD867E66FBB}"/>
    <cellStyle name="Normal 8 3" xfId="856" xr:uid="{BC59668E-95D9-4F6E-9DCB-D13306165D09}"/>
    <cellStyle name="Normal 8 3 2" xfId="857" xr:uid="{B677EE25-042F-48FF-A328-82D975A0DC57}"/>
    <cellStyle name="Normal 8 3 2 2" xfId="858" xr:uid="{F670E7EA-F8AA-40C0-B90B-448C6DEC1286}"/>
    <cellStyle name="Normal 8 3 2 2 2" xfId="859" xr:uid="{12D6B346-BCBD-413F-9922-ABE8DAB026B7}"/>
    <cellStyle name="Normal 8 3 2 2 2 2" xfId="860" xr:uid="{EC34FE6A-4056-4769-AAE4-A6DE05D7C3AF}"/>
    <cellStyle name="Normal 8 3 2 2 2 2 2" xfId="1355" xr:uid="{FAC3E245-081A-4E8C-98C8-16988DDC7880}"/>
    <cellStyle name="Normal 8 3 2 2 2 3" xfId="1356" xr:uid="{9BDBA6DB-47FB-4464-A4E5-D13B9B092EBE}"/>
    <cellStyle name="Normal 8 3 2 2 3" xfId="861" xr:uid="{773D565E-F332-40D6-A83A-B7BA604B4A11}"/>
    <cellStyle name="Normal 8 3 2 2 3 2" xfId="1357" xr:uid="{4C80B8EC-BF5E-4D34-849C-512A8FF5489C}"/>
    <cellStyle name="Normal 8 3 2 2 4" xfId="1358" xr:uid="{083E1DB0-D7EB-4B34-9FF1-B522AB851955}"/>
    <cellStyle name="Normal 8 3 2 3" xfId="862" xr:uid="{253A7D4F-0F4F-41D1-8B89-5655B945C59E}"/>
    <cellStyle name="Normal 8 3 2 3 2" xfId="863" xr:uid="{2CC46190-B162-47FC-B746-44D87EDDFD74}"/>
    <cellStyle name="Normal 8 3 2 3 2 2" xfId="864" xr:uid="{02A3B0A3-7733-4CC5-A075-F8AD5E10F17C}"/>
    <cellStyle name="Normal 8 3 2 3 3" xfId="865" xr:uid="{ECF298B2-E402-4088-9329-B912CEDE89CF}"/>
    <cellStyle name="Normal 8 3 2 4" xfId="866" xr:uid="{18CE0CF6-9CCE-4D1D-BAB6-937D8B791B33}"/>
    <cellStyle name="Normal 8 3 2 4 2" xfId="867" xr:uid="{C3A9BA87-8859-4393-BE9E-8D9A1025507C}"/>
    <cellStyle name="Normal 8 3 2 4 2 2" xfId="868" xr:uid="{596DC250-87B6-4395-9694-C8D137692FC6}"/>
    <cellStyle name="Normal 8 3 2 4 3" xfId="869" xr:uid="{01FCBF5B-0F9E-43FF-AF77-529E68200CFC}"/>
    <cellStyle name="Normal 8 3 2 5" xfId="870" xr:uid="{F0279B2A-8B02-44BE-A046-DA153F719EB2}"/>
    <cellStyle name="Normal 8 3 2 5 2" xfId="871" xr:uid="{28B9F631-0B4D-48F4-9252-B6D655A92613}"/>
    <cellStyle name="Normal 8 3 2 5 2 2" xfId="872" xr:uid="{C615693C-C955-48B6-A448-6D941FF6FAF2}"/>
    <cellStyle name="Normal 8 3 2 5 3" xfId="873" xr:uid="{F536F079-7F78-42DE-9DEF-F8439358B3BA}"/>
    <cellStyle name="Normal 8 3 2 6" xfId="874" xr:uid="{0D9B237B-57CF-482F-AD7E-E256B8649A68}"/>
    <cellStyle name="Normal 8 3 2 6 2" xfId="875" xr:uid="{806C582D-1C7C-4FFF-A454-285D676FD850}"/>
    <cellStyle name="Normal 8 3 2 7" xfId="876" xr:uid="{46FC376C-4885-42F9-B1A9-A91C2CEE0A40}"/>
    <cellStyle name="Normal 8 3 3" xfId="877" xr:uid="{4FDC91BB-A327-43EA-8108-A069AF726354}"/>
    <cellStyle name="Normal 8 3 3 2" xfId="878" xr:uid="{3189220A-5148-4CDD-A15E-1031160D2509}"/>
    <cellStyle name="Normal 8 3 3 2 2" xfId="879" xr:uid="{72EBEAF1-99D5-4B48-80C0-802D21E27C4F}"/>
    <cellStyle name="Normal 8 3 3 2 2 2" xfId="1359" xr:uid="{7ABA2EF6-25EC-4EFA-BEAA-868366205F81}"/>
    <cellStyle name="Normal 8 3 3 2 3" xfId="1360" xr:uid="{C215BAE1-4E38-4C94-B7E9-507FD33E5144}"/>
    <cellStyle name="Normal 8 3 3 3" xfId="880" xr:uid="{A53A14F6-003E-429C-AF26-60548034DB8C}"/>
    <cellStyle name="Normal 8 3 3 3 2" xfId="1361" xr:uid="{0D675143-D52A-48E7-ACAB-7EFB13167F98}"/>
    <cellStyle name="Normal 8 3 3 4" xfId="1362" xr:uid="{1E563B9F-6247-4670-A3EE-9EB5FF6F0ECB}"/>
    <cellStyle name="Normal 8 3 4" xfId="881" xr:uid="{A1049640-0FBB-4C28-8E70-B2AD01896462}"/>
    <cellStyle name="Normal 8 3 4 2" xfId="882" xr:uid="{3A16B101-F19B-402F-8777-BB370B091196}"/>
    <cellStyle name="Normal 8 3 4 2 2" xfId="883" xr:uid="{4103BA6D-53D8-4BD4-AD99-DC3FC8FDCAF5}"/>
    <cellStyle name="Normal 8 3 4 3" xfId="884" xr:uid="{DC14D7A0-6C39-4163-8457-C19DBE22091B}"/>
    <cellStyle name="Normal 8 3 5" xfId="885" xr:uid="{2E6B8AC7-65BE-4018-8E1C-01C706D8EAF6}"/>
    <cellStyle name="Normal 8 3 5 2" xfId="886" xr:uid="{3EA938E7-4196-422E-8525-95969A01F3F4}"/>
    <cellStyle name="Normal 8 3 5 2 2" xfId="887" xr:uid="{272B61AD-0F03-45BA-9828-EF8F7C440EE4}"/>
    <cellStyle name="Normal 8 3 5 3" xfId="888" xr:uid="{EBED895B-542E-429A-AE63-A832C2E84905}"/>
    <cellStyle name="Normal 8 3 6" xfId="889" xr:uid="{F1538741-5282-4DDF-B81E-8687B0DB6293}"/>
    <cellStyle name="Normal 8 3 6 2" xfId="890" xr:uid="{6670E1B0-DDC9-4E3D-A320-FF544A01E19A}"/>
    <cellStyle name="Normal 8 3 6 2 2" xfId="891" xr:uid="{B48D3BAF-3A75-45C3-89B5-858DE7D4173D}"/>
    <cellStyle name="Normal 8 3 6 3" xfId="892" xr:uid="{B83242C6-F2B8-45D6-B35B-39852378551E}"/>
    <cellStyle name="Normal 8 3 7" xfId="893" xr:uid="{EA3C7EC2-D57A-4A27-914A-FA99D4A6CDDB}"/>
    <cellStyle name="Normal 8 3 7 2" xfId="894" xr:uid="{B8AD0717-D783-49A4-9417-62FEBBE3185E}"/>
    <cellStyle name="Normal 8 3 8" xfId="895" xr:uid="{5FE7CB63-E4EB-4C6E-95BC-AC15C7AFCEA7}"/>
    <cellStyle name="Normal 8 4" xfId="896" xr:uid="{FAA03C33-FDCC-431C-803E-396F0AFBB5D2}"/>
    <cellStyle name="Normal 8 4 2" xfId="897" xr:uid="{CBD36577-178B-4419-A910-10B6C54FC8CB}"/>
    <cellStyle name="Normal 8 4 2 2" xfId="898" xr:uid="{4425F21F-052A-420A-AACF-0C160DBB7808}"/>
    <cellStyle name="Normal 8 4 2 2 2" xfId="899" xr:uid="{8CC26ED9-DBEE-4360-8883-E03F9DF104DB}"/>
    <cellStyle name="Normal 8 4 2 2 2 2" xfId="1363" xr:uid="{787E8368-0724-41E8-B8B2-BBCAD80638F9}"/>
    <cellStyle name="Normal 8 4 2 2 3" xfId="1364" xr:uid="{0DB9E4D4-A605-4C52-8547-EF18D068C100}"/>
    <cellStyle name="Normal 8 4 2 3" xfId="900" xr:uid="{2379DAFE-D0B3-4EA0-9285-DFC40E3AB6CF}"/>
    <cellStyle name="Normal 8 4 2 3 2" xfId="1365" xr:uid="{D78FC98A-A799-4394-9754-DCEB27128EBA}"/>
    <cellStyle name="Normal 8 4 2 4" xfId="1366" xr:uid="{064DB7E6-DE57-4A2B-A797-8E8EDA223AA3}"/>
    <cellStyle name="Normal 8 4 3" xfId="901" xr:uid="{6C88A758-A5C7-4C85-AB35-E49136D8C573}"/>
    <cellStyle name="Normal 8 4 3 2" xfId="902" xr:uid="{6EE73DB6-42A8-4B3D-94D2-F0AAE0E815B0}"/>
    <cellStyle name="Normal 8 4 3 2 2" xfId="903" xr:uid="{AB1AF4EF-FD61-44E1-9F2B-4E6953167F85}"/>
    <cellStyle name="Normal 8 4 3 3" xfId="904" xr:uid="{0B1620D6-169A-43CB-85C5-E473790C59BF}"/>
    <cellStyle name="Normal 8 4 4" xfId="905" xr:uid="{D7C8CC4F-CCBD-4538-A5F2-AC7CCA2449BB}"/>
    <cellStyle name="Normal 8 4 4 2" xfId="906" xr:uid="{5782A8EA-381C-42E8-B779-00577218236E}"/>
    <cellStyle name="Normal 8 4 4 2 2" xfId="907" xr:uid="{28D01F07-498F-40EF-B365-983765B03638}"/>
    <cellStyle name="Normal 8 4 4 3" xfId="908" xr:uid="{E46AC08B-6AEE-4D07-868C-57A019E5AACF}"/>
    <cellStyle name="Normal 8 4 5" xfId="909" xr:uid="{181E0BB2-5697-4703-91D0-DDC48B13965E}"/>
    <cellStyle name="Normal 8 4 5 2" xfId="910" xr:uid="{AB6B20F4-8B76-49FC-84D5-09E43603F04E}"/>
    <cellStyle name="Normal 8 4 5 2 2" xfId="911" xr:uid="{FBE90C2A-A5A7-4482-B547-7A7F484FBD10}"/>
    <cellStyle name="Normal 8 4 5 3" xfId="912" xr:uid="{055DF270-4BBA-41BA-BFDF-757CA827981D}"/>
    <cellStyle name="Normal 8 4 6" xfId="913" xr:uid="{297A6B7C-DDC4-4E1E-A470-8C604EF00398}"/>
    <cellStyle name="Normal 8 4 6 2" xfId="914" xr:uid="{74803A9B-A146-47EE-8422-8B6157F04D35}"/>
    <cellStyle name="Normal 8 4 7" xfId="915" xr:uid="{DB1C55EB-CAF8-4058-B3D9-4728F0CEB7E6}"/>
    <cellStyle name="Normal 8 5" xfId="916" xr:uid="{5216217D-FD7B-42EA-BEFC-0ABF0FEB484E}"/>
    <cellStyle name="Normal 8 5 2" xfId="917" xr:uid="{6B5E87B3-3559-44F7-BFD6-880A608D0D1B}"/>
    <cellStyle name="Normal 8 5 2 2" xfId="918" xr:uid="{8B9E1CD9-4C2C-4015-8C61-A661674A0C18}"/>
    <cellStyle name="Normal 8 5 2 2 2" xfId="1367" xr:uid="{E56B1F2B-0884-4BAB-B23D-4E96154BFB9B}"/>
    <cellStyle name="Normal 8 5 2 3" xfId="1368" xr:uid="{13A8F799-ED30-4216-B644-36613F5D6CE3}"/>
    <cellStyle name="Normal 8 5 3" xfId="919" xr:uid="{44730166-692A-4AD5-BC1D-CFA0D1B15587}"/>
    <cellStyle name="Normal 8 5 3 2" xfId="1369" xr:uid="{A263C16E-D17E-4BE3-AE90-53900A513D6C}"/>
    <cellStyle name="Normal 8 5 4" xfId="1370" xr:uid="{048299E7-17EB-46EE-B437-584B73093021}"/>
    <cellStyle name="Normal 8 6" xfId="920" xr:uid="{1D6F0EF2-A034-4513-A20A-3A21C57CC634}"/>
    <cellStyle name="Normal 8 6 2" xfId="921" xr:uid="{AE6BDA3A-76D4-49D1-84AA-E6FE7E8A96A0}"/>
    <cellStyle name="Normal 8 6 2 2" xfId="922" xr:uid="{68306548-64DB-4F77-9B95-7B14DE6CFADE}"/>
    <cellStyle name="Normal 8 6 3" xfId="923" xr:uid="{41971845-AC01-4490-A3BA-E9D73E7BD4CF}"/>
    <cellStyle name="Normal 8 7" xfId="924" xr:uid="{5B2CB6C7-C98D-415D-B659-4167833698FA}"/>
    <cellStyle name="Normal 8 7 2" xfId="925" xr:uid="{1B3982FB-779C-43C7-A479-B3863BEC7A4A}"/>
    <cellStyle name="Normal 8 7 2 2" xfId="926" xr:uid="{912030FD-E6B3-4E9E-872A-0B7B0D83A0D8}"/>
    <cellStyle name="Normal 8 7 3" xfId="927" xr:uid="{2836C138-7EBC-4564-9B90-B8F29128E948}"/>
    <cellStyle name="Normal 8 8" xfId="928" xr:uid="{079B6426-9954-41BB-9318-B46D3BAF5AEF}"/>
    <cellStyle name="Normal 8 8 2" xfId="929" xr:uid="{C27227C2-7D9D-4AEF-A1CD-5138174E6339}"/>
    <cellStyle name="Normal 8 8 2 2" xfId="930" xr:uid="{B404091D-BA37-40A7-B9E9-4D41CBC0ADC5}"/>
    <cellStyle name="Normal 8 8 3" xfId="931" xr:uid="{5995F85C-EA9F-4175-B4BF-E5297FEA62FB}"/>
    <cellStyle name="Normal 8 9" xfId="932" xr:uid="{B73F2B97-DCD5-405F-A684-18E9D27F01AD}"/>
    <cellStyle name="Normal 8 9 2" xfId="933" xr:uid="{8038AD5D-8786-4420-836E-B5890FE8D0F6}"/>
    <cellStyle name="Normal 9" xfId="80" xr:uid="{1992BBF9-4B31-45BF-8F86-361EAF3EA7EE}"/>
    <cellStyle name="Normal 9 10" xfId="934" xr:uid="{0E777A06-F2E2-4D1C-B456-E20D2816ED3F}"/>
    <cellStyle name="Normal 9 10 2" xfId="935" xr:uid="{BAD41A4C-441A-475D-9AC1-72C9ECB15FD5}"/>
    <cellStyle name="Normal 9 11" xfId="936" xr:uid="{8CD31454-4D18-41A9-A565-FCCE33F73A02}"/>
    <cellStyle name="Normal 9 11 2" xfId="937" xr:uid="{500F893A-2C99-451A-9494-078CCD93581C}"/>
    <cellStyle name="Normal 9 12" xfId="938" xr:uid="{F6902DEA-13D8-459A-8C44-11E0E2596E41}"/>
    <cellStyle name="Normal 9 12 2" xfId="939" xr:uid="{B8A0EE66-6B71-4B15-9007-6F32811526AF}"/>
    <cellStyle name="Normal 9 13" xfId="940" xr:uid="{AA002655-24EC-44E7-9B2B-86C55508A108}"/>
    <cellStyle name="Normal 9 13 2" xfId="941" xr:uid="{D72703E2-209A-4AD4-A6A1-759F1B21342A}"/>
    <cellStyle name="Normal 9 14" xfId="942" xr:uid="{CAD6BCF5-5E75-4D03-B21F-C92DCA052AE3}"/>
    <cellStyle name="Normal 9 2" xfId="81" xr:uid="{CA69E6AA-CAF3-4366-A8D8-297ED6D6A7C1}"/>
    <cellStyle name="Normal 9 2 2" xfId="1371" xr:uid="{24AF6D32-D997-48B5-8B83-990030CFCA0C}"/>
    <cellStyle name="Normal 9 2 2 2" xfId="1372" xr:uid="{35526663-BA62-4FF5-866E-4A757DC1D2C7}"/>
    <cellStyle name="Normal 9 2 3" xfId="1373" xr:uid="{5B804748-085C-4FB0-8972-89059B8668F9}"/>
    <cellStyle name="Normal 9 3" xfId="90" xr:uid="{F239091E-8F8F-4861-80E5-49F59F389DB8}"/>
    <cellStyle name="Normal 9 3 2" xfId="943" xr:uid="{C0262CBE-C059-4FA7-885F-E65AEB1C1D24}"/>
    <cellStyle name="Normal 9 3 2 2" xfId="944" xr:uid="{CB047EBC-EA8D-4492-9BFA-549AE9EED61F}"/>
    <cellStyle name="Normal 9 3 2 2 2" xfId="945" xr:uid="{9BE42C37-2F69-4754-86E8-60EE6767CFA9}"/>
    <cellStyle name="Normal 9 3 2 2 2 2" xfId="946" xr:uid="{5CB555FD-AD97-4A4D-897F-6D259A22733C}"/>
    <cellStyle name="Normal 9 3 2 2 2 2 2" xfId="947" xr:uid="{B90B56B6-1F1F-412F-B041-74D7A1ECA70E}"/>
    <cellStyle name="Normal 9 3 2 2 2 3" xfId="948" xr:uid="{BA3EB8AF-407C-40EA-9AB3-E4A3E73FD5C0}"/>
    <cellStyle name="Normal 9 3 2 2 3" xfId="949" xr:uid="{90F56462-1349-4AAF-AD82-8FE2193E5EA7}"/>
    <cellStyle name="Normal 9 3 2 2 3 2" xfId="950" xr:uid="{1BC70AE9-9C3B-4D4D-8179-BA748B73821E}"/>
    <cellStyle name="Normal 9 3 2 2 3 2 2" xfId="951" xr:uid="{1FF83DD0-11B7-420E-974F-2272E4D2A147}"/>
    <cellStyle name="Normal 9 3 2 2 3 3" xfId="952" xr:uid="{DA92A520-6A83-49D1-B33F-1BC4E0D877DC}"/>
    <cellStyle name="Normal 9 3 2 2 4" xfId="953" xr:uid="{AA24E5F6-3799-4CE2-995C-AE14E280B606}"/>
    <cellStyle name="Normal 9 3 2 2 4 2" xfId="954" xr:uid="{24F04DAB-CD0D-4985-BCEC-C9C561263F7D}"/>
    <cellStyle name="Normal 9 3 2 2 4 2 2" xfId="955" xr:uid="{5AB87E8D-A649-4DFC-93CE-234C71F59044}"/>
    <cellStyle name="Normal 9 3 2 2 4 3" xfId="956" xr:uid="{970FADAF-D524-49FA-B4E2-38A1B9C69B0D}"/>
    <cellStyle name="Normal 9 3 2 2 5" xfId="957" xr:uid="{F42A3F62-FC70-471F-B1AD-E20362CC647D}"/>
    <cellStyle name="Normal 9 3 2 2 5 2" xfId="958" xr:uid="{2B0005ED-4E4A-4B47-BD0A-601967977169}"/>
    <cellStyle name="Normal 9 3 2 2 5 2 2" xfId="959" xr:uid="{17C405EF-251C-4C29-97D7-830F92720C20}"/>
    <cellStyle name="Normal 9 3 2 2 5 3" xfId="960" xr:uid="{A8FD4C79-CA20-4816-8A03-2BB35427274E}"/>
    <cellStyle name="Normal 9 3 2 2 6" xfId="961" xr:uid="{3E30900D-4C2F-4F67-B19A-6B226E462304}"/>
    <cellStyle name="Normal 9 3 2 2 6 2" xfId="962" xr:uid="{7EF5B211-72F6-4664-BEB1-C9F4BCC4891B}"/>
    <cellStyle name="Normal 9 3 2 2 7" xfId="963" xr:uid="{ABEF1183-1E45-4B10-83F5-D08C629F24FA}"/>
    <cellStyle name="Normal 9 3 2 3" xfId="964" xr:uid="{45DB03D8-FD6D-442A-B50A-117E7A269CE9}"/>
    <cellStyle name="Normal 9 3 2 3 2" xfId="965" xr:uid="{48827E57-B516-4C2A-A134-251938A56E79}"/>
    <cellStyle name="Normal 9 3 2 3 2 2" xfId="966" xr:uid="{5E22587F-A96E-4D06-970F-D8BDF57A73EB}"/>
    <cellStyle name="Normal 9 3 2 3 3" xfId="967" xr:uid="{6C16525B-0BCE-4385-8427-75999DD94CDC}"/>
    <cellStyle name="Normal 9 3 2 4" xfId="968" xr:uid="{C6725EA5-BA38-42D6-94E4-34EFC35E432B}"/>
    <cellStyle name="Normal 9 3 2 4 2" xfId="969" xr:uid="{7BFF585B-3526-4AC6-846B-0431D604F87D}"/>
    <cellStyle name="Normal 9 3 2 4 2 2" xfId="970" xr:uid="{D97EAB67-2826-49EE-BE0E-AB6FCEFDA159}"/>
    <cellStyle name="Normal 9 3 2 4 3" xfId="971" xr:uid="{B021564B-B165-4DFC-A16A-63D305964F90}"/>
    <cellStyle name="Normal 9 3 2 5" xfId="972" xr:uid="{EDF8AFCE-C442-4960-A661-CE54AF19287D}"/>
    <cellStyle name="Normal 9 3 2 5 2" xfId="973" xr:uid="{7E7835D3-AB0C-48D4-9F79-43AD8F68891E}"/>
    <cellStyle name="Normal 9 3 2 5 2 2" xfId="974" xr:uid="{5ADE9E84-9FF9-40F8-B8B2-C98C7881D865}"/>
    <cellStyle name="Normal 9 3 2 5 3" xfId="975" xr:uid="{1A35E4A3-2103-4392-A707-5A6D22155070}"/>
    <cellStyle name="Normal 9 3 2 6" xfId="976" xr:uid="{C6B7A1E0-DFB0-41B1-A346-96045ED6C873}"/>
    <cellStyle name="Normal 9 3 2 6 2" xfId="977" xr:uid="{C51E8F14-F9ED-428A-8C8C-8F61A29ADD00}"/>
    <cellStyle name="Normal 9 3 2 6 2 2" xfId="978" xr:uid="{697DAB76-CC93-42D9-9276-60DB751F084F}"/>
    <cellStyle name="Normal 9 3 2 6 3" xfId="979" xr:uid="{B0AB3836-6361-495A-B471-88ED3945013D}"/>
    <cellStyle name="Normal 9 3 2 7" xfId="980" xr:uid="{ABBD51AB-6CCD-483C-A445-DECD585E2FE2}"/>
    <cellStyle name="Normal 9 3 2 7 2" xfId="981" xr:uid="{73DE5DB4-F98A-4433-978A-655632F956E2}"/>
    <cellStyle name="Normal 9 3 2 8" xfId="982" xr:uid="{11743CD2-0224-4BA6-8887-44E4D338DC04}"/>
    <cellStyle name="Normal 9 3 3" xfId="983" xr:uid="{00849024-9931-4CA3-B276-BED2E5D59B1E}"/>
    <cellStyle name="Normal 9 3 3 2" xfId="984" xr:uid="{D0CD464A-CDA8-466E-84BB-9FB4D7800FE3}"/>
    <cellStyle name="Normal 9 3 3 2 2" xfId="985" xr:uid="{334B69AB-5A8E-460C-A6C4-66C04366579D}"/>
    <cellStyle name="Normal 9 3 3 2 2 2" xfId="986" xr:uid="{A62A64F7-AE41-4A13-9E74-1E681BE440C6}"/>
    <cellStyle name="Normal 9 3 3 2 3" xfId="987" xr:uid="{C1A3F7F6-0DD8-455A-B957-85FE0C649A41}"/>
    <cellStyle name="Normal 9 3 3 3" xfId="988" xr:uid="{F769677E-44DB-4034-ACCC-156AE7C88B46}"/>
    <cellStyle name="Normal 9 3 3 3 2" xfId="989" xr:uid="{97CDF862-B7A1-4051-B6AC-7ACAD9B2E684}"/>
    <cellStyle name="Normal 9 3 3 3 2 2" xfId="990" xr:uid="{5B6D6E29-E5DF-438D-AF33-57AF3AE09971}"/>
    <cellStyle name="Normal 9 3 3 3 3" xfId="991" xr:uid="{25DF0492-AC59-4E7F-AFE5-A35F0ABEA981}"/>
    <cellStyle name="Normal 9 3 3 4" xfId="992" xr:uid="{476E4C8A-10C4-45D0-8C03-5A70078BA66E}"/>
    <cellStyle name="Normal 9 3 3 4 2" xfId="993" xr:uid="{5D75921D-28C4-4259-AF5D-CD5430697086}"/>
    <cellStyle name="Normal 9 3 3 4 2 2" xfId="994" xr:uid="{63082648-793A-4335-8519-7D83521A472C}"/>
    <cellStyle name="Normal 9 3 3 4 3" xfId="995" xr:uid="{6FAD73EB-4595-4045-9BF2-75F84F1CE2E2}"/>
    <cellStyle name="Normal 9 3 3 5" xfId="996" xr:uid="{7C60BC53-7905-47BC-BE66-0077028A0AED}"/>
    <cellStyle name="Normal 9 3 3 5 2" xfId="997" xr:uid="{843FFA07-6CD8-475C-A15F-82BA80BC9C00}"/>
    <cellStyle name="Normal 9 3 3 5 2 2" xfId="998" xr:uid="{B3656B3B-23F9-44C6-9C1F-F198634F85B5}"/>
    <cellStyle name="Normal 9 3 3 5 3" xfId="999" xr:uid="{195B2F3C-DCD8-4254-9986-4DFC8AB3C843}"/>
    <cellStyle name="Normal 9 3 3 6" xfId="1000" xr:uid="{FFC14183-A0F3-435C-89EB-15F94AAFDA76}"/>
    <cellStyle name="Normal 9 3 3 6 2" xfId="1001" xr:uid="{54CB50CB-38F1-4DF8-AF84-A5FEBEA95C0B}"/>
    <cellStyle name="Normal 9 3 3 7" xfId="1002" xr:uid="{D331A9F0-50EA-44EC-A454-C75BB9677F70}"/>
    <cellStyle name="Normal 9 3 4" xfId="1003" xr:uid="{77A0F1EB-2B1D-4450-9800-408D6E4236A2}"/>
    <cellStyle name="Normal 9 3 4 2" xfId="1004" xr:uid="{F897369A-52D8-4627-B0E0-73A5FA906BDB}"/>
    <cellStyle name="Normal 9 3 4 2 2" xfId="1005" xr:uid="{8D317BBE-D1D0-4B8F-A31E-080AB3435019}"/>
    <cellStyle name="Normal 9 3 4 3" xfId="1006" xr:uid="{890E89EE-E7AE-4539-82A8-83E523849DBF}"/>
    <cellStyle name="Normal 9 3 5" xfId="1007" xr:uid="{5B615351-1F22-4967-B2C0-69140B242A32}"/>
    <cellStyle name="Normal 9 3 5 2" xfId="1008" xr:uid="{A092350E-431D-49C9-AA08-434767F89AEA}"/>
    <cellStyle name="Normal 9 3 5 2 2" xfId="1009" xr:uid="{9737F663-E9DF-46EB-92A9-F567CC664B7D}"/>
    <cellStyle name="Normal 9 3 5 3" xfId="1010" xr:uid="{0402244A-9F4C-4B01-9D3A-040585ACD78D}"/>
    <cellStyle name="Normal 9 3 6" xfId="1011" xr:uid="{749D6CBD-8026-4A12-ABFC-F3405D502909}"/>
    <cellStyle name="Normal 9 3 6 2" xfId="1012" xr:uid="{0BD360D9-0D9B-4B4D-9870-624701B2021E}"/>
    <cellStyle name="Normal 9 3 6 2 2" xfId="1013" xr:uid="{9A894BE0-4B5F-47C3-ADFF-2834E4A72B74}"/>
    <cellStyle name="Normal 9 3 6 3" xfId="1014" xr:uid="{A79CD53F-F00A-4B1C-8E18-3E3B451D1D8E}"/>
    <cellStyle name="Normal 9 3 7" xfId="1015" xr:uid="{2EAB4DFD-3EB1-4D3D-93CE-29003E64432A}"/>
    <cellStyle name="Normal 9 3 7 2" xfId="1016" xr:uid="{1BBC89F9-70F2-4C4A-A45E-8B741B82E47B}"/>
    <cellStyle name="Normal 9 3 7 2 2" xfId="1017" xr:uid="{3808F35E-97A6-47D0-A6BB-7896E60A917D}"/>
    <cellStyle name="Normal 9 3 7 3" xfId="1018" xr:uid="{626963FF-724E-49E0-A80D-D4B034115887}"/>
    <cellStyle name="Normal 9 3 8" xfId="1019" xr:uid="{3819C16A-4AAF-40CA-9498-D9E5667E8070}"/>
    <cellStyle name="Normal 9 3 8 2" xfId="1020" xr:uid="{6EF8DA64-EFBD-468B-BD09-885457076E7D}"/>
    <cellStyle name="Normal 9 3 9" xfId="1021" xr:uid="{BACB0A7A-79BC-49AB-A930-125F1373F77C}"/>
    <cellStyle name="Normal 9 4" xfId="1022" xr:uid="{3BFB0CA7-2E5A-455F-84D7-BF6C9B273122}"/>
    <cellStyle name="Normal 9 4 2" xfId="1023" xr:uid="{D6535002-6BE8-457C-96F4-0BD56F63372C}"/>
    <cellStyle name="Normal 9 4 2 2" xfId="1024" xr:uid="{2D80A9E6-7526-478F-A8D2-0ADE3CBA5CF2}"/>
    <cellStyle name="Normal 9 4 2 2 2" xfId="1025" xr:uid="{131F8E4B-12AE-46EF-925D-564CD990B4BC}"/>
    <cellStyle name="Normal 9 4 2 2 2 2" xfId="1026" xr:uid="{0C2BB678-CAC2-40BF-9930-6A0AF21E64A5}"/>
    <cellStyle name="Normal 9 4 2 2 2 2 2" xfId="1374" xr:uid="{2E74811C-7F75-4ED7-B38C-AA6C65036B7B}"/>
    <cellStyle name="Normal 9 4 2 2 2 3" xfId="1375" xr:uid="{44FA9281-2106-41D0-BF7D-E7A4E26D2C4F}"/>
    <cellStyle name="Normal 9 4 2 2 3" xfId="1027" xr:uid="{C640C290-089B-4D7F-A0D2-A3C8FC5A6733}"/>
    <cellStyle name="Normal 9 4 2 2 3 2" xfId="1376" xr:uid="{353BE4CB-FD3F-4B12-AD63-9D2C1CCE28CE}"/>
    <cellStyle name="Normal 9 4 2 2 4" xfId="1377" xr:uid="{06AFA0F8-9DF1-41FF-AE9C-17FAF83A6F9F}"/>
    <cellStyle name="Normal 9 4 2 3" xfId="1028" xr:uid="{F6A87EAE-228D-49DD-9657-658A6131CF9D}"/>
    <cellStyle name="Normal 9 4 2 3 2" xfId="1029" xr:uid="{C932E04F-C149-4DD1-AB04-74CD2D47BB30}"/>
    <cellStyle name="Normal 9 4 2 3 2 2" xfId="1030" xr:uid="{ED9F3F55-87B3-4DC9-97FF-71A21E8AD3CA}"/>
    <cellStyle name="Normal 9 4 2 3 3" xfId="1031" xr:uid="{4FD1BBBC-2375-4530-BB51-0024F0978036}"/>
    <cellStyle name="Normal 9 4 2 4" xfId="1032" xr:uid="{0FA21ED2-3D60-4BB9-B628-5D2B30AE07AD}"/>
    <cellStyle name="Normal 9 4 2 4 2" xfId="1033" xr:uid="{0072F110-812E-4FF4-A242-5DAFE3ACD9B2}"/>
    <cellStyle name="Normal 9 4 2 4 2 2" xfId="1034" xr:uid="{B004C76C-2B69-4751-A425-49F618E1751A}"/>
    <cellStyle name="Normal 9 4 2 4 3" xfId="1035" xr:uid="{A55BDAE0-FB3D-402A-AAAC-EF08EE45A30C}"/>
    <cellStyle name="Normal 9 4 2 5" xfId="1036" xr:uid="{D32E1E1E-BEEC-4B71-9D39-87D63361FFF5}"/>
    <cellStyle name="Normal 9 4 2 5 2" xfId="1037" xr:uid="{ACDFDE81-0607-4618-8B74-325B8C7F3C5E}"/>
    <cellStyle name="Normal 9 4 2 5 2 2" xfId="1038" xr:uid="{26CD98B8-4489-4855-A420-54F90F25D1EF}"/>
    <cellStyle name="Normal 9 4 2 5 3" xfId="1039" xr:uid="{12B58B09-0AAF-4360-B700-E38A7BD08D98}"/>
    <cellStyle name="Normal 9 4 2 6" xfId="1040" xr:uid="{699F537F-2611-4CD1-BEAE-DBAA8F4D821E}"/>
    <cellStyle name="Normal 9 4 2 6 2" xfId="1041" xr:uid="{01E78CD6-4B89-448A-BD7A-FEE92BCE9C85}"/>
    <cellStyle name="Normal 9 4 2 7" xfId="1042" xr:uid="{8BC12307-A6AE-4E11-9A05-1F3F4A934286}"/>
    <cellStyle name="Normal 9 4 3" xfId="1043" xr:uid="{7F30A05B-FE86-4850-9366-2FA319DE3E5D}"/>
    <cellStyle name="Normal 9 4 3 2" xfId="1044" xr:uid="{95DE0178-4E24-4049-98FD-49B93037D501}"/>
    <cellStyle name="Normal 9 4 3 2 2" xfId="1045" xr:uid="{1E2F4631-8FC0-4EEA-B8F2-B47412BB019C}"/>
    <cellStyle name="Normal 9 4 3 2 2 2" xfId="1378" xr:uid="{05B83DFD-6B41-4A85-B11B-D6D891F249D6}"/>
    <cellStyle name="Normal 9 4 3 2 3" xfId="1379" xr:uid="{CC62BBF1-6066-4736-8358-7E238697754C}"/>
    <cellStyle name="Normal 9 4 3 3" xfId="1046" xr:uid="{84FACB3F-0EF0-4316-991D-4075EE1A97CE}"/>
    <cellStyle name="Normal 9 4 3 3 2" xfId="1380" xr:uid="{47E700F6-4683-43B4-A461-06D427D34FBF}"/>
    <cellStyle name="Normal 9 4 3 4" xfId="1381" xr:uid="{894524A6-5B1A-41C4-9B40-4F68EE82F775}"/>
    <cellStyle name="Normal 9 4 4" xfId="1047" xr:uid="{24EA419A-34BC-4A75-BD46-9B2EEA76F836}"/>
    <cellStyle name="Normal 9 4 4 2" xfId="1048" xr:uid="{17E7B8D7-B02A-4856-B75D-F631BE5E6DF9}"/>
    <cellStyle name="Normal 9 4 4 2 2" xfId="1049" xr:uid="{2565C185-ADE7-4CC4-8886-0A9B303A52BF}"/>
    <cellStyle name="Normal 9 4 4 3" xfId="1050" xr:uid="{D4330546-1720-4730-A3AB-D98C0214B820}"/>
    <cellStyle name="Normal 9 4 5" xfId="1051" xr:uid="{6B251274-A30B-4525-BE99-5197BE53C954}"/>
    <cellStyle name="Normal 9 4 5 2" xfId="1052" xr:uid="{7E027A70-C637-4185-8ACE-AEED67EA508B}"/>
    <cellStyle name="Normal 9 4 5 2 2" xfId="1053" xr:uid="{B65F4CDE-A6A0-4797-AF22-FF8AC34DFFD8}"/>
    <cellStyle name="Normal 9 4 5 3" xfId="1054" xr:uid="{EDA499CB-6588-4555-92CE-EC490D76DD23}"/>
    <cellStyle name="Normal 9 4 6" xfId="1055" xr:uid="{8DC41191-7912-47C7-B8C8-905CF90BC101}"/>
    <cellStyle name="Normal 9 4 6 2" xfId="1056" xr:uid="{D4EA5869-5C5B-4BF5-BF43-D641CC337215}"/>
    <cellStyle name="Normal 9 4 6 2 2" xfId="1057" xr:uid="{D5F11212-CB83-4029-9F1B-EDFE7865415B}"/>
    <cellStyle name="Normal 9 4 6 3" xfId="1058" xr:uid="{589C9382-208D-4A9E-A986-6D94D81B6BC7}"/>
    <cellStyle name="Normal 9 4 7" xfId="1059" xr:uid="{CB156DFE-AFDB-4A6D-9F89-16A850DF8449}"/>
    <cellStyle name="Normal 9 4 7 2" xfId="1060" xr:uid="{734C1D28-A9E3-4E9A-9506-0E083AE74752}"/>
    <cellStyle name="Normal 9 4 8" xfId="1061" xr:uid="{76AE4119-F438-4D7D-AA7B-889E74DB3F00}"/>
    <cellStyle name="Normal 9 5" xfId="1062" xr:uid="{E23C0E6C-28D6-4031-B3D1-DC1DB4F63102}"/>
    <cellStyle name="Normal 9 5 2" xfId="1063" xr:uid="{22F807AD-209A-43B3-9ABE-DD6E1CA5E6C2}"/>
    <cellStyle name="Normal 9 5 2 2" xfId="1064" xr:uid="{4EC88A34-D687-4871-B92F-9AB49F57DF52}"/>
    <cellStyle name="Normal 9 5 2 2 2" xfId="1065" xr:uid="{C280084F-EF77-4C52-B96E-FFBD4BC107EC}"/>
    <cellStyle name="Normal 9 5 2 2 2 2" xfId="1382" xr:uid="{BFD0F8EC-9193-401C-BF2F-9C69D4DD7AD0}"/>
    <cellStyle name="Normal 9 5 2 2 3" xfId="1383" xr:uid="{23ABC594-1416-4EA4-886E-B51543190C39}"/>
    <cellStyle name="Normal 9 5 2 3" xfId="1066" xr:uid="{D68F8B3D-9117-4153-B0BB-D2CCA31627E8}"/>
    <cellStyle name="Normal 9 5 2 3 2" xfId="1384" xr:uid="{E497FFE0-AD91-4D00-BF95-B708546E2B6A}"/>
    <cellStyle name="Normal 9 5 2 4" xfId="1385" xr:uid="{7CB57B26-6413-4EA1-98B3-B78DF126FD5E}"/>
    <cellStyle name="Normal 9 5 3" xfId="1067" xr:uid="{EA7C8C83-451E-4F59-B82F-8CCB9F367518}"/>
    <cellStyle name="Normal 9 5 3 2" xfId="1068" xr:uid="{75B8B943-984D-4C69-804E-2EF5F5A2D46A}"/>
    <cellStyle name="Normal 9 5 3 2 2" xfId="1069" xr:uid="{150031F9-6E54-4718-9B78-A60BF411F4AA}"/>
    <cellStyle name="Normal 9 5 3 3" xfId="1070" xr:uid="{9DD134D9-DEA7-4416-8229-0F62D2CD0A6A}"/>
    <cellStyle name="Normal 9 5 4" xfId="1071" xr:uid="{7F83028F-BDD2-4911-BE1D-8BD1B2D87211}"/>
    <cellStyle name="Normal 9 5 4 2" xfId="1072" xr:uid="{E3DDEC8E-A68B-4138-9ABC-D6D1D97F7EFD}"/>
    <cellStyle name="Normal 9 5 4 2 2" xfId="1073" xr:uid="{A435468E-9D0F-4A59-8E5F-218B1A4B14C2}"/>
    <cellStyle name="Normal 9 5 4 3" xfId="1074" xr:uid="{7B5245E4-FA01-4A8A-A890-E7F618BFD606}"/>
    <cellStyle name="Normal 9 5 5" xfId="1075" xr:uid="{CE24E066-BA56-443A-BEC3-4EB678115E58}"/>
    <cellStyle name="Normal 9 5 5 2" xfId="1076" xr:uid="{FA5BF5BE-475D-4393-A2B1-B41F3C3D26DF}"/>
    <cellStyle name="Normal 9 5 5 2 2" xfId="1077" xr:uid="{8F069628-5BFE-46C2-A364-6C1E7FC24F08}"/>
    <cellStyle name="Normal 9 5 5 3" xfId="1078" xr:uid="{76AB1223-CF20-46A7-9A87-5F5D235ACE98}"/>
    <cellStyle name="Normal 9 5 6" xfId="1079" xr:uid="{81BC3346-D4B6-406E-8F1C-7400E5AC1DDE}"/>
    <cellStyle name="Normal 9 5 6 2" xfId="1080" xr:uid="{5109656C-D84E-4CEB-AB2B-7ABA558C6F9D}"/>
    <cellStyle name="Normal 9 5 7" xfId="1081" xr:uid="{F5C52502-3F3C-4540-A72B-055E04CD8F3B}"/>
    <cellStyle name="Normal 9 6" xfId="1082" xr:uid="{8C52D911-EB78-453F-8CDE-8929E25C31AC}"/>
    <cellStyle name="Normal 9 6 2" xfId="1083" xr:uid="{FC557D62-2B91-4BD4-AC91-7E94C02755B4}"/>
    <cellStyle name="Normal 9 6 2 2" xfId="1084" xr:uid="{61B5420D-700B-472A-A5E1-E73166C1F230}"/>
    <cellStyle name="Normal 9 6 2 2 2" xfId="1386" xr:uid="{AB9A9094-B00F-484D-ADCD-50A112112E8B}"/>
    <cellStyle name="Normal 9 6 2 3" xfId="1387" xr:uid="{9BD3F1D2-8A99-47D4-88F5-49C51F9FF545}"/>
    <cellStyle name="Normal 9 6 3" xfId="1085" xr:uid="{D9BD2025-66A9-4456-9FA1-2E793ED93E61}"/>
    <cellStyle name="Normal 9 6 3 2" xfId="1388" xr:uid="{EDA5769D-75CD-48B1-A2CC-F0CFEE02139B}"/>
    <cellStyle name="Normal 9 6 4" xfId="1389" xr:uid="{3106E952-EB7C-40A2-A8D7-634170D476A0}"/>
    <cellStyle name="Normal 9 7" xfId="1086" xr:uid="{9D0C20AD-75F1-4B1C-A9E9-C748E04D05F1}"/>
    <cellStyle name="Normal 9 7 2" xfId="1087" xr:uid="{56C105BB-4746-4E32-859D-9F9B215710E9}"/>
    <cellStyle name="Normal 9 7 2 2" xfId="1088" xr:uid="{B3875CD6-1B5D-4A32-9270-48E79CF7DBD0}"/>
    <cellStyle name="Normal 9 7 3" xfId="1089" xr:uid="{99F58EFF-8B4C-4198-B8A8-1EF0C87AB16F}"/>
    <cellStyle name="Normal 9 8" xfId="1090" xr:uid="{3E8AD9D2-B1CB-41AB-B37E-504BE7144183}"/>
    <cellStyle name="Normal 9 8 2" xfId="1091" xr:uid="{62618B74-C03A-423A-A01A-DEE306692E5C}"/>
    <cellStyle name="Normal 9 8 2 2" xfId="1092" xr:uid="{3438339B-F6FE-46D6-8E5C-276BFE7298BB}"/>
    <cellStyle name="Normal 9 8 3" xfId="1093" xr:uid="{1C81D35F-EE5F-42FE-8E5C-D046C8C0D54D}"/>
    <cellStyle name="Normal 9 9" xfId="1094" xr:uid="{5D128629-C11A-40B3-9C31-77DA5E2F732D}"/>
    <cellStyle name="Normal 9 9 2" xfId="1095" xr:uid="{F5A33AD1-9BE7-448F-9A1C-83455FF7DE77}"/>
    <cellStyle name="Normal 9 9 2 2" xfId="1096" xr:uid="{CEC17C35-A460-49D7-B259-B1AD8FA75745}"/>
    <cellStyle name="Normal 9 9 3" xfId="1097" xr:uid="{93A5B4A2-3EEA-464C-8B63-06BACF055D2E}"/>
    <cellStyle name="Percent 2" xfId="82" xr:uid="{4173C234-B3DE-472D-94ED-498A960C1882}"/>
    <cellStyle name="Гиперссылка 2" xfId="6" xr:uid="{CBCFC299-2660-4664-8A3B-A1325D9F5950}"/>
    <cellStyle name="Обычный 2" xfId="4" xr:uid="{50E1B213-8EE9-4F92-8FBB-758AA9E3F03F}"/>
    <cellStyle name="Обычный 2 2" xfId="7" xr:uid="{23D7754C-BCB7-4477-B275-B4CCEC2241BC}"/>
  </cellStyles>
  <dxfs count="4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2333625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2333625</xdr:colOff>
      <xdr:row>6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2333625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>
      <selection activeCell="F41" sqref="F4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6.4257812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0" t="s">
        <v>5</v>
      </c>
      <c r="H4" s="111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2">
        <v>44897</v>
      </c>
      <c r="H5" s="41">
        <v>47822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74" t="s">
        <v>3</v>
      </c>
      <c r="C8" s="175"/>
      <c r="D8" s="176"/>
      <c r="E8" s="4"/>
      <c r="F8" s="112" t="s">
        <v>12</v>
      </c>
      <c r="G8" s="27"/>
      <c r="H8" s="27"/>
      <c r="I8" s="14"/>
      <c r="K8" s="108"/>
    </row>
    <row r="9" spans="1:23">
      <c r="A9" s="13"/>
      <c r="B9" s="127" t="s">
        <v>52</v>
      </c>
      <c r="C9" s="128"/>
      <c r="D9" s="129"/>
      <c r="E9" s="9"/>
      <c r="F9" s="39" t="str">
        <f t="shared" ref="F9:F14" si="0">B9</f>
        <v>Piercing &amp; Sign</v>
      </c>
      <c r="G9" s="162" t="s">
        <v>14</v>
      </c>
      <c r="H9" s="164"/>
      <c r="I9" s="14"/>
    </row>
    <row r="10" spans="1:23">
      <c r="A10" s="13"/>
      <c r="B10" s="118" t="s">
        <v>53</v>
      </c>
      <c r="C10" s="119"/>
      <c r="D10" s="120"/>
      <c r="E10" s="10"/>
      <c r="F10" s="39" t="str">
        <f t="shared" si="0"/>
        <v>Claire</v>
      </c>
      <c r="G10" s="162"/>
      <c r="H10" s="165"/>
      <c r="I10" s="14"/>
    </row>
    <row r="11" spans="1:23">
      <c r="A11" s="13"/>
      <c r="B11" s="121"/>
      <c r="C11" s="119"/>
      <c r="D11" s="120"/>
      <c r="E11" s="10"/>
      <c r="F11" s="39">
        <f t="shared" si="0"/>
        <v>0</v>
      </c>
      <c r="G11" s="162" t="s">
        <v>15</v>
      </c>
      <c r="H11" s="166" t="s">
        <v>22</v>
      </c>
      <c r="I11" s="14"/>
    </row>
    <row r="12" spans="1:23">
      <c r="A12" s="13"/>
      <c r="B12" s="121"/>
      <c r="C12" s="119"/>
      <c r="D12" s="120"/>
      <c r="E12" s="10"/>
      <c r="F12" s="39">
        <f t="shared" si="0"/>
        <v>0</v>
      </c>
      <c r="G12" s="162"/>
      <c r="H12" s="165"/>
      <c r="I12" s="14"/>
    </row>
    <row r="13" spans="1:23">
      <c r="A13" s="13"/>
      <c r="B13" s="118"/>
      <c r="C13" s="122"/>
      <c r="D13" s="123"/>
      <c r="E13" s="11"/>
      <c r="F13" s="39">
        <f t="shared" si="0"/>
        <v>0</v>
      </c>
      <c r="G13" s="163" t="s">
        <v>16</v>
      </c>
      <c r="H13" s="166" t="s">
        <v>116</v>
      </c>
      <c r="I13" s="14"/>
      <c r="L13" s="28" t="s">
        <v>20</v>
      </c>
    </row>
    <row r="14" spans="1:23" ht="13.5" thickBot="1">
      <c r="A14" s="13"/>
      <c r="B14" s="124"/>
      <c r="C14" s="125"/>
      <c r="D14" s="126"/>
      <c r="E14" s="11"/>
      <c r="F14" s="40">
        <f t="shared" si="0"/>
        <v>0</v>
      </c>
      <c r="G14" s="163"/>
      <c r="H14" s="167"/>
      <c r="I14" s="14"/>
      <c r="L14" s="109">
        <f>VLOOKUP(G5,[1]Sheet1!$A$9:$I$7290,2,FALSE)</f>
        <v>34.630000000000003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7.25" customHeight="1" thickBot="1">
      <c r="A19" s="13"/>
      <c r="B19" s="113" t="s">
        <v>11</v>
      </c>
      <c r="C19" s="114" t="s">
        <v>7</v>
      </c>
      <c r="D19" s="177" t="s">
        <v>13</v>
      </c>
      <c r="E19" s="178"/>
      <c r="F19" s="115" t="s">
        <v>0</v>
      </c>
      <c r="G19" s="116" t="s">
        <v>9</v>
      </c>
      <c r="H19" s="117" t="s">
        <v>10</v>
      </c>
      <c r="I19" s="14"/>
    </row>
    <row r="20" spans="1:10" ht="24">
      <c r="A20" s="13"/>
      <c r="B20" s="1">
        <v>2</v>
      </c>
      <c r="C20" s="38" t="s">
        <v>54</v>
      </c>
      <c r="D20" s="160" t="s">
        <v>55</v>
      </c>
      <c r="E20" s="161"/>
      <c r="F20" s="43" t="str">
        <f>VLOOKUP(C20,'[2]Acha Air Sales Price List'!$B$1:$D$65536,3,FALSE)</f>
        <v xml:space="preserve">Industrial crystal barbell with double jewel balls “forward facing crystal”- 14g, 38mm, 5mm balls </v>
      </c>
      <c r="G20" s="21">
        <f>ROUND(IF(ISBLANK(C20),0,VLOOKUP(C20,'[2]Acha Air Sales Price List'!$B$1:$X$65536,12,FALSE)*$L$14),2)</f>
        <v>34.28</v>
      </c>
      <c r="H20" s="22">
        <f t="shared" ref="H20:H60" si="1">ROUND(IF(ISNUMBER(B20), G20*B20, 0),5)</f>
        <v>68.56</v>
      </c>
      <c r="I20" s="14"/>
    </row>
    <row r="21" spans="1:10" ht="24">
      <c r="A21" s="13"/>
      <c r="B21" s="143">
        <v>2</v>
      </c>
      <c r="C21" s="38" t="s">
        <v>54</v>
      </c>
      <c r="D21" s="181" t="s">
        <v>56</v>
      </c>
      <c r="E21" s="169"/>
      <c r="F21" s="144" t="str">
        <f>VLOOKUP(C21,'[2]Acha Air Sales Price List'!$B$1:$D$65536,3,FALSE)</f>
        <v xml:space="preserve">Industrial crystal barbell with double jewel balls “forward facing crystal”- 14g, 38mm, 5mm balls </v>
      </c>
      <c r="G21" s="145">
        <f>ROUND(IF(ISBLANK(C21),0,VLOOKUP(C21,'[2]Acha Air Sales Price List'!$B$1:$X$65536,12,FALSE)*$L$14),2)</f>
        <v>34.28</v>
      </c>
      <c r="H21" s="146">
        <f t="shared" si="1"/>
        <v>68.56</v>
      </c>
      <c r="I21" s="14"/>
    </row>
    <row r="22" spans="1:10" ht="24">
      <c r="A22" s="13"/>
      <c r="B22" s="1">
        <v>2</v>
      </c>
      <c r="C22" s="38" t="s">
        <v>54</v>
      </c>
      <c r="D22" s="160" t="s">
        <v>57</v>
      </c>
      <c r="E22" s="161"/>
      <c r="F22" s="43" t="str">
        <f>VLOOKUP(C22,'[2]Acha Air Sales Price List'!$B$1:$D$65536,3,FALSE)</f>
        <v xml:space="preserve">Industrial crystal barbell with double jewel balls “forward facing crystal”- 14g, 38mm, 5mm balls </v>
      </c>
      <c r="G22" s="21">
        <f>ROUND(IF(ISBLANK(C22),0,VLOOKUP(C22,'[2]Acha Air Sales Price List'!$B$1:$X$65536,12,FALSE)*$L$14),2)</f>
        <v>34.28</v>
      </c>
      <c r="H22" s="22">
        <f t="shared" si="1"/>
        <v>68.56</v>
      </c>
      <c r="I22" s="14"/>
    </row>
    <row r="23" spans="1:10" ht="24">
      <c r="A23" s="13"/>
      <c r="B23" s="1">
        <v>4</v>
      </c>
      <c r="C23" s="36" t="s">
        <v>58</v>
      </c>
      <c r="D23" s="160" t="s">
        <v>62</v>
      </c>
      <c r="E23" s="161"/>
      <c r="F23" s="43" t="str">
        <f>VLOOKUP(C23,'[2]Acha Air Sales Price List'!$B$1:$D$65536,3,FALSE)</f>
        <v>Double forward facing crystal nipple barbell - 14g, 9/16'' or 5/8'', 5mm balls</v>
      </c>
      <c r="G23" s="21">
        <f>ROUND(IF(ISBLANK(C23),0,VLOOKUP(C23,'[2]Acha Air Sales Price List'!$B$1:$X$65536,12,FALSE)*$L$14),2)</f>
        <v>34.28</v>
      </c>
      <c r="H23" s="22">
        <f t="shared" si="1"/>
        <v>137.12</v>
      </c>
      <c r="I23" s="14"/>
    </row>
    <row r="24" spans="1:10" ht="24">
      <c r="A24" s="13"/>
      <c r="B24" s="1">
        <v>4</v>
      </c>
      <c r="C24" s="36" t="s">
        <v>58</v>
      </c>
      <c r="D24" s="160" t="s">
        <v>63</v>
      </c>
      <c r="E24" s="161"/>
      <c r="F24" s="43" t="str">
        <f>VLOOKUP(C24,'[2]Acha Air Sales Price List'!$B$1:$D$65536,3,FALSE)</f>
        <v>Double forward facing crystal nipple barbell - 14g, 9/16'' or 5/8'', 5mm balls</v>
      </c>
      <c r="G24" s="21">
        <f>ROUND(IF(ISBLANK(C24),0,VLOOKUP(C24,'[2]Acha Air Sales Price List'!$B$1:$X$65536,12,FALSE)*$L$14),2)</f>
        <v>34.28</v>
      </c>
      <c r="H24" s="22">
        <f t="shared" si="1"/>
        <v>137.12</v>
      </c>
      <c r="I24" s="14"/>
    </row>
    <row r="25" spans="1:10" ht="24">
      <c r="A25" s="13"/>
      <c r="B25" s="1">
        <v>4</v>
      </c>
      <c r="C25" s="36" t="s">
        <v>58</v>
      </c>
      <c r="D25" s="160" t="s">
        <v>64</v>
      </c>
      <c r="E25" s="161"/>
      <c r="F25" s="43" t="str">
        <f>VLOOKUP(C25,'[2]Acha Air Sales Price List'!$B$1:$D$65536,3,FALSE)</f>
        <v>Double forward facing crystal nipple barbell - 14g, 9/16'' or 5/8'', 5mm balls</v>
      </c>
      <c r="G25" s="21">
        <f>ROUND(IF(ISBLANK(C25),0,VLOOKUP(C25,'[2]Acha Air Sales Price List'!$B$1:$X$65536,12,FALSE)*$L$14),2)</f>
        <v>34.28</v>
      </c>
      <c r="H25" s="22">
        <f t="shared" si="1"/>
        <v>137.12</v>
      </c>
      <c r="I25" s="14"/>
    </row>
    <row r="26" spans="1:10" ht="24">
      <c r="A26" s="13"/>
      <c r="B26" s="1">
        <v>2</v>
      </c>
      <c r="C26" s="36" t="s">
        <v>65</v>
      </c>
      <c r="D26" s="160" t="s">
        <v>62</v>
      </c>
      <c r="E26" s="161"/>
      <c r="F26" s="43" t="str">
        <f>VLOOKUP(C26,'[2]Acha Air Sales Price List'!$B$1:$D$65536,3,FALSE)</f>
        <v>Surgical steel nipple barbell, 14g (1.6mm) with two forward facing 6mm jewel balls</v>
      </c>
      <c r="G26" s="21">
        <f>ROUND(IF(ISBLANK(C26),0,VLOOKUP(C26,'[2]Acha Air Sales Price List'!$B$1:$X$65536,12,FALSE)*$L$14),2)</f>
        <v>37.75</v>
      </c>
      <c r="H26" s="22">
        <f t="shared" si="1"/>
        <v>75.5</v>
      </c>
      <c r="I26" s="14"/>
    </row>
    <row r="27" spans="1:10" ht="24">
      <c r="A27" s="13"/>
      <c r="B27" s="1">
        <v>2</v>
      </c>
      <c r="C27" s="36" t="s">
        <v>65</v>
      </c>
      <c r="D27" s="160" t="s">
        <v>63</v>
      </c>
      <c r="E27" s="161"/>
      <c r="F27" s="43" t="str">
        <f>VLOOKUP(C27,'[2]Acha Air Sales Price List'!$B$1:$D$65536,3,FALSE)</f>
        <v>Surgical steel nipple barbell, 14g (1.6mm) with two forward facing 6mm jewel balls</v>
      </c>
      <c r="G27" s="21">
        <f>ROUND(IF(ISBLANK(C27),0,VLOOKUP(C27,'[2]Acha Air Sales Price List'!$B$1:$X$65536,12,FALSE)*$L$14),2)</f>
        <v>37.75</v>
      </c>
      <c r="H27" s="22">
        <f t="shared" si="1"/>
        <v>75.5</v>
      </c>
      <c r="I27" s="14"/>
    </row>
    <row r="28" spans="1:10" ht="24">
      <c r="A28" s="13"/>
      <c r="B28" s="1">
        <v>2</v>
      </c>
      <c r="C28" s="36" t="s">
        <v>65</v>
      </c>
      <c r="D28" s="160" t="s">
        <v>64</v>
      </c>
      <c r="E28" s="161"/>
      <c r="F28" s="43" t="str">
        <f>VLOOKUP(C28,'[2]Acha Air Sales Price List'!$B$1:$D$65536,3,FALSE)</f>
        <v>Surgical steel nipple barbell, 14g (1.6mm) with two forward facing 6mm jewel balls</v>
      </c>
      <c r="G28" s="21">
        <f>ROUND(IF(ISBLANK(C28),0,VLOOKUP(C28,'[2]Acha Air Sales Price List'!$B$1:$X$65536,12,FALSE)*$L$14),2)</f>
        <v>37.75</v>
      </c>
      <c r="H28" s="22">
        <f t="shared" si="1"/>
        <v>75.5</v>
      </c>
      <c r="I28" s="14"/>
    </row>
    <row r="29" spans="1:10" ht="24">
      <c r="A29" s="13"/>
      <c r="B29" s="1">
        <v>4</v>
      </c>
      <c r="C29" s="36" t="s">
        <v>66</v>
      </c>
      <c r="D29" s="160" t="s">
        <v>67</v>
      </c>
      <c r="E29" s="161"/>
      <c r="F29" s="43" t="str">
        <f>VLOOKUP(C29,'[2]Acha Air Sales Price List'!$B$1:$D$65536,3,FALSE)</f>
        <v>Anodized 316L steel barbell, 1.6mm (14g) with two forward facing 5mm jewel balls</v>
      </c>
      <c r="G29" s="21">
        <f>ROUND(IF(ISBLANK(C29),0,VLOOKUP(C29,'[2]Acha Air Sales Price List'!$B$1:$X$65536,12,FALSE)*$L$14),2)</f>
        <v>51.6</v>
      </c>
      <c r="H29" s="22">
        <f t="shared" si="1"/>
        <v>206.4</v>
      </c>
      <c r="I29" s="14"/>
    </row>
    <row r="30" spans="1:10" ht="24">
      <c r="A30" s="13"/>
      <c r="B30" s="1">
        <v>4</v>
      </c>
      <c r="C30" s="36" t="s">
        <v>66</v>
      </c>
      <c r="D30" s="160" t="s">
        <v>68</v>
      </c>
      <c r="E30" s="161"/>
      <c r="F30" s="43" t="str">
        <f>VLOOKUP(C30,'[2]Acha Air Sales Price List'!$B$1:$D$65536,3,FALSE)</f>
        <v>Anodized 316L steel barbell, 1.6mm (14g) with two forward facing 5mm jewel balls</v>
      </c>
      <c r="G30" s="21">
        <f>ROUND(IF(ISBLANK(C30),0,VLOOKUP(C30,'[2]Acha Air Sales Price List'!$B$1:$X$65536,12,FALSE)*$L$14),2)</f>
        <v>51.6</v>
      </c>
      <c r="H30" s="22">
        <f t="shared" si="1"/>
        <v>206.4</v>
      </c>
      <c r="I30" s="14"/>
    </row>
    <row r="31" spans="1:10" ht="24">
      <c r="A31" s="13"/>
      <c r="B31" s="1">
        <v>4</v>
      </c>
      <c r="C31" s="36" t="s">
        <v>66</v>
      </c>
      <c r="D31" s="160" t="s">
        <v>69</v>
      </c>
      <c r="E31" s="161"/>
      <c r="F31" s="43" t="str">
        <f>VLOOKUP(C31,'[2]Acha Air Sales Price List'!$B$1:$D$65536,3,FALSE)</f>
        <v>Anodized 316L steel barbell, 1.6mm (14g) with two forward facing 5mm jewel balls</v>
      </c>
      <c r="G31" s="21">
        <f>ROUND(IF(ISBLANK(C31),0,VLOOKUP(C31,'[2]Acha Air Sales Price List'!$B$1:$X$65536,12,FALSE)*$L$14),2)</f>
        <v>51.6</v>
      </c>
      <c r="H31" s="22">
        <f t="shared" si="1"/>
        <v>206.4</v>
      </c>
      <c r="I31" s="14"/>
    </row>
    <row r="32" spans="1:10" ht="24">
      <c r="A32" s="13"/>
      <c r="B32" s="130">
        <v>0</v>
      </c>
      <c r="C32" s="140" t="s">
        <v>66</v>
      </c>
      <c r="D32" s="182" t="s">
        <v>67</v>
      </c>
      <c r="E32" s="183"/>
      <c r="F32" s="131" t="s">
        <v>75</v>
      </c>
      <c r="G32" s="132">
        <v>0</v>
      </c>
      <c r="H32" s="133">
        <f t="shared" si="1"/>
        <v>0</v>
      </c>
      <c r="I32" s="14"/>
      <c r="J32" s="139"/>
    </row>
    <row r="33" spans="1:10" ht="24">
      <c r="A33" s="13"/>
      <c r="B33" s="130">
        <v>0</v>
      </c>
      <c r="C33" s="140" t="s">
        <v>66</v>
      </c>
      <c r="D33" s="182" t="s">
        <v>68</v>
      </c>
      <c r="E33" s="183"/>
      <c r="F33" s="131" t="s">
        <v>75</v>
      </c>
      <c r="G33" s="132">
        <v>0</v>
      </c>
      <c r="H33" s="133">
        <f t="shared" si="1"/>
        <v>0</v>
      </c>
      <c r="I33" s="14"/>
      <c r="J33" s="139"/>
    </row>
    <row r="34" spans="1:10" ht="24">
      <c r="A34" s="13"/>
      <c r="B34" s="130">
        <v>0</v>
      </c>
      <c r="C34" s="140" t="s">
        <v>66</v>
      </c>
      <c r="D34" s="182" t="s">
        <v>69</v>
      </c>
      <c r="E34" s="183"/>
      <c r="F34" s="131" t="s">
        <v>75</v>
      </c>
      <c r="G34" s="132">
        <v>0</v>
      </c>
      <c r="H34" s="133">
        <f t="shared" si="1"/>
        <v>0</v>
      </c>
      <c r="I34" s="14"/>
      <c r="J34" s="139"/>
    </row>
    <row r="35" spans="1:10" ht="24">
      <c r="A35" s="13"/>
      <c r="B35" s="1">
        <v>30</v>
      </c>
      <c r="C35" s="36" t="s">
        <v>71</v>
      </c>
      <c r="D35" s="160"/>
      <c r="E35" s="161"/>
      <c r="F35" s="43" t="str">
        <f>VLOOKUP(C35,'[2]Acha Air Sales Price List'!$B$1:$D$65536,3,FALSE)</f>
        <v xml:space="preserve">Steel earring with clear round CZ 3 mm - 6 prongs and butterfly ( 1 pairs) </v>
      </c>
      <c r="G35" s="21">
        <f>ROUND(IF(ISBLANK(C35),0,VLOOKUP(C35,'[2]Acha Air Sales Price List'!$B$1:$X$65536,12,FALSE)*$L$14),2)</f>
        <v>34.28</v>
      </c>
      <c r="H35" s="22">
        <f t="shared" si="1"/>
        <v>1028.4000000000001</v>
      </c>
      <c r="I35" s="14"/>
    </row>
    <row r="36" spans="1:10" ht="24">
      <c r="A36" s="13"/>
      <c r="B36" s="130">
        <v>0</v>
      </c>
      <c r="C36" s="140" t="s">
        <v>72</v>
      </c>
      <c r="D36" s="182"/>
      <c r="E36" s="183"/>
      <c r="F36" s="131" t="str">
        <f>VLOOKUP(C36,'[2]Acha Air Sales Price List'!$B$1:$D$65536,3,FALSE)</f>
        <v xml:space="preserve">Steel earring with clear round CZ 4 mm - 6 prongs and butterfly ( 1 pairs) </v>
      </c>
      <c r="G36" s="132">
        <f>ROUND(IF(ISBLANK(C36),0,VLOOKUP(C36,'[2]Acha Air Sales Price List'!$B$1:$X$65536,12,FALSE)*$L$14),2)</f>
        <v>39.82</v>
      </c>
      <c r="H36" s="133">
        <f t="shared" si="1"/>
        <v>0</v>
      </c>
      <c r="I36" s="14"/>
      <c r="J36" s="139" t="s">
        <v>70</v>
      </c>
    </row>
    <row r="37" spans="1:10" ht="24">
      <c r="A37" s="13"/>
      <c r="B37" s="1">
        <v>20</v>
      </c>
      <c r="C37" s="36" t="s">
        <v>73</v>
      </c>
      <c r="D37" s="160"/>
      <c r="E37" s="161"/>
      <c r="F37" s="43" t="str">
        <f>VLOOKUP(C37,'[2]Acha Air Sales Price List'!$B$1:$D$65536,3,FALSE)</f>
        <v xml:space="preserve">Steel earring with clear round CZ 5 mm - 6 prongs and butterfly ( 1 pairs) </v>
      </c>
      <c r="G37" s="21">
        <f>ROUND(IF(ISBLANK(C37),0,VLOOKUP(C37,'[2]Acha Air Sales Price List'!$B$1:$X$65536,12,FALSE)*$L$14),2)</f>
        <v>50.21</v>
      </c>
      <c r="H37" s="22">
        <f t="shared" si="1"/>
        <v>1004.2</v>
      </c>
      <c r="I37" s="14"/>
    </row>
    <row r="38" spans="1:10" ht="24">
      <c r="A38" s="13"/>
      <c r="B38" s="1">
        <v>20</v>
      </c>
      <c r="C38" s="36" t="s">
        <v>74</v>
      </c>
      <c r="D38" s="160"/>
      <c r="E38" s="161"/>
      <c r="F38" s="43" t="str">
        <f>VLOOKUP(C38,'[2]Acha Air Sales Price List'!$B$1:$D$65536,3,FALSE)</f>
        <v xml:space="preserve">Steel earring with clear round CZ 6 mm - 6 prongs and butterfly ( 1 pairs) </v>
      </c>
      <c r="G38" s="21">
        <f>ROUND(IF(ISBLANK(C38),0,VLOOKUP(C38,'[2]Acha Air Sales Price List'!$B$1:$X$65536,12,FALSE)*$L$14),2)</f>
        <v>60.6</v>
      </c>
      <c r="H38" s="22">
        <f t="shared" si="1"/>
        <v>1212</v>
      </c>
      <c r="I38" s="14"/>
    </row>
    <row r="39" spans="1:10" ht="24">
      <c r="A39" s="13"/>
      <c r="B39" s="1">
        <v>5</v>
      </c>
      <c r="C39" s="36" t="s">
        <v>76</v>
      </c>
      <c r="D39" s="160" t="s">
        <v>77</v>
      </c>
      <c r="E39" s="161"/>
      <c r="F39" s="43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110.58</v>
      </c>
      <c r="H39" s="22">
        <f t="shared" si="1"/>
        <v>552.9</v>
      </c>
      <c r="I39" s="14"/>
    </row>
    <row r="40" spans="1:10" ht="24">
      <c r="A40" s="13"/>
      <c r="B40" s="130">
        <v>0</v>
      </c>
      <c r="C40" s="140" t="s">
        <v>78</v>
      </c>
      <c r="D40" s="182" t="s">
        <v>79</v>
      </c>
      <c r="E40" s="183"/>
      <c r="F40" s="131" t="str">
        <f>VLOOKUP(C40,'[2]Acha Air Sales Price List'!$B$1:$D$65536,3,FALSE)</f>
        <v>Pack of 10 anodized steel balls w/ clear crystals - 3mm * 1.2mm threading (16g)</v>
      </c>
      <c r="G40" s="132">
        <f>ROUND(IF(ISBLANK(C40),0,VLOOKUP(C40,'[2]Acha Air Sales Price List'!$B$1:$X$65536,12,FALSE)*$L$14),2)</f>
        <v>183.08</v>
      </c>
      <c r="H40" s="133">
        <f t="shared" si="1"/>
        <v>0</v>
      </c>
      <c r="I40" s="14"/>
    </row>
    <row r="41" spans="1:10" ht="36">
      <c r="A41" s="13"/>
      <c r="B41" s="143">
        <v>5</v>
      </c>
      <c r="C41" s="36" t="s">
        <v>80</v>
      </c>
      <c r="D41" s="181" t="s">
        <v>99</v>
      </c>
      <c r="E41" s="169"/>
      <c r="F41" s="144" t="str">
        <f>VLOOKUP(C41,'[2]Acha Air Sales Price List'!$B$1:$D$65536,3,FALSE)</f>
        <v>Pack of 10 steel curved bar posts for bananas - 1.2mm threading (16g), selectable length ”body jewelry parts”</v>
      </c>
      <c r="G41" s="145">
        <f>ROUND(IF(ISBLANK(C41),0,VLOOKUP(C41,'[2]Acha Air Sales Price List'!$B$1:$X$65536,12,FALSE)*$L$14),2)</f>
        <v>22.16</v>
      </c>
      <c r="H41" s="146">
        <f t="shared" si="1"/>
        <v>110.8</v>
      </c>
      <c r="I41" s="14"/>
    </row>
    <row r="42" spans="1:10" ht="24">
      <c r="A42" s="13"/>
      <c r="B42" s="143">
        <v>4</v>
      </c>
      <c r="C42" s="36" t="s">
        <v>81</v>
      </c>
      <c r="D42" s="181" t="s">
        <v>62</v>
      </c>
      <c r="E42" s="169"/>
      <c r="F42" s="144" t="str">
        <f>VLOOKUP(C42,'[2]Acha Air Sales Price List'!$B$1:$D$65536,3,FALSE)</f>
        <v>Anodized barbell, 14g, 5/8'' long with 5mm resin-covered Ferido multi crystal balls</v>
      </c>
      <c r="G42" s="145">
        <f>ROUND(IF(ISBLANK(C42),0,VLOOKUP(C42,'[2]Acha Air Sales Price List'!$B$1:$X$65536,12,FALSE)*$L$14),2)</f>
        <v>112.8</v>
      </c>
      <c r="H42" s="146">
        <f t="shared" si="1"/>
        <v>451.2</v>
      </c>
      <c r="I42" s="14"/>
    </row>
    <row r="43" spans="1:10" ht="24">
      <c r="A43" s="13"/>
      <c r="B43" s="143">
        <v>4</v>
      </c>
      <c r="C43" s="36" t="s">
        <v>81</v>
      </c>
      <c r="D43" s="181" t="s">
        <v>63</v>
      </c>
      <c r="E43" s="169"/>
      <c r="F43" s="144" t="str">
        <f>VLOOKUP(C43,'[2]Acha Air Sales Price List'!$B$1:$D$65536,3,FALSE)</f>
        <v>Anodized barbell, 14g, 5/8'' long with 5mm resin-covered Ferido multi crystal balls</v>
      </c>
      <c r="G43" s="145">
        <f>ROUND(IF(ISBLANK(C43),0,VLOOKUP(C43,'[2]Acha Air Sales Price List'!$B$1:$X$65536,12,FALSE)*$L$14),2)</f>
        <v>112.8</v>
      </c>
      <c r="H43" s="146">
        <f t="shared" si="1"/>
        <v>451.2</v>
      </c>
      <c r="I43" s="14"/>
    </row>
    <row r="44" spans="1:10" ht="24">
      <c r="A44" s="13"/>
      <c r="B44" s="143">
        <v>4</v>
      </c>
      <c r="C44" s="36" t="s">
        <v>81</v>
      </c>
      <c r="D44" s="181" t="s">
        <v>64</v>
      </c>
      <c r="E44" s="169"/>
      <c r="F44" s="144" t="str">
        <f>VLOOKUP(C44,'[2]Acha Air Sales Price List'!$B$1:$D$65536,3,FALSE)</f>
        <v>Anodized barbell, 14g, 5/8'' long with 5mm resin-covered Ferido multi crystal balls</v>
      </c>
      <c r="G44" s="145">
        <f>ROUND(IF(ISBLANK(C44),0,VLOOKUP(C44,'[2]Acha Air Sales Price List'!$B$1:$X$65536,12,FALSE)*$L$14),2)</f>
        <v>112.8</v>
      </c>
      <c r="H44" s="146">
        <f t="shared" si="1"/>
        <v>451.2</v>
      </c>
      <c r="I44" s="14"/>
    </row>
    <row r="45" spans="1:10" ht="24">
      <c r="A45" s="13"/>
      <c r="B45" s="143">
        <v>2</v>
      </c>
      <c r="C45" s="36" t="s">
        <v>82</v>
      </c>
      <c r="D45" s="181" t="s">
        <v>83</v>
      </c>
      <c r="E45" s="169"/>
      <c r="F45" s="144" t="str">
        <f>VLOOKUP(C45,'[2]Acha Air Sales Price List'!$B$1:$D$65536,3,FALSE)</f>
        <v>Industrial barbell (14g, 38mm long, 5mm balls) with crystal-eyed skull on post</v>
      </c>
      <c r="G45" s="145">
        <f>ROUND(IF(ISBLANK(C45),0,VLOOKUP(C45,'[2]Acha Air Sales Price List'!$B$1:$X$65536,12,FALSE)*$L$14),2)</f>
        <v>67.53</v>
      </c>
      <c r="H45" s="146">
        <f t="shared" si="1"/>
        <v>135.06</v>
      </c>
      <c r="I45" s="14"/>
    </row>
    <row r="46" spans="1:10" ht="24">
      <c r="A46" s="13"/>
      <c r="B46" s="143">
        <v>2</v>
      </c>
      <c r="C46" s="36" t="s">
        <v>82</v>
      </c>
      <c r="D46" s="181" t="s">
        <v>84</v>
      </c>
      <c r="E46" s="169"/>
      <c r="F46" s="144" t="str">
        <f>VLOOKUP(C46,'[2]Acha Air Sales Price List'!$B$1:$D$65536,3,FALSE)</f>
        <v>Industrial barbell (14g, 38mm long, 5mm balls) with crystal-eyed skull on post</v>
      </c>
      <c r="G46" s="145">
        <f>ROUND(IF(ISBLANK(C46),0,VLOOKUP(C46,'[2]Acha Air Sales Price List'!$B$1:$X$65536,12,FALSE)*$L$14),2)</f>
        <v>67.53</v>
      </c>
      <c r="H46" s="146">
        <f t="shared" si="1"/>
        <v>135.06</v>
      </c>
      <c r="I46" s="14"/>
    </row>
    <row r="47" spans="1:10" ht="36">
      <c r="A47" s="13"/>
      <c r="B47" s="143">
        <v>2</v>
      </c>
      <c r="C47" s="36" t="s">
        <v>85</v>
      </c>
      <c r="D47" s="181" t="s">
        <v>59</v>
      </c>
      <c r="E47" s="169"/>
      <c r="F47" s="144" t="str">
        <f>VLOOKUP(C47,'[2]Acha Air Sales Price List'!$B$1:$D$65536,3,FALSE)</f>
        <v>Surgical steel nipple barbell, 14g (1.6mm) with two small wings with black accents (wings are made from 925 Silver plated brass)</v>
      </c>
      <c r="G47" s="145">
        <f>ROUND(IF(ISBLANK(C47),0,VLOOKUP(C47,'[2]Acha Air Sales Price List'!$B$1:$X$65536,12,FALSE)*$L$14),2)</f>
        <v>55.91</v>
      </c>
      <c r="H47" s="146">
        <f t="shared" si="1"/>
        <v>111.82</v>
      </c>
      <c r="I47" s="14"/>
      <c r="J47" s="139" t="s">
        <v>70</v>
      </c>
    </row>
    <row r="48" spans="1:10" ht="36">
      <c r="A48" s="13"/>
      <c r="B48" s="143">
        <v>2</v>
      </c>
      <c r="C48" s="36" t="s">
        <v>85</v>
      </c>
      <c r="D48" s="181" t="s">
        <v>60</v>
      </c>
      <c r="E48" s="169"/>
      <c r="F48" s="144" t="str">
        <f>VLOOKUP(C48,'[2]Acha Air Sales Price List'!$B$1:$D$65536,3,FALSE)</f>
        <v>Surgical steel nipple barbell, 14g (1.6mm) with two small wings with black accents (wings are made from 925 Silver plated brass)</v>
      </c>
      <c r="G48" s="145">
        <f>ROUND(IF(ISBLANK(C48),0,VLOOKUP(C48,'[2]Acha Air Sales Price List'!$B$1:$X$65536,12,FALSE)*$L$14),2)</f>
        <v>55.91</v>
      </c>
      <c r="H48" s="146">
        <f t="shared" si="1"/>
        <v>111.82</v>
      </c>
      <c r="I48" s="14"/>
      <c r="J48" s="139" t="s">
        <v>70</v>
      </c>
    </row>
    <row r="49" spans="1:10" ht="36">
      <c r="A49" s="13"/>
      <c r="B49" s="143">
        <v>2</v>
      </c>
      <c r="C49" s="36" t="s">
        <v>85</v>
      </c>
      <c r="D49" s="181" t="s">
        <v>61</v>
      </c>
      <c r="E49" s="169"/>
      <c r="F49" s="144" t="str">
        <f>VLOOKUP(C49,'[2]Acha Air Sales Price List'!$B$1:$D$65536,3,FALSE)</f>
        <v>Surgical steel nipple barbell, 14g (1.6mm) with two small wings with black accents (wings are made from 925 Silver plated brass)</v>
      </c>
      <c r="G49" s="145">
        <f>ROUND(IF(ISBLANK(C49),0,VLOOKUP(C49,'[2]Acha Air Sales Price List'!$B$1:$X$65536,12,FALSE)*$L$14),2)</f>
        <v>55.91</v>
      </c>
      <c r="H49" s="146">
        <f t="shared" si="1"/>
        <v>111.82</v>
      </c>
      <c r="I49" s="14"/>
      <c r="J49" s="139" t="s">
        <v>70</v>
      </c>
    </row>
    <row r="50" spans="1:10" ht="36">
      <c r="A50" s="13"/>
      <c r="B50" s="143">
        <v>2</v>
      </c>
      <c r="C50" s="36" t="s">
        <v>86</v>
      </c>
      <c r="D50" s="181" t="s">
        <v>59</v>
      </c>
      <c r="E50" s="169"/>
      <c r="F50" s="144" t="str">
        <f>VLOOKUP(C50,'[2]Acha Air Sales Price List'!$B$1:$D$65536,3,FALSE)</f>
        <v>Surgical steel nipple barbell, 14g (1.6mm) with a rose and two small leafs - length 1/2 " - 5/8" (12mm to 16mm)</v>
      </c>
      <c r="G50" s="145">
        <f>ROUND(IF(ISBLANK(C50),0,VLOOKUP(C50,'[2]Acha Air Sales Price List'!$B$1:$X$65536,12,FALSE)*$L$14),2)</f>
        <v>56.18</v>
      </c>
      <c r="H50" s="146">
        <f t="shared" si="1"/>
        <v>112.36</v>
      </c>
      <c r="I50" s="14"/>
      <c r="J50" s="139" t="s">
        <v>70</v>
      </c>
    </row>
    <row r="51" spans="1:10" ht="36">
      <c r="A51" s="13"/>
      <c r="B51" s="143">
        <v>2</v>
      </c>
      <c r="C51" s="36" t="s">
        <v>86</v>
      </c>
      <c r="D51" s="181" t="s">
        <v>60</v>
      </c>
      <c r="E51" s="169"/>
      <c r="F51" s="144" t="str">
        <f>VLOOKUP(C51,'[2]Acha Air Sales Price List'!$B$1:$D$65536,3,FALSE)</f>
        <v>Surgical steel nipple barbell, 14g (1.6mm) with a rose and two small leafs - length 1/2 " - 5/8" (12mm to 16mm)</v>
      </c>
      <c r="G51" s="145">
        <f>ROUND(IF(ISBLANK(C51),0,VLOOKUP(C51,'[2]Acha Air Sales Price List'!$B$1:$X$65536,12,FALSE)*$L$14),2)</f>
        <v>56.18</v>
      </c>
      <c r="H51" s="146">
        <f t="shared" si="1"/>
        <v>112.36</v>
      </c>
      <c r="I51" s="14"/>
      <c r="J51" s="139" t="s">
        <v>70</v>
      </c>
    </row>
    <row r="52" spans="1:10" ht="36">
      <c r="A52" s="13"/>
      <c r="B52" s="143">
        <v>2</v>
      </c>
      <c r="C52" s="36" t="s">
        <v>86</v>
      </c>
      <c r="D52" s="181" t="s">
        <v>61</v>
      </c>
      <c r="E52" s="169"/>
      <c r="F52" s="144" t="str">
        <f>VLOOKUP(C52,'[2]Acha Air Sales Price List'!$B$1:$D$65536,3,FALSE)</f>
        <v>Surgical steel nipple barbell, 14g (1.6mm) with a rose and two small leafs - length 1/2 " - 5/8" (12mm to 16mm)</v>
      </c>
      <c r="G52" s="145">
        <f>ROUND(IF(ISBLANK(C52),0,VLOOKUP(C52,'[2]Acha Air Sales Price List'!$B$1:$X$65536,12,FALSE)*$L$14),2)</f>
        <v>56.18</v>
      </c>
      <c r="H52" s="146">
        <f t="shared" si="1"/>
        <v>112.36</v>
      </c>
      <c r="I52" s="14"/>
      <c r="J52" s="139" t="s">
        <v>70</v>
      </c>
    </row>
    <row r="53" spans="1:10" ht="24">
      <c r="A53" s="13"/>
      <c r="B53" s="143">
        <v>2</v>
      </c>
      <c r="C53" s="36" t="s">
        <v>87</v>
      </c>
      <c r="D53" s="168" t="s">
        <v>59</v>
      </c>
      <c r="E53" s="169"/>
      <c r="F53" s="144" t="str">
        <f>VLOOKUP(C53,'[2]Acha Air Sales Price List'!$B$1:$D$65536,3,FALSE)</f>
        <v>Surgical steel nipple barbell, 14g (1.6mm) with two wing pairs on both sides with black accents</v>
      </c>
      <c r="G53" s="145">
        <f>ROUND(IF(ISBLANK(C53),0,VLOOKUP(C53,'[2]Acha Air Sales Price List'!$B$1:$X$65536,12,FALSE)*$L$14),2)</f>
        <v>51.6</v>
      </c>
      <c r="H53" s="146">
        <f t="shared" si="1"/>
        <v>103.2</v>
      </c>
      <c r="I53" s="14"/>
      <c r="J53" s="139" t="s">
        <v>70</v>
      </c>
    </row>
    <row r="54" spans="1:10" ht="24">
      <c r="A54" s="13"/>
      <c r="B54" s="143">
        <v>2</v>
      </c>
      <c r="C54" s="36" t="s">
        <v>87</v>
      </c>
      <c r="D54" s="168" t="s">
        <v>60</v>
      </c>
      <c r="E54" s="169"/>
      <c r="F54" s="144" t="str">
        <f>VLOOKUP(C54,'[2]Acha Air Sales Price List'!$B$1:$D$65536,3,FALSE)</f>
        <v>Surgical steel nipple barbell, 14g (1.6mm) with two wing pairs on both sides with black accents</v>
      </c>
      <c r="G54" s="145">
        <f>ROUND(IF(ISBLANK(C54),0,VLOOKUP(C54,'[2]Acha Air Sales Price List'!$B$1:$X$65536,12,FALSE)*$L$14),2)</f>
        <v>51.6</v>
      </c>
      <c r="H54" s="146">
        <f t="shared" si="1"/>
        <v>103.2</v>
      </c>
      <c r="I54" s="14"/>
      <c r="J54" s="139" t="s">
        <v>70</v>
      </c>
    </row>
    <row r="55" spans="1:10" ht="24">
      <c r="A55" s="13"/>
      <c r="B55" s="143">
        <v>2</v>
      </c>
      <c r="C55" s="36" t="s">
        <v>87</v>
      </c>
      <c r="D55" s="168" t="s">
        <v>61</v>
      </c>
      <c r="E55" s="169"/>
      <c r="F55" s="144" t="str">
        <f>VLOOKUP(C55,'[2]Acha Air Sales Price List'!$B$1:$D$65536,3,FALSE)</f>
        <v>Surgical steel nipple barbell, 14g (1.6mm) with two wing pairs on both sides with black accents</v>
      </c>
      <c r="G55" s="145">
        <f>ROUND(IF(ISBLANK(C55),0,VLOOKUP(C55,'[2]Acha Air Sales Price List'!$B$1:$X$65536,12,FALSE)*$L$14),2)</f>
        <v>51.6</v>
      </c>
      <c r="H55" s="146">
        <f t="shared" si="1"/>
        <v>103.2</v>
      </c>
      <c r="I55" s="14"/>
      <c r="J55" s="139" t="s">
        <v>70</v>
      </c>
    </row>
    <row r="56" spans="1:10" ht="36">
      <c r="A56" s="13"/>
      <c r="B56" s="143">
        <v>2</v>
      </c>
      <c r="C56" s="36" t="s">
        <v>88</v>
      </c>
      <c r="D56" s="170" t="s">
        <v>93</v>
      </c>
      <c r="E56" s="171" t="s">
        <v>59</v>
      </c>
      <c r="F56" s="144" t="str">
        <f>VLOOKUP(C56,'[2]Acha Air Sales Price List'!$B$1:$D$65536,3,FALSE)</f>
        <v>Surgical steel nipple barbell, 14g (1.6mm) with 5mm balls connected via a small chain with a dangling small steel cross</v>
      </c>
      <c r="G56" s="145">
        <f>ROUND(IF(ISBLANK(C56),0,VLOOKUP(C56,'[2]Acha Air Sales Price List'!$B$1:$X$65536,12,FALSE)*$L$14),2)</f>
        <v>43.06</v>
      </c>
      <c r="H56" s="146">
        <f t="shared" si="1"/>
        <v>86.12</v>
      </c>
      <c r="I56" s="14"/>
      <c r="J56" s="139" t="s">
        <v>70</v>
      </c>
    </row>
    <row r="57" spans="1:10" ht="36">
      <c r="A57" s="13"/>
      <c r="B57" s="143">
        <v>2</v>
      </c>
      <c r="C57" s="36" t="s">
        <v>88</v>
      </c>
      <c r="D57" s="170" t="s">
        <v>94</v>
      </c>
      <c r="E57" s="171" t="s">
        <v>60</v>
      </c>
      <c r="F57" s="144" t="str">
        <f>VLOOKUP(C57,'[2]Acha Air Sales Price List'!$B$1:$D$65536,3,FALSE)</f>
        <v>Surgical steel nipple barbell, 14g (1.6mm) with 5mm balls connected via a small chain with a dangling small steel cross</v>
      </c>
      <c r="G57" s="145">
        <f>ROUND(IF(ISBLANK(C57),0,VLOOKUP(C57,'[2]Acha Air Sales Price List'!$B$1:$X$65536,12,FALSE)*$L$14),2)</f>
        <v>43.06</v>
      </c>
      <c r="H57" s="146">
        <f t="shared" si="1"/>
        <v>86.12</v>
      </c>
      <c r="I57" s="14"/>
      <c r="J57" s="139" t="s">
        <v>70</v>
      </c>
    </row>
    <row r="58" spans="1:10" ht="36">
      <c r="A58" s="13"/>
      <c r="B58" s="143">
        <v>2</v>
      </c>
      <c r="C58" s="36" t="s">
        <v>88</v>
      </c>
      <c r="D58" s="170" t="s">
        <v>95</v>
      </c>
      <c r="E58" s="171" t="s">
        <v>61</v>
      </c>
      <c r="F58" s="144" t="str">
        <f>VLOOKUP(C58,'[2]Acha Air Sales Price List'!$B$1:$D$65536,3,FALSE)</f>
        <v>Surgical steel nipple barbell, 14g (1.6mm) with 5mm balls connected via a small chain with a dangling small steel cross</v>
      </c>
      <c r="G58" s="145">
        <f>ROUND(IF(ISBLANK(C58),0,VLOOKUP(C58,'[2]Acha Air Sales Price List'!$B$1:$X$65536,12,FALSE)*$L$14),2)</f>
        <v>43.06</v>
      </c>
      <c r="H58" s="146">
        <f t="shared" si="1"/>
        <v>86.12</v>
      </c>
      <c r="I58" s="14"/>
      <c r="J58" s="139" t="s">
        <v>70</v>
      </c>
    </row>
    <row r="59" spans="1:10" ht="36">
      <c r="A59" s="13"/>
      <c r="B59" s="143">
        <v>2</v>
      </c>
      <c r="C59" s="36" t="s">
        <v>89</v>
      </c>
      <c r="D59" s="170" t="s">
        <v>96</v>
      </c>
      <c r="E59" s="171" t="s">
        <v>62</v>
      </c>
      <c r="F59" s="144" t="str">
        <f>VLOOKUP(C59,'[2]Acha Air Sales Price List'!$B$1:$D$65536,3,FALSE)</f>
        <v>Surgical steel nipple barbell, 14g (1.6mm) with two 5mm balls connected via a small chain with a dangling small moon with a Cubic Zirconia stone</v>
      </c>
      <c r="G59" s="145">
        <f>ROUND(IF(ISBLANK(C59),0,VLOOKUP(C59,'[2]Acha Air Sales Price List'!$B$1:$X$65536,12,FALSE)*$L$14),2)</f>
        <v>60.44</v>
      </c>
      <c r="H59" s="146">
        <f t="shared" si="1"/>
        <v>120.88</v>
      </c>
      <c r="I59" s="14"/>
      <c r="J59" s="139" t="s">
        <v>70</v>
      </c>
    </row>
    <row r="60" spans="1:10" ht="36">
      <c r="A60" s="13"/>
      <c r="B60" s="143">
        <v>2</v>
      </c>
      <c r="C60" s="36" t="s">
        <v>89</v>
      </c>
      <c r="D60" s="170" t="s">
        <v>97</v>
      </c>
      <c r="E60" s="171" t="s">
        <v>63</v>
      </c>
      <c r="F60" s="144" t="str">
        <f>VLOOKUP(C60,'[2]Acha Air Sales Price List'!$B$1:$D$65536,3,FALSE)</f>
        <v>Surgical steel nipple barbell, 14g (1.6mm) with two 5mm balls connected via a small chain with a dangling small moon with a Cubic Zirconia stone</v>
      </c>
      <c r="G60" s="145">
        <f>ROUND(IF(ISBLANK(C60),0,VLOOKUP(C60,'[2]Acha Air Sales Price List'!$B$1:$X$65536,12,FALSE)*$L$14),2)</f>
        <v>60.44</v>
      </c>
      <c r="H60" s="146">
        <f t="shared" si="1"/>
        <v>120.88</v>
      </c>
      <c r="I60" s="14"/>
      <c r="J60" s="139" t="s">
        <v>70</v>
      </c>
    </row>
    <row r="61" spans="1:10" ht="36">
      <c r="A61" s="13"/>
      <c r="B61" s="143">
        <v>2</v>
      </c>
      <c r="C61" s="36" t="s">
        <v>89</v>
      </c>
      <c r="D61" s="170" t="s">
        <v>98</v>
      </c>
      <c r="E61" s="171" t="s">
        <v>64</v>
      </c>
      <c r="F61" s="144" t="str">
        <f>VLOOKUP(C61,'[2]Acha Air Sales Price List'!$B$1:$D$65536,3,FALSE)</f>
        <v>Surgical steel nipple barbell, 14g (1.6mm) with two 5mm balls connected via a small chain with a dangling small moon with a Cubic Zirconia stone</v>
      </c>
      <c r="G61" s="145">
        <f>ROUND(IF(ISBLANK(C61),0,VLOOKUP(C61,'[2]Acha Air Sales Price List'!$B$1:$X$65536,12,FALSE)*$L$14),2)</f>
        <v>60.44</v>
      </c>
      <c r="H61" s="146">
        <f t="shared" ref="H61:H97" si="2">ROUND(IF(ISNUMBER(B61), G61*B61, 0),5)</f>
        <v>120.88</v>
      </c>
      <c r="I61" s="14"/>
      <c r="J61" s="139" t="s">
        <v>70</v>
      </c>
    </row>
    <row r="62" spans="1:10" ht="24">
      <c r="A62" s="13"/>
      <c r="B62" s="147">
        <v>6</v>
      </c>
      <c r="C62" s="36" t="s">
        <v>90</v>
      </c>
      <c r="D62" s="170" t="s">
        <v>91</v>
      </c>
      <c r="E62" s="171" t="s">
        <v>59</v>
      </c>
      <c r="F62" s="144" t="s">
        <v>92</v>
      </c>
      <c r="G62" s="148">
        <f>0.88*34.63</f>
        <v>30.474400000000003</v>
      </c>
      <c r="H62" s="146">
        <f t="shared" si="2"/>
        <v>182.84639999999999</v>
      </c>
      <c r="I62" s="14"/>
      <c r="J62" s="139" t="s">
        <v>70</v>
      </c>
    </row>
    <row r="63" spans="1:10" ht="24">
      <c r="A63" s="13"/>
      <c r="B63" s="147">
        <v>6</v>
      </c>
      <c r="C63" s="36" t="s">
        <v>90</v>
      </c>
      <c r="D63" s="170" t="s">
        <v>100</v>
      </c>
      <c r="E63" s="171" t="s">
        <v>59</v>
      </c>
      <c r="F63" s="144" t="s">
        <v>92</v>
      </c>
      <c r="G63" s="148">
        <f t="shared" ref="G63:G64" si="3">0.88*34.63</f>
        <v>30.474400000000003</v>
      </c>
      <c r="H63" s="146">
        <f t="shared" si="2"/>
        <v>182.84639999999999</v>
      </c>
      <c r="I63" s="14"/>
      <c r="J63" s="139" t="s">
        <v>70</v>
      </c>
    </row>
    <row r="64" spans="1:10" ht="24">
      <c r="A64" s="13"/>
      <c r="B64" s="147">
        <v>6</v>
      </c>
      <c r="C64" s="36" t="s">
        <v>90</v>
      </c>
      <c r="D64" s="170" t="s">
        <v>101</v>
      </c>
      <c r="E64" s="171" t="s">
        <v>59</v>
      </c>
      <c r="F64" s="144" t="s">
        <v>92</v>
      </c>
      <c r="G64" s="148">
        <f t="shared" si="3"/>
        <v>30.474400000000003</v>
      </c>
      <c r="H64" s="146">
        <f t="shared" si="2"/>
        <v>182.84639999999999</v>
      </c>
      <c r="I64" s="14"/>
      <c r="J64" s="139" t="s">
        <v>70</v>
      </c>
    </row>
    <row r="65" spans="1:9" ht="24">
      <c r="A65" s="13"/>
      <c r="B65" s="1">
        <v>4</v>
      </c>
      <c r="C65" s="36" t="s">
        <v>102</v>
      </c>
      <c r="D65" s="160" t="s">
        <v>59</v>
      </c>
      <c r="E65" s="161"/>
      <c r="F65" s="43" t="str">
        <f>VLOOKUP(C65,'[2]Acha Air Sales Price List'!$B$1:$D$65536,3,FALSE)</f>
        <v>Surgical steel nipple barbell, 14g (1.6mm) in a tulip design</v>
      </c>
      <c r="G65" s="21">
        <f>ROUND(IF(ISBLANK(C65),0,VLOOKUP(C65,'[2]Acha Air Sales Price List'!$B$1:$X$65536,12,FALSE)*$L$14),2)</f>
        <v>68.91</v>
      </c>
      <c r="H65" s="22">
        <f t="shared" si="2"/>
        <v>275.64</v>
      </c>
      <c r="I65" s="14"/>
    </row>
    <row r="66" spans="1:9" ht="24">
      <c r="A66" s="13"/>
      <c r="B66" s="1">
        <v>4</v>
      </c>
      <c r="C66" s="36" t="s">
        <v>102</v>
      </c>
      <c r="D66" s="160" t="s">
        <v>60</v>
      </c>
      <c r="E66" s="161"/>
      <c r="F66" s="43" t="str">
        <f>VLOOKUP(C66,'[2]Acha Air Sales Price List'!$B$1:$D$65536,3,FALSE)</f>
        <v>Surgical steel nipple barbell, 14g (1.6mm) in a tulip design</v>
      </c>
      <c r="G66" s="21">
        <f>ROUND(IF(ISBLANK(C66),0,VLOOKUP(C66,'[2]Acha Air Sales Price List'!$B$1:$X$65536,12,FALSE)*$L$14),2)</f>
        <v>68.91</v>
      </c>
      <c r="H66" s="22">
        <f t="shared" si="2"/>
        <v>275.64</v>
      </c>
      <c r="I66" s="14"/>
    </row>
    <row r="67" spans="1:9" ht="24">
      <c r="A67" s="13"/>
      <c r="B67" s="1">
        <v>4</v>
      </c>
      <c r="C67" s="36" t="s">
        <v>102</v>
      </c>
      <c r="D67" s="160" t="s">
        <v>61</v>
      </c>
      <c r="E67" s="161"/>
      <c r="F67" s="43" t="str">
        <f>VLOOKUP(C67,'[2]Acha Air Sales Price List'!$B$1:$D$65536,3,FALSE)</f>
        <v>Surgical steel nipple barbell, 14g (1.6mm) in a tulip design</v>
      </c>
      <c r="G67" s="21">
        <f>ROUND(IF(ISBLANK(C67),0,VLOOKUP(C67,'[2]Acha Air Sales Price List'!$B$1:$X$65536,12,FALSE)*$L$14),2)</f>
        <v>68.91</v>
      </c>
      <c r="H67" s="22">
        <f t="shared" si="2"/>
        <v>275.64</v>
      </c>
      <c r="I67" s="14"/>
    </row>
    <row r="68" spans="1:9" ht="36">
      <c r="A68" s="13"/>
      <c r="B68" s="1">
        <v>2</v>
      </c>
      <c r="C68" s="36" t="s">
        <v>103</v>
      </c>
      <c r="D68" s="160" t="s">
        <v>59</v>
      </c>
      <c r="E68" s="161"/>
      <c r="F68" s="43" t="str">
        <f>VLOOKUP(C68,'[2]Acha Air Sales Price List'!$B$1:$D$65536,3,FALSE)</f>
        <v>Surgical steel nipple barbell, 14g (1.6mm) with two black roses on both ends (Rose part is made from silver plated brass)</v>
      </c>
      <c r="G68" s="21">
        <f>ROUND(IF(ISBLANK(C68),0,VLOOKUP(C68,'[2]Acha Air Sales Price List'!$B$1:$X$65536,12,FALSE)*$L$14),2)</f>
        <v>64.3</v>
      </c>
      <c r="H68" s="22">
        <f t="shared" si="2"/>
        <v>128.6</v>
      </c>
      <c r="I68" s="14"/>
    </row>
    <row r="69" spans="1:9" ht="36">
      <c r="A69" s="13"/>
      <c r="B69" s="155">
        <v>2</v>
      </c>
      <c r="C69" s="36" t="s">
        <v>103</v>
      </c>
      <c r="D69" s="160" t="s">
        <v>60</v>
      </c>
      <c r="E69" s="161"/>
      <c r="F69" s="43" t="str">
        <f>VLOOKUP(C69,'[2]Acha Air Sales Price List'!$B$1:$D$65536,3,FALSE)</f>
        <v>Surgical steel nipple barbell, 14g (1.6mm) with two black roses on both ends (Rose part is made from silver plated brass)</v>
      </c>
      <c r="G69" s="21">
        <f>ROUND(IF(ISBLANK(C69),0,VLOOKUP(C69,'[2]Acha Air Sales Price List'!$B$1:$X$65536,12,FALSE)*$L$14),2)</f>
        <v>64.3</v>
      </c>
      <c r="H69" s="22">
        <f t="shared" si="2"/>
        <v>128.6</v>
      </c>
      <c r="I69" s="14"/>
    </row>
    <row r="70" spans="1:9" ht="36">
      <c r="A70" s="13"/>
      <c r="B70" s="1">
        <v>2</v>
      </c>
      <c r="C70" s="36" t="s">
        <v>103</v>
      </c>
      <c r="D70" s="160" t="s">
        <v>61</v>
      </c>
      <c r="E70" s="161"/>
      <c r="F70" s="43" t="str">
        <f>VLOOKUP(C70,'[2]Acha Air Sales Price List'!$B$1:$D$65536,3,FALSE)</f>
        <v>Surgical steel nipple barbell, 14g (1.6mm) with two black roses on both ends (Rose part is made from silver plated brass)</v>
      </c>
      <c r="G70" s="21">
        <f>ROUND(IF(ISBLANK(C70),0,VLOOKUP(C70,'[2]Acha Air Sales Price List'!$B$1:$X$65536,12,FALSE)*$L$14),2)</f>
        <v>64.3</v>
      </c>
      <c r="H70" s="22">
        <f t="shared" si="2"/>
        <v>128.6</v>
      </c>
      <c r="I70" s="14"/>
    </row>
    <row r="71" spans="1:9" ht="36">
      <c r="A71" s="13"/>
      <c r="B71" s="1">
        <v>2</v>
      </c>
      <c r="C71" s="36" t="s">
        <v>104</v>
      </c>
      <c r="D71" s="160" t="s">
        <v>108</v>
      </c>
      <c r="E71" s="161"/>
      <c r="F71" s="43" t="str">
        <f>VLOOKUP(C71,'[2]Acha Air Sales Price List'!$B$1:$D$65536,3,FALSE)</f>
        <v>Black PVD Surgical steel industrial barbell with Arrow design- 14g(1.6mm), 38mm long, 5mm cone</v>
      </c>
      <c r="G71" s="21">
        <f>ROUND(IF(ISBLANK(C71),0,VLOOKUP(C71,'[2]Acha Air Sales Price List'!$B$1:$X$65536,12,FALSE)*$L$14),2)</f>
        <v>78.19</v>
      </c>
      <c r="H71" s="22">
        <f t="shared" si="2"/>
        <v>156.38</v>
      </c>
      <c r="I71" s="14"/>
    </row>
    <row r="72" spans="1:9" ht="36">
      <c r="A72" s="13"/>
      <c r="B72" s="1">
        <v>2</v>
      </c>
      <c r="C72" s="36" t="s">
        <v>104</v>
      </c>
      <c r="D72" s="160" t="s">
        <v>109</v>
      </c>
      <c r="E72" s="161"/>
      <c r="F72" s="43" t="str">
        <f>VLOOKUP(C72,'[2]Acha Air Sales Price List'!$B$1:$D$65536,3,FALSE)</f>
        <v>Black PVD Surgical steel industrial barbell with Arrow design- 14g(1.6mm), 38mm long, 5mm cone</v>
      </c>
      <c r="G72" s="21">
        <f>ROUND(IF(ISBLANK(C72),0,VLOOKUP(C72,'[2]Acha Air Sales Price List'!$B$1:$X$65536,12,FALSE)*$L$14),2)</f>
        <v>78.19</v>
      </c>
      <c r="H72" s="22">
        <f t="shared" si="2"/>
        <v>156.38</v>
      </c>
      <c r="I72" s="14"/>
    </row>
    <row r="73" spans="1:9" ht="24">
      <c r="A73" s="13"/>
      <c r="B73" s="1">
        <v>2</v>
      </c>
      <c r="C73" s="36" t="s">
        <v>107</v>
      </c>
      <c r="D73" s="160" t="s">
        <v>105</v>
      </c>
      <c r="E73" s="161"/>
      <c r="F73" s="43" t="str">
        <f>VLOOKUP(C73,'[2]Acha Air Sales Price List'!$B$1:$D$65536,3,FALSE)</f>
        <v>Surgical steel industrial barbell with Arrow design- 14g(1.6mm), 38mm long, 5mm cone</v>
      </c>
      <c r="G73" s="21">
        <f>ROUND(IF(ISBLANK(C73),0,VLOOKUP(C73,'[2]Acha Air Sales Price List'!$B$1:$X$65536,12,FALSE)*$L$14),2)</f>
        <v>58.64</v>
      </c>
      <c r="H73" s="22">
        <f t="shared" si="2"/>
        <v>117.28</v>
      </c>
      <c r="I73" s="14"/>
    </row>
    <row r="74" spans="1:9" ht="24">
      <c r="A74" s="13"/>
      <c r="B74" s="1">
        <v>2</v>
      </c>
      <c r="C74" s="36" t="s">
        <v>107</v>
      </c>
      <c r="D74" s="160" t="s">
        <v>106</v>
      </c>
      <c r="E74" s="161"/>
      <c r="F74" s="43" t="str">
        <f>VLOOKUP(C74,'[2]Acha Air Sales Price List'!$B$1:$D$65536,3,FALSE)</f>
        <v>Surgical steel industrial barbell with Arrow design- 14g(1.6mm), 38mm long, 5mm cone</v>
      </c>
      <c r="G74" s="21">
        <f>ROUND(IF(ISBLANK(C74),0,VLOOKUP(C74,'[2]Acha Air Sales Price List'!$B$1:$X$65536,12,FALSE)*$L$14),2)</f>
        <v>58.64</v>
      </c>
      <c r="H74" s="22">
        <f t="shared" si="2"/>
        <v>117.28</v>
      </c>
      <c r="I74" s="14"/>
    </row>
    <row r="75" spans="1:9" ht="12.4" hidden="1" customHeight="1">
      <c r="A75" s="13"/>
      <c r="B75" s="1"/>
      <c r="C75" s="36"/>
      <c r="D75" s="160"/>
      <c r="E75" s="161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60"/>
      <c r="E76" s="161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60"/>
      <c r="E77" s="161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60"/>
      <c r="E78" s="161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60"/>
      <c r="E79" s="161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60"/>
      <c r="E80" s="161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60"/>
      <c r="E81" s="161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60"/>
      <c r="E82" s="161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60"/>
      <c r="E83" s="161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60"/>
      <c r="E84" s="161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6"/>
      <c r="D85" s="160"/>
      <c r="E85" s="161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6"/>
      <c r="D86" s="160"/>
      <c r="E86" s="161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60"/>
      <c r="E87" s="161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60"/>
      <c r="E88" s="161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60"/>
      <c r="E89" s="161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60"/>
      <c r="E90" s="161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60"/>
      <c r="E91" s="161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60"/>
      <c r="E92" s="161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60"/>
      <c r="E93" s="161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60"/>
      <c r="E94" s="161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60"/>
      <c r="E95" s="161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60"/>
      <c r="E96" s="161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60"/>
      <c r="E97" s="161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60"/>
      <c r="E98" s="161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4">ROUND(IF(ISNUMBER(B98), G98*B98, 0),5)</f>
        <v>0</v>
      </c>
      <c r="I98" s="14"/>
    </row>
    <row r="99" spans="1:9" ht="12" hidden="1" customHeight="1">
      <c r="A99" s="13"/>
      <c r="B99" s="1"/>
      <c r="C99" s="36"/>
      <c r="D99" s="160"/>
      <c r="E99" s="161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4"/>
        <v>0</v>
      </c>
      <c r="I99" s="14"/>
    </row>
    <row r="100" spans="1:9" ht="12.4" hidden="1" customHeight="1">
      <c r="A100" s="13"/>
      <c r="B100" s="1"/>
      <c r="C100" s="36"/>
      <c r="D100" s="160"/>
      <c r="E100" s="161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4"/>
        <v>0</v>
      </c>
      <c r="I100" s="14"/>
    </row>
    <row r="101" spans="1:9" ht="12.4" hidden="1" customHeight="1">
      <c r="A101" s="13"/>
      <c r="B101" s="1"/>
      <c r="C101" s="36"/>
      <c r="D101" s="160"/>
      <c r="E101" s="161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4"/>
        <v>0</v>
      </c>
      <c r="I101" s="14"/>
    </row>
    <row r="102" spans="1:9" ht="12.4" hidden="1" customHeight="1">
      <c r="A102" s="13"/>
      <c r="B102" s="1"/>
      <c r="C102" s="36"/>
      <c r="D102" s="160"/>
      <c r="E102" s="161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4"/>
        <v>0</v>
      </c>
      <c r="I102" s="14"/>
    </row>
    <row r="103" spans="1:9" ht="12.4" hidden="1" customHeight="1">
      <c r="A103" s="13"/>
      <c r="B103" s="1"/>
      <c r="C103" s="36"/>
      <c r="D103" s="160"/>
      <c r="E103" s="161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4"/>
        <v>0</v>
      </c>
      <c r="I103" s="14"/>
    </row>
    <row r="104" spans="1:9" ht="12.4" hidden="1" customHeight="1">
      <c r="A104" s="13"/>
      <c r="B104" s="1"/>
      <c r="C104" s="36"/>
      <c r="D104" s="160"/>
      <c r="E104" s="161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4"/>
        <v>0</v>
      </c>
      <c r="I104" s="14"/>
    </row>
    <row r="105" spans="1:9" ht="12.4" hidden="1" customHeight="1">
      <c r="A105" s="13"/>
      <c r="B105" s="1"/>
      <c r="C105" s="36"/>
      <c r="D105" s="160"/>
      <c r="E105" s="161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4"/>
        <v>0</v>
      </c>
      <c r="I105" s="14"/>
    </row>
    <row r="106" spans="1:9" ht="12.4" hidden="1" customHeight="1">
      <c r="A106" s="13"/>
      <c r="B106" s="1"/>
      <c r="C106" s="36"/>
      <c r="D106" s="160"/>
      <c r="E106" s="161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4"/>
        <v>0</v>
      </c>
      <c r="I106" s="14"/>
    </row>
    <row r="107" spans="1:9" ht="12.4" hidden="1" customHeight="1">
      <c r="A107" s="13"/>
      <c r="B107" s="1"/>
      <c r="C107" s="36"/>
      <c r="D107" s="160"/>
      <c r="E107" s="161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4"/>
        <v>0</v>
      </c>
      <c r="I107" s="14"/>
    </row>
    <row r="108" spans="1:9" ht="12.4" hidden="1" customHeight="1">
      <c r="A108" s="13"/>
      <c r="B108" s="1"/>
      <c r="C108" s="36"/>
      <c r="D108" s="160"/>
      <c r="E108" s="161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4"/>
        <v>0</v>
      </c>
      <c r="I108" s="14"/>
    </row>
    <row r="109" spans="1:9" ht="12.4" hidden="1" customHeight="1">
      <c r="A109" s="13"/>
      <c r="B109" s="1"/>
      <c r="C109" s="36"/>
      <c r="D109" s="160"/>
      <c r="E109" s="161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4"/>
        <v>0</v>
      </c>
      <c r="I109" s="14"/>
    </row>
    <row r="110" spans="1:9" ht="12.4" hidden="1" customHeight="1">
      <c r="A110" s="13"/>
      <c r="B110" s="1"/>
      <c r="C110" s="36"/>
      <c r="D110" s="160"/>
      <c r="E110" s="161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4"/>
        <v>0</v>
      </c>
      <c r="I110" s="14"/>
    </row>
    <row r="111" spans="1:9" ht="12.4" hidden="1" customHeight="1">
      <c r="A111" s="13"/>
      <c r="B111" s="1"/>
      <c r="C111" s="36"/>
      <c r="D111" s="160"/>
      <c r="E111" s="161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4"/>
        <v>0</v>
      </c>
      <c r="I111" s="14"/>
    </row>
    <row r="112" spans="1:9" ht="12.4" hidden="1" customHeight="1">
      <c r="A112" s="13"/>
      <c r="B112" s="1"/>
      <c r="C112" s="36"/>
      <c r="D112" s="160"/>
      <c r="E112" s="161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4"/>
        <v>0</v>
      </c>
      <c r="I112" s="14"/>
    </row>
    <row r="113" spans="1:9" ht="12.4" hidden="1" customHeight="1">
      <c r="A113" s="13"/>
      <c r="B113" s="1"/>
      <c r="C113" s="36"/>
      <c r="D113" s="160"/>
      <c r="E113" s="161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4"/>
        <v>0</v>
      </c>
      <c r="I113" s="14"/>
    </row>
    <row r="114" spans="1:9" ht="12.4" hidden="1" customHeight="1">
      <c r="A114" s="13"/>
      <c r="B114" s="1"/>
      <c r="C114" s="36"/>
      <c r="D114" s="160"/>
      <c r="E114" s="161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4"/>
        <v>0</v>
      </c>
      <c r="I114" s="14"/>
    </row>
    <row r="115" spans="1:9" ht="12.4" hidden="1" customHeight="1">
      <c r="A115" s="13"/>
      <c r="B115" s="1"/>
      <c r="C115" s="36"/>
      <c r="D115" s="160"/>
      <c r="E115" s="161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4"/>
        <v>0</v>
      </c>
      <c r="I115" s="14"/>
    </row>
    <row r="116" spans="1:9" ht="12.4" hidden="1" customHeight="1">
      <c r="A116" s="13"/>
      <c r="B116" s="1"/>
      <c r="C116" s="36"/>
      <c r="D116" s="160"/>
      <c r="E116" s="161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4"/>
        <v>0</v>
      </c>
      <c r="I116" s="14"/>
    </row>
    <row r="117" spans="1:9" ht="12.4" hidden="1" customHeight="1">
      <c r="A117" s="13"/>
      <c r="B117" s="1"/>
      <c r="C117" s="36"/>
      <c r="D117" s="160"/>
      <c r="E117" s="161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4"/>
        <v>0</v>
      </c>
      <c r="I117" s="14"/>
    </row>
    <row r="118" spans="1:9" ht="12.4" hidden="1" customHeight="1">
      <c r="A118" s="13"/>
      <c r="B118" s="1"/>
      <c r="C118" s="36"/>
      <c r="D118" s="160"/>
      <c r="E118" s="161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4"/>
        <v>0</v>
      </c>
      <c r="I118" s="14"/>
    </row>
    <row r="119" spans="1:9" ht="12.4" hidden="1" customHeight="1">
      <c r="A119" s="13"/>
      <c r="B119" s="1"/>
      <c r="C119" s="36"/>
      <c r="D119" s="160"/>
      <c r="E119" s="161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4"/>
        <v>0</v>
      </c>
      <c r="I119" s="14"/>
    </row>
    <row r="120" spans="1:9" ht="12.4" hidden="1" customHeight="1">
      <c r="A120" s="13"/>
      <c r="B120" s="1"/>
      <c r="C120" s="36"/>
      <c r="D120" s="160"/>
      <c r="E120" s="161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4"/>
        <v>0</v>
      </c>
      <c r="I120" s="14"/>
    </row>
    <row r="121" spans="1:9" ht="12.4" hidden="1" customHeight="1">
      <c r="A121" s="13"/>
      <c r="B121" s="1"/>
      <c r="C121" s="36"/>
      <c r="D121" s="160"/>
      <c r="E121" s="161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4"/>
        <v>0</v>
      </c>
      <c r="I121" s="14"/>
    </row>
    <row r="122" spans="1:9" ht="12.4" hidden="1" customHeight="1">
      <c r="A122" s="13"/>
      <c r="B122" s="1"/>
      <c r="C122" s="36"/>
      <c r="D122" s="160"/>
      <c r="E122" s="161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4"/>
        <v>0</v>
      </c>
      <c r="I122" s="14"/>
    </row>
    <row r="123" spans="1:9" ht="12.4" hidden="1" customHeight="1">
      <c r="A123" s="13"/>
      <c r="B123" s="1"/>
      <c r="C123" s="36"/>
      <c r="D123" s="160"/>
      <c r="E123" s="161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4"/>
        <v>0</v>
      </c>
      <c r="I123" s="14"/>
    </row>
    <row r="124" spans="1:9" ht="12.4" hidden="1" customHeight="1">
      <c r="A124" s="13"/>
      <c r="B124" s="1"/>
      <c r="C124" s="36"/>
      <c r="D124" s="160"/>
      <c r="E124" s="161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4"/>
        <v>0</v>
      </c>
      <c r="I124" s="14"/>
    </row>
    <row r="125" spans="1:9" ht="12.4" hidden="1" customHeight="1">
      <c r="A125" s="13"/>
      <c r="B125" s="1"/>
      <c r="C125" s="36"/>
      <c r="D125" s="160"/>
      <c r="E125" s="161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4"/>
        <v>0</v>
      </c>
      <c r="I125" s="14"/>
    </row>
    <row r="126" spans="1:9" ht="12.4" hidden="1" customHeight="1">
      <c r="A126" s="13"/>
      <c r="B126" s="1"/>
      <c r="C126" s="37"/>
      <c r="D126" s="160"/>
      <c r="E126" s="161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4"/>
        <v>0</v>
      </c>
      <c r="I126" s="14"/>
    </row>
    <row r="127" spans="1:9" ht="12" hidden="1" customHeight="1">
      <c r="A127" s="13"/>
      <c r="B127" s="1"/>
      <c r="C127" s="36"/>
      <c r="D127" s="160"/>
      <c r="E127" s="161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5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160"/>
      <c r="E128" s="161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5"/>
        <v>0</v>
      </c>
      <c r="I128" s="14"/>
    </row>
    <row r="129" spans="1:9" ht="12.4" hidden="1" customHeight="1">
      <c r="A129" s="13"/>
      <c r="B129" s="1"/>
      <c r="C129" s="36"/>
      <c r="D129" s="160"/>
      <c r="E129" s="161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5"/>
        <v>0</v>
      </c>
      <c r="I129" s="14"/>
    </row>
    <row r="130" spans="1:9" ht="12.4" hidden="1" customHeight="1">
      <c r="A130" s="13"/>
      <c r="B130" s="1"/>
      <c r="C130" s="36"/>
      <c r="D130" s="160"/>
      <c r="E130" s="161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5"/>
        <v>0</v>
      </c>
      <c r="I130" s="14"/>
    </row>
    <row r="131" spans="1:9" ht="12.4" hidden="1" customHeight="1">
      <c r="A131" s="13"/>
      <c r="B131" s="1"/>
      <c r="C131" s="36"/>
      <c r="D131" s="160"/>
      <c r="E131" s="161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5"/>
        <v>0</v>
      </c>
      <c r="I131" s="14"/>
    </row>
    <row r="132" spans="1:9" ht="12.4" hidden="1" customHeight="1">
      <c r="A132" s="13"/>
      <c r="B132" s="1"/>
      <c r="C132" s="36"/>
      <c r="D132" s="160"/>
      <c r="E132" s="161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5"/>
        <v>0</v>
      </c>
      <c r="I132" s="14"/>
    </row>
    <row r="133" spans="1:9" ht="12.4" hidden="1" customHeight="1">
      <c r="A133" s="13"/>
      <c r="B133" s="1"/>
      <c r="C133" s="36"/>
      <c r="D133" s="160"/>
      <c r="E133" s="161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5"/>
        <v>0</v>
      </c>
      <c r="I133" s="14"/>
    </row>
    <row r="134" spans="1:9" ht="12.4" hidden="1" customHeight="1">
      <c r="A134" s="13"/>
      <c r="B134" s="1"/>
      <c r="C134" s="36"/>
      <c r="D134" s="160"/>
      <c r="E134" s="161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5"/>
        <v>0</v>
      </c>
      <c r="I134" s="14"/>
    </row>
    <row r="135" spans="1:9" ht="12.4" hidden="1" customHeight="1">
      <c r="A135" s="13"/>
      <c r="B135" s="1"/>
      <c r="C135" s="36"/>
      <c r="D135" s="160"/>
      <c r="E135" s="161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5"/>
        <v>0</v>
      </c>
      <c r="I135" s="14"/>
    </row>
    <row r="136" spans="1:9" ht="12.4" hidden="1" customHeight="1">
      <c r="A136" s="13"/>
      <c r="B136" s="1"/>
      <c r="C136" s="36"/>
      <c r="D136" s="160"/>
      <c r="E136" s="161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5"/>
        <v>0</v>
      </c>
      <c r="I136" s="14"/>
    </row>
    <row r="137" spans="1:9" ht="12.4" hidden="1" customHeight="1">
      <c r="A137" s="13"/>
      <c r="B137" s="1"/>
      <c r="C137" s="36"/>
      <c r="D137" s="160"/>
      <c r="E137" s="161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5"/>
        <v>0</v>
      </c>
      <c r="I137" s="14"/>
    </row>
    <row r="138" spans="1:9" ht="12.4" hidden="1" customHeight="1">
      <c r="A138" s="13"/>
      <c r="B138" s="1"/>
      <c r="C138" s="36"/>
      <c r="D138" s="160"/>
      <c r="E138" s="161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5"/>
        <v>0</v>
      </c>
      <c r="I138" s="14"/>
    </row>
    <row r="139" spans="1:9" ht="12.4" hidden="1" customHeight="1">
      <c r="A139" s="13"/>
      <c r="B139" s="1"/>
      <c r="C139" s="36"/>
      <c r="D139" s="160"/>
      <c r="E139" s="161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5"/>
        <v>0</v>
      </c>
      <c r="I139" s="14"/>
    </row>
    <row r="140" spans="1:9" ht="12.4" hidden="1" customHeight="1">
      <c r="A140" s="13"/>
      <c r="B140" s="1"/>
      <c r="C140" s="36"/>
      <c r="D140" s="160"/>
      <c r="E140" s="161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5"/>
        <v>0</v>
      </c>
      <c r="I140" s="14"/>
    </row>
    <row r="141" spans="1:9" ht="12.4" hidden="1" customHeight="1">
      <c r="A141" s="13"/>
      <c r="B141" s="1"/>
      <c r="C141" s="36"/>
      <c r="D141" s="160"/>
      <c r="E141" s="161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5"/>
        <v>0</v>
      </c>
      <c r="I141" s="14"/>
    </row>
    <row r="142" spans="1:9" ht="12.4" hidden="1" customHeight="1">
      <c r="A142" s="13"/>
      <c r="B142" s="1"/>
      <c r="C142" s="36"/>
      <c r="D142" s="160"/>
      <c r="E142" s="161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5"/>
        <v>0</v>
      </c>
      <c r="I142" s="14"/>
    </row>
    <row r="143" spans="1:9" ht="12.4" hidden="1" customHeight="1">
      <c r="A143" s="13"/>
      <c r="B143" s="1"/>
      <c r="C143" s="36"/>
      <c r="D143" s="160"/>
      <c r="E143" s="161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5"/>
        <v>0</v>
      </c>
      <c r="I143" s="14"/>
    </row>
    <row r="144" spans="1:9" ht="12.4" hidden="1" customHeight="1">
      <c r="A144" s="13"/>
      <c r="B144" s="1"/>
      <c r="C144" s="36"/>
      <c r="D144" s="160"/>
      <c r="E144" s="161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5"/>
        <v>0</v>
      </c>
      <c r="I144" s="14"/>
    </row>
    <row r="145" spans="1:9" ht="12.4" hidden="1" customHeight="1">
      <c r="A145" s="13"/>
      <c r="B145" s="1"/>
      <c r="C145" s="36"/>
      <c r="D145" s="160"/>
      <c r="E145" s="161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5"/>
        <v>0</v>
      </c>
      <c r="I145" s="14"/>
    </row>
    <row r="146" spans="1:9" ht="12.4" hidden="1" customHeight="1">
      <c r="A146" s="13"/>
      <c r="B146" s="1"/>
      <c r="C146" s="36"/>
      <c r="D146" s="160"/>
      <c r="E146" s="161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5"/>
        <v>0</v>
      </c>
      <c r="I146" s="14"/>
    </row>
    <row r="147" spans="1:9" ht="12.4" hidden="1" customHeight="1">
      <c r="A147" s="13"/>
      <c r="B147" s="1"/>
      <c r="C147" s="36"/>
      <c r="D147" s="160"/>
      <c r="E147" s="161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5"/>
        <v>0</v>
      </c>
      <c r="I147" s="14"/>
    </row>
    <row r="148" spans="1:9" ht="12.4" hidden="1" customHeight="1">
      <c r="A148" s="13"/>
      <c r="B148" s="1"/>
      <c r="C148" s="36"/>
      <c r="D148" s="160"/>
      <c r="E148" s="161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5"/>
        <v>0</v>
      </c>
      <c r="I148" s="14"/>
    </row>
    <row r="149" spans="1:9" ht="12.4" hidden="1" customHeight="1">
      <c r="A149" s="13"/>
      <c r="B149" s="1"/>
      <c r="C149" s="36"/>
      <c r="D149" s="160"/>
      <c r="E149" s="161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5"/>
        <v>0</v>
      </c>
      <c r="I149" s="14"/>
    </row>
    <row r="150" spans="1:9" ht="12.4" hidden="1" customHeight="1">
      <c r="A150" s="13"/>
      <c r="B150" s="1"/>
      <c r="C150" s="37"/>
      <c r="D150" s="160"/>
      <c r="E150" s="161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5"/>
        <v>0</v>
      </c>
      <c r="I150" s="14"/>
    </row>
    <row r="151" spans="1:9" ht="12" hidden="1" customHeight="1">
      <c r="A151" s="13"/>
      <c r="B151" s="1"/>
      <c r="C151" s="36"/>
      <c r="D151" s="160"/>
      <c r="E151" s="161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5"/>
        <v>0</v>
      </c>
      <c r="I151" s="14"/>
    </row>
    <row r="152" spans="1:9" ht="12.4" hidden="1" customHeight="1">
      <c r="A152" s="13"/>
      <c r="B152" s="1"/>
      <c r="C152" s="36"/>
      <c r="D152" s="160"/>
      <c r="E152" s="161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5"/>
        <v>0</v>
      </c>
      <c r="I152" s="14"/>
    </row>
    <row r="153" spans="1:9" ht="12.4" hidden="1" customHeight="1">
      <c r="A153" s="13"/>
      <c r="B153" s="1"/>
      <c r="C153" s="36"/>
      <c r="D153" s="160"/>
      <c r="E153" s="161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5"/>
        <v>0</v>
      </c>
      <c r="I153" s="14"/>
    </row>
    <row r="154" spans="1:9" ht="12.4" hidden="1" customHeight="1">
      <c r="A154" s="13"/>
      <c r="B154" s="1"/>
      <c r="C154" s="36"/>
      <c r="D154" s="160"/>
      <c r="E154" s="161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5"/>
        <v>0</v>
      </c>
      <c r="I154" s="14"/>
    </row>
    <row r="155" spans="1:9" ht="12.4" hidden="1" customHeight="1">
      <c r="A155" s="13"/>
      <c r="B155" s="1"/>
      <c r="C155" s="36"/>
      <c r="D155" s="160"/>
      <c r="E155" s="161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5"/>
        <v>0</v>
      </c>
      <c r="I155" s="14"/>
    </row>
    <row r="156" spans="1:9" ht="12.4" hidden="1" customHeight="1">
      <c r="A156" s="13"/>
      <c r="B156" s="1"/>
      <c r="C156" s="36"/>
      <c r="D156" s="160"/>
      <c r="E156" s="161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5"/>
        <v>0</v>
      </c>
      <c r="I156" s="14"/>
    </row>
    <row r="157" spans="1:9" ht="12.4" hidden="1" customHeight="1">
      <c r="A157" s="13"/>
      <c r="B157" s="1"/>
      <c r="C157" s="36"/>
      <c r="D157" s="160"/>
      <c r="E157" s="161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5"/>
        <v>0</v>
      </c>
      <c r="I157" s="14"/>
    </row>
    <row r="158" spans="1:9" ht="12.4" hidden="1" customHeight="1">
      <c r="A158" s="13"/>
      <c r="B158" s="1"/>
      <c r="C158" s="36"/>
      <c r="D158" s="160"/>
      <c r="E158" s="161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5"/>
        <v>0</v>
      </c>
      <c r="I158" s="14"/>
    </row>
    <row r="159" spans="1:9" ht="12.4" hidden="1" customHeight="1">
      <c r="A159" s="13"/>
      <c r="B159" s="1"/>
      <c r="C159" s="36"/>
      <c r="D159" s="160"/>
      <c r="E159" s="161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5"/>
        <v>0</v>
      </c>
      <c r="I159" s="14"/>
    </row>
    <row r="160" spans="1:9" ht="12.4" hidden="1" customHeight="1">
      <c r="A160" s="13"/>
      <c r="B160" s="1"/>
      <c r="C160" s="36"/>
      <c r="D160" s="160"/>
      <c r="E160" s="161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5"/>
        <v>0</v>
      </c>
      <c r="I160" s="14"/>
    </row>
    <row r="161" spans="1:9" ht="12.4" hidden="1" customHeight="1">
      <c r="A161" s="13"/>
      <c r="B161" s="1"/>
      <c r="C161" s="36"/>
      <c r="D161" s="160"/>
      <c r="E161" s="161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5"/>
        <v>0</v>
      </c>
      <c r="I161" s="14"/>
    </row>
    <row r="162" spans="1:9" ht="12.4" hidden="1" customHeight="1">
      <c r="A162" s="13"/>
      <c r="B162" s="1"/>
      <c r="C162" s="36"/>
      <c r="D162" s="160"/>
      <c r="E162" s="161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5"/>
        <v>0</v>
      </c>
      <c r="I162" s="14"/>
    </row>
    <row r="163" spans="1:9" ht="12.4" hidden="1" customHeight="1">
      <c r="A163" s="13"/>
      <c r="B163" s="1"/>
      <c r="C163" s="36"/>
      <c r="D163" s="160"/>
      <c r="E163" s="161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5"/>
        <v>0</v>
      </c>
      <c r="I163" s="14"/>
    </row>
    <row r="164" spans="1:9" ht="12.4" hidden="1" customHeight="1">
      <c r="A164" s="13"/>
      <c r="B164" s="1"/>
      <c r="C164" s="36"/>
      <c r="D164" s="160"/>
      <c r="E164" s="161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5"/>
        <v>0</v>
      </c>
      <c r="I164" s="14"/>
    </row>
    <row r="165" spans="1:9" ht="12.4" hidden="1" customHeight="1">
      <c r="A165" s="13"/>
      <c r="B165" s="1"/>
      <c r="C165" s="36"/>
      <c r="D165" s="160"/>
      <c r="E165" s="161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5"/>
        <v>0</v>
      </c>
      <c r="I165" s="14"/>
    </row>
    <row r="166" spans="1:9" ht="12.4" hidden="1" customHeight="1">
      <c r="A166" s="13"/>
      <c r="B166" s="1"/>
      <c r="C166" s="36"/>
      <c r="D166" s="160"/>
      <c r="E166" s="161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5"/>
        <v>0</v>
      </c>
      <c r="I166" s="14"/>
    </row>
    <row r="167" spans="1:9" ht="12.4" hidden="1" customHeight="1">
      <c r="A167" s="13"/>
      <c r="B167" s="1"/>
      <c r="C167" s="36"/>
      <c r="D167" s="160"/>
      <c r="E167" s="161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5"/>
        <v>0</v>
      </c>
      <c r="I167" s="14"/>
    </row>
    <row r="168" spans="1:9" ht="12.4" hidden="1" customHeight="1">
      <c r="A168" s="13"/>
      <c r="B168" s="1"/>
      <c r="C168" s="36"/>
      <c r="D168" s="160"/>
      <c r="E168" s="161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5"/>
        <v>0</v>
      </c>
      <c r="I168" s="14"/>
    </row>
    <row r="169" spans="1:9" ht="12.4" hidden="1" customHeight="1">
      <c r="A169" s="13"/>
      <c r="B169" s="1"/>
      <c r="C169" s="36"/>
      <c r="D169" s="160"/>
      <c r="E169" s="161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5"/>
        <v>0</v>
      </c>
      <c r="I169" s="14"/>
    </row>
    <row r="170" spans="1:9" ht="12.4" hidden="1" customHeight="1">
      <c r="A170" s="13"/>
      <c r="B170" s="1"/>
      <c r="C170" s="36"/>
      <c r="D170" s="160"/>
      <c r="E170" s="161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5"/>
        <v>0</v>
      </c>
      <c r="I170" s="14"/>
    </row>
    <row r="171" spans="1:9" ht="12.4" hidden="1" customHeight="1">
      <c r="A171" s="13"/>
      <c r="B171" s="1"/>
      <c r="C171" s="36"/>
      <c r="D171" s="160"/>
      <c r="E171" s="161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5"/>
        <v>0</v>
      </c>
      <c r="I171" s="14"/>
    </row>
    <row r="172" spans="1:9" ht="12.4" hidden="1" customHeight="1">
      <c r="A172" s="13"/>
      <c r="B172" s="1"/>
      <c r="C172" s="36"/>
      <c r="D172" s="160"/>
      <c r="E172" s="161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5"/>
        <v>0</v>
      </c>
      <c r="I172" s="14"/>
    </row>
    <row r="173" spans="1:9" ht="12.4" hidden="1" customHeight="1">
      <c r="A173" s="13"/>
      <c r="B173" s="1"/>
      <c r="C173" s="36"/>
      <c r="D173" s="160"/>
      <c r="E173" s="161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5"/>
        <v>0</v>
      </c>
      <c r="I173" s="14"/>
    </row>
    <row r="174" spans="1:9" ht="12.4" hidden="1" customHeight="1">
      <c r="A174" s="13"/>
      <c r="B174" s="1"/>
      <c r="C174" s="36"/>
      <c r="D174" s="160"/>
      <c r="E174" s="161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5"/>
        <v>0</v>
      </c>
      <c r="I174" s="14"/>
    </row>
    <row r="175" spans="1:9" ht="12.4" hidden="1" customHeight="1">
      <c r="A175" s="13"/>
      <c r="B175" s="1"/>
      <c r="C175" s="36"/>
      <c r="D175" s="160"/>
      <c r="E175" s="161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5"/>
        <v>0</v>
      </c>
      <c r="I175" s="14"/>
    </row>
    <row r="176" spans="1:9" ht="12.4" hidden="1" customHeight="1">
      <c r="A176" s="13"/>
      <c r="B176" s="1"/>
      <c r="C176" s="36"/>
      <c r="D176" s="160"/>
      <c r="E176" s="161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5"/>
        <v>0</v>
      </c>
      <c r="I176" s="14"/>
    </row>
    <row r="177" spans="1:9" ht="12.4" hidden="1" customHeight="1">
      <c r="A177" s="13"/>
      <c r="B177" s="1"/>
      <c r="C177" s="36"/>
      <c r="D177" s="160"/>
      <c r="E177" s="161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5"/>
        <v>0</v>
      </c>
      <c r="I177" s="14"/>
    </row>
    <row r="178" spans="1:9" ht="12.4" hidden="1" customHeight="1">
      <c r="A178" s="13"/>
      <c r="B178" s="1"/>
      <c r="C178" s="37"/>
      <c r="D178" s="160"/>
      <c r="E178" s="161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60"/>
      <c r="E179" s="161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6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60"/>
      <c r="E180" s="161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6"/>
        <v>0</v>
      </c>
      <c r="I180" s="14"/>
    </row>
    <row r="181" spans="1:9" ht="12.4" hidden="1" customHeight="1">
      <c r="A181" s="13"/>
      <c r="B181" s="1"/>
      <c r="C181" s="36"/>
      <c r="D181" s="160"/>
      <c r="E181" s="161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6"/>
        <v>0</v>
      </c>
      <c r="I181" s="14"/>
    </row>
    <row r="182" spans="1:9" ht="12.4" hidden="1" customHeight="1">
      <c r="A182" s="13"/>
      <c r="B182" s="1"/>
      <c r="C182" s="36"/>
      <c r="D182" s="160"/>
      <c r="E182" s="161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6"/>
        <v>0</v>
      </c>
      <c r="I182" s="14"/>
    </row>
    <row r="183" spans="1:9" ht="12.4" hidden="1" customHeight="1">
      <c r="A183" s="13"/>
      <c r="B183" s="1"/>
      <c r="C183" s="36"/>
      <c r="D183" s="160"/>
      <c r="E183" s="161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6"/>
        <v>0</v>
      </c>
      <c r="I183" s="14"/>
    </row>
    <row r="184" spans="1:9" ht="12.4" hidden="1" customHeight="1">
      <c r="A184" s="13"/>
      <c r="B184" s="1"/>
      <c r="C184" s="36"/>
      <c r="D184" s="160"/>
      <c r="E184" s="161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6"/>
        <v>0</v>
      </c>
      <c r="I184" s="14"/>
    </row>
    <row r="185" spans="1:9" ht="12.4" hidden="1" customHeight="1">
      <c r="A185" s="13"/>
      <c r="B185" s="1"/>
      <c r="C185" s="36"/>
      <c r="D185" s="160"/>
      <c r="E185" s="161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6"/>
        <v>0</v>
      </c>
      <c r="I185" s="14"/>
    </row>
    <row r="186" spans="1:9" ht="12.4" hidden="1" customHeight="1">
      <c r="A186" s="13"/>
      <c r="B186" s="1"/>
      <c r="C186" s="36"/>
      <c r="D186" s="160"/>
      <c r="E186" s="161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6"/>
        <v>0</v>
      </c>
      <c r="I186" s="14"/>
    </row>
    <row r="187" spans="1:9" ht="12.4" hidden="1" customHeight="1">
      <c r="A187" s="13"/>
      <c r="B187" s="1"/>
      <c r="C187" s="36"/>
      <c r="D187" s="160"/>
      <c r="E187" s="161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6"/>
        <v>0</v>
      </c>
      <c r="I187" s="14"/>
    </row>
    <row r="188" spans="1:9" ht="12.4" hidden="1" customHeight="1">
      <c r="A188" s="13"/>
      <c r="B188" s="1"/>
      <c r="C188" s="36"/>
      <c r="D188" s="160"/>
      <c r="E188" s="161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6"/>
        <v>0</v>
      </c>
      <c r="I188" s="14"/>
    </row>
    <row r="189" spans="1:9" ht="12.4" hidden="1" customHeight="1">
      <c r="A189" s="13"/>
      <c r="B189" s="1"/>
      <c r="C189" s="36"/>
      <c r="D189" s="160"/>
      <c r="E189" s="161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6"/>
        <v>0</v>
      </c>
      <c r="I189" s="14"/>
    </row>
    <row r="190" spans="1:9" ht="12.4" hidden="1" customHeight="1">
      <c r="A190" s="13"/>
      <c r="B190" s="1"/>
      <c r="C190" s="36"/>
      <c r="D190" s="160"/>
      <c r="E190" s="161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6"/>
        <v>0</v>
      </c>
      <c r="I190" s="14"/>
    </row>
    <row r="191" spans="1:9" ht="12.4" hidden="1" customHeight="1">
      <c r="A191" s="13"/>
      <c r="B191" s="1"/>
      <c r="C191" s="36"/>
      <c r="D191" s="160"/>
      <c r="E191" s="161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6"/>
        <v>0</v>
      </c>
      <c r="I191" s="14"/>
    </row>
    <row r="192" spans="1:9" ht="12.4" hidden="1" customHeight="1">
      <c r="A192" s="13"/>
      <c r="B192" s="1"/>
      <c r="C192" s="36"/>
      <c r="D192" s="160"/>
      <c r="E192" s="161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6"/>
        <v>0</v>
      </c>
      <c r="I192" s="14"/>
    </row>
    <row r="193" spans="1:9" ht="12.4" hidden="1" customHeight="1">
      <c r="A193" s="13"/>
      <c r="B193" s="1"/>
      <c r="C193" s="36"/>
      <c r="D193" s="160"/>
      <c r="E193" s="161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6"/>
        <v>0</v>
      </c>
      <c r="I193" s="14"/>
    </row>
    <row r="194" spans="1:9" ht="12.4" hidden="1" customHeight="1">
      <c r="A194" s="13"/>
      <c r="B194" s="1"/>
      <c r="C194" s="37"/>
      <c r="D194" s="160"/>
      <c r="E194" s="161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6"/>
        <v>0</v>
      </c>
      <c r="I194" s="14"/>
    </row>
    <row r="195" spans="1:9" ht="12.4" hidden="1" customHeight="1">
      <c r="A195" s="13"/>
      <c r="B195" s="1"/>
      <c r="C195" s="37"/>
      <c r="D195" s="160"/>
      <c r="E195" s="161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6"/>
        <v>0</v>
      </c>
      <c r="I195" s="14"/>
    </row>
    <row r="196" spans="1:9" ht="12.4" hidden="1" customHeight="1">
      <c r="A196" s="13"/>
      <c r="B196" s="1"/>
      <c r="C196" s="36"/>
      <c r="D196" s="160"/>
      <c r="E196" s="161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6"/>
        <v>0</v>
      </c>
      <c r="I196" s="14"/>
    </row>
    <row r="197" spans="1:9" ht="12.4" hidden="1" customHeight="1">
      <c r="A197" s="13"/>
      <c r="B197" s="1"/>
      <c r="C197" s="36"/>
      <c r="D197" s="160"/>
      <c r="E197" s="161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6"/>
        <v>0</v>
      </c>
      <c r="I197" s="14"/>
    </row>
    <row r="198" spans="1:9" ht="12.4" hidden="1" customHeight="1">
      <c r="A198" s="13"/>
      <c r="B198" s="1"/>
      <c r="C198" s="36"/>
      <c r="D198" s="160"/>
      <c r="E198" s="161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6"/>
        <v>0</v>
      </c>
      <c r="I198" s="14"/>
    </row>
    <row r="199" spans="1:9" ht="12.4" hidden="1" customHeight="1">
      <c r="A199" s="13"/>
      <c r="B199" s="1"/>
      <c r="C199" s="36"/>
      <c r="D199" s="160"/>
      <c r="E199" s="161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6"/>
        <v>0</v>
      </c>
      <c r="I199" s="14"/>
    </row>
    <row r="200" spans="1:9" ht="12.4" hidden="1" customHeight="1">
      <c r="A200" s="13"/>
      <c r="B200" s="1"/>
      <c r="C200" s="36"/>
      <c r="D200" s="160"/>
      <c r="E200" s="161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6"/>
        <v>0</v>
      </c>
      <c r="I200" s="14"/>
    </row>
    <row r="201" spans="1:9" ht="12.4" hidden="1" customHeight="1">
      <c r="A201" s="13"/>
      <c r="B201" s="1"/>
      <c r="C201" s="36"/>
      <c r="D201" s="160"/>
      <c r="E201" s="161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6"/>
        <v>0</v>
      </c>
      <c r="I201" s="14"/>
    </row>
    <row r="202" spans="1:9" ht="12.4" hidden="1" customHeight="1">
      <c r="A202" s="13"/>
      <c r="B202" s="1"/>
      <c r="C202" s="36"/>
      <c r="D202" s="160"/>
      <c r="E202" s="161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6"/>
        <v>0</v>
      </c>
      <c r="I202" s="14"/>
    </row>
    <row r="203" spans="1:9" ht="12.4" hidden="1" customHeight="1">
      <c r="A203" s="13"/>
      <c r="B203" s="1"/>
      <c r="C203" s="36"/>
      <c r="D203" s="160"/>
      <c r="E203" s="161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6"/>
        <v>0</v>
      </c>
      <c r="I203" s="14"/>
    </row>
    <row r="204" spans="1:9" ht="12.4" hidden="1" customHeight="1">
      <c r="A204" s="13"/>
      <c r="B204" s="1"/>
      <c r="C204" s="36"/>
      <c r="D204" s="160"/>
      <c r="E204" s="161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6"/>
        <v>0</v>
      </c>
      <c r="I204" s="14"/>
    </row>
    <row r="205" spans="1:9" ht="12.4" hidden="1" customHeight="1">
      <c r="A205" s="13"/>
      <c r="B205" s="1"/>
      <c r="C205" s="36"/>
      <c r="D205" s="160"/>
      <c r="E205" s="161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6"/>
        <v>0</v>
      </c>
      <c r="I205" s="14"/>
    </row>
    <row r="206" spans="1:9" ht="12.4" hidden="1" customHeight="1">
      <c r="A206" s="13"/>
      <c r="B206" s="1"/>
      <c r="C206" s="37"/>
      <c r="D206" s="160"/>
      <c r="E206" s="161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6"/>
        <v>0</v>
      </c>
      <c r="I206" s="14"/>
    </row>
    <row r="207" spans="1:9" ht="12" hidden="1" customHeight="1">
      <c r="A207" s="13"/>
      <c r="B207" s="1"/>
      <c r="C207" s="36"/>
      <c r="D207" s="160"/>
      <c r="E207" s="161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6"/>
        <v>0</v>
      </c>
      <c r="I207" s="14"/>
    </row>
    <row r="208" spans="1:9" ht="12.4" hidden="1" customHeight="1">
      <c r="A208" s="13"/>
      <c r="B208" s="1"/>
      <c r="C208" s="36"/>
      <c r="D208" s="160"/>
      <c r="E208" s="161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6"/>
        <v>0</v>
      </c>
      <c r="I208" s="14"/>
    </row>
    <row r="209" spans="1:9" ht="12.4" hidden="1" customHeight="1">
      <c r="A209" s="13"/>
      <c r="B209" s="1"/>
      <c r="C209" s="36"/>
      <c r="D209" s="160"/>
      <c r="E209" s="161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6"/>
        <v>0</v>
      </c>
      <c r="I209" s="14"/>
    </row>
    <row r="210" spans="1:9" ht="12.4" hidden="1" customHeight="1">
      <c r="A210" s="13"/>
      <c r="B210" s="1"/>
      <c r="C210" s="36"/>
      <c r="D210" s="160"/>
      <c r="E210" s="161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6"/>
        <v>0</v>
      </c>
      <c r="I210" s="14"/>
    </row>
    <row r="211" spans="1:9" ht="12.4" hidden="1" customHeight="1">
      <c r="A211" s="13"/>
      <c r="B211" s="1"/>
      <c r="C211" s="36"/>
      <c r="D211" s="160"/>
      <c r="E211" s="161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6"/>
        <v>0</v>
      </c>
      <c r="I211" s="14"/>
    </row>
    <row r="212" spans="1:9" ht="12.4" hidden="1" customHeight="1">
      <c r="A212" s="13"/>
      <c r="B212" s="1"/>
      <c r="C212" s="36"/>
      <c r="D212" s="160"/>
      <c r="E212" s="161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6"/>
        <v>0</v>
      </c>
      <c r="I212" s="14"/>
    </row>
    <row r="213" spans="1:9" ht="12.4" hidden="1" customHeight="1">
      <c r="A213" s="13"/>
      <c r="B213" s="1"/>
      <c r="C213" s="36"/>
      <c r="D213" s="160"/>
      <c r="E213" s="161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6"/>
        <v>0</v>
      </c>
      <c r="I213" s="14"/>
    </row>
    <row r="214" spans="1:9" ht="12.4" hidden="1" customHeight="1">
      <c r="A214" s="13"/>
      <c r="B214" s="1"/>
      <c r="C214" s="36"/>
      <c r="D214" s="160"/>
      <c r="E214" s="161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6"/>
        <v>0</v>
      </c>
      <c r="I214" s="14"/>
    </row>
    <row r="215" spans="1:9" ht="12.4" hidden="1" customHeight="1">
      <c r="A215" s="13"/>
      <c r="B215" s="1"/>
      <c r="C215" s="36"/>
      <c r="D215" s="160"/>
      <c r="E215" s="161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6"/>
        <v>0</v>
      </c>
      <c r="I215" s="14"/>
    </row>
    <row r="216" spans="1:9" ht="12.4" hidden="1" customHeight="1">
      <c r="A216" s="13"/>
      <c r="B216" s="1"/>
      <c r="C216" s="36"/>
      <c r="D216" s="160"/>
      <c r="E216" s="161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6"/>
        <v>0</v>
      </c>
      <c r="I216" s="14"/>
    </row>
    <row r="217" spans="1:9" ht="12.4" hidden="1" customHeight="1">
      <c r="A217" s="13"/>
      <c r="B217" s="1"/>
      <c r="C217" s="36"/>
      <c r="D217" s="160"/>
      <c r="E217" s="161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6"/>
        <v>0</v>
      </c>
      <c r="I217" s="14"/>
    </row>
    <row r="218" spans="1:9" ht="12.4" hidden="1" customHeight="1">
      <c r="A218" s="13"/>
      <c r="B218" s="1"/>
      <c r="C218" s="36"/>
      <c r="D218" s="160"/>
      <c r="E218" s="161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6"/>
        <v>0</v>
      </c>
      <c r="I218" s="14"/>
    </row>
    <row r="219" spans="1:9" ht="12.4" hidden="1" customHeight="1">
      <c r="A219" s="13"/>
      <c r="B219" s="1"/>
      <c r="C219" s="36"/>
      <c r="D219" s="160"/>
      <c r="E219" s="161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6"/>
        <v>0</v>
      </c>
      <c r="I219" s="14"/>
    </row>
    <row r="220" spans="1:9" ht="12.4" hidden="1" customHeight="1">
      <c r="A220" s="13"/>
      <c r="B220" s="1"/>
      <c r="C220" s="36"/>
      <c r="D220" s="160"/>
      <c r="E220" s="161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6"/>
        <v>0</v>
      </c>
      <c r="I220" s="14"/>
    </row>
    <row r="221" spans="1:9" ht="12.4" hidden="1" customHeight="1">
      <c r="A221" s="13"/>
      <c r="B221" s="1"/>
      <c r="C221" s="36"/>
      <c r="D221" s="160"/>
      <c r="E221" s="161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6"/>
        <v>0</v>
      </c>
      <c r="I221" s="14"/>
    </row>
    <row r="222" spans="1:9" ht="12.4" hidden="1" customHeight="1">
      <c r="A222" s="13"/>
      <c r="B222" s="1"/>
      <c r="C222" s="36"/>
      <c r="D222" s="160"/>
      <c r="E222" s="161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6"/>
        <v>0</v>
      </c>
      <c r="I222" s="14"/>
    </row>
    <row r="223" spans="1:9" ht="12.4" hidden="1" customHeight="1">
      <c r="A223" s="13"/>
      <c r="B223" s="1"/>
      <c r="C223" s="36"/>
      <c r="D223" s="160"/>
      <c r="E223" s="161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6"/>
        <v>0</v>
      </c>
      <c r="I223" s="14"/>
    </row>
    <row r="224" spans="1:9" ht="12.4" hidden="1" customHeight="1">
      <c r="A224" s="13"/>
      <c r="B224" s="1"/>
      <c r="C224" s="36"/>
      <c r="D224" s="160"/>
      <c r="E224" s="161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6"/>
        <v>0</v>
      </c>
      <c r="I224" s="14"/>
    </row>
    <row r="225" spans="1:9" ht="12.4" hidden="1" customHeight="1">
      <c r="A225" s="13"/>
      <c r="B225" s="1"/>
      <c r="C225" s="36"/>
      <c r="D225" s="160"/>
      <c r="E225" s="161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6"/>
        <v>0</v>
      </c>
      <c r="I225" s="14"/>
    </row>
    <row r="226" spans="1:9" ht="12.4" hidden="1" customHeight="1">
      <c r="A226" s="13"/>
      <c r="B226" s="1"/>
      <c r="C226" s="36"/>
      <c r="D226" s="160"/>
      <c r="E226" s="161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6"/>
        <v>0</v>
      </c>
      <c r="I226" s="14"/>
    </row>
    <row r="227" spans="1:9" ht="12.4" hidden="1" customHeight="1">
      <c r="A227" s="13"/>
      <c r="B227" s="1"/>
      <c r="C227" s="36"/>
      <c r="D227" s="160"/>
      <c r="E227" s="161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6"/>
        <v>0</v>
      </c>
      <c r="I227" s="14"/>
    </row>
    <row r="228" spans="1:9" ht="12.4" hidden="1" customHeight="1">
      <c r="A228" s="13"/>
      <c r="B228" s="1"/>
      <c r="C228" s="36"/>
      <c r="D228" s="160"/>
      <c r="E228" s="161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6"/>
        <v>0</v>
      </c>
      <c r="I228" s="14"/>
    </row>
    <row r="229" spans="1:9" ht="12.4" hidden="1" customHeight="1">
      <c r="A229" s="13"/>
      <c r="B229" s="1"/>
      <c r="C229" s="36"/>
      <c r="D229" s="160"/>
      <c r="E229" s="161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6"/>
        <v>0</v>
      </c>
      <c r="I229" s="14"/>
    </row>
    <row r="230" spans="1:9" ht="12.4" hidden="1" customHeight="1">
      <c r="A230" s="13"/>
      <c r="B230" s="1"/>
      <c r="C230" s="36"/>
      <c r="D230" s="160"/>
      <c r="E230" s="161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6"/>
        <v>0</v>
      </c>
      <c r="I230" s="14"/>
    </row>
    <row r="231" spans="1:9" ht="12.4" hidden="1" customHeight="1">
      <c r="A231" s="13"/>
      <c r="B231" s="1"/>
      <c r="C231" s="36"/>
      <c r="D231" s="160"/>
      <c r="E231" s="161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6"/>
        <v>0</v>
      </c>
      <c r="I231" s="14"/>
    </row>
    <row r="232" spans="1:9" ht="12.4" hidden="1" customHeight="1">
      <c r="A232" s="13"/>
      <c r="B232" s="1"/>
      <c r="C232" s="36"/>
      <c r="D232" s="160"/>
      <c r="E232" s="161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6"/>
        <v>0</v>
      </c>
      <c r="I232" s="14"/>
    </row>
    <row r="233" spans="1:9" ht="12.4" hidden="1" customHeight="1">
      <c r="A233" s="13"/>
      <c r="B233" s="1"/>
      <c r="C233" s="36"/>
      <c r="D233" s="160"/>
      <c r="E233" s="161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6"/>
        <v>0</v>
      </c>
      <c r="I233" s="14"/>
    </row>
    <row r="234" spans="1:9" ht="12.4" hidden="1" customHeight="1">
      <c r="A234" s="13"/>
      <c r="B234" s="1"/>
      <c r="C234" s="37"/>
      <c r="D234" s="160"/>
      <c r="E234" s="161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60"/>
      <c r="E235" s="161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7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60"/>
      <c r="E236" s="161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7"/>
        <v>0</v>
      </c>
      <c r="I236" s="14"/>
    </row>
    <row r="237" spans="1:9" ht="12.4" hidden="1" customHeight="1">
      <c r="A237" s="13"/>
      <c r="B237" s="1"/>
      <c r="C237" s="36"/>
      <c r="D237" s="160"/>
      <c r="E237" s="161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7"/>
        <v>0</v>
      </c>
      <c r="I237" s="14"/>
    </row>
    <row r="238" spans="1:9" ht="12.4" hidden="1" customHeight="1">
      <c r="A238" s="13"/>
      <c r="B238" s="1"/>
      <c r="C238" s="36"/>
      <c r="D238" s="160"/>
      <c r="E238" s="161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7"/>
        <v>0</v>
      </c>
      <c r="I238" s="14"/>
    </row>
    <row r="239" spans="1:9" ht="12.4" hidden="1" customHeight="1">
      <c r="A239" s="13"/>
      <c r="B239" s="1"/>
      <c r="C239" s="36"/>
      <c r="D239" s="160"/>
      <c r="E239" s="161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7"/>
        <v>0</v>
      </c>
      <c r="I239" s="14"/>
    </row>
    <row r="240" spans="1:9" ht="12.4" hidden="1" customHeight="1">
      <c r="A240" s="13"/>
      <c r="B240" s="1"/>
      <c r="C240" s="36"/>
      <c r="D240" s="160"/>
      <c r="E240" s="161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7"/>
        <v>0</v>
      </c>
      <c r="I240" s="14"/>
    </row>
    <row r="241" spans="1:9" ht="12.4" hidden="1" customHeight="1">
      <c r="A241" s="13"/>
      <c r="B241" s="1"/>
      <c r="C241" s="36"/>
      <c r="D241" s="160"/>
      <c r="E241" s="161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7"/>
        <v>0</v>
      </c>
      <c r="I241" s="14"/>
    </row>
    <row r="242" spans="1:9" ht="12.4" hidden="1" customHeight="1">
      <c r="A242" s="13"/>
      <c r="B242" s="1"/>
      <c r="C242" s="36"/>
      <c r="D242" s="160"/>
      <c r="E242" s="161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7"/>
        <v>0</v>
      </c>
      <c r="I242" s="14"/>
    </row>
    <row r="243" spans="1:9" ht="12.4" hidden="1" customHeight="1">
      <c r="A243" s="13"/>
      <c r="B243" s="1"/>
      <c r="C243" s="36"/>
      <c r="D243" s="160"/>
      <c r="E243" s="161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7"/>
        <v>0</v>
      </c>
      <c r="I243" s="14"/>
    </row>
    <row r="244" spans="1:9" ht="12.4" hidden="1" customHeight="1">
      <c r="A244" s="13"/>
      <c r="B244" s="1"/>
      <c r="C244" s="36"/>
      <c r="D244" s="160"/>
      <c r="E244" s="161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7"/>
        <v>0</v>
      </c>
      <c r="I244" s="14"/>
    </row>
    <row r="245" spans="1:9" ht="12.4" hidden="1" customHeight="1">
      <c r="A245" s="13"/>
      <c r="B245" s="1"/>
      <c r="C245" s="36"/>
      <c r="D245" s="160"/>
      <c r="E245" s="161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7"/>
        <v>0</v>
      </c>
      <c r="I245" s="14"/>
    </row>
    <row r="246" spans="1:9" ht="12.4" hidden="1" customHeight="1">
      <c r="A246" s="13"/>
      <c r="B246" s="1"/>
      <c r="C246" s="36"/>
      <c r="D246" s="160"/>
      <c r="E246" s="161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7"/>
        <v>0</v>
      </c>
      <c r="I246" s="14"/>
    </row>
    <row r="247" spans="1:9" ht="12.4" hidden="1" customHeight="1">
      <c r="A247" s="13"/>
      <c r="B247" s="1"/>
      <c r="C247" s="36"/>
      <c r="D247" s="160"/>
      <c r="E247" s="161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7"/>
        <v>0</v>
      </c>
      <c r="I247" s="14"/>
    </row>
    <row r="248" spans="1:9" ht="12.4" hidden="1" customHeight="1">
      <c r="A248" s="13"/>
      <c r="B248" s="1"/>
      <c r="C248" s="36"/>
      <c r="D248" s="160"/>
      <c r="E248" s="161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7"/>
        <v>0</v>
      </c>
      <c r="I248" s="14"/>
    </row>
    <row r="249" spans="1:9" ht="12.4" hidden="1" customHeight="1">
      <c r="A249" s="13"/>
      <c r="B249" s="1"/>
      <c r="C249" s="36"/>
      <c r="D249" s="160"/>
      <c r="E249" s="161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7"/>
        <v>0</v>
      </c>
      <c r="I249" s="14"/>
    </row>
    <row r="250" spans="1:9" ht="12.4" hidden="1" customHeight="1">
      <c r="A250" s="13"/>
      <c r="B250" s="1"/>
      <c r="C250" s="36"/>
      <c r="D250" s="160"/>
      <c r="E250" s="161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7"/>
        <v>0</v>
      </c>
      <c r="I250" s="14"/>
    </row>
    <row r="251" spans="1:9" ht="12.4" hidden="1" customHeight="1">
      <c r="A251" s="13"/>
      <c r="B251" s="1"/>
      <c r="C251" s="36"/>
      <c r="D251" s="160"/>
      <c r="E251" s="161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7"/>
        <v>0</v>
      </c>
      <c r="I251" s="14"/>
    </row>
    <row r="252" spans="1:9" ht="12.4" hidden="1" customHeight="1">
      <c r="A252" s="13"/>
      <c r="B252" s="1"/>
      <c r="C252" s="36"/>
      <c r="D252" s="160"/>
      <c r="E252" s="161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7"/>
        <v>0</v>
      </c>
      <c r="I252" s="14"/>
    </row>
    <row r="253" spans="1:9" ht="12.4" hidden="1" customHeight="1">
      <c r="A253" s="13"/>
      <c r="B253" s="1"/>
      <c r="C253" s="36"/>
      <c r="D253" s="160"/>
      <c r="E253" s="161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7"/>
        <v>0</v>
      </c>
      <c r="I253" s="14"/>
    </row>
    <row r="254" spans="1:9" ht="12.4" hidden="1" customHeight="1">
      <c r="A254" s="13"/>
      <c r="B254" s="1"/>
      <c r="C254" s="36"/>
      <c r="D254" s="160"/>
      <c r="E254" s="161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7"/>
        <v>0</v>
      </c>
      <c r="I254" s="14"/>
    </row>
    <row r="255" spans="1:9" ht="12.4" hidden="1" customHeight="1">
      <c r="A255" s="13"/>
      <c r="B255" s="1"/>
      <c r="C255" s="36"/>
      <c r="D255" s="160"/>
      <c r="E255" s="161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7"/>
        <v>0</v>
      </c>
      <c r="I255" s="14"/>
    </row>
    <row r="256" spans="1:9" ht="12.4" hidden="1" customHeight="1">
      <c r="A256" s="13"/>
      <c r="B256" s="1"/>
      <c r="C256" s="36"/>
      <c r="D256" s="160"/>
      <c r="E256" s="161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7"/>
        <v>0</v>
      </c>
      <c r="I256" s="14"/>
    </row>
    <row r="257" spans="1:9" ht="12.4" hidden="1" customHeight="1">
      <c r="A257" s="13"/>
      <c r="B257" s="1"/>
      <c r="C257" s="36"/>
      <c r="D257" s="160"/>
      <c r="E257" s="161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7"/>
        <v>0</v>
      </c>
      <c r="I257" s="14"/>
    </row>
    <row r="258" spans="1:9" ht="12.4" hidden="1" customHeight="1">
      <c r="A258" s="13"/>
      <c r="B258" s="1"/>
      <c r="C258" s="37"/>
      <c r="D258" s="160"/>
      <c r="E258" s="161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7"/>
        <v>0</v>
      </c>
      <c r="I258" s="14"/>
    </row>
    <row r="259" spans="1:9" ht="12" hidden="1" customHeight="1">
      <c r="A259" s="13"/>
      <c r="B259" s="1"/>
      <c r="C259" s="36"/>
      <c r="D259" s="160"/>
      <c r="E259" s="161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7"/>
        <v>0</v>
      </c>
      <c r="I259" s="14"/>
    </row>
    <row r="260" spans="1:9" ht="12.4" hidden="1" customHeight="1">
      <c r="A260" s="13"/>
      <c r="B260" s="1"/>
      <c r="C260" s="36"/>
      <c r="D260" s="160"/>
      <c r="E260" s="161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7"/>
        <v>0</v>
      </c>
      <c r="I260" s="14"/>
    </row>
    <row r="261" spans="1:9" ht="12.4" hidden="1" customHeight="1">
      <c r="A261" s="13"/>
      <c r="B261" s="1"/>
      <c r="C261" s="36"/>
      <c r="D261" s="160"/>
      <c r="E261" s="161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7"/>
        <v>0</v>
      </c>
      <c r="I261" s="14"/>
    </row>
    <row r="262" spans="1:9" ht="12.4" hidden="1" customHeight="1">
      <c r="A262" s="13"/>
      <c r="B262" s="1"/>
      <c r="C262" s="36"/>
      <c r="D262" s="160"/>
      <c r="E262" s="161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7"/>
        <v>0</v>
      </c>
      <c r="I262" s="14"/>
    </row>
    <row r="263" spans="1:9" ht="12.4" hidden="1" customHeight="1">
      <c r="A263" s="13"/>
      <c r="B263" s="1"/>
      <c r="C263" s="36"/>
      <c r="D263" s="160"/>
      <c r="E263" s="161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7"/>
        <v>0</v>
      </c>
      <c r="I263" s="14"/>
    </row>
    <row r="264" spans="1:9" ht="12.4" hidden="1" customHeight="1">
      <c r="A264" s="13"/>
      <c r="B264" s="1"/>
      <c r="C264" s="36"/>
      <c r="D264" s="160"/>
      <c r="E264" s="161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7"/>
        <v>0</v>
      </c>
      <c r="I264" s="14"/>
    </row>
    <row r="265" spans="1:9" ht="12.4" hidden="1" customHeight="1">
      <c r="A265" s="13"/>
      <c r="B265" s="1"/>
      <c r="C265" s="36"/>
      <c r="D265" s="160"/>
      <c r="E265" s="161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7"/>
        <v>0</v>
      </c>
      <c r="I265" s="14"/>
    </row>
    <row r="266" spans="1:9" ht="12.4" hidden="1" customHeight="1">
      <c r="A266" s="13"/>
      <c r="B266" s="1"/>
      <c r="C266" s="36"/>
      <c r="D266" s="160"/>
      <c r="E266" s="161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7"/>
        <v>0</v>
      </c>
      <c r="I266" s="14"/>
    </row>
    <row r="267" spans="1:9" ht="12.4" hidden="1" customHeight="1">
      <c r="A267" s="13"/>
      <c r="B267" s="1"/>
      <c r="C267" s="36"/>
      <c r="D267" s="160"/>
      <c r="E267" s="161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7"/>
        <v>0</v>
      </c>
      <c r="I267" s="14"/>
    </row>
    <row r="268" spans="1:9" ht="12.4" hidden="1" customHeight="1">
      <c r="A268" s="13"/>
      <c r="B268" s="1"/>
      <c r="C268" s="36"/>
      <c r="D268" s="160"/>
      <c r="E268" s="161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7"/>
        <v>0</v>
      </c>
      <c r="I268" s="14"/>
    </row>
    <row r="269" spans="1:9" ht="12.4" hidden="1" customHeight="1">
      <c r="A269" s="13"/>
      <c r="B269" s="1"/>
      <c r="C269" s="36"/>
      <c r="D269" s="160"/>
      <c r="E269" s="161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7"/>
        <v>0</v>
      </c>
      <c r="I269" s="14"/>
    </row>
    <row r="270" spans="1:9" ht="12.4" hidden="1" customHeight="1">
      <c r="A270" s="13"/>
      <c r="B270" s="1"/>
      <c r="C270" s="36"/>
      <c r="D270" s="160"/>
      <c r="E270" s="161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7"/>
        <v>0</v>
      </c>
      <c r="I270" s="14"/>
    </row>
    <row r="271" spans="1:9" ht="12.4" hidden="1" customHeight="1">
      <c r="A271" s="13"/>
      <c r="B271" s="1"/>
      <c r="C271" s="36"/>
      <c r="D271" s="160"/>
      <c r="E271" s="161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7"/>
        <v>0</v>
      </c>
      <c r="I271" s="14"/>
    </row>
    <row r="272" spans="1:9" ht="12.4" hidden="1" customHeight="1">
      <c r="A272" s="13"/>
      <c r="B272" s="1"/>
      <c r="C272" s="36"/>
      <c r="D272" s="160"/>
      <c r="E272" s="161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7"/>
        <v>0</v>
      </c>
      <c r="I272" s="14"/>
    </row>
    <row r="273" spans="1:9" ht="12.4" hidden="1" customHeight="1">
      <c r="A273" s="13"/>
      <c r="B273" s="1"/>
      <c r="C273" s="36"/>
      <c r="D273" s="160"/>
      <c r="E273" s="161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7"/>
        <v>0</v>
      </c>
      <c r="I273" s="14"/>
    </row>
    <row r="274" spans="1:9" ht="12.4" hidden="1" customHeight="1">
      <c r="A274" s="13"/>
      <c r="B274" s="1"/>
      <c r="C274" s="36"/>
      <c r="D274" s="160"/>
      <c r="E274" s="161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7"/>
        <v>0</v>
      </c>
      <c r="I274" s="14"/>
    </row>
    <row r="275" spans="1:9" ht="12.4" hidden="1" customHeight="1">
      <c r="A275" s="13"/>
      <c r="B275" s="1"/>
      <c r="C275" s="36"/>
      <c r="D275" s="160"/>
      <c r="E275" s="161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7"/>
        <v>0</v>
      </c>
      <c r="I275" s="14"/>
    </row>
    <row r="276" spans="1:9" ht="12.4" hidden="1" customHeight="1">
      <c r="A276" s="13"/>
      <c r="B276" s="1"/>
      <c r="C276" s="36"/>
      <c r="D276" s="160"/>
      <c r="E276" s="161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7"/>
        <v>0</v>
      </c>
      <c r="I276" s="14"/>
    </row>
    <row r="277" spans="1:9" ht="12.4" hidden="1" customHeight="1">
      <c r="A277" s="13"/>
      <c r="B277" s="1"/>
      <c r="C277" s="36"/>
      <c r="D277" s="160"/>
      <c r="E277" s="161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7"/>
        <v>0</v>
      </c>
      <c r="I277" s="14"/>
    </row>
    <row r="278" spans="1:9" ht="12.4" hidden="1" customHeight="1">
      <c r="A278" s="13"/>
      <c r="B278" s="1"/>
      <c r="C278" s="36"/>
      <c r="D278" s="160"/>
      <c r="E278" s="161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7"/>
        <v>0</v>
      </c>
      <c r="I278" s="14"/>
    </row>
    <row r="279" spans="1:9" ht="12.4" hidden="1" customHeight="1">
      <c r="A279" s="13"/>
      <c r="B279" s="1"/>
      <c r="C279" s="36"/>
      <c r="D279" s="160"/>
      <c r="E279" s="161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7"/>
        <v>0</v>
      </c>
      <c r="I279" s="14"/>
    </row>
    <row r="280" spans="1:9" ht="12.4" hidden="1" customHeight="1">
      <c r="A280" s="13"/>
      <c r="B280" s="1"/>
      <c r="C280" s="36"/>
      <c r="D280" s="160"/>
      <c r="E280" s="161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7"/>
        <v>0</v>
      </c>
      <c r="I280" s="14"/>
    </row>
    <row r="281" spans="1:9" ht="12.4" hidden="1" customHeight="1">
      <c r="A281" s="13"/>
      <c r="B281" s="1"/>
      <c r="C281" s="36"/>
      <c r="D281" s="160"/>
      <c r="E281" s="161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7"/>
        <v>0</v>
      </c>
      <c r="I281" s="14"/>
    </row>
    <row r="282" spans="1:9" ht="12.4" hidden="1" customHeight="1">
      <c r="A282" s="13"/>
      <c r="B282" s="1"/>
      <c r="C282" s="36"/>
      <c r="D282" s="160"/>
      <c r="E282" s="161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7"/>
        <v>0</v>
      </c>
      <c r="I282" s="14"/>
    </row>
    <row r="283" spans="1:9" ht="12.4" hidden="1" customHeight="1">
      <c r="A283" s="13"/>
      <c r="B283" s="1"/>
      <c r="C283" s="36"/>
      <c r="D283" s="160"/>
      <c r="E283" s="161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7"/>
        <v>0</v>
      </c>
      <c r="I283" s="14"/>
    </row>
    <row r="284" spans="1:9" ht="12.4" hidden="1" customHeight="1">
      <c r="A284" s="13"/>
      <c r="B284" s="1"/>
      <c r="C284" s="36"/>
      <c r="D284" s="160"/>
      <c r="E284" s="161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7"/>
        <v>0</v>
      </c>
      <c r="I284" s="14"/>
    </row>
    <row r="285" spans="1:9" ht="12.4" hidden="1" customHeight="1">
      <c r="A285" s="13"/>
      <c r="B285" s="1"/>
      <c r="C285" s="36"/>
      <c r="D285" s="160"/>
      <c r="E285" s="161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7"/>
        <v>0</v>
      </c>
      <c r="I285" s="14"/>
    </row>
    <row r="286" spans="1:9" ht="12.4" hidden="1" customHeight="1">
      <c r="A286" s="13"/>
      <c r="B286" s="1"/>
      <c r="C286" s="37"/>
      <c r="D286" s="160"/>
      <c r="E286" s="161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60"/>
      <c r="E287" s="161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8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60"/>
      <c r="E288" s="161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8"/>
        <v>0</v>
      </c>
      <c r="I288" s="14"/>
    </row>
    <row r="289" spans="1:9" ht="12.4" hidden="1" customHeight="1">
      <c r="A289" s="13"/>
      <c r="B289" s="1"/>
      <c r="C289" s="36"/>
      <c r="D289" s="160"/>
      <c r="E289" s="161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8"/>
        <v>0</v>
      </c>
      <c r="I289" s="14"/>
    </row>
    <row r="290" spans="1:9" ht="12.4" hidden="1" customHeight="1">
      <c r="A290" s="13"/>
      <c r="B290" s="1"/>
      <c r="C290" s="36"/>
      <c r="D290" s="160"/>
      <c r="E290" s="161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8"/>
        <v>0</v>
      </c>
      <c r="I290" s="14"/>
    </row>
    <row r="291" spans="1:9" ht="12.4" hidden="1" customHeight="1">
      <c r="A291" s="13"/>
      <c r="B291" s="1"/>
      <c r="C291" s="36"/>
      <c r="D291" s="160"/>
      <c r="E291" s="161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8"/>
        <v>0</v>
      </c>
      <c r="I291" s="14"/>
    </row>
    <row r="292" spans="1:9" ht="12.4" hidden="1" customHeight="1">
      <c r="A292" s="13"/>
      <c r="B292" s="1"/>
      <c r="C292" s="36"/>
      <c r="D292" s="160"/>
      <c r="E292" s="161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8"/>
        <v>0</v>
      </c>
      <c r="I292" s="14"/>
    </row>
    <row r="293" spans="1:9" ht="12.4" hidden="1" customHeight="1">
      <c r="A293" s="13"/>
      <c r="B293" s="1"/>
      <c r="C293" s="36"/>
      <c r="D293" s="160"/>
      <c r="E293" s="161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8"/>
        <v>0</v>
      </c>
      <c r="I293" s="14"/>
    </row>
    <row r="294" spans="1:9" ht="12.4" hidden="1" customHeight="1">
      <c r="A294" s="13"/>
      <c r="B294" s="1"/>
      <c r="C294" s="36"/>
      <c r="D294" s="160"/>
      <c r="E294" s="161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8"/>
        <v>0</v>
      </c>
      <c r="I294" s="14"/>
    </row>
    <row r="295" spans="1:9" ht="12.4" hidden="1" customHeight="1">
      <c r="A295" s="13"/>
      <c r="B295" s="1"/>
      <c r="C295" s="36"/>
      <c r="D295" s="160"/>
      <c r="E295" s="161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8"/>
        <v>0</v>
      </c>
      <c r="I295" s="14"/>
    </row>
    <row r="296" spans="1:9" ht="12.4" hidden="1" customHeight="1">
      <c r="A296" s="13"/>
      <c r="B296" s="1"/>
      <c r="C296" s="36"/>
      <c r="D296" s="160"/>
      <c r="E296" s="161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8"/>
        <v>0</v>
      </c>
      <c r="I296" s="14"/>
    </row>
    <row r="297" spans="1:9" ht="12.4" hidden="1" customHeight="1">
      <c r="A297" s="13"/>
      <c r="B297" s="1"/>
      <c r="C297" s="36"/>
      <c r="D297" s="160"/>
      <c r="E297" s="161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8"/>
        <v>0</v>
      </c>
      <c r="I297" s="14"/>
    </row>
    <row r="298" spans="1:9" ht="12.4" hidden="1" customHeight="1">
      <c r="A298" s="13"/>
      <c r="B298" s="1"/>
      <c r="C298" s="36"/>
      <c r="D298" s="160"/>
      <c r="E298" s="161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8"/>
        <v>0</v>
      </c>
      <c r="I298" s="14"/>
    </row>
    <row r="299" spans="1:9" ht="12.4" hidden="1" customHeight="1">
      <c r="A299" s="13"/>
      <c r="B299" s="1"/>
      <c r="C299" s="36"/>
      <c r="D299" s="160"/>
      <c r="E299" s="161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8"/>
        <v>0</v>
      </c>
      <c r="I299" s="14"/>
    </row>
    <row r="300" spans="1:9" ht="12.4" hidden="1" customHeight="1">
      <c r="A300" s="13"/>
      <c r="B300" s="1"/>
      <c r="C300" s="36"/>
      <c r="D300" s="160"/>
      <c r="E300" s="161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8"/>
        <v>0</v>
      </c>
      <c r="I300" s="14"/>
    </row>
    <row r="301" spans="1:9" ht="12.4" hidden="1" customHeight="1">
      <c r="A301" s="13"/>
      <c r="B301" s="1"/>
      <c r="C301" s="36"/>
      <c r="D301" s="160"/>
      <c r="E301" s="161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8"/>
        <v>0</v>
      </c>
      <c r="I301" s="14"/>
    </row>
    <row r="302" spans="1:9" ht="12.4" hidden="1" customHeight="1">
      <c r="A302" s="13"/>
      <c r="B302" s="1"/>
      <c r="C302" s="37"/>
      <c r="D302" s="160"/>
      <c r="E302" s="161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8"/>
        <v>0</v>
      </c>
      <c r="I302" s="14"/>
    </row>
    <row r="303" spans="1:9" ht="12.4" hidden="1" customHeight="1">
      <c r="A303" s="13"/>
      <c r="B303" s="1"/>
      <c r="C303" s="37"/>
      <c r="D303" s="160"/>
      <c r="E303" s="161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8"/>
        <v>0</v>
      </c>
      <c r="I303" s="14"/>
    </row>
    <row r="304" spans="1:9" ht="12.4" hidden="1" customHeight="1">
      <c r="A304" s="13"/>
      <c r="B304" s="1"/>
      <c r="C304" s="36"/>
      <c r="D304" s="160"/>
      <c r="E304" s="161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60"/>
      <c r="E305" s="161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9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60"/>
      <c r="E306" s="161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9"/>
        <v>0</v>
      </c>
      <c r="I306" s="14"/>
    </row>
    <row r="307" spans="1:9" ht="12.4" hidden="1" customHeight="1">
      <c r="A307" s="13"/>
      <c r="B307" s="1"/>
      <c r="C307" s="36"/>
      <c r="D307" s="160"/>
      <c r="E307" s="161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9"/>
        <v>0</v>
      </c>
      <c r="I307" s="14"/>
    </row>
    <row r="308" spans="1:9" ht="12.4" hidden="1" customHeight="1">
      <c r="A308" s="13"/>
      <c r="B308" s="1"/>
      <c r="C308" s="36"/>
      <c r="D308" s="160"/>
      <c r="E308" s="161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9"/>
        <v>0</v>
      </c>
      <c r="I308" s="14"/>
    </row>
    <row r="309" spans="1:9" ht="12.4" hidden="1" customHeight="1">
      <c r="A309" s="13"/>
      <c r="B309" s="1"/>
      <c r="C309" s="36"/>
      <c r="D309" s="160"/>
      <c r="E309" s="161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9"/>
        <v>0</v>
      </c>
      <c r="I309" s="14"/>
    </row>
    <row r="310" spans="1:9" ht="12.4" hidden="1" customHeight="1">
      <c r="A310" s="13"/>
      <c r="B310" s="1"/>
      <c r="C310" s="36"/>
      <c r="D310" s="160"/>
      <c r="E310" s="161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9"/>
        <v>0</v>
      </c>
      <c r="I310" s="14"/>
    </row>
    <row r="311" spans="1:9" ht="12.4" hidden="1" customHeight="1">
      <c r="A311" s="13"/>
      <c r="B311" s="1"/>
      <c r="C311" s="36"/>
      <c r="D311" s="160"/>
      <c r="E311" s="161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9"/>
        <v>0</v>
      </c>
      <c r="I311" s="14"/>
    </row>
    <row r="312" spans="1:9" ht="12.4" hidden="1" customHeight="1">
      <c r="A312" s="13"/>
      <c r="B312" s="1"/>
      <c r="C312" s="36"/>
      <c r="D312" s="160"/>
      <c r="E312" s="161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9"/>
        <v>0</v>
      </c>
      <c r="I312" s="14"/>
    </row>
    <row r="313" spans="1:9" ht="12.4" hidden="1" customHeight="1">
      <c r="A313" s="13"/>
      <c r="B313" s="1"/>
      <c r="C313" s="36"/>
      <c r="D313" s="160"/>
      <c r="E313" s="161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9"/>
        <v>0</v>
      </c>
      <c r="I313" s="14"/>
    </row>
    <row r="314" spans="1:9" ht="12.4" hidden="1" customHeight="1">
      <c r="A314" s="13"/>
      <c r="B314" s="1"/>
      <c r="C314" s="36"/>
      <c r="D314" s="160"/>
      <c r="E314" s="161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9"/>
        <v>0</v>
      </c>
      <c r="I314" s="14"/>
    </row>
    <row r="315" spans="1:9" ht="12.4" hidden="1" customHeight="1">
      <c r="A315" s="13"/>
      <c r="B315" s="1"/>
      <c r="C315" s="37"/>
      <c r="D315" s="160"/>
      <c r="E315" s="161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9"/>
        <v>0</v>
      </c>
      <c r="I315" s="14"/>
    </row>
    <row r="316" spans="1:9" ht="12" hidden="1" customHeight="1">
      <c r="A316" s="13"/>
      <c r="B316" s="1"/>
      <c r="C316" s="36"/>
      <c r="D316" s="160"/>
      <c r="E316" s="161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9"/>
        <v>0</v>
      </c>
      <c r="I316" s="14"/>
    </row>
    <row r="317" spans="1:9" ht="12.4" hidden="1" customHeight="1">
      <c r="A317" s="13"/>
      <c r="B317" s="1"/>
      <c r="C317" s="36"/>
      <c r="D317" s="160"/>
      <c r="E317" s="161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9"/>
        <v>0</v>
      </c>
      <c r="I317" s="14"/>
    </row>
    <row r="318" spans="1:9" ht="12.4" hidden="1" customHeight="1">
      <c r="A318" s="13"/>
      <c r="B318" s="1"/>
      <c r="C318" s="36"/>
      <c r="D318" s="160"/>
      <c r="E318" s="161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9"/>
        <v>0</v>
      </c>
      <c r="I318" s="14"/>
    </row>
    <row r="319" spans="1:9" ht="12.4" hidden="1" customHeight="1">
      <c r="A319" s="13"/>
      <c r="B319" s="1"/>
      <c r="C319" s="36"/>
      <c r="D319" s="160"/>
      <c r="E319" s="161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9"/>
        <v>0</v>
      </c>
      <c r="I319" s="14"/>
    </row>
    <row r="320" spans="1:9" ht="12.4" hidden="1" customHeight="1">
      <c r="A320" s="13"/>
      <c r="B320" s="1"/>
      <c r="C320" s="36"/>
      <c r="D320" s="160"/>
      <c r="E320" s="161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9"/>
        <v>0</v>
      </c>
      <c r="I320" s="14"/>
    </row>
    <row r="321" spans="1:9" ht="12.4" hidden="1" customHeight="1">
      <c r="A321" s="13"/>
      <c r="B321" s="1"/>
      <c r="C321" s="36"/>
      <c r="D321" s="160"/>
      <c r="E321" s="161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9"/>
        <v>0</v>
      </c>
      <c r="I321" s="14"/>
    </row>
    <row r="322" spans="1:9" ht="12.4" hidden="1" customHeight="1">
      <c r="A322" s="13"/>
      <c r="B322" s="1"/>
      <c r="C322" s="36"/>
      <c r="D322" s="160"/>
      <c r="E322" s="161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9"/>
        <v>0</v>
      </c>
      <c r="I322" s="14"/>
    </row>
    <row r="323" spans="1:9" ht="12.4" hidden="1" customHeight="1">
      <c r="A323" s="13"/>
      <c r="B323" s="1"/>
      <c r="C323" s="36"/>
      <c r="D323" s="160"/>
      <c r="E323" s="161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9"/>
        <v>0</v>
      </c>
      <c r="I323" s="14"/>
    </row>
    <row r="324" spans="1:9" ht="12.4" hidden="1" customHeight="1">
      <c r="A324" s="13"/>
      <c r="B324" s="1"/>
      <c r="C324" s="36"/>
      <c r="D324" s="160"/>
      <c r="E324" s="161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9"/>
        <v>0</v>
      </c>
      <c r="I324" s="14"/>
    </row>
    <row r="325" spans="1:9" ht="12.4" hidden="1" customHeight="1">
      <c r="A325" s="13"/>
      <c r="B325" s="1"/>
      <c r="C325" s="36"/>
      <c r="D325" s="160"/>
      <c r="E325" s="161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9"/>
        <v>0</v>
      </c>
      <c r="I325" s="14"/>
    </row>
    <row r="326" spans="1:9" ht="12.4" hidden="1" customHeight="1">
      <c r="A326" s="13"/>
      <c r="B326" s="1"/>
      <c r="C326" s="36"/>
      <c r="D326" s="160"/>
      <c r="E326" s="161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9"/>
        <v>0</v>
      </c>
      <c r="I326" s="14"/>
    </row>
    <row r="327" spans="1:9" ht="12.4" hidden="1" customHeight="1">
      <c r="A327" s="13"/>
      <c r="B327" s="1"/>
      <c r="C327" s="36"/>
      <c r="D327" s="160"/>
      <c r="E327" s="161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9"/>
        <v>0</v>
      </c>
      <c r="I327" s="14"/>
    </row>
    <row r="328" spans="1:9" ht="12.4" hidden="1" customHeight="1">
      <c r="A328" s="13"/>
      <c r="B328" s="1"/>
      <c r="C328" s="36"/>
      <c r="D328" s="160"/>
      <c r="E328" s="161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9"/>
        <v>0</v>
      </c>
      <c r="I328" s="14"/>
    </row>
    <row r="329" spans="1:9" ht="12.4" hidden="1" customHeight="1">
      <c r="A329" s="13"/>
      <c r="B329" s="1"/>
      <c r="C329" s="36"/>
      <c r="D329" s="160"/>
      <c r="E329" s="161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9"/>
        <v>0</v>
      </c>
      <c r="I329" s="14"/>
    </row>
    <row r="330" spans="1:9" ht="12.4" hidden="1" customHeight="1">
      <c r="A330" s="13"/>
      <c r="B330" s="1"/>
      <c r="C330" s="36"/>
      <c r="D330" s="160"/>
      <c r="E330" s="161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9"/>
        <v>0</v>
      </c>
      <c r="I330" s="14"/>
    </row>
    <row r="331" spans="1:9" ht="12.4" hidden="1" customHeight="1">
      <c r="A331" s="13"/>
      <c r="B331" s="1"/>
      <c r="C331" s="36"/>
      <c r="D331" s="160"/>
      <c r="E331" s="161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9"/>
        <v>0</v>
      </c>
      <c r="I331" s="14"/>
    </row>
    <row r="332" spans="1:9" ht="12.4" hidden="1" customHeight="1">
      <c r="A332" s="13"/>
      <c r="B332" s="1"/>
      <c r="C332" s="36"/>
      <c r="D332" s="160"/>
      <c r="E332" s="161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9"/>
        <v>0</v>
      </c>
      <c r="I332" s="14"/>
    </row>
    <row r="333" spans="1:9" ht="12.4" hidden="1" customHeight="1">
      <c r="A333" s="13"/>
      <c r="B333" s="1"/>
      <c r="C333" s="36"/>
      <c r="D333" s="160"/>
      <c r="E333" s="161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9"/>
        <v>0</v>
      </c>
      <c r="I333" s="14"/>
    </row>
    <row r="334" spans="1:9" ht="12.4" hidden="1" customHeight="1">
      <c r="A334" s="13"/>
      <c r="B334" s="1"/>
      <c r="C334" s="36"/>
      <c r="D334" s="160"/>
      <c r="E334" s="161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9"/>
        <v>0</v>
      </c>
      <c r="I334" s="14"/>
    </row>
    <row r="335" spans="1:9" ht="12.4" hidden="1" customHeight="1">
      <c r="A335" s="13"/>
      <c r="B335" s="1"/>
      <c r="C335" s="36"/>
      <c r="D335" s="160"/>
      <c r="E335" s="161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9"/>
        <v>0</v>
      </c>
      <c r="I335" s="14"/>
    </row>
    <row r="336" spans="1:9" ht="12.4" hidden="1" customHeight="1">
      <c r="A336" s="13"/>
      <c r="B336" s="1"/>
      <c r="C336" s="36"/>
      <c r="D336" s="160"/>
      <c r="E336" s="161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9"/>
        <v>0</v>
      </c>
      <c r="I336" s="14"/>
    </row>
    <row r="337" spans="1:9" ht="12.4" hidden="1" customHeight="1">
      <c r="A337" s="13"/>
      <c r="B337" s="1"/>
      <c r="C337" s="36"/>
      <c r="D337" s="160"/>
      <c r="E337" s="161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9"/>
        <v>0</v>
      </c>
      <c r="I337" s="14"/>
    </row>
    <row r="338" spans="1:9" ht="12.4" hidden="1" customHeight="1">
      <c r="A338" s="13"/>
      <c r="B338" s="1"/>
      <c r="C338" s="36"/>
      <c r="D338" s="160"/>
      <c r="E338" s="161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9"/>
        <v>0</v>
      </c>
      <c r="I338" s="14"/>
    </row>
    <row r="339" spans="1:9" ht="12.4" hidden="1" customHeight="1">
      <c r="A339" s="13"/>
      <c r="B339" s="1"/>
      <c r="C339" s="36"/>
      <c r="D339" s="160"/>
      <c r="E339" s="161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9"/>
        <v>0</v>
      </c>
      <c r="I339" s="14"/>
    </row>
    <row r="340" spans="1:9" ht="12.4" hidden="1" customHeight="1">
      <c r="A340" s="13"/>
      <c r="B340" s="1"/>
      <c r="C340" s="36"/>
      <c r="D340" s="160"/>
      <c r="E340" s="161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9"/>
        <v>0</v>
      </c>
      <c r="I340" s="14"/>
    </row>
    <row r="341" spans="1:9" ht="12.4" hidden="1" customHeight="1">
      <c r="A341" s="13"/>
      <c r="B341" s="1"/>
      <c r="C341" s="36"/>
      <c r="D341" s="160"/>
      <c r="E341" s="161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9"/>
        <v>0</v>
      </c>
      <c r="I341" s="14"/>
    </row>
    <row r="342" spans="1:9" ht="12.4" hidden="1" customHeight="1">
      <c r="A342" s="13"/>
      <c r="B342" s="1"/>
      <c r="C342" s="36"/>
      <c r="D342" s="160"/>
      <c r="E342" s="161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9"/>
        <v>0</v>
      </c>
      <c r="I342" s="14"/>
    </row>
    <row r="343" spans="1:9" ht="12.4" hidden="1" customHeight="1">
      <c r="A343" s="13"/>
      <c r="B343" s="1"/>
      <c r="C343" s="37"/>
      <c r="D343" s="160"/>
      <c r="E343" s="161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60"/>
      <c r="E344" s="161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10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60"/>
      <c r="E345" s="161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10"/>
        <v>0</v>
      </c>
      <c r="I345" s="14"/>
    </row>
    <row r="346" spans="1:9" ht="12.4" hidden="1" customHeight="1">
      <c r="A346" s="13"/>
      <c r="B346" s="1"/>
      <c r="C346" s="36"/>
      <c r="D346" s="160"/>
      <c r="E346" s="161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10"/>
        <v>0</v>
      </c>
      <c r="I346" s="14"/>
    </row>
    <row r="347" spans="1:9" ht="12.4" hidden="1" customHeight="1">
      <c r="A347" s="13"/>
      <c r="B347" s="1"/>
      <c r="C347" s="36"/>
      <c r="D347" s="160"/>
      <c r="E347" s="161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10"/>
        <v>0</v>
      </c>
      <c r="I347" s="14"/>
    </row>
    <row r="348" spans="1:9" ht="12.4" hidden="1" customHeight="1">
      <c r="A348" s="13"/>
      <c r="B348" s="1"/>
      <c r="C348" s="36"/>
      <c r="D348" s="160"/>
      <c r="E348" s="161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10"/>
        <v>0</v>
      </c>
      <c r="I348" s="14"/>
    </row>
    <row r="349" spans="1:9" ht="12.4" hidden="1" customHeight="1">
      <c r="A349" s="13"/>
      <c r="B349" s="1"/>
      <c r="C349" s="36"/>
      <c r="D349" s="160"/>
      <c r="E349" s="161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10"/>
        <v>0</v>
      </c>
      <c r="I349" s="14"/>
    </row>
    <row r="350" spans="1:9" ht="12.4" hidden="1" customHeight="1">
      <c r="A350" s="13"/>
      <c r="B350" s="1"/>
      <c r="C350" s="36"/>
      <c r="D350" s="160"/>
      <c r="E350" s="161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10"/>
        <v>0</v>
      </c>
      <c r="I350" s="14"/>
    </row>
    <row r="351" spans="1:9" ht="12.4" hidden="1" customHeight="1">
      <c r="A351" s="13"/>
      <c r="B351" s="1"/>
      <c r="C351" s="36"/>
      <c r="D351" s="160"/>
      <c r="E351" s="161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10"/>
        <v>0</v>
      </c>
      <c r="I351" s="14"/>
    </row>
    <row r="352" spans="1:9" ht="12.4" hidden="1" customHeight="1">
      <c r="A352" s="13"/>
      <c r="B352" s="1"/>
      <c r="C352" s="36"/>
      <c r="D352" s="160"/>
      <c r="E352" s="161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10"/>
        <v>0</v>
      </c>
      <c r="I352" s="14"/>
    </row>
    <row r="353" spans="1:9" ht="12.4" hidden="1" customHeight="1">
      <c r="A353" s="13"/>
      <c r="B353" s="1"/>
      <c r="C353" s="36"/>
      <c r="D353" s="160"/>
      <c r="E353" s="161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10"/>
        <v>0</v>
      </c>
      <c r="I353" s="14"/>
    </row>
    <row r="354" spans="1:9" ht="12.4" hidden="1" customHeight="1">
      <c r="A354" s="13"/>
      <c r="B354" s="1"/>
      <c r="C354" s="36"/>
      <c r="D354" s="160"/>
      <c r="E354" s="161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10"/>
        <v>0</v>
      </c>
      <c r="I354" s="14"/>
    </row>
    <row r="355" spans="1:9" ht="12.4" hidden="1" customHeight="1">
      <c r="A355" s="13"/>
      <c r="B355" s="1"/>
      <c r="C355" s="36"/>
      <c r="D355" s="160"/>
      <c r="E355" s="161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10"/>
        <v>0</v>
      </c>
      <c r="I355" s="14"/>
    </row>
    <row r="356" spans="1:9" ht="12.4" hidden="1" customHeight="1">
      <c r="A356" s="13"/>
      <c r="B356" s="1"/>
      <c r="C356" s="36"/>
      <c r="D356" s="160"/>
      <c r="E356" s="161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10"/>
        <v>0</v>
      </c>
      <c r="I356" s="14"/>
    </row>
    <row r="357" spans="1:9" ht="12.4" hidden="1" customHeight="1">
      <c r="A357" s="13"/>
      <c r="B357" s="1"/>
      <c r="C357" s="36"/>
      <c r="D357" s="160"/>
      <c r="E357" s="161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10"/>
        <v>0</v>
      </c>
      <c r="I357" s="14"/>
    </row>
    <row r="358" spans="1:9" ht="12.4" hidden="1" customHeight="1">
      <c r="A358" s="13"/>
      <c r="B358" s="1"/>
      <c r="C358" s="36"/>
      <c r="D358" s="160"/>
      <c r="E358" s="161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10"/>
        <v>0</v>
      </c>
      <c r="I358" s="14"/>
    </row>
    <row r="359" spans="1:9" ht="12.4" hidden="1" customHeight="1">
      <c r="A359" s="13"/>
      <c r="B359" s="1"/>
      <c r="C359" s="36"/>
      <c r="D359" s="160"/>
      <c r="E359" s="161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10"/>
        <v>0</v>
      </c>
      <c r="I359" s="14"/>
    </row>
    <row r="360" spans="1:9" ht="12.4" hidden="1" customHeight="1">
      <c r="A360" s="13"/>
      <c r="B360" s="1"/>
      <c r="C360" s="36"/>
      <c r="D360" s="160"/>
      <c r="E360" s="161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10"/>
        <v>0</v>
      </c>
      <c r="I360" s="14"/>
    </row>
    <row r="361" spans="1:9" ht="12.4" hidden="1" customHeight="1">
      <c r="A361" s="13"/>
      <c r="B361" s="1"/>
      <c r="C361" s="36"/>
      <c r="D361" s="160"/>
      <c r="E361" s="161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10"/>
        <v>0</v>
      </c>
      <c r="I361" s="14"/>
    </row>
    <row r="362" spans="1:9" ht="12.4" hidden="1" customHeight="1">
      <c r="A362" s="13"/>
      <c r="B362" s="1"/>
      <c r="C362" s="36"/>
      <c r="D362" s="160"/>
      <c r="E362" s="161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10"/>
        <v>0</v>
      </c>
      <c r="I362" s="14"/>
    </row>
    <row r="363" spans="1:9" ht="12.4" hidden="1" customHeight="1">
      <c r="A363" s="13"/>
      <c r="B363" s="1"/>
      <c r="C363" s="36"/>
      <c r="D363" s="160"/>
      <c r="E363" s="161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10"/>
        <v>0</v>
      </c>
      <c r="I363" s="14"/>
    </row>
    <row r="364" spans="1:9" ht="12.4" hidden="1" customHeight="1">
      <c r="A364" s="13"/>
      <c r="B364" s="1"/>
      <c r="C364" s="36"/>
      <c r="D364" s="160"/>
      <c r="E364" s="161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10"/>
        <v>0</v>
      </c>
      <c r="I364" s="14"/>
    </row>
    <row r="365" spans="1:9" ht="12.4" hidden="1" customHeight="1">
      <c r="A365" s="13"/>
      <c r="B365" s="1"/>
      <c r="C365" s="36"/>
      <c r="D365" s="160"/>
      <c r="E365" s="161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10"/>
        <v>0</v>
      </c>
      <c r="I365" s="14"/>
    </row>
    <row r="366" spans="1:9" ht="12.4" hidden="1" customHeight="1">
      <c r="A366" s="13"/>
      <c r="B366" s="1"/>
      <c r="C366" s="36"/>
      <c r="D366" s="160"/>
      <c r="E366" s="161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10"/>
        <v>0</v>
      </c>
      <c r="I366" s="14"/>
    </row>
    <row r="367" spans="1:9" ht="12.4" hidden="1" customHeight="1">
      <c r="A367" s="13"/>
      <c r="B367" s="1"/>
      <c r="C367" s="37"/>
      <c r="D367" s="160"/>
      <c r="E367" s="161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10"/>
        <v>0</v>
      </c>
      <c r="I367" s="14"/>
    </row>
    <row r="368" spans="1:9" ht="12" hidden="1" customHeight="1">
      <c r="A368" s="13"/>
      <c r="B368" s="1"/>
      <c r="C368" s="36"/>
      <c r="D368" s="160"/>
      <c r="E368" s="161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10"/>
        <v>0</v>
      </c>
      <c r="I368" s="14"/>
    </row>
    <row r="369" spans="1:9" ht="12.4" hidden="1" customHeight="1">
      <c r="A369" s="13"/>
      <c r="B369" s="1"/>
      <c r="C369" s="36"/>
      <c r="D369" s="160"/>
      <c r="E369" s="161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10"/>
        <v>0</v>
      </c>
      <c r="I369" s="14"/>
    </row>
    <row r="370" spans="1:9" ht="12.4" hidden="1" customHeight="1">
      <c r="A370" s="13"/>
      <c r="B370" s="1"/>
      <c r="C370" s="36"/>
      <c r="D370" s="160"/>
      <c r="E370" s="161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10"/>
        <v>0</v>
      </c>
      <c r="I370" s="14"/>
    </row>
    <row r="371" spans="1:9" ht="12.4" hidden="1" customHeight="1">
      <c r="A371" s="13"/>
      <c r="B371" s="1"/>
      <c r="C371" s="36"/>
      <c r="D371" s="160"/>
      <c r="E371" s="161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10"/>
        <v>0</v>
      </c>
      <c r="I371" s="14"/>
    </row>
    <row r="372" spans="1:9" ht="12.4" hidden="1" customHeight="1">
      <c r="A372" s="13"/>
      <c r="B372" s="1"/>
      <c r="C372" s="36"/>
      <c r="D372" s="160"/>
      <c r="E372" s="161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10"/>
        <v>0</v>
      </c>
      <c r="I372" s="14"/>
    </row>
    <row r="373" spans="1:9" ht="12.4" hidden="1" customHeight="1">
      <c r="A373" s="13"/>
      <c r="B373" s="1"/>
      <c r="C373" s="36"/>
      <c r="D373" s="160"/>
      <c r="E373" s="161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10"/>
        <v>0</v>
      </c>
      <c r="I373" s="14"/>
    </row>
    <row r="374" spans="1:9" ht="12.4" hidden="1" customHeight="1">
      <c r="A374" s="13"/>
      <c r="B374" s="1"/>
      <c r="C374" s="36"/>
      <c r="D374" s="160"/>
      <c r="E374" s="161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10"/>
        <v>0</v>
      </c>
      <c r="I374" s="14"/>
    </row>
    <row r="375" spans="1:9" ht="12.4" hidden="1" customHeight="1">
      <c r="A375" s="13"/>
      <c r="B375" s="1"/>
      <c r="C375" s="36"/>
      <c r="D375" s="160"/>
      <c r="E375" s="161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10"/>
        <v>0</v>
      </c>
      <c r="I375" s="14"/>
    </row>
    <row r="376" spans="1:9" ht="12.4" hidden="1" customHeight="1">
      <c r="A376" s="13"/>
      <c r="B376" s="1"/>
      <c r="C376" s="36"/>
      <c r="D376" s="160"/>
      <c r="E376" s="161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10"/>
        <v>0</v>
      </c>
      <c r="I376" s="14"/>
    </row>
    <row r="377" spans="1:9" ht="12.4" hidden="1" customHeight="1">
      <c r="A377" s="13"/>
      <c r="B377" s="1"/>
      <c r="C377" s="36"/>
      <c r="D377" s="160"/>
      <c r="E377" s="161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10"/>
        <v>0</v>
      </c>
      <c r="I377" s="14"/>
    </row>
    <row r="378" spans="1:9" ht="12.4" hidden="1" customHeight="1">
      <c r="A378" s="13"/>
      <c r="B378" s="1"/>
      <c r="C378" s="36"/>
      <c r="D378" s="160"/>
      <c r="E378" s="161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10"/>
        <v>0</v>
      </c>
      <c r="I378" s="14"/>
    </row>
    <row r="379" spans="1:9" ht="12.4" hidden="1" customHeight="1">
      <c r="A379" s="13"/>
      <c r="B379" s="1"/>
      <c r="C379" s="36"/>
      <c r="D379" s="160"/>
      <c r="E379" s="161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10"/>
        <v>0</v>
      </c>
      <c r="I379" s="14"/>
    </row>
    <row r="380" spans="1:9" ht="12.4" hidden="1" customHeight="1">
      <c r="A380" s="13"/>
      <c r="B380" s="1"/>
      <c r="C380" s="36"/>
      <c r="D380" s="160"/>
      <c r="E380" s="161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10"/>
        <v>0</v>
      </c>
      <c r="I380" s="14"/>
    </row>
    <row r="381" spans="1:9" ht="12.4" hidden="1" customHeight="1">
      <c r="A381" s="13"/>
      <c r="B381" s="1"/>
      <c r="C381" s="36"/>
      <c r="D381" s="160"/>
      <c r="E381" s="161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10"/>
        <v>0</v>
      </c>
      <c r="I381" s="14"/>
    </row>
    <row r="382" spans="1:9" ht="12.4" hidden="1" customHeight="1">
      <c r="A382" s="13"/>
      <c r="B382" s="1"/>
      <c r="C382" s="36"/>
      <c r="D382" s="160"/>
      <c r="E382" s="161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10"/>
        <v>0</v>
      </c>
      <c r="I382" s="14"/>
    </row>
    <row r="383" spans="1:9" ht="12.4" hidden="1" customHeight="1">
      <c r="A383" s="13"/>
      <c r="B383" s="1"/>
      <c r="C383" s="36"/>
      <c r="D383" s="160"/>
      <c r="E383" s="161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10"/>
        <v>0</v>
      </c>
      <c r="I383" s="14"/>
    </row>
    <row r="384" spans="1:9" ht="12.4" hidden="1" customHeight="1">
      <c r="A384" s="13"/>
      <c r="B384" s="1"/>
      <c r="C384" s="36"/>
      <c r="D384" s="160"/>
      <c r="E384" s="161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10"/>
        <v>0</v>
      </c>
      <c r="I384" s="14"/>
    </row>
    <row r="385" spans="1:9" ht="12.4" hidden="1" customHeight="1">
      <c r="A385" s="13"/>
      <c r="B385" s="1"/>
      <c r="C385" s="36"/>
      <c r="D385" s="160"/>
      <c r="E385" s="161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10"/>
        <v>0</v>
      </c>
      <c r="I385" s="14"/>
    </row>
    <row r="386" spans="1:9" ht="12.4" hidden="1" customHeight="1">
      <c r="A386" s="13"/>
      <c r="B386" s="1"/>
      <c r="C386" s="36"/>
      <c r="D386" s="160"/>
      <c r="E386" s="161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10"/>
        <v>0</v>
      </c>
      <c r="I386" s="14"/>
    </row>
    <row r="387" spans="1:9" ht="12.4" hidden="1" customHeight="1">
      <c r="A387" s="13"/>
      <c r="B387" s="1"/>
      <c r="C387" s="36"/>
      <c r="D387" s="160"/>
      <c r="E387" s="161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10"/>
        <v>0</v>
      </c>
      <c r="I387" s="14"/>
    </row>
    <row r="388" spans="1:9" ht="12.4" hidden="1" customHeight="1">
      <c r="A388" s="13"/>
      <c r="B388" s="1"/>
      <c r="C388" s="36"/>
      <c r="D388" s="160"/>
      <c r="E388" s="161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10"/>
        <v>0</v>
      </c>
      <c r="I388" s="14"/>
    </row>
    <row r="389" spans="1:9" ht="12.4" hidden="1" customHeight="1">
      <c r="A389" s="13"/>
      <c r="B389" s="1"/>
      <c r="C389" s="36"/>
      <c r="D389" s="160"/>
      <c r="E389" s="161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10"/>
        <v>0</v>
      </c>
      <c r="I389" s="14"/>
    </row>
    <row r="390" spans="1:9" ht="12.4" hidden="1" customHeight="1">
      <c r="A390" s="13"/>
      <c r="B390" s="1"/>
      <c r="C390" s="36"/>
      <c r="D390" s="160"/>
      <c r="E390" s="161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10"/>
        <v>0</v>
      </c>
      <c r="I390" s="14"/>
    </row>
    <row r="391" spans="1:9" ht="12.4" hidden="1" customHeight="1">
      <c r="A391" s="13"/>
      <c r="B391" s="1"/>
      <c r="C391" s="36"/>
      <c r="D391" s="160"/>
      <c r="E391" s="161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10"/>
        <v>0</v>
      </c>
      <c r="I391" s="14"/>
    </row>
    <row r="392" spans="1:9" ht="12.4" hidden="1" customHeight="1">
      <c r="A392" s="13"/>
      <c r="B392" s="1"/>
      <c r="C392" s="36"/>
      <c r="D392" s="160"/>
      <c r="E392" s="161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10"/>
        <v>0</v>
      </c>
      <c r="I392" s="14"/>
    </row>
    <row r="393" spans="1:9" ht="12.4" hidden="1" customHeight="1">
      <c r="A393" s="13"/>
      <c r="B393" s="1"/>
      <c r="C393" s="36"/>
      <c r="D393" s="160"/>
      <c r="E393" s="161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10"/>
        <v>0</v>
      </c>
      <c r="I393" s="14"/>
    </row>
    <row r="394" spans="1:9" ht="12.4" hidden="1" customHeight="1">
      <c r="A394" s="13"/>
      <c r="B394" s="1"/>
      <c r="C394" s="36"/>
      <c r="D394" s="160"/>
      <c r="E394" s="161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10"/>
        <v>0</v>
      </c>
      <c r="I394" s="14"/>
    </row>
    <row r="395" spans="1:9" ht="12.4" hidden="1" customHeight="1">
      <c r="A395" s="13"/>
      <c r="B395" s="1"/>
      <c r="C395" s="37"/>
      <c r="D395" s="160"/>
      <c r="E395" s="161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60"/>
      <c r="E396" s="161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1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60"/>
      <c r="E397" s="161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1"/>
        <v>0</v>
      </c>
      <c r="I397" s="14"/>
    </row>
    <row r="398" spans="1:9" ht="12.4" hidden="1" customHeight="1">
      <c r="A398" s="13"/>
      <c r="B398" s="1"/>
      <c r="C398" s="36"/>
      <c r="D398" s="160"/>
      <c r="E398" s="161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1"/>
        <v>0</v>
      </c>
      <c r="I398" s="14"/>
    </row>
    <row r="399" spans="1:9" ht="12.4" hidden="1" customHeight="1">
      <c r="A399" s="13"/>
      <c r="B399" s="1"/>
      <c r="C399" s="36"/>
      <c r="D399" s="160"/>
      <c r="E399" s="161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1"/>
        <v>0</v>
      </c>
      <c r="I399" s="14"/>
    </row>
    <row r="400" spans="1:9" ht="12.4" hidden="1" customHeight="1">
      <c r="A400" s="13"/>
      <c r="B400" s="1"/>
      <c r="C400" s="36"/>
      <c r="D400" s="160"/>
      <c r="E400" s="161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1"/>
        <v>0</v>
      </c>
      <c r="I400" s="14"/>
    </row>
    <row r="401" spans="1:9" ht="12.4" hidden="1" customHeight="1">
      <c r="A401" s="13"/>
      <c r="B401" s="1"/>
      <c r="C401" s="36"/>
      <c r="D401" s="160"/>
      <c r="E401" s="161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1"/>
        <v>0</v>
      </c>
      <c r="I401" s="14"/>
    </row>
    <row r="402" spans="1:9" ht="12.4" hidden="1" customHeight="1">
      <c r="A402" s="13"/>
      <c r="B402" s="1"/>
      <c r="C402" s="36"/>
      <c r="D402" s="160"/>
      <c r="E402" s="161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1"/>
        <v>0</v>
      </c>
      <c r="I402" s="14"/>
    </row>
    <row r="403" spans="1:9" ht="12.4" hidden="1" customHeight="1">
      <c r="A403" s="13"/>
      <c r="B403" s="1"/>
      <c r="C403" s="36"/>
      <c r="D403" s="160"/>
      <c r="E403" s="161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1"/>
        <v>0</v>
      </c>
      <c r="I403" s="14"/>
    </row>
    <row r="404" spans="1:9" ht="12.4" hidden="1" customHeight="1">
      <c r="A404" s="13"/>
      <c r="B404" s="1"/>
      <c r="C404" s="36"/>
      <c r="D404" s="160"/>
      <c r="E404" s="161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1"/>
        <v>0</v>
      </c>
      <c r="I404" s="14"/>
    </row>
    <row r="405" spans="1:9" ht="12.4" hidden="1" customHeight="1">
      <c r="A405" s="13"/>
      <c r="B405" s="1"/>
      <c r="C405" s="36"/>
      <c r="D405" s="160"/>
      <c r="E405" s="161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1"/>
        <v>0</v>
      </c>
      <c r="I405" s="14"/>
    </row>
    <row r="406" spans="1:9" ht="12.4" hidden="1" customHeight="1">
      <c r="A406" s="13"/>
      <c r="B406" s="1"/>
      <c r="C406" s="36"/>
      <c r="D406" s="160"/>
      <c r="E406" s="161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1"/>
        <v>0</v>
      </c>
      <c r="I406" s="14"/>
    </row>
    <row r="407" spans="1:9" ht="12.4" hidden="1" customHeight="1">
      <c r="A407" s="13"/>
      <c r="B407" s="1"/>
      <c r="C407" s="36"/>
      <c r="D407" s="160"/>
      <c r="E407" s="161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1"/>
        <v>0</v>
      </c>
      <c r="I407" s="14"/>
    </row>
    <row r="408" spans="1:9" ht="12.4" hidden="1" customHeight="1">
      <c r="A408" s="13"/>
      <c r="B408" s="1"/>
      <c r="C408" s="36"/>
      <c r="D408" s="160"/>
      <c r="E408" s="161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1"/>
        <v>0</v>
      </c>
      <c r="I408" s="14"/>
    </row>
    <row r="409" spans="1:9" ht="12.4" hidden="1" customHeight="1">
      <c r="A409" s="13"/>
      <c r="B409" s="1"/>
      <c r="C409" s="36"/>
      <c r="D409" s="160"/>
      <c r="E409" s="161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1"/>
        <v>0</v>
      </c>
      <c r="I409" s="14"/>
    </row>
    <row r="410" spans="1:9" ht="12.4" hidden="1" customHeight="1">
      <c r="A410" s="13"/>
      <c r="B410" s="1"/>
      <c r="C410" s="36"/>
      <c r="D410" s="160"/>
      <c r="E410" s="161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1"/>
        <v>0</v>
      </c>
      <c r="I410" s="14"/>
    </row>
    <row r="411" spans="1:9" ht="12.4" hidden="1" customHeight="1">
      <c r="A411" s="13"/>
      <c r="B411" s="1"/>
      <c r="C411" s="37"/>
      <c r="D411" s="160"/>
      <c r="E411" s="161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1"/>
        <v>0</v>
      </c>
      <c r="I411" s="14"/>
    </row>
    <row r="412" spans="1:9" ht="12.4" hidden="1" customHeight="1">
      <c r="A412" s="13"/>
      <c r="B412" s="1"/>
      <c r="C412" s="37"/>
      <c r="D412" s="160"/>
      <c r="E412" s="161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1"/>
        <v>0</v>
      </c>
      <c r="I412" s="14"/>
    </row>
    <row r="413" spans="1:9" ht="12.4" hidden="1" customHeight="1">
      <c r="A413" s="13"/>
      <c r="B413" s="1"/>
      <c r="C413" s="36"/>
      <c r="D413" s="160"/>
      <c r="E413" s="161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1"/>
        <v>0</v>
      </c>
      <c r="I413" s="14"/>
    </row>
    <row r="414" spans="1:9" ht="12.4" hidden="1" customHeight="1">
      <c r="A414" s="13"/>
      <c r="B414" s="1"/>
      <c r="C414" s="36"/>
      <c r="D414" s="160"/>
      <c r="E414" s="161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1"/>
        <v>0</v>
      </c>
      <c r="I414" s="14"/>
    </row>
    <row r="415" spans="1:9" ht="12.4" hidden="1" customHeight="1">
      <c r="A415" s="13"/>
      <c r="B415" s="1"/>
      <c r="C415" s="36"/>
      <c r="D415" s="160"/>
      <c r="E415" s="161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1"/>
        <v>0</v>
      </c>
      <c r="I415" s="14"/>
    </row>
    <row r="416" spans="1:9" ht="12.4" hidden="1" customHeight="1">
      <c r="A416" s="13"/>
      <c r="B416" s="1"/>
      <c r="C416" s="36"/>
      <c r="D416" s="160"/>
      <c r="E416" s="161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1"/>
        <v>0</v>
      </c>
      <c r="I416" s="14"/>
    </row>
    <row r="417" spans="1:9" ht="12.4" hidden="1" customHeight="1">
      <c r="A417" s="13"/>
      <c r="B417" s="1"/>
      <c r="C417" s="36"/>
      <c r="D417" s="160"/>
      <c r="E417" s="161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1"/>
        <v>0</v>
      </c>
      <c r="I417" s="14"/>
    </row>
    <row r="418" spans="1:9" ht="12.4" hidden="1" customHeight="1">
      <c r="A418" s="13"/>
      <c r="B418" s="1"/>
      <c r="C418" s="36"/>
      <c r="D418" s="160"/>
      <c r="E418" s="161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1"/>
        <v>0</v>
      </c>
      <c r="I418" s="14"/>
    </row>
    <row r="419" spans="1:9" ht="12.4" hidden="1" customHeight="1">
      <c r="A419" s="13"/>
      <c r="B419" s="1"/>
      <c r="C419" s="36"/>
      <c r="D419" s="160"/>
      <c r="E419" s="161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1"/>
        <v>0</v>
      </c>
      <c r="I419" s="14"/>
    </row>
    <row r="420" spans="1:9" ht="12.4" hidden="1" customHeight="1">
      <c r="A420" s="13"/>
      <c r="B420" s="1"/>
      <c r="C420" s="36"/>
      <c r="D420" s="160"/>
      <c r="E420" s="161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1"/>
        <v>0</v>
      </c>
      <c r="I420" s="14"/>
    </row>
    <row r="421" spans="1:9" ht="12.4" hidden="1" customHeight="1">
      <c r="A421" s="13"/>
      <c r="B421" s="1"/>
      <c r="C421" s="36"/>
      <c r="D421" s="160"/>
      <c r="E421" s="161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1"/>
        <v>0</v>
      </c>
      <c r="I421" s="14"/>
    </row>
    <row r="422" spans="1:9" ht="12.4" hidden="1" customHeight="1">
      <c r="A422" s="13"/>
      <c r="B422" s="1"/>
      <c r="C422" s="36"/>
      <c r="D422" s="160"/>
      <c r="E422" s="161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1"/>
        <v>0</v>
      </c>
      <c r="I422" s="14"/>
    </row>
    <row r="423" spans="1:9" ht="12.4" hidden="1" customHeight="1">
      <c r="A423" s="13"/>
      <c r="B423" s="1"/>
      <c r="C423" s="37"/>
      <c r="D423" s="160"/>
      <c r="E423" s="161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1"/>
        <v>0</v>
      </c>
      <c r="I423" s="14"/>
    </row>
    <row r="424" spans="1:9" ht="12" hidden="1" customHeight="1">
      <c r="A424" s="13"/>
      <c r="B424" s="1"/>
      <c r="C424" s="36"/>
      <c r="D424" s="160"/>
      <c r="E424" s="161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1"/>
        <v>0</v>
      </c>
      <c r="I424" s="14"/>
    </row>
    <row r="425" spans="1:9" ht="12.4" hidden="1" customHeight="1">
      <c r="A425" s="13"/>
      <c r="B425" s="1"/>
      <c r="C425" s="36"/>
      <c r="D425" s="160"/>
      <c r="E425" s="161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1"/>
        <v>0</v>
      </c>
      <c r="I425" s="14"/>
    </row>
    <row r="426" spans="1:9" ht="12.4" hidden="1" customHeight="1">
      <c r="A426" s="13"/>
      <c r="B426" s="1"/>
      <c r="C426" s="36"/>
      <c r="D426" s="160"/>
      <c r="E426" s="161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1"/>
        <v>0</v>
      </c>
      <c r="I426" s="14"/>
    </row>
    <row r="427" spans="1:9" ht="12.4" hidden="1" customHeight="1">
      <c r="A427" s="13"/>
      <c r="B427" s="1"/>
      <c r="C427" s="36"/>
      <c r="D427" s="160"/>
      <c r="E427" s="161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1"/>
        <v>0</v>
      </c>
      <c r="I427" s="14"/>
    </row>
    <row r="428" spans="1:9" ht="12.4" hidden="1" customHeight="1">
      <c r="A428" s="13"/>
      <c r="B428" s="1"/>
      <c r="C428" s="36"/>
      <c r="D428" s="160"/>
      <c r="E428" s="161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1"/>
        <v>0</v>
      </c>
      <c r="I428" s="14"/>
    </row>
    <row r="429" spans="1:9" ht="12.4" hidden="1" customHeight="1">
      <c r="A429" s="13"/>
      <c r="B429" s="1"/>
      <c r="C429" s="36"/>
      <c r="D429" s="160"/>
      <c r="E429" s="161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1"/>
        <v>0</v>
      </c>
      <c r="I429" s="14"/>
    </row>
    <row r="430" spans="1:9" ht="12.4" hidden="1" customHeight="1">
      <c r="A430" s="13"/>
      <c r="B430" s="1"/>
      <c r="C430" s="36"/>
      <c r="D430" s="160"/>
      <c r="E430" s="161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1"/>
        <v>0</v>
      </c>
      <c r="I430" s="14"/>
    </row>
    <row r="431" spans="1:9" ht="12.4" hidden="1" customHeight="1">
      <c r="A431" s="13"/>
      <c r="B431" s="1"/>
      <c r="C431" s="36"/>
      <c r="D431" s="160"/>
      <c r="E431" s="161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1"/>
        <v>0</v>
      </c>
      <c r="I431" s="14"/>
    </row>
    <row r="432" spans="1:9" ht="12.4" hidden="1" customHeight="1">
      <c r="A432" s="13"/>
      <c r="B432" s="1"/>
      <c r="C432" s="36"/>
      <c r="D432" s="160"/>
      <c r="E432" s="161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1"/>
        <v>0</v>
      </c>
      <c r="I432" s="14"/>
    </row>
    <row r="433" spans="1:9" ht="12.4" hidden="1" customHeight="1">
      <c r="A433" s="13"/>
      <c r="B433" s="1"/>
      <c r="C433" s="36"/>
      <c r="D433" s="160"/>
      <c r="E433" s="161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1"/>
        <v>0</v>
      </c>
      <c r="I433" s="14"/>
    </row>
    <row r="434" spans="1:9" ht="12.4" hidden="1" customHeight="1">
      <c r="A434" s="13"/>
      <c r="B434" s="1"/>
      <c r="C434" s="36"/>
      <c r="D434" s="160"/>
      <c r="E434" s="161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1"/>
        <v>0</v>
      </c>
      <c r="I434" s="14"/>
    </row>
    <row r="435" spans="1:9" ht="12.4" hidden="1" customHeight="1">
      <c r="A435" s="13"/>
      <c r="B435" s="1"/>
      <c r="C435" s="36"/>
      <c r="D435" s="160"/>
      <c r="E435" s="161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1"/>
        <v>0</v>
      </c>
      <c r="I435" s="14"/>
    </row>
    <row r="436" spans="1:9" ht="12.4" hidden="1" customHeight="1">
      <c r="A436" s="13"/>
      <c r="B436" s="1"/>
      <c r="C436" s="36"/>
      <c r="D436" s="160"/>
      <c r="E436" s="161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1"/>
        <v>0</v>
      </c>
      <c r="I436" s="14"/>
    </row>
    <row r="437" spans="1:9" ht="12.4" hidden="1" customHeight="1">
      <c r="A437" s="13"/>
      <c r="B437" s="1"/>
      <c r="C437" s="36"/>
      <c r="D437" s="160"/>
      <c r="E437" s="161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1"/>
        <v>0</v>
      </c>
      <c r="I437" s="14"/>
    </row>
    <row r="438" spans="1:9" ht="12.4" hidden="1" customHeight="1">
      <c r="A438" s="13"/>
      <c r="B438" s="1"/>
      <c r="C438" s="36"/>
      <c r="D438" s="160"/>
      <c r="E438" s="161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1"/>
        <v>0</v>
      </c>
      <c r="I438" s="14"/>
    </row>
    <row r="439" spans="1:9" ht="12.4" hidden="1" customHeight="1">
      <c r="A439" s="13"/>
      <c r="B439" s="1"/>
      <c r="C439" s="36"/>
      <c r="D439" s="160"/>
      <c r="E439" s="161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1"/>
        <v>0</v>
      </c>
      <c r="I439" s="14"/>
    </row>
    <row r="440" spans="1:9" ht="12.4" hidden="1" customHeight="1">
      <c r="A440" s="13"/>
      <c r="B440" s="1"/>
      <c r="C440" s="36"/>
      <c r="D440" s="160"/>
      <c r="E440" s="161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1"/>
        <v>0</v>
      </c>
      <c r="I440" s="14"/>
    </row>
    <row r="441" spans="1:9" ht="12.4" hidden="1" customHeight="1">
      <c r="A441" s="13"/>
      <c r="B441" s="1"/>
      <c r="C441" s="36"/>
      <c r="D441" s="160"/>
      <c r="E441" s="161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1"/>
        <v>0</v>
      </c>
      <c r="I441" s="14"/>
    </row>
    <row r="442" spans="1:9" ht="12.4" hidden="1" customHeight="1">
      <c r="A442" s="13"/>
      <c r="B442" s="1"/>
      <c r="C442" s="36"/>
      <c r="D442" s="160"/>
      <c r="E442" s="161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1"/>
        <v>0</v>
      </c>
      <c r="I442" s="14"/>
    </row>
    <row r="443" spans="1:9" ht="12.4" hidden="1" customHeight="1">
      <c r="A443" s="13"/>
      <c r="B443" s="1"/>
      <c r="C443" s="36"/>
      <c r="D443" s="160"/>
      <c r="E443" s="161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1"/>
        <v>0</v>
      </c>
      <c r="I443" s="14"/>
    </row>
    <row r="444" spans="1:9" ht="12.4" hidden="1" customHeight="1">
      <c r="A444" s="13"/>
      <c r="B444" s="1"/>
      <c r="C444" s="36"/>
      <c r="D444" s="160"/>
      <c r="E444" s="161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1"/>
        <v>0</v>
      </c>
      <c r="I444" s="14"/>
    </row>
    <row r="445" spans="1:9" ht="12.4" hidden="1" customHeight="1">
      <c r="A445" s="13"/>
      <c r="B445" s="1"/>
      <c r="C445" s="36"/>
      <c r="D445" s="160"/>
      <c r="E445" s="161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1"/>
        <v>0</v>
      </c>
      <c r="I445" s="14"/>
    </row>
    <row r="446" spans="1:9" ht="12.4" hidden="1" customHeight="1">
      <c r="A446" s="13"/>
      <c r="B446" s="1"/>
      <c r="C446" s="36"/>
      <c r="D446" s="160"/>
      <c r="E446" s="161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1"/>
        <v>0</v>
      </c>
      <c r="I446" s="14"/>
    </row>
    <row r="447" spans="1:9" ht="12.4" hidden="1" customHeight="1">
      <c r="A447" s="13"/>
      <c r="B447" s="1"/>
      <c r="C447" s="36"/>
      <c r="D447" s="160"/>
      <c r="E447" s="161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1"/>
        <v>0</v>
      </c>
      <c r="I447" s="14"/>
    </row>
    <row r="448" spans="1:9" ht="12.4" hidden="1" customHeight="1">
      <c r="A448" s="13"/>
      <c r="B448" s="1"/>
      <c r="C448" s="36"/>
      <c r="D448" s="160"/>
      <c r="E448" s="161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1"/>
        <v>0</v>
      </c>
      <c r="I448" s="14"/>
    </row>
    <row r="449" spans="1:9" ht="12.4" hidden="1" customHeight="1">
      <c r="A449" s="13"/>
      <c r="B449" s="1"/>
      <c r="C449" s="36"/>
      <c r="D449" s="160"/>
      <c r="E449" s="161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1"/>
        <v>0</v>
      </c>
      <c r="I449" s="14"/>
    </row>
    <row r="450" spans="1:9" ht="12.4" hidden="1" customHeight="1">
      <c r="A450" s="13"/>
      <c r="B450" s="1"/>
      <c r="C450" s="36"/>
      <c r="D450" s="160"/>
      <c r="E450" s="161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1"/>
        <v>0</v>
      </c>
      <c r="I450" s="14"/>
    </row>
    <row r="451" spans="1:9" ht="12.4" hidden="1" customHeight="1">
      <c r="A451" s="13"/>
      <c r="B451" s="1"/>
      <c r="C451" s="37"/>
      <c r="D451" s="160"/>
      <c r="E451" s="161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60"/>
      <c r="E452" s="161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2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60"/>
      <c r="E453" s="161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2"/>
        <v>0</v>
      </c>
      <c r="I453" s="14"/>
    </row>
    <row r="454" spans="1:9" ht="12.4" hidden="1" customHeight="1">
      <c r="A454" s="13"/>
      <c r="B454" s="1"/>
      <c r="C454" s="36"/>
      <c r="D454" s="160"/>
      <c r="E454" s="161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2"/>
        <v>0</v>
      </c>
      <c r="I454" s="14"/>
    </row>
    <row r="455" spans="1:9" ht="12.4" hidden="1" customHeight="1">
      <c r="A455" s="13"/>
      <c r="B455" s="1"/>
      <c r="C455" s="36"/>
      <c r="D455" s="160"/>
      <c r="E455" s="161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2"/>
        <v>0</v>
      </c>
      <c r="I455" s="14"/>
    </row>
    <row r="456" spans="1:9" ht="12.4" hidden="1" customHeight="1">
      <c r="A456" s="13"/>
      <c r="B456" s="1"/>
      <c r="C456" s="36"/>
      <c r="D456" s="160"/>
      <c r="E456" s="161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2"/>
        <v>0</v>
      </c>
      <c r="I456" s="14"/>
    </row>
    <row r="457" spans="1:9" ht="12.4" hidden="1" customHeight="1">
      <c r="A457" s="13"/>
      <c r="B457" s="1"/>
      <c r="C457" s="36"/>
      <c r="D457" s="160"/>
      <c r="E457" s="161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2"/>
        <v>0</v>
      </c>
      <c r="I457" s="14"/>
    </row>
    <row r="458" spans="1:9" ht="12.4" hidden="1" customHeight="1">
      <c r="A458" s="13"/>
      <c r="B458" s="1"/>
      <c r="C458" s="36"/>
      <c r="D458" s="160"/>
      <c r="E458" s="161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2"/>
        <v>0</v>
      </c>
      <c r="I458" s="14"/>
    </row>
    <row r="459" spans="1:9" ht="12.4" hidden="1" customHeight="1">
      <c r="A459" s="13"/>
      <c r="B459" s="1"/>
      <c r="C459" s="36"/>
      <c r="D459" s="160"/>
      <c r="E459" s="161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2"/>
        <v>0</v>
      </c>
      <c r="I459" s="14"/>
    </row>
    <row r="460" spans="1:9" ht="12.4" hidden="1" customHeight="1">
      <c r="A460" s="13"/>
      <c r="B460" s="1"/>
      <c r="C460" s="36"/>
      <c r="D460" s="160"/>
      <c r="E460" s="161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2"/>
        <v>0</v>
      </c>
      <c r="I460" s="14"/>
    </row>
    <row r="461" spans="1:9" ht="12.4" hidden="1" customHeight="1">
      <c r="A461" s="13"/>
      <c r="B461" s="1"/>
      <c r="C461" s="36"/>
      <c r="D461" s="160"/>
      <c r="E461" s="161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2"/>
        <v>0</v>
      </c>
      <c r="I461" s="14"/>
    </row>
    <row r="462" spans="1:9" ht="12.4" hidden="1" customHeight="1">
      <c r="A462" s="13"/>
      <c r="B462" s="1"/>
      <c r="C462" s="36"/>
      <c r="D462" s="160"/>
      <c r="E462" s="161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2"/>
        <v>0</v>
      </c>
      <c r="I462" s="14"/>
    </row>
    <row r="463" spans="1:9" ht="12.4" hidden="1" customHeight="1">
      <c r="A463" s="13"/>
      <c r="B463" s="1"/>
      <c r="C463" s="36"/>
      <c r="D463" s="160"/>
      <c r="E463" s="161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2"/>
        <v>0</v>
      </c>
      <c r="I463" s="14"/>
    </row>
    <row r="464" spans="1:9" ht="12.4" hidden="1" customHeight="1">
      <c r="A464" s="13"/>
      <c r="B464" s="1"/>
      <c r="C464" s="36"/>
      <c r="D464" s="160"/>
      <c r="E464" s="161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2"/>
        <v>0</v>
      </c>
      <c r="I464" s="14"/>
    </row>
    <row r="465" spans="1:9" ht="12.4" hidden="1" customHeight="1">
      <c r="A465" s="13"/>
      <c r="B465" s="1"/>
      <c r="C465" s="36"/>
      <c r="D465" s="160"/>
      <c r="E465" s="161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2"/>
        <v>0</v>
      </c>
      <c r="I465" s="14"/>
    </row>
    <row r="466" spans="1:9" ht="12.4" hidden="1" customHeight="1">
      <c r="A466" s="13"/>
      <c r="B466" s="1"/>
      <c r="C466" s="36"/>
      <c r="D466" s="160"/>
      <c r="E466" s="161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2"/>
        <v>0</v>
      </c>
      <c r="I466" s="14"/>
    </row>
    <row r="467" spans="1:9" ht="12.4" hidden="1" customHeight="1">
      <c r="A467" s="13"/>
      <c r="B467" s="1"/>
      <c r="C467" s="36"/>
      <c r="D467" s="160"/>
      <c r="E467" s="161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2"/>
        <v>0</v>
      </c>
      <c r="I467" s="14"/>
    </row>
    <row r="468" spans="1:9" ht="12.4" hidden="1" customHeight="1">
      <c r="A468" s="13"/>
      <c r="B468" s="1"/>
      <c r="C468" s="36"/>
      <c r="D468" s="160"/>
      <c r="E468" s="161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2"/>
        <v>0</v>
      </c>
      <c r="I468" s="14"/>
    </row>
    <row r="469" spans="1:9" ht="12.4" hidden="1" customHeight="1">
      <c r="A469" s="13"/>
      <c r="B469" s="1"/>
      <c r="C469" s="36"/>
      <c r="D469" s="160"/>
      <c r="E469" s="161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2"/>
        <v>0</v>
      </c>
      <c r="I469" s="14"/>
    </row>
    <row r="470" spans="1:9" ht="12.4" hidden="1" customHeight="1">
      <c r="A470" s="13"/>
      <c r="B470" s="1"/>
      <c r="C470" s="36"/>
      <c r="D470" s="160"/>
      <c r="E470" s="161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2"/>
        <v>0</v>
      </c>
      <c r="I470" s="14"/>
    </row>
    <row r="471" spans="1:9" ht="12.4" hidden="1" customHeight="1">
      <c r="A471" s="13"/>
      <c r="B471" s="1"/>
      <c r="C471" s="36"/>
      <c r="D471" s="160"/>
      <c r="E471" s="161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2"/>
        <v>0</v>
      </c>
      <c r="I471" s="14"/>
    </row>
    <row r="472" spans="1:9" ht="12.4" hidden="1" customHeight="1">
      <c r="A472" s="13"/>
      <c r="B472" s="1"/>
      <c r="C472" s="36"/>
      <c r="D472" s="160"/>
      <c r="E472" s="161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2"/>
        <v>0</v>
      </c>
      <c r="I472" s="14"/>
    </row>
    <row r="473" spans="1:9" ht="12.4" hidden="1" customHeight="1">
      <c r="A473" s="13"/>
      <c r="B473" s="1"/>
      <c r="C473" s="36"/>
      <c r="D473" s="160"/>
      <c r="E473" s="161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2"/>
        <v>0</v>
      </c>
      <c r="I473" s="14"/>
    </row>
    <row r="474" spans="1:9" ht="12.4" hidden="1" customHeight="1">
      <c r="A474" s="13"/>
      <c r="B474" s="1"/>
      <c r="C474" s="36"/>
      <c r="D474" s="160"/>
      <c r="E474" s="161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2"/>
        <v>0</v>
      </c>
      <c r="I474" s="14"/>
    </row>
    <row r="475" spans="1:9" ht="12.4" hidden="1" customHeight="1">
      <c r="A475" s="13"/>
      <c r="B475" s="1"/>
      <c r="C475" s="37"/>
      <c r="D475" s="160"/>
      <c r="E475" s="161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2"/>
        <v>0</v>
      </c>
      <c r="I475" s="14"/>
    </row>
    <row r="476" spans="1:9" ht="12" hidden="1" customHeight="1">
      <c r="A476" s="13"/>
      <c r="B476" s="1"/>
      <c r="C476" s="36"/>
      <c r="D476" s="160"/>
      <c r="E476" s="161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2"/>
        <v>0</v>
      </c>
      <c r="I476" s="14"/>
    </row>
    <row r="477" spans="1:9" ht="12.4" hidden="1" customHeight="1">
      <c r="A477" s="13"/>
      <c r="B477" s="1"/>
      <c r="C477" s="36"/>
      <c r="D477" s="160"/>
      <c r="E477" s="161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2"/>
        <v>0</v>
      </c>
      <c r="I477" s="14"/>
    </row>
    <row r="478" spans="1:9" ht="12.4" hidden="1" customHeight="1">
      <c r="A478" s="13"/>
      <c r="B478" s="1"/>
      <c r="C478" s="36"/>
      <c r="D478" s="160"/>
      <c r="E478" s="161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2"/>
        <v>0</v>
      </c>
      <c r="I478" s="14"/>
    </row>
    <row r="479" spans="1:9" ht="12.4" hidden="1" customHeight="1">
      <c r="A479" s="13"/>
      <c r="B479" s="1"/>
      <c r="C479" s="36"/>
      <c r="D479" s="160"/>
      <c r="E479" s="161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2"/>
        <v>0</v>
      </c>
      <c r="I479" s="14"/>
    </row>
    <row r="480" spans="1:9" ht="12.4" hidden="1" customHeight="1">
      <c r="A480" s="13"/>
      <c r="B480" s="1"/>
      <c r="C480" s="36"/>
      <c r="D480" s="160"/>
      <c r="E480" s="161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2"/>
        <v>0</v>
      </c>
      <c r="I480" s="14"/>
    </row>
    <row r="481" spans="1:9" ht="12.4" hidden="1" customHeight="1">
      <c r="A481" s="13"/>
      <c r="B481" s="1"/>
      <c r="C481" s="36"/>
      <c r="D481" s="160"/>
      <c r="E481" s="161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2"/>
        <v>0</v>
      </c>
      <c r="I481" s="14"/>
    </row>
    <row r="482" spans="1:9" ht="12.4" hidden="1" customHeight="1">
      <c r="A482" s="13"/>
      <c r="B482" s="1"/>
      <c r="C482" s="36"/>
      <c r="D482" s="160"/>
      <c r="E482" s="161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2"/>
        <v>0</v>
      </c>
      <c r="I482" s="14"/>
    </row>
    <row r="483" spans="1:9" ht="12.4" hidden="1" customHeight="1">
      <c r="A483" s="13"/>
      <c r="B483" s="1"/>
      <c r="C483" s="36"/>
      <c r="D483" s="160"/>
      <c r="E483" s="161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2"/>
        <v>0</v>
      </c>
      <c r="I483" s="14"/>
    </row>
    <row r="484" spans="1:9" ht="12.4" hidden="1" customHeight="1">
      <c r="A484" s="13"/>
      <c r="B484" s="1"/>
      <c r="C484" s="36"/>
      <c r="D484" s="160"/>
      <c r="E484" s="161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2"/>
        <v>0</v>
      </c>
      <c r="I484" s="14"/>
    </row>
    <row r="485" spans="1:9" ht="12.4" hidden="1" customHeight="1">
      <c r="A485" s="13"/>
      <c r="B485" s="1"/>
      <c r="C485" s="36"/>
      <c r="D485" s="160"/>
      <c r="E485" s="161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2"/>
        <v>0</v>
      </c>
      <c r="I485" s="14"/>
    </row>
    <row r="486" spans="1:9" ht="12.4" hidden="1" customHeight="1">
      <c r="A486" s="13"/>
      <c r="B486" s="1"/>
      <c r="C486" s="36"/>
      <c r="D486" s="160"/>
      <c r="E486" s="161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2"/>
        <v>0</v>
      </c>
      <c r="I486" s="14"/>
    </row>
    <row r="487" spans="1:9" ht="12.4" hidden="1" customHeight="1">
      <c r="A487" s="13"/>
      <c r="B487" s="1"/>
      <c r="C487" s="36"/>
      <c r="D487" s="160"/>
      <c r="E487" s="161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2"/>
        <v>0</v>
      </c>
      <c r="I487" s="14"/>
    </row>
    <row r="488" spans="1:9" ht="12.4" hidden="1" customHeight="1">
      <c r="A488" s="13"/>
      <c r="B488" s="1"/>
      <c r="C488" s="36"/>
      <c r="D488" s="160"/>
      <c r="E488" s="161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2"/>
        <v>0</v>
      </c>
      <c r="I488" s="14"/>
    </row>
    <row r="489" spans="1:9" ht="12.4" hidden="1" customHeight="1">
      <c r="A489" s="13"/>
      <c r="B489" s="1"/>
      <c r="C489" s="36"/>
      <c r="D489" s="160"/>
      <c r="E489" s="161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2"/>
        <v>0</v>
      </c>
      <c r="I489" s="14"/>
    </row>
    <row r="490" spans="1:9" ht="12.4" hidden="1" customHeight="1">
      <c r="A490" s="13"/>
      <c r="B490" s="1"/>
      <c r="C490" s="36"/>
      <c r="D490" s="160"/>
      <c r="E490" s="161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2"/>
        <v>0</v>
      </c>
      <c r="I490" s="14"/>
    </row>
    <row r="491" spans="1:9" ht="12.4" hidden="1" customHeight="1">
      <c r="A491" s="13"/>
      <c r="B491" s="1"/>
      <c r="C491" s="36"/>
      <c r="D491" s="160"/>
      <c r="E491" s="161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2"/>
        <v>0</v>
      </c>
      <c r="I491" s="14"/>
    </row>
    <row r="492" spans="1:9" ht="12.4" hidden="1" customHeight="1">
      <c r="A492" s="13"/>
      <c r="B492" s="1"/>
      <c r="C492" s="36"/>
      <c r="D492" s="160"/>
      <c r="E492" s="161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2"/>
        <v>0</v>
      </c>
      <c r="I492" s="14"/>
    </row>
    <row r="493" spans="1:9" ht="12.4" hidden="1" customHeight="1">
      <c r="A493" s="13"/>
      <c r="B493" s="1"/>
      <c r="C493" s="36"/>
      <c r="D493" s="160"/>
      <c r="E493" s="161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2"/>
        <v>0</v>
      </c>
      <c r="I493" s="14"/>
    </row>
    <row r="494" spans="1:9" ht="12.4" hidden="1" customHeight="1">
      <c r="A494" s="13"/>
      <c r="B494" s="1"/>
      <c r="C494" s="36"/>
      <c r="D494" s="160"/>
      <c r="E494" s="161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2"/>
        <v>0</v>
      </c>
      <c r="I494" s="14"/>
    </row>
    <row r="495" spans="1:9" ht="12.4" hidden="1" customHeight="1">
      <c r="A495" s="13"/>
      <c r="B495" s="1"/>
      <c r="C495" s="36"/>
      <c r="D495" s="160"/>
      <c r="E495" s="161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2"/>
        <v>0</v>
      </c>
      <c r="I495" s="14"/>
    </row>
    <row r="496" spans="1:9" ht="12.4" hidden="1" customHeight="1">
      <c r="A496" s="13"/>
      <c r="B496" s="1"/>
      <c r="C496" s="36"/>
      <c r="D496" s="160"/>
      <c r="E496" s="161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2"/>
        <v>0</v>
      </c>
      <c r="I496" s="14"/>
    </row>
    <row r="497" spans="1:9" ht="12.4" hidden="1" customHeight="1">
      <c r="A497" s="13"/>
      <c r="B497" s="1"/>
      <c r="C497" s="36"/>
      <c r="D497" s="160"/>
      <c r="E497" s="161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2"/>
        <v>0</v>
      </c>
      <c r="I497" s="14"/>
    </row>
    <row r="498" spans="1:9" ht="12.4" hidden="1" customHeight="1">
      <c r="A498" s="13"/>
      <c r="B498" s="1"/>
      <c r="C498" s="36"/>
      <c r="D498" s="160"/>
      <c r="E498" s="161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2"/>
        <v>0</v>
      </c>
      <c r="I498" s="14"/>
    </row>
    <row r="499" spans="1:9" ht="12.4" hidden="1" customHeight="1">
      <c r="A499" s="13"/>
      <c r="B499" s="1"/>
      <c r="C499" s="36"/>
      <c r="D499" s="160"/>
      <c r="E499" s="161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2"/>
        <v>0</v>
      </c>
      <c r="I499" s="14"/>
    </row>
    <row r="500" spans="1:9" ht="12.4" hidden="1" customHeight="1">
      <c r="A500" s="13"/>
      <c r="B500" s="1"/>
      <c r="C500" s="36"/>
      <c r="D500" s="160"/>
      <c r="E500" s="161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2"/>
        <v>0</v>
      </c>
      <c r="I500" s="14"/>
    </row>
    <row r="501" spans="1:9" ht="12.4" hidden="1" customHeight="1">
      <c r="A501" s="13"/>
      <c r="B501" s="1"/>
      <c r="C501" s="36"/>
      <c r="D501" s="160"/>
      <c r="E501" s="161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2"/>
        <v>0</v>
      </c>
      <c r="I501" s="14"/>
    </row>
    <row r="502" spans="1:9" ht="12.4" hidden="1" customHeight="1">
      <c r="A502" s="13"/>
      <c r="B502" s="1"/>
      <c r="C502" s="36"/>
      <c r="D502" s="160"/>
      <c r="E502" s="161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2"/>
        <v>0</v>
      </c>
      <c r="I502" s="14"/>
    </row>
    <row r="503" spans="1:9" ht="12.4" hidden="1" customHeight="1">
      <c r="A503" s="13"/>
      <c r="B503" s="1"/>
      <c r="C503" s="37"/>
      <c r="D503" s="160"/>
      <c r="E503" s="161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60"/>
      <c r="E504" s="161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3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60"/>
      <c r="E505" s="161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3"/>
        <v>0</v>
      </c>
      <c r="I505" s="14"/>
    </row>
    <row r="506" spans="1:9" ht="12.4" hidden="1" customHeight="1">
      <c r="A506" s="13"/>
      <c r="B506" s="1"/>
      <c r="C506" s="36"/>
      <c r="D506" s="160"/>
      <c r="E506" s="161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3"/>
        <v>0</v>
      </c>
      <c r="I506" s="14"/>
    </row>
    <row r="507" spans="1:9" ht="12.4" hidden="1" customHeight="1">
      <c r="A507" s="13"/>
      <c r="B507" s="1"/>
      <c r="C507" s="36"/>
      <c r="D507" s="160"/>
      <c r="E507" s="161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3"/>
        <v>0</v>
      </c>
      <c r="I507" s="14"/>
    </row>
    <row r="508" spans="1:9" ht="12.4" hidden="1" customHeight="1">
      <c r="A508" s="13"/>
      <c r="B508" s="1"/>
      <c r="C508" s="36"/>
      <c r="D508" s="160"/>
      <c r="E508" s="161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3"/>
        <v>0</v>
      </c>
      <c r="I508" s="14"/>
    </row>
    <row r="509" spans="1:9" ht="12.4" hidden="1" customHeight="1">
      <c r="A509" s="13"/>
      <c r="B509" s="1"/>
      <c r="C509" s="36"/>
      <c r="D509" s="160"/>
      <c r="E509" s="161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3"/>
        <v>0</v>
      </c>
      <c r="I509" s="14"/>
    </row>
    <row r="510" spans="1:9" ht="12.4" hidden="1" customHeight="1">
      <c r="A510" s="13"/>
      <c r="B510" s="1"/>
      <c r="C510" s="36"/>
      <c r="D510" s="160"/>
      <c r="E510" s="161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3"/>
        <v>0</v>
      </c>
      <c r="I510" s="14"/>
    </row>
    <row r="511" spans="1:9" ht="12.4" hidden="1" customHeight="1">
      <c r="A511" s="13"/>
      <c r="B511" s="1"/>
      <c r="C511" s="36"/>
      <c r="D511" s="160"/>
      <c r="E511" s="161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3"/>
        <v>0</v>
      </c>
      <c r="I511" s="14"/>
    </row>
    <row r="512" spans="1:9" ht="12.4" hidden="1" customHeight="1">
      <c r="A512" s="13"/>
      <c r="B512" s="1"/>
      <c r="C512" s="36"/>
      <c r="D512" s="160"/>
      <c r="E512" s="161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3"/>
        <v>0</v>
      </c>
      <c r="I512" s="14"/>
    </row>
    <row r="513" spans="1:9" ht="12.4" hidden="1" customHeight="1">
      <c r="A513" s="13"/>
      <c r="B513" s="1"/>
      <c r="C513" s="36"/>
      <c r="D513" s="160"/>
      <c r="E513" s="161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3"/>
        <v>0</v>
      </c>
      <c r="I513" s="14"/>
    </row>
    <row r="514" spans="1:9" ht="12.4" hidden="1" customHeight="1">
      <c r="A514" s="13"/>
      <c r="B514" s="1"/>
      <c r="C514" s="36"/>
      <c r="D514" s="160"/>
      <c r="E514" s="161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3"/>
        <v>0</v>
      </c>
      <c r="I514" s="14"/>
    </row>
    <row r="515" spans="1:9" ht="12.4" hidden="1" customHeight="1">
      <c r="A515" s="13"/>
      <c r="B515" s="1"/>
      <c r="C515" s="36"/>
      <c r="D515" s="160"/>
      <c r="E515" s="161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3"/>
        <v>0</v>
      </c>
      <c r="I515" s="14"/>
    </row>
    <row r="516" spans="1:9" ht="12.4" hidden="1" customHeight="1">
      <c r="A516" s="13"/>
      <c r="B516" s="1"/>
      <c r="C516" s="36"/>
      <c r="D516" s="160"/>
      <c r="E516" s="161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3"/>
        <v>0</v>
      </c>
      <c r="I516" s="14"/>
    </row>
    <row r="517" spans="1:9" ht="12.4" hidden="1" customHeight="1">
      <c r="A517" s="13"/>
      <c r="B517" s="1"/>
      <c r="C517" s="36"/>
      <c r="D517" s="160"/>
      <c r="E517" s="161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3"/>
        <v>0</v>
      </c>
      <c r="I517" s="14"/>
    </row>
    <row r="518" spans="1:9" ht="12.4" hidden="1" customHeight="1">
      <c r="A518" s="13"/>
      <c r="B518" s="1"/>
      <c r="C518" s="36"/>
      <c r="D518" s="160"/>
      <c r="E518" s="161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3"/>
        <v>0</v>
      </c>
      <c r="I518" s="14"/>
    </row>
    <row r="519" spans="1:9" ht="12.4" hidden="1" customHeight="1">
      <c r="A519" s="13"/>
      <c r="B519" s="1"/>
      <c r="C519" s="37"/>
      <c r="D519" s="160"/>
      <c r="E519" s="161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3"/>
        <v>0</v>
      </c>
      <c r="I519" s="14"/>
    </row>
    <row r="520" spans="1:9" ht="12.4" hidden="1" customHeight="1">
      <c r="A520" s="13"/>
      <c r="B520" s="1"/>
      <c r="C520" s="37"/>
      <c r="D520" s="160"/>
      <c r="E520" s="161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3"/>
        <v>0</v>
      </c>
      <c r="I520" s="14"/>
    </row>
    <row r="521" spans="1:9" ht="12.4" hidden="1" customHeight="1">
      <c r="A521" s="13"/>
      <c r="B521" s="1"/>
      <c r="C521" s="36"/>
      <c r="D521" s="160"/>
      <c r="E521" s="161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60"/>
      <c r="E522" s="161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4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60"/>
      <c r="E523" s="161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4"/>
        <v>0</v>
      </c>
      <c r="I523" s="14"/>
    </row>
    <row r="524" spans="1:9" ht="12.4" hidden="1" customHeight="1">
      <c r="A524" s="13"/>
      <c r="B524" s="1"/>
      <c r="C524" s="36"/>
      <c r="D524" s="160"/>
      <c r="E524" s="161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4"/>
        <v>0</v>
      </c>
      <c r="I524" s="14"/>
    </row>
    <row r="525" spans="1:9" ht="12.4" hidden="1" customHeight="1">
      <c r="A525" s="13"/>
      <c r="B525" s="1"/>
      <c r="C525" s="36"/>
      <c r="D525" s="160"/>
      <c r="E525" s="161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4"/>
        <v>0</v>
      </c>
      <c r="I525" s="14"/>
    </row>
    <row r="526" spans="1:9" ht="12.4" hidden="1" customHeight="1">
      <c r="A526" s="13"/>
      <c r="B526" s="1"/>
      <c r="C526" s="36"/>
      <c r="D526" s="160"/>
      <c r="E526" s="161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4"/>
        <v>0</v>
      </c>
      <c r="I526" s="14"/>
    </row>
    <row r="527" spans="1:9" ht="12.4" hidden="1" customHeight="1">
      <c r="A527" s="13"/>
      <c r="B527" s="1"/>
      <c r="C527" s="36"/>
      <c r="D527" s="160"/>
      <c r="E527" s="161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4"/>
        <v>0</v>
      </c>
      <c r="I527" s="14"/>
    </row>
    <row r="528" spans="1:9" ht="12.4" hidden="1" customHeight="1">
      <c r="A528" s="13"/>
      <c r="B528" s="1"/>
      <c r="C528" s="36"/>
      <c r="D528" s="160"/>
      <c r="E528" s="161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4"/>
        <v>0</v>
      </c>
      <c r="I528" s="14"/>
    </row>
    <row r="529" spans="1:9" ht="12.4" hidden="1" customHeight="1">
      <c r="A529" s="13"/>
      <c r="B529" s="1"/>
      <c r="C529" s="36"/>
      <c r="D529" s="160"/>
      <c r="E529" s="161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4"/>
        <v>0</v>
      </c>
      <c r="I529" s="14"/>
    </row>
    <row r="530" spans="1:9" ht="12.4" hidden="1" customHeight="1">
      <c r="A530" s="13"/>
      <c r="B530" s="1"/>
      <c r="C530" s="36"/>
      <c r="D530" s="160"/>
      <c r="E530" s="161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4"/>
        <v>0</v>
      </c>
      <c r="I530" s="14"/>
    </row>
    <row r="531" spans="1:9" ht="12.4" hidden="1" customHeight="1">
      <c r="A531" s="13"/>
      <c r="B531" s="1"/>
      <c r="C531" s="36"/>
      <c r="D531" s="160"/>
      <c r="E531" s="161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4"/>
        <v>0</v>
      </c>
      <c r="I531" s="14"/>
    </row>
    <row r="532" spans="1:9" ht="12.4" hidden="1" customHeight="1">
      <c r="A532" s="13"/>
      <c r="B532" s="1"/>
      <c r="C532" s="37"/>
      <c r="D532" s="160"/>
      <c r="E532" s="161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4"/>
        <v>0</v>
      </c>
      <c r="I532" s="14"/>
    </row>
    <row r="533" spans="1:9" ht="12" hidden="1" customHeight="1">
      <c r="A533" s="13"/>
      <c r="B533" s="1"/>
      <c r="C533" s="36"/>
      <c r="D533" s="160"/>
      <c r="E533" s="161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4"/>
        <v>0</v>
      </c>
      <c r="I533" s="14"/>
    </row>
    <row r="534" spans="1:9" ht="12.4" hidden="1" customHeight="1">
      <c r="A534" s="13"/>
      <c r="B534" s="1"/>
      <c r="C534" s="36"/>
      <c r="D534" s="160"/>
      <c r="E534" s="161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4"/>
        <v>0</v>
      </c>
      <c r="I534" s="14"/>
    </row>
    <row r="535" spans="1:9" ht="12.4" hidden="1" customHeight="1">
      <c r="A535" s="13"/>
      <c r="B535" s="1"/>
      <c r="C535" s="36"/>
      <c r="D535" s="160"/>
      <c r="E535" s="161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4"/>
        <v>0</v>
      </c>
      <c r="I535" s="14"/>
    </row>
    <row r="536" spans="1:9" ht="12.4" hidden="1" customHeight="1">
      <c r="A536" s="13"/>
      <c r="B536" s="1"/>
      <c r="C536" s="36"/>
      <c r="D536" s="160"/>
      <c r="E536" s="161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4"/>
        <v>0</v>
      </c>
      <c r="I536" s="14"/>
    </row>
    <row r="537" spans="1:9" ht="12.4" hidden="1" customHeight="1">
      <c r="A537" s="13"/>
      <c r="B537" s="1"/>
      <c r="C537" s="36"/>
      <c r="D537" s="160"/>
      <c r="E537" s="161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4"/>
        <v>0</v>
      </c>
      <c r="I537" s="14"/>
    </row>
    <row r="538" spans="1:9" ht="12.4" hidden="1" customHeight="1">
      <c r="A538" s="13"/>
      <c r="B538" s="1"/>
      <c r="C538" s="36"/>
      <c r="D538" s="160"/>
      <c r="E538" s="161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4"/>
        <v>0</v>
      </c>
      <c r="I538" s="14"/>
    </row>
    <row r="539" spans="1:9" ht="12.4" hidden="1" customHeight="1">
      <c r="A539" s="13"/>
      <c r="B539" s="1"/>
      <c r="C539" s="36"/>
      <c r="D539" s="160"/>
      <c r="E539" s="161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4"/>
        <v>0</v>
      </c>
      <c r="I539" s="14"/>
    </row>
    <row r="540" spans="1:9" ht="12.4" hidden="1" customHeight="1">
      <c r="A540" s="13"/>
      <c r="B540" s="1"/>
      <c r="C540" s="36"/>
      <c r="D540" s="160"/>
      <c r="E540" s="161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4"/>
        <v>0</v>
      </c>
      <c r="I540" s="14"/>
    </row>
    <row r="541" spans="1:9" ht="12.4" hidden="1" customHeight="1">
      <c r="A541" s="13"/>
      <c r="B541" s="1"/>
      <c r="C541" s="36"/>
      <c r="D541" s="160"/>
      <c r="E541" s="161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4"/>
        <v>0</v>
      </c>
      <c r="I541" s="14"/>
    </row>
    <row r="542" spans="1:9" ht="12.4" hidden="1" customHeight="1">
      <c r="A542" s="13"/>
      <c r="B542" s="1"/>
      <c r="C542" s="36"/>
      <c r="D542" s="160"/>
      <c r="E542" s="161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4"/>
        <v>0</v>
      </c>
      <c r="I542" s="14"/>
    </row>
    <row r="543" spans="1:9" ht="12.4" hidden="1" customHeight="1">
      <c r="A543" s="13"/>
      <c r="B543" s="1"/>
      <c r="C543" s="36"/>
      <c r="D543" s="160"/>
      <c r="E543" s="161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4"/>
        <v>0</v>
      </c>
      <c r="I543" s="14"/>
    </row>
    <row r="544" spans="1:9" ht="12.4" hidden="1" customHeight="1">
      <c r="A544" s="13"/>
      <c r="B544" s="1"/>
      <c r="C544" s="36"/>
      <c r="D544" s="160"/>
      <c r="E544" s="161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4"/>
        <v>0</v>
      </c>
      <c r="I544" s="14"/>
    </row>
    <row r="545" spans="1:9" ht="12.4" hidden="1" customHeight="1">
      <c r="A545" s="13"/>
      <c r="B545" s="1"/>
      <c r="C545" s="36"/>
      <c r="D545" s="160"/>
      <c r="E545" s="161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4"/>
        <v>0</v>
      </c>
      <c r="I545" s="14"/>
    </row>
    <row r="546" spans="1:9" ht="12.4" hidden="1" customHeight="1">
      <c r="A546" s="13"/>
      <c r="B546" s="1"/>
      <c r="C546" s="36"/>
      <c r="D546" s="160"/>
      <c r="E546" s="161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4"/>
        <v>0</v>
      </c>
      <c r="I546" s="14"/>
    </row>
    <row r="547" spans="1:9" ht="12.4" hidden="1" customHeight="1">
      <c r="A547" s="13"/>
      <c r="B547" s="1"/>
      <c r="C547" s="36"/>
      <c r="D547" s="160"/>
      <c r="E547" s="161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4"/>
        <v>0</v>
      </c>
      <c r="I547" s="14"/>
    </row>
    <row r="548" spans="1:9" ht="12.4" hidden="1" customHeight="1">
      <c r="A548" s="13"/>
      <c r="B548" s="1"/>
      <c r="C548" s="36"/>
      <c r="D548" s="160"/>
      <c r="E548" s="161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4"/>
        <v>0</v>
      </c>
      <c r="I548" s="14"/>
    </row>
    <row r="549" spans="1:9" ht="12.4" hidden="1" customHeight="1">
      <c r="A549" s="13"/>
      <c r="B549" s="1"/>
      <c r="C549" s="36"/>
      <c r="D549" s="160"/>
      <c r="E549" s="161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4"/>
        <v>0</v>
      </c>
      <c r="I549" s="14"/>
    </row>
    <row r="550" spans="1:9" ht="12.4" hidden="1" customHeight="1">
      <c r="A550" s="13"/>
      <c r="B550" s="1"/>
      <c r="C550" s="36"/>
      <c r="D550" s="160"/>
      <c r="E550" s="161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4"/>
        <v>0</v>
      </c>
      <c r="I550" s="14"/>
    </row>
    <row r="551" spans="1:9" ht="12.4" hidden="1" customHeight="1">
      <c r="A551" s="13"/>
      <c r="B551" s="1"/>
      <c r="C551" s="36"/>
      <c r="D551" s="160"/>
      <c r="E551" s="161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4"/>
        <v>0</v>
      </c>
      <c r="I551" s="14"/>
    </row>
    <row r="552" spans="1:9" ht="12.4" hidden="1" customHeight="1">
      <c r="A552" s="13"/>
      <c r="B552" s="1"/>
      <c r="C552" s="36"/>
      <c r="D552" s="160"/>
      <c r="E552" s="161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4"/>
        <v>0</v>
      </c>
      <c r="I552" s="14"/>
    </row>
    <row r="553" spans="1:9" ht="12.4" hidden="1" customHeight="1">
      <c r="A553" s="13"/>
      <c r="B553" s="1"/>
      <c r="C553" s="36"/>
      <c r="D553" s="160"/>
      <c r="E553" s="161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4"/>
        <v>0</v>
      </c>
      <c r="I553" s="14"/>
    </row>
    <row r="554" spans="1:9" ht="12.4" hidden="1" customHeight="1">
      <c r="A554" s="13"/>
      <c r="B554" s="1"/>
      <c r="C554" s="36"/>
      <c r="D554" s="160"/>
      <c r="E554" s="161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4"/>
        <v>0</v>
      </c>
      <c r="I554" s="14"/>
    </row>
    <row r="555" spans="1:9" ht="12.4" hidden="1" customHeight="1">
      <c r="A555" s="13"/>
      <c r="B555" s="1"/>
      <c r="C555" s="36"/>
      <c r="D555" s="160"/>
      <c r="E555" s="161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4"/>
        <v>0</v>
      </c>
      <c r="I555" s="14"/>
    </row>
    <row r="556" spans="1:9" ht="12.4" hidden="1" customHeight="1">
      <c r="A556" s="13"/>
      <c r="B556" s="1"/>
      <c r="C556" s="36"/>
      <c r="D556" s="160"/>
      <c r="E556" s="161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4"/>
        <v>0</v>
      </c>
      <c r="I556" s="14"/>
    </row>
    <row r="557" spans="1:9" ht="12.4" hidden="1" customHeight="1">
      <c r="A557" s="13"/>
      <c r="B557" s="1"/>
      <c r="C557" s="36"/>
      <c r="D557" s="160"/>
      <c r="E557" s="161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4"/>
        <v>0</v>
      </c>
      <c r="I557" s="14"/>
    </row>
    <row r="558" spans="1:9" ht="12.4" hidden="1" customHeight="1">
      <c r="A558" s="13"/>
      <c r="B558" s="1"/>
      <c r="C558" s="36"/>
      <c r="D558" s="160"/>
      <c r="E558" s="161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4"/>
        <v>0</v>
      </c>
      <c r="I558" s="14"/>
    </row>
    <row r="559" spans="1:9" ht="12.4" hidden="1" customHeight="1">
      <c r="A559" s="13"/>
      <c r="B559" s="1"/>
      <c r="C559" s="36"/>
      <c r="D559" s="160"/>
      <c r="E559" s="161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4"/>
        <v>0</v>
      </c>
      <c r="I559" s="14"/>
    </row>
    <row r="560" spans="1:9" ht="12.4" hidden="1" customHeight="1">
      <c r="A560" s="13"/>
      <c r="B560" s="1"/>
      <c r="C560" s="37"/>
      <c r="D560" s="160"/>
      <c r="E560" s="161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60"/>
      <c r="E561" s="161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5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60"/>
      <c r="E562" s="161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5"/>
        <v>0</v>
      </c>
      <c r="I562" s="14"/>
    </row>
    <row r="563" spans="1:9" ht="12.4" hidden="1" customHeight="1">
      <c r="A563" s="13"/>
      <c r="B563" s="1"/>
      <c r="C563" s="36"/>
      <c r="D563" s="160"/>
      <c r="E563" s="161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5"/>
        <v>0</v>
      </c>
      <c r="I563" s="14"/>
    </row>
    <row r="564" spans="1:9" ht="12.4" hidden="1" customHeight="1">
      <c r="A564" s="13"/>
      <c r="B564" s="1"/>
      <c r="C564" s="36"/>
      <c r="D564" s="160"/>
      <c r="E564" s="161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5"/>
        <v>0</v>
      </c>
      <c r="I564" s="14"/>
    </row>
    <row r="565" spans="1:9" ht="12.4" hidden="1" customHeight="1">
      <c r="A565" s="13"/>
      <c r="B565" s="1"/>
      <c r="C565" s="36"/>
      <c r="D565" s="160"/>
      <c r="E565" s="161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5"/>
        <v>0</v>
      </c>
      <c r="I565" s="14"/>
    </row>
    <row r="566" spans="1:9" ht="12.4" hidden="1" customHeight="1">
      <c r="A566" s="13"/>
      <c r="B566" s="1"/>
      <c r="C566" s="36"/>
      <c r="D566" s="160"/>
      <c r="E566" s="161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5"/>
        <v>0</v>
      </c>
      <c r="I566" s="14"/>
    </row>
    <row r="567" spans="1:9" ht="12.4" hidden="1" customHeight="1">
      <c r="A567" s="13"/>
      <c r="B567" s="1"/>
      <c r="C567" s="36"/>
      <c r="D567" s="160"/>
      <c r="E567" s="161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5"/>
        <v>0</v>
      </c>
      <c r="I567" s="14"/>
    </row>
    <row r="568" spans="1:9" ht="12.4" hidden="1" customHeight="1">
      <c r="A568" s="13"/>
      <c r="B568" s="1"/>
      <c r="C568" s="36"/>
      <c r="D568" s="160"/>
      <c r="E568" s="161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5"/>
        <v>0</v>
      </c>
      <c r="I568" s="14"/>
    </row>
    <row r="569" spans="1:9" ht="12.4" hidden="1" customHeight="1">
      <c r="A569" s="13"/>
      <c r="B569" s="1"/>
      <c r="C569" s="36"/>
      <c r="D569" s="160"/>
      <c r="E569" s="161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5"/>
        <v>0</v>
      </c>
      <c r="I569" s="14"/>
    </row>
    <row r="570" spans="1:9" ht="12.4" hidden="1" customHeight="1">
      <c r="A570" s="13"/>
      <c r="B570" s="1"/>
      <c r="C570" s="36"/>
      <c r="D570" s="160"/>
      <c r="E570" s="161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5"/>
        <v>0</v>
      </c>
      <c r="I570" s="14"/>
    </row>
    <row r="571" spans="1:9" ht="12.4" hidden="1" customHeight="1">
      <c r="A571" s="13"/>
      <c r="B571" s="1"/>
      <c r="C571" s="36"/>
      <c r="D571" s="160"/>
      <c r="E571" s="161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5"/>
        <v>0</v>
      </c>
      <c r="I571" s="14"/>
    </row>
    <row r="572" spans="1:9" ht="12.4" hidden="1" customHeight="1">
      <c r="A572" s="13"/>
      <c r="B572" s="1"/>
      <c r="C572" s="36"/>
      <c r="D572" s="160"/>
      <c r="E572" s="161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5"/>
        <v>0</v>
      </c>
      <c r="I572" s="14"/>
    </row>
    <row r="573" spans="1:9" ht="12.4" hidden="1" customHeight="1">
      <c r="A573" s="13"/>
      <c r="B573" s="1"/>
      <c r="C573" s="36"/>
      <c r="D573" s="160"/>
      <c r="E573" s="161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5"/>
        <v>0</v>
      </c>
      <c r="I573" s="14"/>
    </row>
    <row r="574" spans="1:9" ht="12.4" hidden="1" customHeight="1">
      <c r="A574" s="13"/>
      <c r="B574" s="1"/>
      <c r="C574" s="36"/>
      <c r="D574" s="160"/>
      <c r="E574" s="161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5"/>
        <v>0</v>
      </c>
      <c r="I574" s="14"/>
    </row>
    <row r="575" spans="1:9" ht="12.4" hidden="1" customHeight="1">
      <c r="A575" s="13"/>
      <c r="B575" s="1"/>
      <c r="C575" s="36"/>
      <c r="D575" s="160"/>
      <c r="E575" s="161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5"/>
        <v>0</v>
      </c>
      <c r="I575" s="14"/>
    </row>
    <row r="576" spans="1:9" ht="12.4" hidden="1" customHeight="1">
      <c r="A576" s="13"/>
      <c r="B576" s="1"/>
      <c r="C576" s="36"/>
      <c r="D576" s="160"/>
      <c r="E576" s="161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5"/>
        <v>0</v>
      </c>
      <c r="I576" s="14"/>
    </row>
    <row r="577" spans="1:9" ht="12.4" hidden="1" customHeight="1">
      <c r="A577" s="13"/>
      <c r="B577" s="1"/>
      <c r="C577" s="36"/>
      <c r="D577" s="160"/>
      <c r="E577" s="161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5"/>
        <v>0</v>
      </c>
      <c r="I577" s="14"/>
    </row>
    <row r="578" spans="1:9" ht="12.4" hidden="1" customHeight="1">
      <c r="A578" s="13"/>
      <c r="B578" s="1"/>
      <c r="C578" s="36"/>
      <c r="D578" s="160"/>
      <c r="E578" s="161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5"/>
        <v>0</v>
      </c>
      <c r="I578" s="14"/>
    </row>
    <row r="579" spans="1:9" ht="12.4" hidden="1" customHeight="1">
      <c r="A579" s="13"/>
      <c r="B579" s="1"/>
      <c r="C579" s="36"/>
      <c r="D579" s="160"/>
      <c r="E579" s="161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5"/>
        <v>0</v>
      </c>
      <c r="I579" s="14"/>
    </row>
    <row r="580" spans="1:9" ht="12.4" hidden="1" customHeight="1">
      <c r="A580" s="13"/>
      <c r="B580" s="1"/>
      <c r="C580" s="36"/>
      <c r="D580" s="160"/>
      <c r="E580" s="161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5"/>
        <v>0</v>
      </c>
      <c r="I580" s="14"/>
    </row>
    <row r="581" spans="1:9" ht="12.4" hidden="1" customHeight="1">
      <c r="A581" s="13"/>
      <c r="B581" s="1"/>
      <c r="C581" s="36"/>
      <c r="D581" s="160"/>
      <c r="E581" s="161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5"/>
        <v>0</v>
      </c>
      <c r="I581" s="14"/>
    </row>
    <row r="582" spans="1:9" ht="12.4" hidden="1" customHeight="1">
      <c r="A582" s="13"/>
      <c r="B582" s="1"/>
      <c r="C582" s="36"/>
      <c r="D582" s="160"/>
      <c r="E582" s="161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5"/>
        <v>0</v>
      </c>
      <c r="I582" s="14"/>
    </row>
    <row r="583" spans="1:9" ht="12.4" hidden="1" customHeight="1">
      <c r="A583" s="13"/>
      <c r="B583" s="1"/>
      <c r="C583" s="36"/>
      <c r="D583" s="160"/>
      <c r="E583" s="161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5"/>
        <v>0</v>
      </c>
      <c r="I583" s="14"/>
    </row>
    <row r="584" spans="1:9" ht="12.4" hidden="1" customHeight="1">
      <c r="A584" s="13"/>
      <c r="B584" s="1"/>
      <c r="C584" s="37"/>
      <c r="D584" s="160"/>
      <c r="E584" s="161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5"/>
        <v>0</v>
      </c>
      <c r="I584" s="14"/>
    </row>
    <row r="585" spans="1:9" ht="12" hidden="1" customHeight="1">
      <c r="A585" s="13"/>
      <c r="B585" s="1"/>
      <c r="C585" s="36"/>
      <c r="D585" s="160"/>
      <c r="E585" s="161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5"/>
        <v>0</v>
      </c>
      <c r="I585" s="14"/>
    </row>
    <row r="586" spans="1:9" ht="12.4" hidden="1" customHeight="1">
      <c r="A586" s="13"/>
      <c r="B586" s="1"/>
      <c r="C586" s="36"/>
      <c r="D586" s="160"/>
      <c r="E586" s="161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5"/>
        <v>0</v>
      </c>
      <c r="I586" s="14"/>
    </row>
    <row r="587" spans="1:9" ht="12.4" hidden="1" customHeight="1">
      <c r="A587" s="13"/>
      <c r="B587" s="1"/>
      <c r="C587" s="36"/>
      <c r="D587" s="160"/>
      <c r="E587" s="161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5"/>
        <v>0</v>
      </c>
      <c r="I587" s="14"/>
    </row>
    <row r="588" spans="1:9" ht="12.4" hidden="1" customHeight="1">
      <c r="A588" s="13"/>
      <c r="B588" s="1"/>
      <c r="C588" s="36"/>
      <c r="D588" s="160"/>
      <c r="E588" s="161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5"/>
        <v>0</v>
      </c>
      <c r="I588" s="14"/>
    </row>
    <row r="589" spans="1:9" ht="12.4" hidden="1" customHeight="1">
      <c r="A589" s="13"/>
      <c r="B589" s="1"/>
      <c r="C589" s="36"/>
      <c r="D589" s="160"/>
      <c r="E589" s="161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5"/>
        <v>0</v>
      </c>
      <c r="I589" s="14"/>
    </row>
    <row r="590" spans="1:9" ht="12.4" hidden="1" customHeight="1">
      <c r="A590" s="13"/>
      <c r="B590" s="1"/>
      <c r="C590" s="36"/>
      <c r="D590" s="160"/>
      <c r="E590" s="161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5"/>
        <v>0</v>
      </c>
      <c r="I590" s="14"/>
    </row>
    <row r="591" spans="1:9" ht="12.4" hidden="1" customHeight="1">
      <c r="A591" s="13"/>
      <c r="B591" s="1"/>
      <c r="C591" s="36"/>
      <c r="D591" s="160"/>
      <c r="E591" s="161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5"/>
        <v>0</v>
      </c>
      <c r="I591" s="14"/>
    </row>
    <row r="592" spans="1:9" ht="12.4" hidden="1" customHeight="1">
      <c r="A592" s="13"/>
      <c r="B592" s="1"/>
      <c r="C592" s="36"/>
      <c r="D592" s="160"/>
      <c r="E592" s="161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5"/>
        <v>0</v>
      </c>
      <c r="I592" s="14"/>
    </row>
    <row r="593" spans="1:9" ht="12.4" hidden="1" customHeight="1">
      <c r="A593" s="13"/>
      <c r="B593" s="1"/>
      <c r="C593" s="36"/>
      <c r="D593" s="160"/>
      <c r="E593" s="161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5"/>
        <v>0</v>
      </c>
      <c r="I593" s="14"/>
    </row>
    <row r="594" spans="1:9" ht="12.4" hidden="1" customHeight="1">
      <c r="A594" s="13"/>
      <c r="B594" s="1"/>
      <c r="C594" s="36"/>
      <c r="D594" s="160"/>
      <c r="E594" s="161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5"/>
        <v>0</v>
      </c>
      <c r="I594" s="14"/>
    </row>
    <row r="595" spans="1:9" ht="12.4" hidden="1" customHeight="1">
      <c r="A595" s="13"/>
      <c r="B595" s="1"/>
      <c r="C595" s="36"/>
      <c r="D595" s="160"/>
      <c r="E595" s="161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5"/>
        <v>0</v>
      </c>
      <c r="I595" s="14"/>
    </row>
    <row r="596" spans="1:9" ht="12.4" hidden="1" customHeight="1">
      <c r="A596" s="13"/>
      <c r="B596" s="1"/>
      <c r="C596" s="36"/>
      <c r="D596" s="160"/>
      <c r="E596" s="161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5"/>
        <v>0</v>
      </c>
      <c r="I596" s="14"/>
    </row>
    <row r="597" spans="1:9" ht="12.4" hidden="1" customHeight="1">
      <c r="A597" s="13"/>
      <c r="B597" s="1"/>
      <c r="C597" s="36"/>
      <c r="D597" s="160"/>
      <c r="E597" s="161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5"/>
        <v>0</v>
      </c>
      <c r="I597" s="14"/>
    </row>
    <row r="598" spans="1:9" ht="12.4" hidden="1" customHeight="1">
      <c r="A598" s="13"/>
      <c r="B598" s="1"/>
      <c r="C598" s="36"/>
      <c r="D598" s="160"/>
      <c r="E598" s="161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5"/>
        <v>0</v>
      </c>
      <c r="I598" s="14"/>
    </row>
    <row r="599" spans="1:9" ht="12.4" hidden="1" customHeight="1">
      <c r="A599" s="13"/>
      <c r="B599" s="1"/>
      <c r="C599" s="36"/>
      <c r="D599" s="160"/>
      <c r="E599" s="161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5"/>
        <v>0</v>
      </c>
      <c r="I599" s="14"/>
    </row>
    <row r="600" spans="1:9" ht="12.4" hidden="1" customHeight="1">
      <c r="A600" s="13"/>
      <c r="B600" s="1"/>
      <c r="C600" s="36"/>
      <c r="D600" s="160"/>
      <c r="E600" s="161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5"/>
        <v>0</v>
      </c>
      <c r="I600" s="14"/>
    </row>
    <row r="601" spans="1:9" ht="12.4" hidden="1" customHeight="1">
      <c r="A601" s="13"/>
      <c r="B601" s="1"/>
      <c r="C601" s="36"/>
      <c r="D601" s="160"/>
      <c r="E601" s="161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5"/>
        <v>0</v>
      </c>
      <c r="I601" s="14"/>
    </row>
    <row r="602" spans="1:9" ht="12.4" hidden="1" customHeight="1">
      <c r="A602" s="13"/>
      <c r="B602" s="1"/>
      <c r="C602" s="36"/>
      <c r="D602" s="160"/>
      <c r="E602" s="161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5"/>
        <v>0</v>
      </c>
      <c r="I602" s="14"/>
    </row>
    <row r="603" spans="1:9" ht="12.4" hidden="1" customHeight="1">
      <c r="A603" s="13"/>
      <c r="B603" s="1"/>
      <c r="C603" s="36"/>
      <c r="D603" s="160"/>
      <c r="E603" s="161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5"/>
        <v>0</v>
      </c>
      <c r="I603" s="14"/>
    </row>
    <row r="604" spans="1:9" ht="12.4" hidden="1" customHeight="1">
      <c r="A604" s="13"/>
      <c r="B604" s="1"/>
      <c r="C604" s="36"/>
      <c r="D604" s="160"/>
      <c r="E604" s="161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5"/>
        <v>0</v>
      </c>
      <c r="I604" s="14"/>
    </row>
    <row r="605" spans="1:9" ht="12.4" hidden="1" customHeight="1">
      <c r="A605" s="13"/>
      <c r="B605" s="1"/>
      <c r="C605" s="36"/>
      <c r="D605" s="160"/>
      <c r="E605" s="161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5"/>
        <v>0</v>
      </c>
      <c r="I605" s="14"/>
    </row>
    <row r="606" spans="1:9" ht="12.4" hidden="1" customHeight="1">
      <c r="A606" s="13"/>
      <c r="B606" s="1"/>
      <c r="C606" s="36"/>
      <c r="D606" s="160"/>
      <c r="E606" s="161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5"/>
        <v>0</v>
      </c>
      <c r="I606" s="14"/>
    </row>
    <row r="607" spans="1:9" ht="12.4" hidden="1" customHeight="1">
      <c r="A607" s="13"/>
      <c r="B607" s="1"/>
      <c r="C607" s="36"/>
      <c r="D607" s="160"/>
      <c r="E607" s="161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5"/>
        <v>0</v>
      </c>
      <c r="I607" s="14"/>
    </row>
    <row r="608" spans="1:9" ht="12.4" hidden="1" customHeight="1">
      <c r="A608" s="13"/>
      <c r="B608" s="1"/>
      <c r="C608" s="36"/>
      <c r="D608" s="160"/>
      <c r="E608" s="161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5"/>
        <v>0</v>
      </c>
      <c r="I608" s="14"/>
    </row>
    <row r="609" spans="1:9" ht="12.4" hidden="1" customHeight="1">
      <c r="A609" s="13"/>
      <c r="B609" s="1"/>
      <c r="C609" s="36"/>
      <c r="D609" s="160"/>
      <c r="E609" s="161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5"/>
        <v>0</v>
      </c>
      <c r="I609" s="14"/>
    </row>
    <row r="610" spans="1:9" ht="12.4" hidden="1" customHeight="1">
      <c r="A610" s="13"/>
      <c r="B610" s="1"/>
      <c r="C610" s="36"/>
      <c r="D610" s="160"/>
      <c r="E610" s="161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5"/>
        <v>0</v>
      </c>
      <c r="I610" s="14"/>
    </row>
    <row r="611" spans="1:9" ht="12.4" hidden="1" customHeight="1">
      <c r="A611" s="13"/>
      <c r="B611" s="1"/>
      <c r="C611" s="36"/>
      <c r="D611" s="160"/>
      <c r="E611" s="161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5"/>
        <v>0</v>
      </c>
      <c r="I611" s="14"/>
    </row>
    <row r="612" spans="1:9" ht="12.4" hidden="1" customHeight="1">
      <c r="A612" s="13"/>
      <c r="B612" s="1"/>
      <c r="C612" s="37"/>
      <c r="D612" s="160"/>
      <c r="E612" s="161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60"/>
      <c r="E613" s="161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6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60"/>
      <c r="E614" s="161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6"/>
        <v>0</v>
      </c>
      <c r="I614" s="14"/>
    </row>
    <row r="615" spans="1:9" ht="12.4" hidden="1" customHeight="1">
      <c r="A615" s="13"/>
      <c r="B615" s="1"/>
      <c r="C615" s="36"/>
      <c r="D615" s="160"/>
      <c r="E615" s="161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6"/>
        <v>0</v>
      </c>
      <c r="I615" s="14"/>
    </row>
    <row r="616" spans="1:9" ht="12.4" hidden="1" customHeight="1">
      <c r="A616" s="13"/>
      <c r="B616" s="1"/>
      <c r="C616" s="36"/>
      <c r="D616" s="160"/>
      <c r="E616" s="161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6"/>
        <v>0</v>
      </c>
      <c r="I616" s="14"/>
    </row>
    <row r="617" spans="1:9" ht="12.4" hidden="1" customHeight="1">
      <c r="A617" s="13"/>
      <c r="B617" s="1"/>
      <c r="C617" s="36"/>
      <c r="D617" s="160"/>
      <c r="E617" s="161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6"/>
        <v>0</v>
      </c>
      <c r="I617" s="14"/>
    </row>
    <row r="618" spans="1:9" ht="12.4" hidden="1" customHeight="1">
      <c r="A618" s="13"/>
      <c r="B618" s="1"/>
      <c r="C618" s="36"/>
      <c r="D618" s="160"/>
      <c r="E618" s="161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6"/>
        <v>0</v>
      </c>
      <c r="I618" s="14"/>
    </row>
    <row r="619" spans="1:9" ht="12.4" hidden="1" customHeight="1">
      <c r="A619" s="13"/>
      <c r="B619" s="1"/>
      <c r="C619" s="36"/>
      <c r="D619" s="160"/>
      <c r="E619" s="161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6"/>
        <v>0</v>
      </c>
      <c r="I619" s="14"/>
    </row>
    <row r="620" spans="1:9" ht="12.4" hidden="1" customHeight="1">
      <c r="A620" s="13"/>
      <c r="B620" s="1"/>
      <c r="C620" s="36"/>
      <c r="D620" s="160"/>
      <c r="E620" s="161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6"/>
        <v>0</v>
      </c>
      <c r="I620" s="14"/>
    </row>
    <row r="621" spans="1:9" ht="12.4" hidden="1" customHeight="1">
      <c r="A621" s="13"/>
      <c r="B621" s="1"/>
      <c r="C621" s="36"/>
      <c r="D621" s="160"/>
      <c r="E621" s="161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6"/>
        <v>0</v>
      </c>
      <c r="I621" s="14"/>
    </row>
    <row r="622" spans="1:9" ht="12.4" hidden="1" customHeight="1">
      <c r="A622" s="13"/>
      <c r="B622" s="1"/>
      <c r="C622" s="36"/>
      <c r="D622" s="160"/>
      <c r="E622" s="161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6"/>
        <v>0</v>
      </c>
      <c r="I622" s="14"/>
    </row>
    <row r="623" spans="1:9" ht="12.4" hidden="1" customHeight="1">
      <c r="A623" s="13"/>
      <c r="B623" s="1"/>
      <c r="C623" s="36"/>
      <c r="D623" s="160"/>
      <c r="E623" s="161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6"/>
        <v>0</v>
      </c>
      <c r="I623" s="14"/>
    </row>
    <row r="624" spans="1:9" ht="12.4" hidden="1" customHeight="1">
      <c r="A624" s="13"/>
      <c r="B624" s="1"/>
      <c r="C624" s="36"/>
      <c r="D624" s="160"/>
      <c r="E624" s="161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6"/>
        <v>0</v>
      </c>
      <c r="I624" s="14"/>
    </row>
    <row r="625" spans="1:9" ht="12.4" hidden="1" customHeight="1">
      <c r="A625" s="13"/>
      <c r="B625" s="1"/>
      <c r="C625" s="36"/>
      <c r="D625" s="160"/>
      <c r="E625" s="161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6"/>
        <v>0</v>
      </c>
      <c r="I625" s="14"/>
    </row>
    <row r="626" spans="1:9" ht="12.4" hidden="1" customHeight="1">
      <c r="A626" s="13"/>
      <c r="B626" s="1"/>
      <c r="C626" s="36"/>
      <c r="D626" s="160"/>
      <c r="E626" s="161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6"/>
        <v>0</v>
      </c>
      <c r="I626" s="14"/>
    </row>
    <row r="627" spans="1:9" ht="12.4" hidden="1" customHeight="1">
      <c r="A627" s="13"/>
      <c r="B627" s="1"/>
      <c r="C627" s="36"/>
      <c r="D627" s="160"/>
      <c r="E627" s="161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6"/>
        <v>0</v>
      </c>
      <c r="I627" s="14"/>
    </row>
    <row r="628" spans="1:9" ht="12.4" hidden="1" customHeight="1">
      <c r="A628" s="13"/>
      <c r="B628" s="1"/>
      <c r="C628" s="37"/>
      <c r="D628" s="160"/>
      <c r="E628" s="161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6"/>
        <v>0</v>
      </c>
      <c r="I628" s="14"/>
    </row>
    <row r="629" spans="1:9" ht="12.4" hidden="1" customHeight="1">
      <c r="A629" s="13"/>
      <c r="B629" s="1"/>
      <c r="C629" s="37"/>
      <c r="D629" s="160"/>
      <c r="E629" s="161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6"/>
        <v>0</v>
      </c>
      <c r="I629" s="14"/>
    </row>
    <row r="630" spans="1:9" ht="12.4" hidden="1" customHeight="1">
      <c r="A630" s="13"/>
      <c r="B630" s="1"/>
      <c r="C630" s="36"/>
      <c r="D630" s="160"/>
      <c r="E630" s="161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6"/>
        <v>0</v>
      </c>
      <c r="I630" s="14"/>
    </row>
    <row r="631" spans="1:9" ht="12.4" hidden="1" customHeight="1">
      <c r="A631" s="13"/>
      <c r="B631" s="1"/>
      <c r="C631" s="36"/>
      <c r="D631" s="160"/>
      <c r="E631" s="161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6"/>
        <v>0</v>
      </c>
      <c r="I631" s="14"/>
    </row>
    <row r="632" spans="1:9" ht="12.4" hidden="1" customHeight="1">
      <c r="A632" s="13"/>
      <c r="B632" s="1"/>
      <c r="C632" s="36"/>
      <c r="D632" s="160"/>
      <c r="E632" s="161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6"/>
        <v>0</v>
      </c>
      <c r="I632" s="14"/>
    </row>
    <row r="633" spans="1:9" ht="12.4" hidden="1" customHeight="1">
      <c r="A633" s="13"/>
      <c r="B633" s="1"/>
      <c r="C633" s="36"/>
      <c r="D633" s="160"/>
      <c r="E633" s="161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6"/>
        <v>0</v>
      </c>
      <c r="I633" s="14"/>
    </row>
    <row r="634" spans="1:9" ht="12.4" hidden="1" customHeight="1">
      <c r="A634" s="13"/>
      <c r="B634" s="1"/>
      <c r="C634" s="36"/>
      <c r="D634" s="160"/>
      <c r="E634" s="161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6"/>
        <v>0</v>
      </c>
      <c r="I634" s="14"/>
    </row>
    <row r="635" spans="1:9" ht="12.4" hidden="1" customHeight="1">
      <c r="A635" s="13"/>
      <c r="B635" s="1"/>
      <c r="C635" s="36"/>
      <c r="D635" s="160"/>
      <c r="E635" s="161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6"/>
        <v>0</v>
      </c>
      <c r="I635" s="14"/>
    </row>
    <row r="636" spans="1:9" ht="12.4" hidden="1" customHeight="1">
      <c r="A636" s="13"/>
      <c r="B636" s="1"/>
      <c r="C636" s="36"/>
      <c r="D636" s="160"/>
      <c r="E636" s="161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6"/>
        <v>0</v>
      </c>
      <c r="I636" s="14"/>
    </row>
    <row r="637" spans="1:9" ht="12.4" hidden="1" customHeight="1">
      <c r="A637" s="13"/>
      <c r="B637" s="1"/>
      <c r="C637" s="36"/>
      <c r="D637" s="160"/>
      <c r="E637" s="161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6"/>
        <v>0</v>
      </c>
      <c r="I637" s="14"/>
    </row>
    <row r="638" spans="1:9" ht="12.4" hidden="1" customHeight="1">
      <c r="A638" s="13"/>
      <c r="B638" s="1"/>
      <c r="C638" s="36"/>
      <c r="D638" s="160"/>
      <c r="E638" s="161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6"/>
        <v>0</v>
      </c>
      <c r="I638" s="14"/>
    </row>
    <row r="639" spans="1:9" ht="12.4" hidden="1" customHeight="1">
      <c r="A639" s="13"/>
      <c r="B639" s="1"/>
      <c r="C639" s="36"/>
      <c r="D639" s="160"/>
      <c r="E639" s="161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6"/>
        <v>0</v>
      </c>
      <c r="I639" s="14"/>
    </row>
    <row r="640" spans="1:9" ht="12.4" hidden="1" customHeight="1">
      <c r="A640" s="13"/>
      <c r="B640" s="1"/>
      <c r="C640" s="37"/>
      <c r="D640" s="160"/>
      <c r="E640" s="161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6"/>
        <v>0</v>
      </c>
      <c r="I640" s="14"/>
    </row>
    <row r="641" spans="1:9" ht="12" hidden="1" customHeight="1">
      <c r="A641" s="13"/>
      <c r="B641" s="1"/>
      <c r="C641" s="36"/>
      <c r="D641" s="160"/>
      <c r="E641" s="161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6"/>
        <v>0</v>
      </c>
      <c r="I641" s="14"/>
    </row>
    <row r="642" spans="1:9" ht="12.4" hidden="1" customHeight="1">
      <c r="A642" s="13"/>
      <c r="B642" s="1"/>
      <c r="C642" s="36"/>
      <c r="D642" s="160"/>
      <c r="E642" s="161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6"/>
        <v>0</v>
      </c>
      <c r="I642" s="14"/>
    </row>
    <row r="643" spans="1:9" ht="12.4" hidden="1" customHeight="1">
      <c r="A643" s="13"/>
      <c r="B643" s="1"/>
      <c r="C643" s="36"/>
      <c r="D643" s="160"/>
      <c r="E643" s="161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6"/>
        <v>0</v>
      </c>
      <c r="I643" s="14"/>
    </row>
    <row r="644" spans="1:9" ht="12.4" hidden="1" customHeight="1">
      <c r="A644" s="13"/>
      <c r="B644" s="1"/>
      <c r="C644" s="36"/>
      <c r="D644" s="160"/>
      <c r="E644" s="161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6"/>
        <v>0</v>
      </c>
      <c r="I644" s="14"/>
    </row>
    <row r="645" spans="1:9" ht="12.4" hidden="1" customHeight="1">
      <c r="A645" s="13"/>
      <c r="B645" s="1"/>
      <c r="C645" s="36"/>
      <c r="D645" s="160"/>
      <c r="E645" s="161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6"/>
        <v>0</v>
      </c>
      <c r="I645" s="14"/>
    </row>
    <row r="646" spans="1:9" ht="12.4" hidden="1" customHeight="1">
      <c r="A646" s="13"/>
      <c r="B646" s="1"/>
      <c r="C646" s="36"/>
      <c r="D646" s="160"/>
      <c r="E646" s="161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6"/>
        <v>0</v>
      </c>
      <c r="I646" s="14"/>
    </row>
    <row r="647" spans="1:9" ht="12.4" hidden="1" customHeight="1">
      <c r="A647" s="13"/>
      <c r="B647" s="1"/>
      <c r="C647" s="36"/>
      <c r="D647" s="160"/>
      <c r="E647" s="161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6"/>
        <v>0</v>
      </c>
      <c r="I647" s="14"/>
    </row>
    <row r="648" spans="1:9" ht="12.4" hidden="1" customHeight="1">
      <c r="A648" s="13"/>
      <c r="B648" s="1"/>
      <c r="C648" s="36"/>
      <c r="D648" s="160"/>
      <c r="E648" s="161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6"/>
        <v>0</v>
      </c>
      <c r="I648" s="14"/>
    </row>
    <row r="649" spans="1:9" ht="12.4" hidden="1" customHeight="1">
      <c r="A649" s="13"/>
      <c r="B649" s="1"/>
      <c r="C649" s="36"/>
      <c r="D649" s="160"/>
      <c r="E649" s="161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6"/>
        <v>0</v>
      </c>
      <c r="I649" s="14"/>
    </row>
    <row r="650" spans="1:9" ht="12.4" hidden="1" customHeight="1">
      <c r="A650" s="13"/>
      <c r="B650" s="1"/>
      <c r="C650" s="36"/>
      <c r="D650" s="160"/>
      <c r="E650" s="161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6"/>
        <v>0</v>
      </c>
      <c r="I650" s="14"/>
    </row>
    <row r="651" spans="1:9" ht="12.4" hidden="1" customHeight="1">
      <c r="A651" s="13"/>
      <c r="B651" s="1"/>
      <c r="C651" s="36"/>
      <c r="D651" s="160"/>
      <c r="E651" s="161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6"/>
        <v>0</v>
      </c>
      <c r="I651" s="14"/>
    </row>
    <row r="652" spans="1:9" ht="12.4" hidden="1" customHeight="1">
      <c r="A652" s="13"/>
      <c r="B652" s="1"/>
      <c r="C652" s="36"/>
      <c r="D652" s="160"/>
      <c r="E652" s="161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6"/>
        <v>0</v>
      </c>
      <c r="I652" s="14"/>
    </row>
    <row r="653" spans="1:9" ht="12.4" hidden="1" customHeight="1">
      <c r="A653" s="13"/>
      <c r="B653" s="1"/>
      <c r="C653" s="36"/>
      <c r="D653" s="160"/>
      <c r="E653" s="161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6"/>
        <v>0</v>
      </c>
      <c r="I653" s="14"/>
    </row>
    <row r="654" spans="1:9" ht="12.4" hidden="1" customHeight="1">
      <c r="A654" s="13"/>
      <c r="B654" s="1"/>
      <c r="C654" s="36"/>
      <c r="D654" s="160"/>
      <c r="E654" s="161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6"/>
        <v>0</v>
      </c>
      <c r="I654" s="14"/>
    </row>
    <row r="655" spans="1:9" ht="12.4" hidden="1" customHeight="1">
      <c r="A655" s="13"/>
      <c r="B655" s="1"/>
      <c r="C655" s="36"/>
      <c r="D655" s="160"/>
      <c r="E655" s="161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6"/>
        <v>0</v>
      </c>
      <c r="I655" s="14"/>
    </row>
    <row r="656" spans="1:9" ht="12.4" hidden="1" customHeight="1">
      <c r="A656" s="13"/>
      <c r="B656" s="1"/>
      <c r="C656" s="36"/>
      <c r="D656" s="160"/>
      <c r="E656" s="161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6"/>
        <v>0</v>
      </c>
      <c r="I656" s="14"/>
    </row>
    <row r="657" spans="1:9" ht="12.4" hidden="1" customHeight="1">
      <c r="A657" s="13"/>
      <c r="B657" s="1"/>
      <c r="C657" s="36"/>
      <c r="D657" s="160"/>
      <c r="E657" s="161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6"/>
        <v>0</v>
      </c>
      <c r="I657" s="14"/>
    </row>
    <row r="658" spans="1:9" ht="12.4" hidden="1" customHeight="1">
      <c r="A658" s="13"/>
      <c r="B658" s="1"/>
      <c r="C658" s="36"/>
      <c r="D658" s="160"/>
      <c r="E658" s="161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6"/>
        <v>0</v>
      </c>
      <c r="I658" s="14"/>
    </row>
    <row r="659" spans="1:9" ht="12.4" hidden="1" customHeight="1">
      <c r="A659" s="13"/>
      <c r="B659" s="1"/>
      <c r="C659" s="36"/>
      <c r="D659" s="160"/>
      <c r="E659" s="161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6"/>
        <v>0</v>
      </c>
      <c r="I659" s="14"/>
    </row>
    <row r="660" spans="1:9" ht="12.4" hidden="1" customHeight="1">
      <c r="A660" s="13"/>
      <c r="B660" s="1"/>
      <c r="C660" s="36"/>
      <c r="D660" s="160"/>
      <c r="E660" s="161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6"/>
        <v>0</v>
      </c>
      <c r="I660" s="14"/>
    </row>
    <row r="661" spans="1:9" ht="12.4" hidden="1" customHeight="1">
      <c r="A661" s="13"/>
      <c r="B661" s="1"/>
      <c r="C661" s="36"/>
      <c r="D661" s="160"/>
      <c r="E661" s="161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6"/>
        <v>0</v>
      </c>
      <c r="I661" s="14"/>
    </row>
    <row r="662" spans="1:9" ht="12.4" hidden="1" customHeight="1">
      <c r="A662" s="13"/>
      <c r="B662" s="1"/>
      <c r="C662" s="36"/>
      <c r="D662" s="160"/>
      <c r="E662" s="161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6"/>
        <v>0</v>
      </c>
      <c r="I662" s="14"/>
    </row>
    <row r="663" spans="1:9" ht="12.4" hidden="1" customHeight="1">
      <c r="A663" s="13"/>
      <c r="B663" s="1"/>
      <c r="C663" s="36"/>
      <c r="D663" s="160"/>
      <c r="E663" s="161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6"/>
        <v>0</v>
      </c>
      <c r="I663" s="14"/>
    </row>
    <row r="664" spans="1:9" ht="12.4" hidden="1" customHeight="1">
      <c r="A664" s="13"/>
      <c r="B664" s="1"/>
      <c r="C664" s="36"/>
      <c r="D664" s="160"/>
      <c r="E664" s="161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6"/>
        <v>0</v>
      </c>
      <c r="I664" s="14"/>
    </row>
    <row r="665" spans="1:9" ht="12.4" hidden="1" customHeight="1">
      <c r="A665" s="13"/>
      <c r="B665" s="1"/>
      <c r="C665" s="36"/>
      <c r="D665" s="160"/>
      <c r="E665" s="161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6"/>
        <v>0</v>
      </c>
      <c r="I665" s="14"/>
    </row>
    <row r="666" spans="1:9" ht="12.4" hidden="1" customHeight="1">
      <c r="A666" s="13"/>
      <c r="B666" s="1"/>
      <c r="C666" s="36"/>
      <c r="D666" s="160"/>
      <c r="E666" s="161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6"/>
        <v>0</v>
      </c>
      <c r="I666" s="14"/>
    </row>
    <row r="667" spans="1:9" ht="12.4" hidden="1" customHeight="1">
      <c r="A667" s="13"/>
      <c r="B667" s="1"/>
      <c r="C667" s="36"/>
      <c r="D667" s="160"/>
      <c r="E667" s="161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6"/>
        <v>0</v>
      </c>
      <c r="I667" s="14"/>
    </row>
    <row r="668" spans="1:9" ht="12.4" hidden="1" customHeight="1">
      <c r="A668" s="13"/>
      <c r="B668" s="1"/>
      <c r="C668" s="37"/>
      <c r="D668" s="160"/>
      <c r="E668" s="161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60"/>
      <c r="E669" s="161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7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60"/>
      <c r="E670" s="161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7"/>
        <v>0</v>
      </c>
      <c r="I670" s="14"/>
    </row>
    <row r="671" spans="1:9" ht="12.4" hidden="1" customHeight="1">
      <c r="A671" s="13"/>
      <c r="B671" s="1"/>
      <c r="C671" s="36"/>
      <c r="D671" s="160"/>
      <c r="E671" s="161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7"/>
        <v>0</v>
      </c>
      <c r="I671" s="14"/>
    </row>
    <row r="672" spans="1:9" ht="12.4" hidden="1" customHeight="1">
      <c r="A672" s="13"/>
      <c r="B672" s="1"/>
      <c r="C672" s="36"/>
      <c r="D672" s="160"/>
      <c r="E672" s="161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7"/>
        <v>0</v>
      </c>
      <c r="I672" s="14"/>
    </row>
    <row r="673" spans="1:9" ht="12.4" hidden="1" customHeight="1">
      <c r="A673" s="13"/>
      <c r="B673" s="1"/>
      <c r="C673" s="36"/>
      <c r="D673" s="160"/>
      <c r="E673" s="161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7"/>
        <v>0</v>
      </c>
      <c r="I673" s="14"/>
    </row>
    <row r="674" spans="1:9" ht="12.4" hidden="1" customHeight="1">
      <c r="A674" s="13"/>
      <c r="B674" s="1"/>
      <c r="C674" s="36"/>
      <c r="D674" s="160"/>
      <c r="E674" s="161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7"/>
        <v>0</v>
      </c>
      <c r="I674" s="14"/>
    </row>
    <row r="675" spans="1:9" ht="12.4" hidden="1" customHeight="1">
      <c r="A675" s="13"/>
      <c r="B675" s="1"/>
      <c r="C675" s="36"/>
      <c r="D675" s="160"/>
      <c r="E675" s="161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7"/>
        <v>0</v>
      </c>
      <c r="I675" s="14"/>
    </row>
    <row r="676" spans="1:9" ht="12.4" hidden="1" customHeight="1">
      <c r="A676" s="13"/>
      <c r="B676" s="1"/>
      <c r="C676" s="36"/>
      <c r="D676" s="160"/>
      <c r="E676" s="161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7"/>
        <v>0</v>
      </c>
      <c r="I676" s="14"/>
    </row>
    <row r="677" spans="1:9" ht="12.4" hidden="1" customHeight="1">
      <c r="A677" s="13"/>
      <c r="B677" s="1"/>
      <c r="C677" s="36"/>
      <c r="D677" s="160"/>
      <c r="E677" s="161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7"/>
        <v>0</v>
      </c>
      <c r="I677" s="14"/>
    </row>
    <row r="678" spans="1:9" ht="12.4" hidden="1" customHeight="1">
      <c r="A678" s="13"/>
      <c r="B678" s="1"/>
      <c r="C678" s="36"/>
      <c r="D678" s="160"/>
      <c r="E678" s="161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7"/>
        <v>0</v>
      </c>
      <c r="I678" s="14"/>
    </row>
    <row r="679" spans="1:9" ht="12.4" hidden="1" customHeight="1">
      <c r="A679" s="13"/>
      <c r="B679" s="1"/>
      <c r="C679" s="36"/>
      <c r="D679" s="160"/>
      <c r="E679" s="161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7"/>
        <v>0</v>
      </c>
      <c r="I679" s="14"/>
    </row>
    <row r="680" spans="1:9" ht="12.4" hidden="1" customHeight="1">
      <c r="A680" s="13"/>
      <c r="B680" s="1"/>
      <c r="C680" s="36"/>
      <c r="D680" s="160"/>
      <c r="E680" s="161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7"/>
        <v>0</v>
      </c>
      <c r="I680" s="14"/>
    </row>
    <row r="681" spans="1:9" ht="12.4" hidden="1" customHeight="1">
      <c r="A681" s="13"/>
      <c r="B681" s="1"/>
      <c r="C681" s="36"/>
      <c r="D681" s="160"/>
      <c r="E681" s="161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7"/>
        <v>0</v>
      </c>
      <c r="I681" s="14"/>
    </row>
    <row r="682" spans="1:9" ht="12.4" hidden="1" customHeight="1">
      <c r="A682" s="13"/>
      <c r="B682" s="1"/>
      <c r="C682" s="36"/>
      <c r="D682" s="160"/>
      <c r="E682" s="161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7"/>
        <v>0</v>
      </c>
      <c r="I682" s="14"/>
    </row>
    <row r="683" spans="1:9" ht="12.4" hidden="1" customHeight="1">
      <c r="A683" s="13"/>
      <c r="B683" s="1"/>
      <c r="C683" s="36"/>
      <c r="D683" s="160"/>
      <c r="E683" s="161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7"/>
        <v>0</v>
      </c>
      <c r="I683" s="14"/>
    </row>
    <row r="684" spans="1:9" ht="12.4" hidden="1" customHeight="1">
      <c r="A684" s="13"/>
      <c r="B684" s="1"/>
      <c r="C684" s="36"/>
      <c r="D684" s="160"/>
      <c r="E684" s="161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7"/>
        <v>0</v>
      </c>
      <c r="I684" s="14"/>
    </row>
    <row r="685" spans="1:9" ht="12.4" hidden="1" customHeight="1">
      <c r="A685" s="13"/>
      <c r="B685" s="1"/>
      <c r="C685" s="36"/>
      <c r="D685" s="160"/>
      <c r="E685" s="161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7"/>
        <v>0</v>
      </c>
      <c r="I685" s="14"/>
    </row>
    <row r="686" spans="1:9" ht="12.4" hidden="1" customHeight="1">
      <c r="A686" s="13"/>
      <c r="B686" s="1"/>
      <c r="C686" s="36"/>
      <c r="D686" s="160"/>
      <c r="E686" s="161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7"/>
        <v>0</v>
      </c>
      <c r="I686" s="14"/>
    </row>
    <row r="687" spans="1:9" ht="12.4" hidden="1" customHeight="1">
      <c r="A687" s="13"/>
      <c r="B687" s="1"/>
      <c r="C687" s="36"/>
      <c r="D687" s="160"/>
      <c r="E687" s="161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7"/>
        <v>0</v>
      </c>
      <c r="I687" s="14"/>
    </row>
    <row r="688" spans="1:9" ht="12.4" hidden="1" customHeight="1">
      <c r="A688" s="13"/>
      <c r="B688" s="1"/>
      <c r="C688" s="36"/>
      <c r="D688" s="160"/>
      <c r="E688" s="161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7"/>
        <v>0</v>
      </c>
      <c r="I688" s="14"/>
    </row>
    <row r="689" spans="1:9" ht="12.4" hidden="1" customHeight="1">
      <c r="A689" s="13"/>
      <c r="B689" s="1"/>
      <c r="C689" s="36"/>
      <c r="D689" s="160"/>
      <c r="E689" s="161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7"/>
        <v>0</v>
      </c>
      <c r="I689" s="14"/>
    </row>
    <row r="690" spans="1:9" ht="12.4" hidden="1" customHeight="1">
      <c r="A690" s="13"/>
      <c r="B690" s="1"/>
      <c r="C690" s="36"/>
      <c r="D690" s="160"/>
      <c r="E690" s="161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7"/>
        <v>0</v>
      </c>
      <c r="I690" s="14"/>
    </row>
    <row r="691" spans="1:9" ht="12.4" hidden="1" customHeight="1">
      <c r="A691" s="13"/>
      <c r="B691" s="1"/>
      <c r="C691" s="36"/>
      <c r="D691" s="160"/>
      <c r="E691" s="161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7"/>
        <v>0</v>
      </c>
      <c r="I691" s="14"/>
    </row>
    <row r="692" spans="1:9" ht="12.4" hidden="1" customHeight="1">
      <c r="A692" s="13"/>
      <c r="B692" s="1"/>
      <c r="C692" s="37"/>
      <c r="D692" s="160"/>
      <c r="E692" s="161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7"/>
        <v>0</v>
      </c>
      <c r="I692" s="14"/>
    </row>
    <row r="693" spans="1:9" ht="12" hidden="1" customHeight="1">
      <c r="A693" s="13"/>
      <c r="B693" s="1"/>
      <c r="C693" s="36"/>
      <c r="D693" s="160"/>
      <c r="E693" s="161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7"/>
        <v>0</v>
      </c>
      <c r="I693" s="14"/>
    </row>
    <row r="694" spans="1:9" ht="12.4" hidden="1" customHeight="1">
      <c r="A694" s="13"/>
      <c r="B694" s="1"/>
      <c r="C694" s="36"/>
      <c r="D694" s="160"/>
      <c r="E694" s="161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7"/>
        <v>0</v>
      </c>
      <c r="I694" s="14"/>
    </row>
    <row r="695" spans="1:9" ht="12.4" hidden="1" customHeight="1">
      <c r="A695" s="13"/>
      <c r="B695" s="1"/>
      <c r="C695" s="36"/>
      <c r="D695" s="160"/>
      <c r="E695" s="161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7"/>
        <v>0</v>
      </c>
      <c r="I695" s="14"/>
    </row>
    <row r="696" spans="1:9" ht="12.4" hidden="1" customHeight="1">
      <c r="A696" s="13"/>
      <c r="B696" s="1"/>
      <c r="C696" s="36"/>
      <c r="D696" s="160"/>
      <c r="E696" s="161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7"/>
        <v>0</v>
      </c>
      <c r="I696" s="14"/>
    </row>
    <row r="697" spans="1:9" ht="12.4" hidden="1" customHeight="1">
      <c r="A697" s="13"/>
      <c r="B697" s="1"/>
      <c r="C697" s="36"/>
      <c r="D697" s="160"/>
      <c r="E697" s="161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7"/>
        <v>0</v>
      </c>
      <c r="I697" s="14"/>
    </row>
    <row r="698" spans="1:9" ht="12.4" hidden="1" customHeight="1">
      <c r="A698" s="13"/>
      <c r="B698" s="1"/>
      <c r="C698" s="36"/>
      <c r="D698" s="160"/>
      <c r="E698" s="161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7"/>
        <v>0</v>
      </c>
      <c r="I698" s="14"/>
    </row>
    <row r="699" spans="1:9" ht="12.4" hidden="1" customHeight="1">
      <c r="A699" s="13"/>
      <c r="B699" s="1"/>
      <c r="C699" s="36"/>
      <c r="D699" s="160"/>
      <c r="E699" s="161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7"/>
        <v>0</v>
      </c>
      <c r="I699" s="14"/>
    </row>
    <row r="700" spans="1:9" ht="12.4" hidden="1" customHeight="1">
      <c r="A700" s="13"/>
      <c r="B700" s="1"/>
      <c r="C700" s="36"/>
      <c r="D700" s="160"/>
      <c r="E700" s="161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7"/>
        <v>0</v>
      </c>
      <c r="I700" s="14"/>
    </row>
    <row r="701" spans="1:9" ht="12.4" hidden="1" customHeight="1">
      <c r="A701" s="13"/>
      <c r="B701" s="1"/>
      <c r="C701" s="36"/>
      <c r="D701" s="160"/>
      <c r="E701" s="161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7"/>
        <v>0</v>
      </c>
      <c r="I701" s="14"/>
    </row>
    <row r="702" spans="1:9" ht="12.4" hidden="1" customHeight="1">
      <c r="A702" s="13"/>
      <c r="B702" s="1"/>
      <c r="C702" s="36"/>
      <c r="D702" s="160"/>
      <c r="E702" s="161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7"/>
        <v>0</v>
      </c>
      <c r="I702" s="14"/>
    </row>
    <row r="703" spans="1:9" ht="12.4" hidden="1" customHeight="1">
      <c r="A703" s="13"/>
      <c r="B703" s="1"/>
      <c r="C703" s="36"/>
      <c r="D703" s="160"/>
      <c r="E703" s="161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7"/>
        <v>0</v>
      </c>
      <c r="I703" s="14"/>
    </row>
    <row r="704" spans="1:9" ht="12.4" hidden="1" customHeight="1">
      <c r="A704" s="13"/>
      <c r="B704" s="1"/>
      <c r="C704" s="36"/>
      <c r="D704" s="160"/>
      <c r="E704" s="161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7"/>
        <v>0</v>
      </c>
      <c r="I704" s="14"/>
    </row>
    <row r="705" spans="1:9" ht="12.4" hidden="1" customHeight="1">
      <c r="A705" s="13"/>
      <c r="B705" s="1"/>
      <c r="C705" s="36"/>
      <c r="D705" s="160"/>
      <c r="E705" s="161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7"/>
        <v>0</v>
      </c>
      <c r="I705" s="14"/>
    </row>
    <row r="706" spans="1:9" ht="12.4" hidden="1" customHeight="1">
      <c r="A706" s="13"/>
      <c r="B706" s="1"/>
      <c r="C706" s="36"/>
      <c r="D706" s="160"/>
      <c r="E706" s="161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7"/>
        <v>0</v>
      </c>
      <c r="I706" s="14"/>
    </row>
    <row r="707" spans="1:9" ht="12.4" hidden="1" customHeight="1">
      <c r="A707" s="13"/>
      <c r="B707" s="1"/>
      <c r="C707" s="36"/>
      <c r="D707" s="160"/>
      <c r="E707" s="161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7"/>
        <v>0</v>
      </c>
      <c r="I707" s="14"/>
    </row>
    <row r="708" spans="1:9" ht="12.4" hidden="1" customHeight="1">
      <c r="A708" s="13"/>
      <c r="B708" s="1"/>
      <c r="C708" s="36"/>
      <c r="D708" s="160"/>
      <c r="E708" s="161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7"/>
        <v>0</v>
      </c>
      <c r="I708" s="14"/>
    </row>
    <row r="709" spans="1:9" ht="12.4" hidden="1" customHeight="1">
      <c r="A709" s="13"/>
      <c r="B709" s="1"/>
      <c r="C709" s="36"/>
      <c r="D709" s="160"/>
      <c r="E709" s="161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7"/>
        <v>0</v>
      </c>
      <c r="I709" s="14"/>
    </row>
    <row r="710" spans="1:9" ht="12.4" hidden="1" customHeight="1">
      <c r="A710" s="13"/>
      <c r="B710" s="1"/>
      <c r="C710" s="36"/>
      <c r="D710" s="160"/>
      <c r="E710" s="161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7"/>
        <v>0</v>
      </c>
      <c r="I710" s="14"/>
    </row>
    <row r="711" spans="1:9" ht="12.4" hidden="1" customHeight="1">
      <c r="A711" s="13"/>
      <c r="B711" s="1"/>
      <c r="C711" s="36"/>
      <c r="D711" s="160"/>
      <c r="E711" s="161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7"/>
        <v>0</v>
      </c>
      <c r="I711" s="14"/>
    </row>
    <row r="712" spans="1:9" ht="12.4" hidden="1" customHeight="1">
      <c r="A712" s="13"/>
      <c r="B712" s="1"/>
      <c r="C712" s="36"/>
      <c r="D712" s="160"/>
      <c r="E712" s="161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7"/>
        <v>0</v>
      </c>
      <c r="I712" s="14"/>
    </row>
    <row r="713" spans="1:9" ht="12.4" hidden="1" customHeight="1">
      <c r="A713" s="13"/>
      <c r="B713" s="1"/>
      <c r="C713" s="36"/>
      <c r="D713" s="160"/>
      <c r="E713" s="161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7"/>
        <v>0</v>
      </c>
      <c r="I713" s="14"/>
    </row>
    <row r="714" spans="1:9" ht="12.4" hidden="1" customHeight="1">
      <c r="A714" s="13"/>
      <c r="B714" s="1"/>
      <c r="C714" s="36"/>
      <c r="D714" s="160"/>
      <c r="E714" s="161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7"/>
        <v>0</v>
      </c>
      <c r="I714" s="14"/>
    </row>
    <row r="715" spans="1:9" ht="12.4" hidden="1" customHeight="1">
      <c r="A715" s="13"/>
      <c r="B715" s="1"/>
      <c r="C715" s="36"/>
      <c r="D715" s="160"/>
      <c r="E715" s="161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7"/>
        <v>0</v>
      </c>
      <c r="I715" s="14"/>
    </row>
    <row r="716" spans="1:9" ht="12.4" hidden="1" customHeight="1">
      <c r="A716" s="13"/>
      <c r="B716" s="1"/>
      <c r="C716" s="36"/>
      <c r="D716" s="160"/>
      <c r="E716" s="161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7"/>
        <v>0</v>
      </c>
      <c r="I716" s="14"/>
    </row>
    <row r="717" spans="1:9" ht="12.4" hidden="1" customHeight="1">
      <c r="A717" s="13"/>
      <c r="B717" s="1"/>
      <c r="C717" s="36"/>
      <c r="D717" s="160"/>
      <c r="E717" s="161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7"/>
        <v>0</v>
      </c>
      <c r="I717" s="14"/>
    </row>
    <row r="718" spans="1:9" ht="12.4" hidden="1" customHeight="1">
      <c r="A718" s="13"/>
      <c r="B718" s="1"/>
      <c r="C718" s="36"/>
      <c r="D718" s="160"/>
      <c r="E718" s="161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7"/>
        <v>0</v>
      </c>
      <c r="I718" s="14"/>
    </row>
    <row r="719" spans="1:9" ht="12.4" hidden="1" customHeight="1">
      <c r="A719" s="13"/>
      <c r="B719" s="1"/>
      <c r="C719" s="36"/>
      <c r="D719" s="160"/>
      <c r="E719" s="161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7"/>
        <v>0</v>
      </c>
      <c r="I719" s="14"/>
    </row>
    <row r="720" spans="1:9" ht="12.4" hidden="1" customHeight="1">
      <c r="A720" s="13"/>
      <c r="B720" s="1"/>
      <c r="C720" s="37"/>
      <c r="D720" s="160"/>
      <c r="E720" s="161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60"/>
      <c r="E721" s="161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8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60"/>
      <c r="E722" s="161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8"/>
        <v>0</v>
      </c>
      <c r="I722" s="14"/>
    </row>
    <row r="723" spans="1:9" ht="12.4" hidden="1" customHeight="1">
      <c r="A723" s="13"/>
      <c r="B723" s="1"/>
      <c r="C723" s="36"/>
      <c r="D723" s="160"/>
      <c r="E723" s="161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8"/>
        <v>0</v>
      </c>
      <c r="I723" s="14"/>
    </row>
    <row r="724" spans="1:9" ht="12.4" hidden="1" customHeight="1">
      <c r="A724" s="13"/>
      <c r="B724" s="1"/>
      <c r="C724" s="36"/>
      <c r="D724" s="160"/>
      <c r="E724" s="161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8"/>
        <v>0</v>
      </c>
      <c r="I724" s="14"/>
    </row>
    <row r="725" spans="1:9" ht="12.4" hidden="1" customHeight="1">
      <c r="A725" s="13"/>
      <c r="B725" s="1"/>
      <c r="C725" s="36"/>
      <c r="D725" s="160"/>
      <c r="E725" s="161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8"/>
        <v>0</v>
      </c>
      <c r="I725" s="14"/>
    </row>
    <row r="726" spans="1:9" ht="12.4" hidden="1" customHeight="1">
      <c r="A726" s="13"/>
      <c r="B726" s="1"/>
      <c r="C726" s="36"/>
      <c r="D726" s="160"/>
      <c r="E726" s="161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8"/>
        <v>0</v>
      </c>
      <c r="I726" s="14"/>
    </row>
    <row r="727" spans="1:9" ht="12.4" hidden="1" customHeight="1">
      <c r="A727" s="13"/>
      <c r="B727" s="1"/>
      <c r="C727" s="36"/>
      <c r="D727" s="160"/>
      <c r="E727" s="161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8"/>
        <v>0</v>
      </c>
      <c r="I727" s="14"/>
    </row>
    <row r="728" spans="1:9" ht="12.4" hidden="1" customHeight="1">
      <c r="A728" s="13"/>
      <c r="B728" s="1"/>
      <c r="C728" s="36"/>
      <c r="D728" s="160"/>
      <c r="E728" s="161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8"/>
        <v>0</v>
      </c>
      <c r="I728" s="14"/>
    </row>
    <row r="729" spans="1:9" ht="12.4" hidden="1" customHeight="1">
      <c r="A729" s="13"/>
      <c r="B729" s="1"/>
      <c r="C729" s="36"/>
      <c r="D729" s="160"/>
      <c r="E729" s="161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8"/>
        <v>0</v>
      </c>
      <c r="I729" s="14"/>
    </row>
    <row r="730" spans="1:9" ht="12.4" hidden="1" customHeight="1">
      <c r="A730" s="13"/>
      <c r="B730" s="1"/>
      <c r="C730" s="36"/>
      <c r="D730" s="160"/>
      <c r="E730" s="161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8"/>
        <v>0</v>
      </c>
      <c r="I730" s="14"/>
    </row>
    <row r="731" spans="1:9" ht="12.4" hidden="1" customHeight="1">
      <c r="A731" s="13"/>
      <c r="B731" s="1"/>
      <c r="C731" s="36"/>
      <c r="D731" s="160"/>
      <c r="E731" s="161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8"/>
        <v>0</v>
      </c>
      <c r="I731" s="14"/>
    </row>
    <row r="732" spans="1:9" ht="12.4" hidden="1" customHeight="1">
      <c r="A732" s="13"/>
      <c r="B732" s="1"/>
      <c r="C732" s="36"/>
      <c r="D732" s="160"/>
      <c r="E732" s="161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8"/>
        <v>0</v>
      </c>
      <c r="I732" s="14"/>
    </row>
    <row r="733" spans="1:9" ht="12.4" hidden="1" customHeight="1">
      <c r="A733" s="13"/>
      <c r="B733" s="1"/>
      <c r="C733" s="36"/>
      <c r="D733" s="160"/>
      <c r="E733" s="161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8"/>
        <v>0</v>
      </c>
      <c r="I733" s="14"/>
    </row>
    <row r="734" spans="1:9" ht="12.4" hidden="1" customHeight="1">
      <c r="A734" s="13"/>
      <c r="B734" s="1"/>
      <c r="C734" s="36"/>
      <c r="D734" s="160"/>
      <c r="E734" s="161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8"/>
        <v>0</v>
      </c>
      <c r="I734" s="14"/>
    </row>
    <row r="735" spans="1:9" ht="12.4" hidden="1" customHeight="1">
      <c r="A735" s="13"/>
      <c r="B735" s="1"/>
      <c r="C735" s="36"/>
      <c r="D735" s="160"/>
      <c r="E735" s="161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8"/>
        <v>0</v>
      </c>
      <c r="I735" s="14"/>
    </row>
    <row r="736" spans="1:9" ht="12.4" hidden="1" customHeight="1">
      <c r="A736" s="13"/>
      <c r="B736" s="1"/>
      <c r="C736" s="37"/>
      <c r="D736" s="160"/>
      <c r="E736" s="161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8"/>
        <v>0</v>
      </c>
      <c r="I736" s="14"/>
    </row>
    <row r="737" spans="1:9" ht="12.4" hidden="1" customHeight="1">
      <c r="A737" s="13"/>
      <c r="B737" s="1"/>
      <c r="C737" s="37"/>
      <c r="D737" s="160"/>
      <c r="E737" s="161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8"/>
        <v>0</v>
      </c>
      <c r="I737" s="14"/>
    </row>
    <row r="738" spans="1:9" ht="12.4" hidden="1" customHeight="1">
      <c r="A738" s="13"/>
      <c r="B738" s="1"/>
      <c r="C738" s="36"/>
      <c r="D738" s="160"/>
      <c r="E738" s="161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60"/>
      <c r="E739" s="161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9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60"/>
      <c r="E740" s="161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9"/>
        <v>0</v>
      </c>
      <c r="I740" s="14"/>
    </row>
    <row r="741" spans="1:9" ht="12.4" hidden="1" customHeight="1">
      <c r="A741" s="13"/>
      <c r="B741" s="1"/>
      <c r="C741" s="36"/>
      <c r="D741" s="160"/>
      <c r="E741" s="161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9"/>
        <v>0</v>
      </c>
      <c r="I741" s="14"/>
    </row>
    <row r="742" spans="1:9" ht="12.4" hidden="1" customHeight="1">
      <c r="A742" s="13"/>
      <c r="B742" s="1"/>
      <c r="C742" s="36"/>
      <c r="D742" s="160"/>
      <c r="E742" s="161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9"/>
        <v>0</v>
      </c>
      <c r="I742" s="14"/>
    </row>
    <row r="743" spans="1:9" ht="12.4" hidden="1" customHeight="1">
      <c r="A743" s="13"/>
      <c r="B743" s="1"/>
      <c r="C743" s="36"/>
      <c r="D743" s="160"/>
      <c r="E743" s="161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9"/>
        <v>0</v>
      </c>
      <c r="I743" s="14"/>
    </row>
    <row r="744" spans="1:9" ht="12.4" hidden="1" customHeight="1">
      <c r="A744" s="13"/>
      <c r="B744" s="1"/>
      <c r="C744" s="36"/>
      <c r="D744" s="160"/>
      <c r="E744" s="161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9"/>
        <v>0</v>
      </c>
      <c r="I744" s="14"/>
    </row>
    <row r="745" spans="1:9" ht="12.4" hidden="1" customHeight="1">
      <c r="A745" s="13"/>
      <c r="B745" s="1"/>
      <c r="C745" s="36"/>
      <c r="D745" s="160"/>
      <c r="E745" s="161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9"/>
        <v>0</v>
      </c>
      <c r="I745" s="14"/>
    </row>
    <row r="746" spans="1:9" ht="12.4" hidden="1" customHeight="1">
      <c r="A746" s="13"/>
      <c r="B746" s="1"/>
      <c r="C746" s="36"/>
      <c r="D746" s="160"/>
      <c r="E746" s="161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9"/>
        <v>0</v>
      </c>
      <c r="I746" s="14"/>
    </row>
    <row r="747" spans="1:9" ht="12.4" hidden="1" customHeight="1">
      <c r="A747" s="13"/>
      <c r="B747" s="1"/>
      <c r="C747" s="36"/>
      <c r="D747" s="160"/>
      <c r="E747" s="161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9"/>
        <v>0</v>
      </c>
      <c r="I747" s="14"/>
    </row>
    <row r="748" spans="1:9" ht="12.4" hidden="1" customHeight="1">
      <c r="A748" s="13"/>
      <c r="B748" s="1"/>
      <c r="C748" s="36"/>
      <c r="D748" s="160"/>
      <c r="E748" s="161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9"/>
        <v>0</v>
      </c>
      <c r="I748" s="14"/>
    </row>
    <row r="749" spans="1:9" ht="12.4" hidden="1" customHeight="1">
      <c r="A749" s="13"/>
      <c r="B749" s="1"/>
      <c r="C749" s="37"/>
      <c r="D749" s="160"/>
      <c r="E749" s="161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9"/>
        <v>0</v>
      </c>
      <c r="I749" s="14"/>
    </row>
    <row r="750" spans="1:9" ht="12" hidden="1" customHeight="1">
      <c r="A750" s="13"/>
      <c r="B750" s="1"/>
      <c r="C750" s="36"/>
      <c r="D750" s="160"/>
      <c r="E750" s="161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9"/>
        <v>0</v>
      </c>
      <c r="I750" s="14"/>
    </row>
    <row r="751" spans="1:9" ht="12.4" hidden="1" customHeight="1">
      <c r="A751" s="13"/>
      <c r="B751" s="1"/>
      <c r="C751" s="36"/>
      <c r="D751" s="160"/>
      <c r="E751" s="161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9"/>
        <v>0</v>
      </c>
      <c r="I751" s="14"/>
    </row>
    <row r="752" spans="1:9" ht="12.4" hidden="1" customHeight="1">
      <c r="A752" s="13"/>
      <c r="B752" s="1"/>
      <c r="C752" s="36"/>
      <c r="D752" s="160"/>
      <c r="E752" s="161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9"/>
        <v>0</v>
      </c>
      <c r="I752" s="14"/>
    </row>
    <row r="753" spans="1:9" ht="12.4" hidden="1" customHeight="1">
      <c r="A753" s="13"/>
      <c r="B753" s="1"/>
      <c r="C753" s="36"/>
      <c r="D753" s="160"/>
      <c r="E753" s="161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9"/>
        <v>0</v>
      </c>
      <c r="I753" s="14"/>
    </row>
    <row r="754" spans="1:9" ht="12.4" hidden="1" customHeight="1">
      <c r="A754" s="13"/>
      <c r="B754" s="1"/>
      <c r="C754" s="36"/>
      <c r="D754" s="160"/>
      <c r="E754" s="161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9"/>
        <v>0</v>
      </c>
      <c r="I754" s="14"/>
    </row>
    <row r="755" spans="1:9" ht="12.4" hidden="1" customHeight="1">
      <c r="A755" s="13"/>
      <c r="B755" s="1"/>
      <c r="C755" s="36"/>
      <c r="D755" s="160"/>
      <c r="E755" s="161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9"/>
        <v>0</v>
      </c>
      <c r="I755" s="14"/>
    </row>
    <row r="756" spans="1:9" ht="12.4" hidden="1" customHeight="1">
      <c r="A756" s="13"/>
      <c r="B756" s="1"/>
      <c r="C756" s="36"/>
      <c r="D756" s="160"/>
      <c r="E756" s="161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9"/>
        <v>0</v>
      </c>
      <c r="I756" s="14"/>
    </row>
    <row r="757" spans="1:9" ht="12.4" hidden="1" customHeight="1">
      <c r="A757" s="13"/>
      <c r="B757" s="1"/>
      <c r="C757" s="36"/>
      <c r="D757" s="160"/>
      <c r="E757" s="161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9"/>
        <v>0</v>
      </c>
      <c r="I757" s="14"/>
    </row>
    <row r="758" spans="1:9" ht="12.4" hidden="1" customHeight="1">
      <c r="A758" s="13"/>
      <c r="B758" s="1"/>
      <c r="C758" s="36"/>
      <c r="D758" s="160"/>
      <c r="E758" s="161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9"/>
        <v>0</v>
      </c>
      <c r="I758" s="14"/>
    </row>
    <row r="759" spans="1:9" ht="12.4" hidden="1" customHeight="1">
      <c r="A759" s="13"/>
      <c r="B759" s="1"/>
      <c r="C759" s="36"/>
      <c r="D759" s="160"/>
      <c r="E759" s="161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9"/>
        <v>0</v>
      </c>
      <c r="I759" s="14"/>
    </row>
    <row r="760" spans="1:9" ht="12.4" hidden="1" customHeight="1">
      <c r="A760" s="13"/>
      <c r="B760" s="1"/>
      <c r="C760" s="36"/>
      <c r="D760" s="160"/>
      <c r="E760" s="161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9"/>
        <v>0</v>
      </c>
      <c r="I760" s="14"/>
    </row>
    <row r="761" spans="1:9" ht="12.4" hidden="1" customHeight="1">
      <c r="A761" s="13"/>
      <c r="B761" s="1"/>
      <c r="C761" s="36"/>
      <c r="D761" s="160"/>
      <c r="E761" s="161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9"/>
        <v>0</v>
      </c>
      <c r="I761" s="14"/>
    </row>
    <row r="762" spans="1:9" ht="12.4" hidden="1" customHeight="1">
      <c r="A762" s="13"/>
      <c r="B762" s="1"/>
      <c r="C762" s="36"/>
      <c r="D762" s="160"/>
      <c r="E762" s="161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9"/>
        <v>0</v>
      </c>
      <c r="I762" s="14"/>
    </row>
    <row r="763" spans="1:9" ht="12.4" hidden="1" customHeight="1">
      <c r="A763" s="13"/>
      <c r="B763" s="1"/>
      <c r="C763" s="36"/>
      <c r="D763" s="160"/>
      <c r="E763" s="161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9"/>
        <v>0</v>
      </c>
      <c r="I763" s="14"/>
    </row>
    <row r="764" spans="1:9" ht="12.4" hidden="1" customHeight="1">
      <c r="A764" s="13"/>
      <c r="B764" s="1"/>
      <c r="C764" s="36"/>
      <c r="D764" s="160"/>
      <c r="E764" s="161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9"/>
        <v>0</v>
      </c>
      <c r="I764" s="14"/>
    </row>
    <row r="765" spans="1:9" ht="12.4" hidden="1" customHeight="1">
      <c r="A765" s="13"/>
      <c r="B765" s="1"/>
      <c r="C765" s="36"/>
      <c r="D765" s="160"/>
      <c r="E765" s="161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20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160"/>
      <c r="E766" s="161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20"/>
        <v>0</v>
      </c>
      <c r="I766" s="14"/>
    </row>
    <row r="767" spans="1:9" ht="12.4" hidden="1" customHeight="1">
      <c r="A767" s="13"/>
      <c r="B767" s="1"/>
      <c r="C767" s="36"/>
      <c r="D767" s="160"/>
      <c r="E767" s="161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20"/>
        <v>0</v>
      </c>
      <c r="I767" s="14"/>
    </row>
    <row r="768" spans="1:9" ht="12.4" hidden="1" customHeight="1">
      <c r="A768" s="13"/>
      <c r="B768" s="1"/>
      <c r="C768" s="36"/>
      <c r="D768" s="160"/>
      <c r="E768" s="161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20"/>
        <v>0</v>
      </c>
      <c r="I768" s="14"/>
    </row>
    <row r="769" spans="1:9" ht="12.4" hidden="1" customHeight="1">
      <c r="A769" s="13"/>
      <c r="B769" s="1"/>
      <c r="C769" s="36"/>
      <c r="D769" s="160"/>
      <c r="E769" s="161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20"/>
        <v>0</v>
      </c>
      <c r="I769" s="14"/>
    </row>
    <row r="770" spans="1:9" ht="12.4" hidden="1" customHeight="1">
      <c r="A770" s="13"/>
      <c r="B770" s="1"/>
      <c r="C770" s="36"/>
      <c r="D770" s="160"/>
      <c r="E770" s="161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20"/>
        <v>0</v>
      </c>
      <c r="I770" s="14"/>
    </row>
    <row r="771" spans="1:9" ht="12.4" hidden="1" customHeight="1">
      <c r="A771" s="13"/>
      <c r="B771" s="1"/>
      <c r="C771" s="36"/>
      <c r="D771" s="160"/>
      <c r="E771" s="161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20"/>
        <v>0</v>
      </c>
      <c r="I771" s="14"/>
    </row>
    <row r="772" spans="1:9" ht="12.4" hidden="1" customHeight="1">
      <c r="A772" s="13"/>
      <c r="B772" s="1"/>
      <c r="C772" s="36"/>
      <c r="D772" s="160"/>
      <c r="E772" s="161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20"/>
        <v>0</v>
      </c>
      <c r="I772" s="14"/>
    </row>
    <row r="773" spans="1:9" ht="12.4" hidden="1" customHeight="1">
      <c r="A773" s="13"/>
      <c r="B773" s="1"/>
      <c r="C773" s="36"/>
      <c r="D773" s="160"/>
      <c r="E773" s="161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20"/>
        <v>0</v>
      </c>
      <c r="I773" s="14"/>
    </row>
    <row r="774" spans="1:9" ht="12.4" hidden="1" customHeight="1">
      <c r="A774" s="13"/>
      <c r="B774" s="1"/>
      <c r="C774" s="36"/>
      <c r="D774" s="160"/>
      <c r="E774" s="161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20"/>
        <v>0</v>
      </c>
      <c r="I774" s="14"/>
    </row>
    <row r="775" spans="1:9" ht="12.4" hidden="1" customHeight="1">
      <c r="A775" s="13"/>
      <c r="B775" s="1"/>
      <c r="C775" s="36"/>
      <c r="D775" s="160"/>
      <c r="E775" s="161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20"/>
        <v>0</v>
      </c>
      <c r="I775" s="14"/>
    </row>
    <row r="776" spans="1:9" ht="12.4" hidden="1" customHeight="1">
      <c r="A776" s="13"/>
      <c r="B776" s="1"/>
      <c r="C776" s="36"/>
      <c r="D776" s="160"/>
      <c r="E776" s="161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20"/>
        <v>0</v>
      </c>
      <c r="I776" s="14"/>
    </row>
    <row r="777" spans="1:9" ht="12.4" hidden="1" customHeight="1">
      <c r="A777" s="13"/>
      <c r="B777" s="1"/>
      <c r="C777" s="37"/>
      <c r="D777" s="160"/>
      <c r="E777" s="161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60"/>
      <c r="E778" s="161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1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60"/>
      <c r="E779" s="161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1"/>
        <v>0</v>
      </c>
      <c r="I779" s="14"/>
    </row>
    <row r="780" spans="1:9" ht="12.4" hidden="1" customHeight="1">
      <c r="A780" s="13"/>
      <c r="B780" s="1"/>
      <c r="C780" s="36"/>
      <c r="D780" s="160"/>
      <c r="E780" s="161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1"/>
        <v>0</v>
      </c>
      <c r="I780" s="14"/>
    </row>
    <row r="781" spans="1:9" ht="12.4" hidden="1" customHeight="1">
      <c r="A781" s="13"/>
      <c r="B781" s="1"/>
      <c r="C781" s="36"/>
      <c r="D781" s="160"/>
      <c r="E781" s="161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1"/>
        <v>0</v>
      </c>
      <c r="I781" s="14"/>
    </row>
    <row r="782" spans="1:9" ht="12.4" hidden="1" customHeight="1">
      <c r="A782" s="13"/>
      <c r="B782" s="1"/>
      <c r="C782" s="36"/>
      <c r="D782" s="160"/>
      <c r="E782" s="161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1"/>
        <v>0</v>
      </c>
      <c r="I782" s="14"/>
    </row>
    <row r="783" spans="1:9" ht="12.4" hidden="1" customHeight="1">
      <c r="A783" s="13"/>
      <c r="B783" s="1"/>
      <c r="C783" s="36"/>
      <c r="D783" s="160"/>
      <c r="E783" s="161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1"/>
        <v>0</v>
      </c>
      <c r="I783" s="14"/>
    </row>
    <row r="784" spans="1:9" ht="12.4" hidden="1" customHeight="1">
      <c r="A784" s="13"/>
      <c r="B784" s="1"/>
      <c r="C784" s="36"/>
      <c r="D784" s="160"/>
      <c r="E784" s="161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1"/>
        <v>0</v>
      </c>
      <c r="I784" s="14"/>
    </row>
    <row r="785" spans="1:9" ht="12.4" hidden="1" customHeight="1">
      <c r="A785" s="13"/>
      <c r="B785" s="1"/>
      <c r="C785" s="36"/>
      <c r="D785" s="160"/>
      <c r="E785" s="161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1"/>
        <v>0</v>
      </c>
      <c r="I785" s="14"/>
    </row>
    <row r="786" spans="1:9" ht="12.4" hidden="1" customHeight="1">
      <c r="A786" s="13"/>
      <c r="B786" s="1"/>
      <c r="C786" s="36"/>
      <c r="D786" s="160"/>
      <c r="E786" s="161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2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160"/>
      <c r="E787" s="161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2"/>
        <v>0</v>
      </c>
      <c r="I787" s="14"/>
    </row>
    <row r="788" spans="1:9" ht="12.4" hidden="1" customHeight="1">
      <c r="A788" s="13"/>
      <c r="B788" s="1"/>
      <c r="C788" s="36"/>
      <c r="D788" s="160"/>
      <c r="E788" s="161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2"/>
        <v>0</v>
      </c>
      <c r="I788" s="14"/>
    </row>
    <row r="789" spans="1:9" ht="12.4" hidden="1" customHeight="1">
      <c r="A789" s="13"/>
      <c r="B789" s="1"/>
      <c r="C789" s="36"/>
      <c r="D789" s="160"/>
      <c r="E789" s="161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2"/>
        <v>0</v>
      </c>
      <c r="I789" s="14"/>
    </row>
    <row r="790" spans="1:9" ht="12.4" hidden="1" customHeight="1">
      <c r="A790" s="13"/>
      <c r="B790" s="1"/>
      <c r="C790" s="36"/>
      <c r="D790" s="160"/>
      <c r="E790" s="161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2"/>
        <v>0</v>
      </c>
      <c r="I790" s="14"/>
    </row>
    <row r="791" spans="1:9" ht="12.4" hidden="1" customHeight="1">
      <c r="A791" s="13"/>
      <c r="B791" s="1"/>
      <c r="C791" s="36"/>
      <c r="D791" s="160"/>
      <c r="E791" s="161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2"/>
        <v>0</v>
      </c>
      <c r="I791" s="14"/>
    </row>
    <row r="792" spans="1:9" ht="12.4" hidden="1" customHeight="1">
      <c r="A792" s="13"/>
      <c r="B792" s="1"/>
      <c r="C792" s="36"/>
      <c r="D792" s="160"/>
      <c r="E792" s="161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2"/>
        <v>0</v>
      </c>
      <c r="I792" s="14"/>
    </row>
    <row r="793" spans="1:9" ht="12.4" hidden="1" customHeight="1">
      <c r="A793" s="13"/>
      <c r="B793" s="1"/>
      <c r="C793" s="36"/>
      <c r="D793" s="160"/>
      <c r="E793" s="161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2"/>
        <v>0</v>
      </c>
      <c r="I793" s="14"/>
    </row>
    <row r="794" spans="1:9" ht="12.4" hidden="1" customHeight="1">
      <c r="A794" s="13"/>
      <c r="B794" s="1"/>
      <c r="C794" s="36"/>
      <c r="D794" s="160"/>
      <c r="E794" s="161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2"/>
        <v>0</v>
      </c>
      <c r="I794" s="14"/>
    </row>
    <row r="795" spans="1:9" ht="12.4" hidden="1" customHeight="1">
      <c r="A795" s="13"/>
      <c r="B795" s="1"/>
      <c r="C795" s="36"/>
      <c r="D795" s="160"/>
      <c r="E795" s="161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2"/>
        <v>0</v>
      </c>
      <c r="I795" s="14"/>
    </row>
    <row r="796" spans="1:9" ht="12.4" hidden="1" customHeight="1">
      <c r="A796" s="13"/>
      <c r="B796" s="1"/>
      <c r="C796" s="36"/>
      <c r="D796" s="160"/>
      <c r="E796" s="161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2"/>
        <v>0</v>
      </c>
      <c r="I796" s="14"/>
    </row>
    <row r="797" spans="1:9" ht="12.4" hidden="1" customHeight="1">
      <c r="A797" s="13"/>
      <c r="B797" s="1"/>
      <c r="C797" s="36"/>
      <c r="D797" s="160"/>
      <c r="E797" s="161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2"/>
        <v>0</v>
      </c>
      <c r="I797" s="14"/>
    </row>
    <row r="798" spans="1:9" ht="12.4" hidden="1" customHeight="1">
      <c r="A798" s="13"/>
      <c r="B798" s="1"/>
      <c r="C798" s="36"/>
      <c r="D798" s="160"/>
      <c r="E798" s="161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2"/>
        <v>0</v>
      </c>
      <c r="I798" s="14"/>
    </row>
    <row r="799" spans="1:9" ht="12.4" hidden="1" customHeight="1">
      <c r="A799" s="13"/>
      <c r="B799" s="1"/>
      <c r="C799" s="36"/>
      <c r="D799" s="160"/>
      <c r="E799" s="161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2"/>
        <v>0</v>
      </c>
      <c r="I799" s="14"/>
    </row>
    <row r="800" spans="1:9" ht="12.4" hidden="1" customHeight="1">
      <c r="A800" s="13"/>
      <c r="B800" s="1"/>
      <c r="C800" s="36"/>
      <c r="D800" s="160"/>
      <c r="E800" s="161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2"/>
        <v>0</v>
      </c>
      <c r="I800" s="14"/>
    </row>
    <row r="801" spans="1:9" ht="12.4" hidden="1" customHeight="1">
      <c r="A801" s="13"/>
      <c r="B801" s="1"/>
      <c r="C801" s="37"/>
      <c r="D801" s="160"/>
      <c r="E801" s="161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2"/>
        <v>0</v>
      </c>
      <c r="I801" s="14"/>
    </row>
    <row r="802" spans="1:9" ht="12" hidden="1" customHeight="1">
      <c r="A802" s="13"/>
      <c r="B802" s="1"/>
      <c r="C802" s="36"/>
      <c r="D802" s="160"/>
      <c r="E802" s="161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2"/>
        <v>0</v>
      </c>
      <c r="I802" s="14"/>
    </row>
    <row r="803" spans="1:9" ht="12.4" hidden="1" customHeight="1">
      <c r="A803" s="13"/>
      <c r="B803" s="1"/>
      <c r="C803" s="36"/>
      <c r="D803" s="160"/>
      <c r="E803" s="161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2"/>
        <v>0</v>
      </c>
      <c r="I803" s="14"/>
    </row>
    <row r="804" spans="1:9" ht="12.4" hidden="1" customHeight="1">
      <c r="A804" s="13"/>
      <c r="B804" s="1"/>
      <c r="C804" s="36"/>
      <c r="D804" s="160"/>
      <c r="E804" s="161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2"/>
        <v>0</v>
      </c>
      <c r="I804" s="14"/>
    </row>
    <row r="805" spans="1:9" ht="12.4" hidden="1" customHeight="1">
      <c r="A805" s="13"/>
      <c r="B805" s="1"/>
      <c r="C805" s="36"/>
      <c r="D805" s="160"/>
      <c r="E805" s="161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2"/>
        <v>0</v>
      </c>
      <c r="I805" s="14"/>
    </row>
    <row r="806" spans="1:9" ht="12.4" hidden="1" customHeight="1">
      <c r="A806" s="13"/>
      <c r="B806" s="1"/>
      <c r="C806" s="36"/>
      <c r="D806" s="160"/>
      <c r="E806" s="161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2"/>
        <v>0</v>
      </c>
      <c r="I806" s="14"/>
    </row>
    <row r="807" spans="1:9" ht="12.4" hidden="1" customHeight="1">
      <c r="A807" s="13"/>
      <c r="B807" s="1"/>
      <c r="C807" s="36"/>
      <c r="D807" s="160"/>
      <c r="E807" s="161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2"/>
        <v>0</v>
      </c>
      <c r="I807" s="14"/>
    </row>
    <row r="808" spans="1:9" ht="12.4" hidden="1" customHeight="1">
      <c r="A808" s="13"/>
      <c r="B808" s="1"/>
      <c r="C808" s="36"/>
      <c r="D808" s="160"/>
      <c r="E808" s="161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2"/>
        <v>0</v>
      </c>
      <c r="I808" s="14"/>
    </row>
    <row r="809" spans="1:9" ht="12.4" hidden="1" customHeight="1">
      <c r="A809" s="13"/>
      <c r="B809" s="1"/>
      <c r="C809" s="36"/>
      <c r="D809" s="160"/>
      <c r="E809" s="161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2"/>
        <v>0</v>
      </c>
      <c r="I809" s="14"/>
    </row>
    <row r="810" spans="1:9" ht="12.4" hidden="1" customHeight="1">
      <c r="A810" s="13"/>
      <c r="B810" s="1"/>
      <c r="C810" s="36"/>
      <c r="D810" s="160"/>
      <c r="E810" s="161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2"/>
        <v>0</v>
      </c>
      <c r="I810" s="14"/>
    </row>
    <row r="811" spans="1:9" ht="12.4" hidden="1" customHeight="1">
      <c r="A811" s="13"/>
      <c r="B811" s="1"/>
      <c r="C811" s="36"/>
      <c r="D811" s="160"/>
      <c r="E811" s="161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2"/>
        <v>0</v>
      </c>
      <c r="I811" s="14"/>
    </row>
    <row r="812" spans="1:9" ht="12.4" hidden="1" customHeight="1">
      <c r="A812" s="13"/>
      <c r="B812" s="1"/>
      <c r="C812" s="36"/>
      <c r="D812" s="160"/>
      <c r="E812" s="161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2"/>
        <v>0</v>
      </c>
      <c r="I812" s="14"/>
    </row>
    <row r="813" spans="1:9" ht="12.4" hidden="1" customHeight="1">
      <c r="A813" s="13"/>
      <c r="B813" s="1"/>
      <c r="C813" s="36"/>
      <c r="D813" s="160"/>
      <c r="E813" s="161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2"/>
        <v>0</v>
      </c>
      <c r="I813" s="14"/>
    </row>
    <row r="814" spans="1:9" ht="12.4" hidden="1" customHeight="1">
      <c r="A814" s="13"/>
      <c r="B814" s="1"/>
      <c r="C814" s="36"/>
      <c r="D814" s="160"/>
      <c r="E814" s="161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2"/>
        <v>0</v>
      </c>
      <c r="I814" s="14"/>
    </row>
    <row r="815" spans="1:9" ht="12.4" hidden="1" customHeight="1">
      <c r="A815" s="13"/>
      <c r="B815" s="1"/>
      <c r="C815" s="36"/>
      <c r="D815" s="160"/>
      <c r="E815" s="161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2"/>
        <v>0</v>
      </c>
      <c r="I815" s="14"/>
    </row>
    <row r="816" spans="1:9" ht="12.4" hidden="1" customHeight="1">
      <c r="A816" s="13"/>
      <c r="B816" s="1"/>
      <c r="C816" s="36"/>
      <c r="D816" s="160"/>
      <c r="E816" s="161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2"/>
        <v>0</v>
      </c>
      <c r="I816" s="14"/>
    </row>
    <row r="817" spans="1:9" ht="12.4" hidden="1" customHeight="1">
      <c r="A817" s="13"/>
      <c r="B817" s="1"/>
      <c r="C817" s="36"/>
      <c r="D817" s="160"/>
      <c r="E817" s="161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2"/>
        <v>0</v>
      </c>
      <c r="I817" s="14"/>
    </row>
    <row r="818" spans="1:9" ht="12.4" hidden="1" customHeight="1">
      <c r="A818" s="13"/>
      <c r="B818" s="1"/>
      <c r="C818" s="36"/>
      <c r="D818" s="160"/>
      <c r="E818" s="161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2"/>
        <v>0</v>
      </c>
      <c r="I818" s="14"/>
    </row>
    <row r="819" spans="1:9" ht="12.4" hidden="1" customHeight="1">
      <c r="A819" s="13"/>
      <c r="B819" s="1"/>
      <c r="C819" s="36"/>
      <c r="D819" s="160"/>
      <c r="E819" s="161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2"/>
        <v>0</v>
      </c>
      <c r="I819" s="14"/>
    </row>
    <row r="820" spans="1:9" ht="12.4" hidden="1" customHeight="1">
      <c r="A820" s="13"/>
      <c r="B820" s="1"/>
      <c r="C820" s="36"/>
      <c r="D820" s="160"/>
      <c r="E820" s="161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2"/>
        <v>0</v>
      </c>
      <c r="I820" s="14"/>
    </row>
    <row r="821" spans="1:9" ht="12.4" hidden="1" customHeight="1">
      <c r="A821" s="13"/>
      <c r="B821" s="1"/>
      <c r="C821" s="36"/>
      <c r="D821" s="160"/>
      <c r="E821" s="161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2"/>
        <v>0</v>
      </c>
      <c r="I821" s="14"/>
    </row>
    <row r="822" spans="1:9" ht="12.4" hidden="1" customHeight="1">
      <c r="A822" s="13"/>
      <c r="B822" s="1"/>
      <c r="C822" s="36"/>
      <c r="D822" s="160"/>
      <c r="E822" s="161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2"/>
        <v>0</v>
      </c>
      <c r="I822" s="14"/>
    </row>
    <row r="823" spans="1:9" ht="12.4" hidden="1" customHeight="1">
      <c r="A823" s="13"/>
      <c r="B823" s="1"/>
      <c r="C823" s="36"/>
      <c r="D823" s="160"/>
      <c r="E823" s="161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2"/>
        <v>0</v>
      </c>
      <c r="I823" s="14"/>
    </row>
    <row r="824" spans="1:9" ht="12.4" hidden="1" customHeight="1">
      <c r="A824" s="13"/>
      <c r="B824" s="1"/>
      <c r="C824" s="36"/>
      <c r="D824" s="160"/>
      <c r="E824" s="161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2"/>
        <v>0</v>
      </c>
      <c r="I824" s="14"/>
    </row>
    <row r="825" spans="1:9" ht="12.4" hidden="1" customHeight="1">
      <c r="A825" s="13"/>
      <c r="B825" s="1"/>
      <c r="C825" s="36"/>
      <c r="D825" s="160"/>
      <c r="E825" s="161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2"/>
        <v>0</v>
      </c>
      <c r="I825" s="14"/>
    </row>
    <row r="826" spans="1:9" ht="12.4" hidden="1" customHeight="1">
      <c r="A826" s="13"/>
      <c r="B826" s="1"/>
      <c r="C826" s="36"/>
      <c r="D826" s="160"/>
      <c r="E826" s="161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2"/>
        <v>0</v>
      </c>
      <c r="I826" s="14"/>
    </row>
    <row r="827" spans="1:9" ht="12.4" hidden="1" customHeight="1">
      <c r="A827" s="13"/>
      <c r="B827" s="1"/>
      <c r="C827" s="36"/>
      <c r="D827" s="160"/>
      <c r="E827" s="161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2"/>
        <v>0</v>
      </c>
      <c r="I827" s="14"/>
    </row>
    <row r="828" spans="1:9" ht="12.4" hidden="1" customHeight="1">
      <c r="A828" s="13"/>
      <c r="B828" s="1"/>
      <c r="C828" s="36"/>
      <c r="D828" s="160"/>
      <c r="E828" s="161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2"/>
        <v>0</v>
      </c>
      <c r="I828" s="14"/>
    </row>
    <row r="829" spans="1:9" ht="12.4" hidden="1" customHeight="1">
      <c r="A829" s="13"/>
      <c r="B829" s="1"/>
      <c r="C829" s="37"/>
      <c r="D829" s="160"/>
      <c r="E829" s="161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2"/>
        <v>0</v>
      </c>
      <c r="I829" s="14"/>
    </row>
    <row r="830" spans="1:9" ht="12" hidden="1" customHeight="1">
      <c r="A830" s="13"/>
      <c r="B830" s="1"/>
      <c r="C830" s="36"/>
      <c r="D830" s="160"/>
      <c r="E830" s="161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3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160"/>
      <c r="E831" s="161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3"/>
        <v>0</v>
      </c>
      <c r="I831" s="14"/>
    </row>
    <row r="832" spans="1:9" ht="12.4" hidden="1" customHeight="1">
      <c r="A832" s="13"/>
      <c r="B832" s="1"/>
      <c r="C832" s="36"/>
      <c r="D832" s="160"/>
      <c r="E832" s="161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3"/>
        <v>0</v>
      </c>
      <c r="I832" s="14"/>
    </row>
    <row r="833" spans="1:9" ht="12.4" hidden="1" customHeight="1">
      <c r="A833" s="13"/>
      <c r="B833" s="1"/>
      <c r="C833" s="36"/>
      <c r="D833" s="160"/>
      <c r="E833" s="161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3"/>
        <v>0</v>
      </c>
      <c r="I833" s="14"/>
    </row>
    <row r="834" spans="1:9" ht="12.4" hidden="1" customHeight="1">
      <c r="A834" s="13"/>
      <c r="B834" s="1"/>
      <c r="C834" s="36"/>
      <c r="D834" s="160"/>
      <c r="E834" s="161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3"/>
        <v>0</v>
      </c>
      <c r="I834" s="14"/>
    </row>
    <row r="835" spans="1:9" ht="12.4" hidden="1" customHeight="1">
      <c r="A835" s="13"/>
      <c r="B835" s="1"/>
      <c r="C835" s="36"/>
      <c r="D835" s="160"/>
      <c r="E835" s="161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3"/>
        <v>0</v>
      </c>
      <c r="I835" s="14"/>
    </row>
    <row r="836" spans="1:9" ht="12.4" hidden="1" customHeight="1">
      <c r="A836" s="13"/>
      <c r="B836" s="1"/>
      <c r="C836" s="36"/>
      <c r="D836" s="160"/>
      <c r="E836" s="161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3"/>
        <v>0</v>
      </c>
      <c r="I836" s="14"/>
    </row>
    <row r="837" spans="1:9" ht="12.4" hidden="1" customHeight="1">
      <c r="A837" s="13"/>
      <c r="B837" s="1"/>
      <c r="C837" s="36"/>
      <c r="D837" s="160"/>
      <c r="E837" s="161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3"/>
        <v>0</v>
      </c>
      <c r="I837" s="14"/>
    </row>
    <row r="838" spans="1:9" ht="12.4" hidden="1" customHeight="1">
      <c r="A838" s="13"/>
      <c r="B838" s="1"/>
      <c r="C838" s="36"/>
      <c r="D838" s="160"/>
      <c r="E838" s="161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3"/>
        <v>0</v>
      </c>
      <c r="I838" s="14"/>
    </row>
    <row r="839" spans="1:9" ht="12.4" hidden="1" customHeight="1">
      <c r="A839" s="13"/>
      <c r="B839" s="1"/>
      <c r="C839" s="36"/>
      <c r="D839" s="160"/>
      <c r="E839" s="161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3"/>
        <v>0</v>
      </c>
      <c r="I839" s="14"/>
    </row>
    <row r="840" spans="1:9" ht="12.4" hidden="1" customHeight="1">
      <c r="A840" s="13"/>
      <c r="B840" s="1"/>
      <c r="C840" s="36"/>
      <c r="D840" s="160"/>
      <c r="E840" s="161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3"/>
        <v>0</v>
      </c>
      <c r="I840" s="14"/>
    </row>
    <row r="841" spans="1:9" ht="12.4" hidden="1" customHeight="1">
      <c r="A841" s="13"/>
      <c r="B841" s="1"/>
      <c r="C841" s="36"/>
      <c r="D841" s="160"/>
      <c r="E841" s="161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3"/>
        <v>0</v>
      </c>
      <c r="I841" s="14"/>
    </row>
    <row r="842" spans="1:9" ht="12.4" hidden="1" customHeight="1">
      <c r="A842" s="13"/>
      <c r="B842" s="1"/>
      <c r="C842" s="36"/>
      <c r="D842" s="160"/>
      <c r="E842" s="161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4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60"/>
      <c r="E843" s="161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4"/>
        <v>0</v>
      </c>
      <c r="I843" s="14"/>
    </row>
    <row r="844" spans="1:9" ht="12.4" hidden="1" customHeight="1">
      <c r="A844" s="13"/>
      <c r="B844" s="1"/>
      <c r="C844" s="36"/>
      <c r="D844" s="160"/>
      <c r="E844" s="161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4"/>
        <v>0</v>
      </c>
      <c r="I844" s="14"/>
    </row>
    <row r="845" spans="1:9" ht="12.4" hidden="1" customHeight="1">
      <c r="A845" s="13"/>
      <c r="B845" s="1"/>
      <c r="C845" s="37"/>
      <c r="D845" s="160"/>
      <c r="E845" s="161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4"/>
        <v>0</v>
      </c>
      <c r="I845" s="14"/>
    </row>
    <row r="846" spans="1:9" ht="12.4" hidden="1" customHeight="1">
      <c r="A846" s="13"/>
      <c r="B846" s="1"/>
      <c r="C846" s="37"/>
      <c r="D846" s="160"/>
      <c r="E846" s="161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4"/>
        <v>0</v>
      </c>
      <c r="I846" s="14"/>
    </row>
    <row r="847" spans="1:9" ht="12.4" hidden="1" customHeight="1">
      <c r="A847" s="13"/>
      <c r="B847" s="1"/>
      <c r="C847" s="36"/>
      <c r="D847" s="160"/>
      <c r="E847" s="161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4"/>
        <v>0</v>
      </c>
      <c r="I847" s="14"/>
    </row>
    <row r="848" spans="1:9" ht="12.4" hidden="1" customHeight="1">
      <c r="A848" s="13"/>
      <c r="B848" s="1"/>
      <c r="C848" s="36"/>
      <c r="D848" s="160"/>
      <c r="E848" s="161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4"/>
        <v>0</v>
      </c>
      <c r="I848" s="14"/>
    </row>
    <row r="849" spans="1:9" ht="12.4" hidden="1" customHeight="1">
      <c r="A849" s="13"/>
      <c r="B849" s="1"/>
      <c r="C849" s="36"/>
      <c r="D849" s="160"/>
      <c r="E849" s="161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4"/>
        <v>0</v>
      </c>
      <c r="I849" s="14"/>
    </row>
    <row r="850" spans="1:9" ht="12.4" hidden="1" customHeight="1">
      <c r="A850" s="13"/>
      <c r="B850" s="1"/>
      <c r="C850" s="36"/>
      <c r="D850" s="160"/>
      <c r="E850" s="161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4"/>
        <v>0</v>
      </c>
      <c r="I850" s="14"/>
    </row>
    <row r="851" spans="1:9" ht="12.4" hidden="1" customHeight="1">
      <c r="A851" s="13"/>
      <c r="B851" s="1"/>
      <c r="C851" s="36"/>
      <c r="D851" s="160"/>
      <c r="E851" s="161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4"/>
        <v>0</v>
      </c>
      <c r="I851" s="14"/>
    </row>
    <row r="852" spans="1:9" ht="12.4" hidden="1" customHeight="1">
      <c r="A852" s="13"/>
      <c r="B852" s="1"/>
      <c r="C852" s="36"/>
      <c r="D852" s="160"/>
      <c r="E852" s="161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4"/>
        <v>0</v>
      </c>
      <c r="I852" s="14"/>
    </row>
    <row r="853" spans="1:9" ht="12.4" hidden="1" customHeight="1">
      <c r="A853" s="13"/>
      <c r="B853" s="1"/>
      <c r="C853" s="36"/>
      <c r="D853" s="160"/>
      <c r="E853" s="161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4"/>
        <v>0</v>
      </c>
      <c r="I853" s="14"/>
    </row>
    <row r="854" spans="1:9" ht="12.4" hidden="1" customHeight="1">
      <c r="A854" s="13"/>
      <c r="B854" s="1"/>
      <c r="C854" s="36"/>
      <c r="D854" s="160"/>
      <c r="E854" s="161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4"/>
        <v>0</v>
      </c>
      <c r="I854" s="14"/>
    </row>
    <row r="855" spans="1:9" ht="12.4" hidden="1" customHeight="1">
      <c r="A855" s="13"/>
      <c r="B855" s="1"/>
      <c r="C855" s="36"/>
      <c r="D855" s="160"/>
      <c r="E855" s="161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4"/>
        <v>0</v>
      </c>
      <c r="I855" s="14"/>
    </row>
    <row r="856" spans="1:9" ht="12.4" hidden="1" customHeight="1">
      <c r="A856" s="13"/>
      <c r="B856" s="1"/>
      <c r="C856" s="36"/>
      <c r="D856" s="160"/>
      <c r="E856" s="161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4"/>
        <v>0</v>
      </c>
      <c r="I856" s="14"/>
    </row>
    <row r="857" spans="1:9" ht="12.4" hidden="1" customHeight="1">
      <c r="A857" s="13"/>
      <c r="B857" s="1"/>
      <c r="C857" s="37"/>
      <c r="D857" s="160"/>
      <c r="E857" s="161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4"/>
        <v>0</v>
      </c>
      <c r="I857" s="14"/>
    </row>
    <row r="858" spans="1:9" ht="12" hidden="1" customHeight="1">
      <c r="A858" s="13"/>
      <c r="B858" s="1"/>
      <c r="C858" s="36"/>
      <c r="D858" s="160"/>
      <c r="E858" s="161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4"/>
        <v>0</v>
      </c>
      <c r="I858" s="14"/>
    </row>
    <row r="859" spans="1:9" ht="12.4" hidden="1" customHeight="1">
      <c r="A859" s="13"/>
      <c r="B859" s="1"/>
      <c r="C859" s="36"/>
      <c r="D859" s="160"/>
      <c r="E859" s="161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4"/>
        <v>0</v>
      </c>
      <c r="I859" s="14"/>
    </row>
    <row r="860" spans="1:9" ht="12.4" hidden="1" customHeight="1">
      <c r="A860" s="13"/>
      <c r="B860" s="1"/>
      <c r="C860" s="36"/>
      <c r="D860" s="160"/>
      <c r="E860" s="161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4"/>
        <v>0</v>
      </c>
      <c r="I860" s="14"/>
    </row>
    <row r="861" spans="1:9" ht="12.4" hidden="1" customHeight="1">
      <c r="A861" s="13"/>
      <c r="B861" s="1"/>
      <c r="C861" s="36"/>
      <c r="D861" s="160"/>
      <c r="E861" s="161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4"/>
        <v>0</v>
      </c>
      <c r="I861" s="14"/>
    </row>
    <row r="862" spans="1:9" ht="12.4" hidden="1" customHeight="1">
      <c r="A862" s="13"/>
      <c r="B862" s="1"/>
      <c r="C862" s="36"/>
      <c r="D862" s="160"/>
      <c r="E862" s="161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4"/>
        <v>0</v>
      </c>
      <c r="I862" s="14"/>
    </row>
    <row r="863" spans="1:9" ht="12.4" hidden="1" customHeight="1">
      <c r="A863" s="13"/>
      <c r="B863" s="1"/>
      <c r="C863" s="36"/>
      <c r="D863" s="160"/>
      <c r="E863" s="161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4"/>
        <v>0</v>
      </c>
      <c r="I863" s="14"/>
    </row>
    <row r="864" spans="1:9" ht="12.4" hidden="1" customHeight="1">
      <c r="A864" s="13"/>
      <c r="B864" s="1"/>
      <c r="C864" s="36"/>
      <c r="D864" s="160"/>
      <c r="E864" s="161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4"/>
        <v>0</v>
      </c>
      <c r="I864" s="14"/>
    </row>
    <row r="865" spans="1:9" ht="12.4" hidden="1" customHeight="1">
      <c r="A865" s="13"/>
      <c r="B865" s="1"/>
      <c r="C865" s="36"/>
      <c r="D865" s="160"/>
      <c r="E865" s="161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4"/>
        <v>0</v>
      </c>
      <c r="I865" s="14"/>
    </row>
    <row r="866" spans="1:9" ht="12.4" hidden="1" customHeight="1">
      <c r="A866" s="13"/>
      <c r="B866" s="1"/>
      <c r="C866" s="36"/>
      <c r="D866" s="160"/>
      <c r="E866" s="161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4"/>
        <v>0</v>
      </c>
      <c r="I866" s="14"/>
    </row>
    <row r="867" spans="1:9" ht="12.4" hidden="1" customHeight="1">
      <c r="A867" s="13"/>
      <c r="B867" s="1"/>
      <c r="C867" s="36"/>
      <c r="D867" s="160"/>
      <c r="E867" s="161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4"/>
        <v>0</v>
      </c>
      <c r="I867" s="14"/>
    </row>
    <row r="868" spans="1:9" ht="12.4" hidden="1" customHeight="1">
      <c r="A868" s="13"/>
      <c r="B868" s="1"/>
      <c r="C868" s="36"/>
      <c r="D868" s="160"/>
      <c r="E868" s="161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4"/>
        <v>0</v>
      </c>
      <c r="I868" s="14"/>
    </row>
    <row r="869" spans="1:9" ht="12.4" hidden="1" customHeight="1">
      <c r="A869" s="13"/>
      <c r="B869" s="1"/>
      <c r="C869" s="36"/>
      <c r="D869" s="160"/>
      <c r="E869" s="161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4"/>
        <v>0</v>
      </c>
      <c r="I869" s="14"/>
    </row>
    <row r="870" spans="1:9" ht="12.4" hidden="1" customHeight="1">
      <c r="A870" s="13"/>
      <c r="B870" s="1"/>
      <c r="C870" s="36"/>
      <c r="D870" s="160"/>
      <c r="E870" s="161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4"/>
        <v>0</v>
      </c>
      <c r="I870" s="14"/>
    </row>
    <row r="871" spans="1:9" ht="12.4" hidden="1" customHeight="1">
      <c r="A871" s="13"/>
      <c r="B871" s="1"/>
      <c r="C871" s="36"/>
      <c r="D871" s="160"/>
      <c r="E871" s="161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4"/>
        <v>0</v>
      </c>
      <c r="I871" s="14"/>
    </row>
    <row r="872" spans="1:9" ht="12.4" hidden="1" customHeight="1">
      <c r="A872" s="13"/>
      <c r="B872" s="1"/>
      <c r="C872" s="36"/>
      <c r="D872" s="160"/>
      <c r="E872" s="161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4"/>
        <v>0</v>
      </c>
      <c r="I872" s="14"/>
    </row>
    <row r="873" spans="1:9" ht="12.4" hidden="1" customHeight="1">
      <c r="A873" s="13"/>
      <c r="B873" s="1"/>
      <c r="C873" s="36"/>
      <c r="D873" s="160"/>
      <c r="E873" s="161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4"/>
        <v>0</v>
      </c>
      <c r="I873" s="14"/>
    </row>
    <row r="874" spans="1:9" ht="12.4" hidden="1" customHeight="1">
      <c r="A874" s="13"/>
      <c r="B874" s="1"/>
      <c r="C874" s="36"/>
      <c r="D874" s="160"/>
      <c r="E874" s="161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4"/>
        <v>0</v>
      </c>
      <c r="I874" s="14"/>
    </row>
    <row r="875" spans="1:9" ht="12.4" hidden="1" customHeight="1">
      <c r="A875" s="13"/>
      <c r="B875" s="1"/>
      <c r="C875" s="36"/>
      <c r="D875" s="160"/>
      <c r="E875" s="161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4"/>
        <v>0</v>
      </c>
      <c r="I875" s="14"/>
    </row>
    <row r="876" spans="1:9" ht="12.4" hidden="1" customHeight="1">
      <c r="A876" s="13"/>
      <c r="B876" s="1"/>
      <c r="C876" s="36"/>
      <c r="D876" s="160"/>
      <c r="E876" s="161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4"/>
        <v>0</v>
      </c>
      <c r="I876" s="14"/>
    </row>
    <row r="877" spans="1:9" ht="12.4" hidden="1" customHeight="1">
      <c r="A877" s="13"/>
      <c r="B877" s="1"/>
      <c r="C877" s="36"/>
      <c r="D877" s="160"/>
      <c r="E877" s="161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4"/>
        <v>0</v>
      </c>
      <c r="I877" s="14"/>
    </row>
    <row r="878" spans="1:9" ht="12.4" hidden="1" customHeight="1">
      <c r="A878" s="13"/>
      <c r="B878" s="1"/>
      <c r="C878" s="36"/>
      <c r="D878" s="160"/>
      <c r="E878" s="161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4"/>
        <v>0</v>
      </c>
      <c r="I878" s="14"/>
    </row>
    <row r="879" spans="1:9" ht="12.4" hidden="1" customHeight="1">
      <c r="A879" s="13"/>
      <c r="B879" s="1"/>
      <c r="C879" s="36"/>
      <c r="D879" s="160"/>
      <c r="E879" s="161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4"/>
        <v>0</v>
      </c>
      <c r="I879" s="14"/>
    </row>
    <row r="880" spans="1:9" ht="12.4" hidden="1" customHeight="1">
      <c r="A880" s="13"/>
      <c r="B880" s="1"/>
      <c r="C880" s="36"/>
      <c r="D880" s="160"/>
      <c r="E880" s="161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4"/>
        <v>0</v>
      </c>
      <c r="I880" s="14"/>
    </row>
    <row r="881" spans="1:9" ht="12.4" hidden="1" customHeight="1">
      <c r="A881" s="13"/>
      <c r="B881" s="1"/>
      <c r="C881" s="36"/>
      <c r="D881" s="160"/>
      <c r="E881" s="161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4"/>
        <v>0</v>
      </c>
      <c r="I881" s="14"/>
    </row>
    <row r="882" spans="1:9" ht="12.4" hidden="1" customHeight="1">
      <c r="A882" s="13"/>
      <c r="B882" s="1"/>
      <c r="C882" s="36"/>
      <c r="D882" s="160"/>
      <c r="E882" s="161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4"/>
        <v>0</v>
      </c>
      <c r="I882" s="14"/>
    </row>
    <row r="883" spans="1:9" ht="12.4" hidden="1" customHeight="1">
      <c r="A883" s="13"/>
      <c r="B883" s="1"/>
      <c r="C883" s="36"/>
      <c r="D883" s="160"/>
      <c r="E883" s="161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4"/>
        <v>0</v>
      </c>
      <c r="I883" s="14"/>
    </row>
    <row r="884" spans="1:9" ht="12.4" hidden="1" customHeight="1">
      <c r="A884" s="13"/>
      <c r="B884" s="1"/>
      <c r="C884" s="36"/>
      <c r="D884" s="160"/>
      <c r="E884" s="161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4"/>
        <v>0</v>
      </c>
      <c r="I884" s="14"/>
    </row>
    <row r="885" spans="1:9" ht="12.4" hidden="1" customHeight="1">
      <c r="A885" s="13"/>
      <c r="B885" s="1"/>
      <c r="C885" s="37"/>
      <c r="D885" s="160"/>
      <c r="E885" s="161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4"/>
        <v>0</v>
      </c>
      <c r="I885" s="14"/>
    </row>
    <row r="886" spans="1:9" ht="12" hidden="1" customHeight="1">
      <c r="A886" s="13"/>
      <c r="B886" s="1"/>
      <c r="C886" s="36"/>
      <c r="D886" s="160"/>
      <c r="E886" s="161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5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160"/>
      <c r="E887" s="161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5"/>
        <v>0</v>
      </c>
      <c r="I887" s="14"/>
    </row>
    <row r="888" spans="1:9" ht="12.4" hidden="1" customHeight="1">
      <c r="A888" s="13"/>
      <c r="B888" s="1"/>
      <c r="C888" s="36"/>
      <c r="D888" s="160"/>
      <c r="E888" s="161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5"/>
        <v>0</v>
      </c>
      <c r="I888" s="14"/>
    </row>
    <row r="889" spans="1:9" ht="12.4" hidden="1" customHeight="1">
      <c r="A889" s="13"/>
      <c r="B889" s="1"/>
      <c r="C889" s="36"/>
      <c r="D889" s="160"/>
      <c r="E889" s="161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5"/>
        <v>0</v>
      </c>
      <c r="I889" s="14"/>
    </row>
    <row r="890" spans="1:9" ht="12.4" hidden="1" customHeight="1">
      <c r="A890" s="13"/>
      <c r="B890" s="1"/>
      <c r="C890" s="36"/>
      <c r="D890" s="160"/>
      <c r="E890" s="161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5"/>
        <v>0</v>
      </c>
      <c r="I890" s="14"/>
    </row>
    <row r="891" spans="1:9" ht="12.4" hidden="1" customHeight="1">
      <c r="A891" s="13"/>
      <c r="B891" s="1"/>
      <c r="C891" s="36"/>
      <c r="D891" s="160"/>
      <c r="E891" s="161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5"/>
        <v>0</v>
      </c>
      <c r="I891" s="14"/>
    </row>
    <row r="892" spans="1:9" ht="12.4" hidden="1" customHeight="1">
      <c r="A892" s="13"/>
      <c r="B892" s="1"/>
      <c r="C892" s="36"/>
      <c r="D892" s="160"/>
      <c r="E892" s="161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5"/>
        <v>0</v>
      </c>
      <c r="I892" s="14"/>
    </row>
    <row r="893" spans="1:9" ht="12.4" hidden="1" customHeight="1">
      <c r="A893" s="13"/>
      <c r="B893" s="1"/>
      <c r="C893" s="36"/>
      <c r="D893" s="160"/>
      <c r="E893" s="161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5"/>
        <v>0</v>
      </c>
      <c r="I893" s="14"/>
    </row>
    <row r="894" spans="1:9" ht="12.4" hidden="1" customHeight="1">
      <c r="A894" s="13"/>
      <c r="B894" s="1"/>
      <c r="C894" s="36"/>
      <c r="D894" s="160"/>
      <c r="E894" s="161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5"/>
        <v>0</v>
      </c>
      <c r="I894" s="14"/>
    </row>
    <row r="895" spans="1:9" ht="12.4" hidden="1" customHeight="1">
      <c r="A895" s="13"/>
      <c r="B895" s="1"/>
      <c r="C895" s="36"/>
      <c r="D895" s="160"/>
      <c r="E895" s="161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5"/>
        <v>0</v>
      </c>
      <c r="I895" s="14"/>
    </row>
    <row r="896" spans="1:9" ht="12.4" hidden="1" customHeight="1">
      <c r="A896" s="13"/>
      <c r="B896" s="1"/>
      <c r="C896" s="36"/>
      <c r="D896" s="160"/>
      <c r="E896" s="161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5"/>
        <v>0</v>
      </c>
      <c r="I896" s="14"/>
    </row>
    <row r="897" spans="1:9" ht="12.4" hidden="1" customHeight="1">
      <c r="A897" s="13"/>
      <c r="B897" s="1"/>
      <c r="C897" s="36"/>
      <c r="D897" s="160"/>
      <c r="E897" s="161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5"/>
        <v>0</v>
      </c>
      <c r="I897" s="14"/>
    </row>
    <row r="898" spans="1:9" ht="12.4" hidden="1" customHeight="1">
      <c r="A898" s="13"/>
      <c r="B898" s="1"/>
      <c r="C898" s="36"/>
      <c r="D898" s="160"/>
      <c r="E898" s="161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5"/>
        <v>0</v>
      </c>
      <c r="I898" s="14"/>
    </row>
    <row r="899" spans="1:9" ht="12.4" hidden="1" customHeight="1">
      <c r="A899" s="13"/>
      <c r="B899" s="1"/>
      <c r="C899" s="36"/>
      <c r="D899" s="160"/>
      <c r="E899" s="161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5"/>
        <v>0</v>
      </c>
      <c r="I899" s="14"/>
    </row>
    <row r="900" spans="1:9" ht="12.4" hidden="1" customHeight="1">
      <c r="A900" s="13"/>
      <c r="B900" s="1"/>
      <c r="C900" s="36"/>
      <c r="D900" s="160"/>
      <c r="E900" s="161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5"/>
        <v>0</v>
      </c>
      <c r="I900" s="14"/>
    </row>
    <row r="901" spans="1:9" ht="12.4" hidden="1" customHeight="1">
      <c r="A901" s="13"/>
      <c r="B901" s="1"/>
      <c r="C901" s="36"/>
      <c r="D901" s="160"/>
      <c r="E901" s="161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5"/>
        <v>0</v>
      </c>
      <c r="I901" s="14"/>
    </row>
    <row r="902" spans="1:9" ht="12.4" hidden="1" customHeight="1">
      <c r="A902" s="13"/>
      <c r="B902" s="1"/>
      <c r="C902" s="36"/>
      <c r="D902" s="160"/>
      <c r="E902" s="161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5"/>
        <v>0</v>
      </c>
      <c r="I902" s="14"/>
    </row>
    <row r="903" spans="1:9" ht="12.4" hidden="1" customHeight="1">
      <c r="A903" s="13"/>
      <c r="B903" s="1"/>
      <c r="C903" s="36"/>
      <c r="D903" s="160"/>
      <c r="E903" s="161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5"/>
        <v>0</v>
      </c>
      <c r="I903" s="14"/>
    </row>
    <row r="904" spans="1:9" ht="12.4" hidden="1" customHeight="1">
      <c r="A904" s="13"/>
      <c r="B904" s="1"/>
      <c r="C904" s="36"/>
      <c r="D904" s="160"/>
      <c r="E904" s="161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5"/>
        <v>0</v>
      </c>
      <c r="I904" s="14"/>
    </row>
    <row r="905" spans="1:9" ht="12.4" hidden="1" customHeight="1">
      <c r="A905" s="13"/>
      <c r="B905" s="1"/>
      <c r="C905" s="36"/>
      <c r="D905" s="160"/>
      <c r="E905" s="161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5"/>
        <v>0</v>
      </c>
      <c r="I905" s="14"/>
    </row>
    <row r="906" spans="1:9" ht="12.4" hidden="1" customHeight="1">
      <c r="A906" s="13"/>
      <c r="B906" s="1"/>
      <c r="C906" s="36"/>
      <c r="D906" s="160"/>
      <c r="E906" s="161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5"/>
        <v>0</v>
      </c>
      <c r="I906" s="14"/>
    </row>
    <row r="907" spans="1:9" ht="12.4" hidden="1" customHeight="1">
      <c r="A907" s="13"/>
      <c r="B907" s="1"/>
      <c r="C907" s="36"/>
      <c r="D907" s="160"/>
      <c r="E907" s="161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5"/>
        <v>0</v>
      </c>
      <c r="I907" s="14"/>
    </row>
    <row r="908" spans="1:9" ht="12.4" hidden="1" customHeight="1">
      <c r="A908" s="13"/>
      <c r="B908" s="1"/>
      <c r="C908" s="36"/>
      <c r="D908" s="160"/>
      <c r="E908" s="161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5"/>
        <v>0</v>
      </c>
      <c r="I908" s="14"/>
    </row>
    <row r="909" spans="1:9" ht="12.4" hidden="1" customHeight="1">
      <c r="A909" s="13"/>
      <c r="B909" s="1"/>
      <c r="C909" s="37"/>
      <c r="D909" s="160"/>
      <c r="E909" s="161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5"/>
        <v>0</v>
      </c>
      <c r="I909" s="14"/>
    </row>
    <row r="910" spans="1:9" ht="12" hidden="1" customHeight="1">
      <c r="A910" s="13"/>
      <c r="B910" s="1"/>
      <c r="C910" s="36"/>
      <c r="D910" s="160"/>
      <c r="E910" s="161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5"/>
        <v>0</v>
      </c>
      <c r="I910" s="14"/>
    </row>
    <row r="911" spans="1:9" ht="12.4" hidden="1" customHeight="1">
      <c r="A911" s="13"/>
      <c r="B911" s="1"/>
      <c r="C911" s="36"/>
      <c r="D911" s="160"/>
      <c r="E911" s="161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5"/>
        <v>0</v>
      </c>
      <c r="I911" s="14"/>
    </row>
    <row r="912" spans="1:9" ht="12.4" hidden="1" customHeight="1">
      <c r="A912" s="13"/>
      <c r="B912" s="1"/>
      <c r="C912" s="36"/>
      <c r="D912" s="160"/>
      <c r="E912" s="161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5"/>
        <v>0</v>
      </c>
      <c r="I912" s="14"/>
    </row>
    <row r="913" spans="1:9" ht="12.4" hidden="1" customHeight="1">
      <c r="A913" s="13"/>
      <c r="B913" s="1"/>
      <c r="C913" s="36"/>
      <c r="D913" s="160"/>
      <c r="E913" s="161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5"/>
        <v>0</v>
      </c>
      <c r="I913" s="14"/>
    </row>
    <row r="914" spans="1:9" ht="12.4" hidden="1" customHeight="1">
      <c r="A914" s="13"/>
      <c r="B914" s="1"/>
      <c r="C914" s="36"/>
      <c r="D914" s="160"/>
      <c r="E914" s="161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5"/>
        <v>0</v>
      </c>
      <c r="I914" s="14"/>
    </row>
    <row r="915" spans="1:9" ht="12.4" hidden="1" customHeight="1">
      <c r="A915" s="13"/>
      <c r="B915" s="1"/>
      <c r="C915" s="36"/>
      <c r="D915" s="160"/>
      <c r="E915" s="161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5"/>
        <v>0</v>
      </c>
      <c r="I915" s="14"/>
    </row>
    <row r="916" spans="1:9" ht="12.4" hidden="1" customHeight="1">
      <c r="A916" s="13"/>
      <c r="B916" s="1"/>
      <c r="C916" s="36"/>
      <c r="D916" s="160"/>
      <c r="E916" s="161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5"/>
        <v>0</v>
      </c>
      <c r="I916" s="14"/>
    </row>
    <row r="917" spans="1:9" ht="12.4" hidden="1" customHeight="1">
      <c r="A917" s="13"/>
      <c r="B917" s="1"/>
      <c r="C917" s="36"/>
      <c r="D917" s="160"/>
      <c r="E917" s="161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5"/>
        <v>0</v>
      </c>
      <c r="I917" s="14"/>
    </row>
    <row r="918" spans="1:9" ht="12.4" hidden="1" customHeight="1">
      <c r="A918" s="13"/>
      <c r="B918" s="1"/>
      <c r="C918" s="36"/>
      <c r="D918" s="160"/>
      <c r="E918" s="161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5"/>
        <v>0</v>
      </c>
      <c r="I918" s="14"/>
    </row>
    <row r="919" spans="1:9" ht="12.4" hidden="1" customHeight="1">
      <c r="A919" s="13"/>
      <c r="B919" s="1"/>
      <c r="C919" s="36"/>
      <c r="D919" s="160"/>
      <c r="E919" s="161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5"/>
        <v>0</v>
      </c>
      <c r="I919" s="14"/>
    </row>
    <row r="920" spans="1:9" ht="12.4" hidden="1" customHeight="1">
      <c r="A920" s="13"/>
      <c r="B920" s="1"/>
      <c r="C920" s="36"/>
      <c r="D920" s="160"/>
      <c r="E920" s="161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5"/>
        <v>0</v>
      </c>
      <c r="I920" s="14"/>
    </row>
    <row r="921" spans="1:9" ht="12.4" hidden="1" customHeight="1">
      <c r="A921" s="13"/>
      <c r="B921" s="1"/>
      <c r="C921" s="36"/>
      <c r="D921" s="160"/>
      <c r="E921" s="161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5"/>
        <v>0</v>
      </c>
      <c r="I921" s="14"/>
    </row>
    <row r="922" spans="1:9" ht="12.4" hidden="1" customHeight="1">
      <c r="A922" s="13"/>
      <c r="B922" s="1"/>
      <c r="C922" s="36"/>
      <c r="D922" s="160"/>
      <c r="E922" s="161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5"/>
        <v>0</v>
      </c>
      <c r="I922" s="14"/>
    </row>
    <row r="923" spans="1:9" ht="12.4" hidden="1" customHeight="1">
      <c r="A923" s="13"/>
      <c r="B923" s="1"/>
      <c r="C923" s="36"/>
      <c r="D923" s="160"/>
      <c r="E923" s="161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5"/>
        <v>0</v>
      </c>
      <c r="I923" s="14"/>
    </row>
    <row r="924" spans="1:9" ht="12.4" hidden="1" customHeight="1">
      <c r="A924" s="13"/>
      <c r="B924" s="1"/>
      <c r="C924" s="36"/>
      <c r="D924" s="160"/>
      <c r="E924" s="161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5"/>
        <v>0</v>
      </c>
      <c r="I924" s="14"/>
    </row>
    <row r="925" spans="1:9" ht="12.4" hidden="1" customHeight="1">
      <c r="A925" s="13"/>
      <c r="B925" s="1"/>
      <c r="C925" s="36"/>
      <c r="D925" s="160"/>
      <c r="E925" s="161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5"/>
        <v>0</v>
      </c>
      <c r="I925" s="14"/>
    </row>
    <row r="926" spans="1:9" ht="12.4" hidden="1" customHeight="1">
      <c r="A926" s="13"/>
      <c r="B926" s="1"/>
      <c r="C926" s="36"/>
      <c r="D926" s="160"/>
      <c r="E926" s="161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5"/>
        <v>0</v>
      </c>
      <c r="I926" s="14"/>
    </row>
    <row r="927" spans="1:9" ht="12.4" hidden="1" customHeight="1">
      <c r="A927" s="13"/>
      <c r="B927" s="1"/>
      <c r="C927" s="36"/>
      <c r="D927" s="160"/>
      <c r="E927" s="161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5"/>
        <v>0</v>
      </c>
      <c r="I927" s="14"/>
    </row>
    <row r="928" spans="1:9" ht="12.4" hidden="1" customHeight="1">
      <c r="A928" s="13"/>
      <c r="B928" s="1"/>
      <c r="C928" s="36"/>
      <c r="D928" s="160"/>
      <c r="E928" s="161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5"/>
        <v>0</v>
      </c>
      <c r="I928" s="14"/>
    </row>
    <row r="929" spans="1:9" ht="12.4" hidden="1" customHeight="1">
      <c r="A929" s="13"/>
      <c r="B929" s="1"/>
      <c r="C929" s="36"/>
      <c r="D929" s="160"/>
      <c r="E929" s="161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5"/>
        <v>0</v>
      </c>
      <c r="I929" s="14"/>
    </row>
    <row r="930" spans="1:9" ht="12.4" hidden="1" customHeight="1">
      <c r="A930" s="13"/>
      <c r="B930" s="1"/>
      <c r="C930" s="36"/>
      <c r="D930" s="160"/>
      <c r="E930" s="161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5"/>
        <v>0</v>
      </c>
      <c r="I930" s="14"/>
    </row>
    <row r="931" spans="1:9" ht="12.4" hidden="1" customHeight="1">
      <c r="A931" s="13"/>
      <c r="B931" s="1"/>
      <c r="C931" s="36"/>
      <c r="D931" s="160"/>
      <c r="E931" s="161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5"/>
        <v>0</v>
      </c>
      <c r="I931" s="14"/>
    </row>
    <row r="932" spans="1:9" ht="12.4" hidden="1" customHeight="1">
      <c r="A932" s="13"/>
      <c r="B932" s="1"/>
      <c r="C932" s="36"/>
      <c r="D932" s="160"/>
      <c r="E932" s="161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5"/>
        <v>0</v>
      </c>
      <c r="I932" s="14"/>
    </row>
    <row r="933" spans="1:9" ht="12.4" hidden="1" customHeight="1">
      <c r="A933" s="13"/>
      <c r="B933" s="1"/>
      <c r="C933" s="36"/>
      <c r="D933" s="160"/>
      <c r="E933" s="161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5"/>
        <v>0</v>
      </c>
      <c r="I933" s="14"/>
    </row>
    <row r="934" spans="1:9" ht="12.4" hidden="1" customHeight="1">
      <c r="A934" s="13"/>
      <c r="B934" s="1"/>
      <c r="C934" s="36"/>
      <c r="D934" s="160"/>
      <c r="E934" s="161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5"/>
        <v>0</v>
      </c>
      <c r="I934" s="14"/>
    </row>
    <row r="935" spans="1:9" ht="12.4" hidden="1" customHeight="1">
      <c r="A935" s="13"/>
      <c r="B935" s="1"/>
      <c r="C935" s="36"/>
      <c r="D935" s="160"/>
      <c r="E935" s="161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5"/>
        <v>0</v>
      </c>
      <c r="I935" s="14"/>
    </row>
    <row r="936" spans="1:9" ht="12.4" hidden="1" customHeight="1">
      <c r="A936" s="13"/>
      <c r="B936" s="1"/>
      <c r="C936" s="36"/>
      <c r="D936" s="160"/>
      <c r="E936" s="161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5"/>
        <v>0</v>
      </c>
      <c r="I936" s="14"/>
    </row>
    <row r="937" spans="1:9" ht="12.4" hidden="1" customHeight="1">
      <c r="A937" s="13"/>
      <c r="B937" s="1"/>
      <c r="C937" s="37"/>
      <c r="D937" s="160"/>
      <c r="E937" s="161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60"/>
      <c r="E938" s="161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6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60"/>
      <c r="E939" s="161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6"/>
        <v>0</v>
      </c>
      <c r="I939" s="14"/>
    </row>
    <row r="940" spans="1:9" ht="12.4" hidden="1" customHeight="1">
      <c r="A940" s="13"/>
      <c r="B940" s="1"/>
      <c r="C940" s="36"/>
      <c r="D940" s="160"/>
      <c r="E940" s="161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6"/>
        <v>0</v>
      </c>
      <c r="I940" s="14"/>
    </row>
    <row r="941" spans="1:9" ht="12.4" hidden="1" customHeight="1">
      <c r="A941" s="13"/>
      <c r="B941" s="1"/>
      <c r="C941" s="36"/>
      <c r="D941" s="160"/>
      <c r="E941" s="161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6"/>
        <v>0</v>
      </c>
      <c r="I941" s="14"/>
    </row>
    <row r="942" spans="1:9" ht="12.4" hidden="1" customHeight="1">
      <c r="A942" s="13"/>
      <c r="B942" s="1"/>
      <c r="C942" s="36"/>
      <c r="D942" s="160"/>
      <c r="E942" s="161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6"/>
        <v>0</v>
      </c>
      <c r="I942" s="14"/>
    </row>
    <row r="943" spans="1:9" ht="12.4" hidden="1" customHeight="1">
      <c r="A943" s="13"/>
      <c r="B943" s="1"/>
      <c r="C943" s="36"/>
      <c r="D943" s="160"/>
      <c r="E943" s="161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6"/>
        <v>0</v>
      </c>
      <c r="I943" s="14"/>
    </row>
    <row r="944" spans="1:9" ht="12.4" hidden="1" customHeight="1">
      <c r="A944" s="13"/>
      <c r="B944" s="1"/>
      <c r="C944" s="36"/>
      <c r="D944" s="160"/>
      <c r="E944" s="161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6"/>
        <v>0</v>
      </c>
      <c r="I944" s="14"/>
    </row>
    <row r="945" spans="1:9" ht="12.4" hidden="1" customHeight="1">
      <c r="A945" s="13"/>
      <c r="B945" s="1"/>
      <c r="C945" s="36"/>
      <c r="D945" s="160"/>
      <c r="E945" s="161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6"/>
        <v>0</v>
      </c>
      <c r="I945" s="14"/>
    </row>
    <row r="946" spans="1:9" ht="12.4" hidden="1" customHeight="1">
      <c r="A946" s="13"/>
      <c r="B946" s="1"/>
      <c r="C946" s="36"/>
      <c r="D946" s="160"/>
      <c r="E946" s="161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6"/>
        <v>0</v>
      </c>
      <c r="I946" s="14"/>
    </row>
    <row r="947" spans="1:9" ht="12.4" hidden="1" customHeight="1">
      <c r="A947" s="13"/>
      <c r="B947" s="1"/>
      <c r="C947" s="36"/>
      <c r="D947" s="160"/>
      <c r="E947" s="161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6"/>
        <v>0</v>
      </c>
      <c r="I947" s="14"/>
    </row>
    <row r="948" spans="1:9" ht="12.4" hidden="1" customHeight="1">
      <c r="A948" s="13"/>
      <c r="B948" s="1"/>
      <c r="C948" s="36"/>
      <c r="D948" s="160"/>
      <c r="E948" s="161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6"/>
        <v>0</v>
      </c>
      <c r="I948" s="14"/>
    </row>
    <row r="949" spans="1:9" ht="12.4" hidden="1" customHeight="1">
      <c r="A949" s="13"/>
      <c r="B949" s="1"/>
      <c r="C949" s="36"/>
      <c r="D949" s="160"/>
      <c r="E949" s="161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6"/>
        <v>0</v>
      </c>
      <c r="I949" s="14"/>
    </row>
    <row r="950" spans="1:9" ht="12.4" hidden="1" customHeight="1">
      <c r="A950" s="13"/>
      <c r="B950" s="1"/>
      <c r="C950" s="36"/>
      <c r="D950" s="160"/>
      <c r="E950" s="161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6"/>
        <v>0</v>
      </c>
      <c r="I950" s="14"/>
    </row>
    <row r="951" spans="1:9" ht="12" hidden="1" customHeight="1">
      <c r="A951" s="13"/>
      <c r="B951" s="1"/>
      <c r="C951" s="36"/>
      <c r="D951" s="160"/>
      <c r="E951" s="161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6"/>
        <v>0</v>
      </c>
      <c r="I951" s="14"/>
    </row>
    <row r="952" spans="1:9" ht="12.4" hidden="1" customHeight="1">
      <c r="A952" s="13"/>
      <c r="B952" s="1"/>
      <c r="C952" s="36"/>
      <c r="D952" s="160"/>
      <c r="E952" s="161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6"/>
        <v>0</v>
      </c>
      <c r="I952" s="14"/>
    </row>
    <row r="953" spans="1:9" ht="12.4" hidden="1" customHeight="1">
      <c r="A953" s="13"/>
      <c r="B953" s="1"/>
      <c r="C953" s="36"/>
      <c r="D953" s="160"/>
      <c r="E953" s="161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6"/>
        <v>0</v>
      </c>
      <c r="I953" s="14"/>
    </row>
    <row r="954" spans="1:9" ht="12.4" hidden="1" customHeight="1">
      <c r="A954" s="13"/>
      <c r="B954" s="1"/>
      <c r="C954" s="36"/>
      <c r="D954" s="160"/>
      <c r="E954" s="161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6"/>
        <v>0</v>
      </c>
      <c r="I954" s="14"/>
    </row>
    <row r="955" spans="1:9" ht="12.4" hidden="1" customHeight="1">
      <c r="A955" s="13"/>
      <c r="B955" s="1"/>
      <c r="C955" s="36"/>
      <c r="D955" s="160"/>
      <c r="E955" s="161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6"/>
        <v>0</v>
      </c>
      <c r="I955" s="14"/>
    </row>
    <row r="956" spans="1:9" ht="12.4" hidden="1" customHeight="1">
      <c r="A956" s="13"/>
      <c r="B956" s="1"/>
      <c r="C956" s="36"/>
      <c r="D956" s="160"/>
      <c r="E956" s="161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6"/>
        <v>0</v>
      </c>
      <c r="I956" s="14"/>
    </row>
    <row r="957" spans="1:9" ht="12.4" hidden="1" customHeight="1">
      <c r="A957" s="13"/>
      <c r="B957" s="1"/>
      <c r="C957" s="36"/>
      <c r="D957" s="160"/>
      <c r="E957" s="161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6"/>
        <v>0</v>
      </c>
      <c r="I957" s="14"/>
    </row>
    <row r="958" spans="1:9" ht="12.4" hidden="1" customHeight="1">
      <c r="A958" s="13"/>
      <c r="B958" s="1"/>
      <c r="C958" s="36"/>
      <c r="D958" s="160"/>
      <c r="E958" s="161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6"/>
        <v>0</v>
      </c>
      <c r="I958" s="14"/>
    </row>
    <row r="959" spans="1:9" ht="12.4" hidden="1" customHeight="1">
      <c r="A959" s="13"/>
      <c r="B959" s="1"/>
      <c r="C959" s="36"/>
      <c r="D959" s="160"/>
      <c r="E959" s="161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6"/>
        <v>0</v>
      </c>
      <c r="I959" s="14"/>
    </row>
    <row r="960" spans="1:9" ht="12.4" hidden="1" customHeight="1">
      <c r="A960" s="13"/>
      <c r="B960" s="1"/>
      <c r="C960" s="36"/>
      <c r="D960" s="160"/>
      <c r="E960" s="161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6"/>
        <v>0</v>
      </c>
      <c r="I960" s="14"/>
    </row>
    <row r="961" spans="1:9" ht="12.4" hidden="1" customHeight="1">
      <c r="A961" s="13"/>
      <c r="B961" s="1"/>
      <c r="C961" s="36"/>
      <c r="D961" s="160"/>
      <c r="E961" s="161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6"/>
        <v>0</v>
      </c>
      <c r="I961" s="14"/>
    </row>
    <row r="962" spans="1:9" ht="12.4" hidden="1" customHeight="1">
      <c r="A962" s="13"/>
      <c r="B962" s="1"/>
      <c r="C962" s="36"/>
      <c r="D962" s="160"/>
      <c r="E962" s="161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6"/>
        <v>0</v>
      </c>
      <c r="I962" s="14"/>
    </row>
    <row r="963" spans="1:9" ht="12.4" hidden="1" customHeight="1">
      <c r="A963" s="13"/>
      <c r="B963" s="1"/>
      <c r="C963" s="36"/>
      <c r="D963" s="160"/>
      <c r="E963" s="161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6"/>
        <v>0</v>
      </c>
      <c r="I963" s="14"/>
    </row>
    <row r="964" spans="1:9" ht="12.4" hidden="1" customHeight="1">
      <c r="A964" s="13"/>
      <c r="B964" s="1"/>
      <c r="C964" s="36"/>
      <c r="D964" s="160"/>
      <c r="E964" s="161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6"/>
        <v>0</v>
      </c>
      <c r="I964" s="14"/>
    </row>
    <row r="965" spans="1:9" ht="12.4" hidden="1" customHeight="1">
      <c r="A965" s="13"/>
      <c r="B965" s="1"/>
      <c r="C965" s="36"/>
      <c r="D965" s="160"/>
      <c r="E965" s="161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6"/>
        <v>0</v>
      </c>
      <c r="I965" s="14"/>
    </row>
    <row r="966" spans="1:9" ht="12.4" hidden="1" customHeight="1">
      <c r="A966" s="13"/>
      <c r="B966" s="1"/>
      <c r="C966" s="36"/>
      <c r="D966" s="160"/>
      <c r="E966" s="161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6"/>
        <v>0</v>
      </c>
      <c r="I966" s="14"/>
    </row>
    <row r="967" spans="1:9" ht="12.4" hidden="1" customHeight="1">
      <c r="A967" s="13"/>
      <c r="B967" s="1"/>
      <c r="C967" s="36"/>
      <c r="D967" s="160"/>
      <c r="E967" s="161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6"/>
        <v>0</v>
      </c>
      <c r="I967" s="14"/>
    </row>
    <row r="968" spans="1:9" ht="12.4" hidden="1" customHeight="1">
      <c r="A968" s="13"/>
      <c r="B968" s="1"/>
      <c r="C968" s="36"/>
      <c r="D968" s="160"/>
      <c r="E968" s="161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6"/>
        <v>0</v>
      </c>
      <c r="I968" s="14"/>
    </row>
    <row r="969" spans="1:9" ht="12.4" hidden="1" customHeight="1">
      <c r="A969" s="13"/>
      <c r="B969" s="1"/>
      <c r="C969" s="36"/>
      <c r="D969" s="160"/>
      <c r="E969" s="161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6"/>
        <v>0</v>
      </c>
      <c r="I969" s="14"/>
    </row>
    <row r="970" spans="1:9" ht="12.4" hidden="1" customHeight="1">
      <c r="A970" s="13"/>
      <c r="B970" s="1"/>
      <c r="C970" s="36"/>
      <c r="D970" s="160"/>
      <c r="E970" s="161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6"/>
        <v>0</v>
      </c>
      <c r="I970" s="14"/>
    </row>
    <row r="971" spans="1:9" ht="12.4" hidden="1" customHeight="1">
      <c r="A971" s="13"/>
      <c r="B971" s="1"/>
      <c r="C971" s="36"/>
      <c r="D971" s="160"/>
      <c r="E971" s="161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6"/>
        <v>0</v>
      </c>
      <c r="I971" s="14"/>
    </row>
    <row r="972" spans="1:9" ht="12.4" hidden="1" customHeight="1">
      <c r="A972" s="13"/>
      <c r="B972" s="1"/>
      <c r="C972" s="36"/>
      <c r="D972" s="160"/>
      <c r="E972" s="161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6"/>
        <v>0</v>
      </c>
      <c r="I972" s="14"/>
    </row>
    <row r="973" spans="1:9" ht="12.4" hidden="1" customHeight="1">
      <c r="A973" s="13"/>
      <c r="B973" s="1"/>
      <c r="C973" s="36"/>
      <c r="D973" s="160"/>
      <c r="E973" s="161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6"/>
        <v>0</v>
      </c>
      <c r="I973" s="14"/>
    </row>
    <row r="974" spans="1:9" ht="12.4" hidden="1" customHeight="1">
      <c r="A974" s="13"/>
      <c r="B974" s="1"/>
      <c r="C974" s="37"/>
      <c r="D974" s="160"/>
      <c r="E974" s="161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6"/>
        <v>0</v>
      </c>
      <c r="I974" s="14"/>
    </row>
    <row r="975" spans="1:9" ht="12" hidden="1" customHeight="1">
      <c r="A975" s="13"/>
      <c r="B975" s="1"/>
      <c r="C975" s="36"/>
      <c r="D975" s="160"/>
      <c r="E975" s="161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6"/>
        <v>0</v>
      </c>
      <c r="I975" s="14"/>
    </row>
    <row r="976" spans="1:9" ht="12.4" hidden="1" customHeight="1">
      <c r="A976" s="13"/>
      <c r="B976" s="1"/>
      <c r="C976" s="36"/>
      <c r="D976" s="160"/>
      <c r="E976" s="161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6"/>
        <v>0</v>
      </c>
      <c r="I976" s="14"/>
    </row>
    <row r="977" spans="1:9" ht="12.4" hidden="1" customHeight="1">
      <c r="A977" s="13"/>
      <c r="B977" s="1"/>
      <c r="C977" s="36"/>
      <c r="D977" s="160"/>
      <c r="E977" s="161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6"/>
        <v>0</v>
      </c>
      <c r="I977" s="14"/>
    </row>
    <row r="978" spans="1:9" ht="12.4" hidden="1" customHeight="1">
      <c r="A978" s="13"/>
      <c r="B978" s="1"/>
      <c r="C978" s="36"/>
      <c r="D978" s="160"/>
      <c r="E978" s="161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6"/>
        <v>0</v>
      </c>
      <c r="I978" s="14"/>
    </row>
    <row r="979" spans="1:9" ht="12.4" hidden="1" customHeight="1">
      <c r="A979" s="13"/>
      <c r="B979" s="1"/>
      <c r="C979" s="36"/>
      <c r="D979" s="160"/>
      <c r="E979" s="161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6"/>
        <v>0</v>
      </c>
      <c r="I979" s="14"/>
    </row>
    <row r="980" spans="1:9" ht="12.4" hidden="1" customHeight="1">
      <c r="A980" s="13"/>
      <c r="B980" s="1"/>
      <c r="C980" s="36"/>
      <c r="D980" s="160"/>
      <c r="E980" s="161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6"/>
        <v>0</v>
      </c>
      <c r="I980" s="14"/>
    </row>
    <row r="981" spans="1:9" ht="12.4" hidden="1" customHeight="1">
      <c r="A981" s="13"/>
      <c r="B981" s="1"/>
      <c r="C981" s="36"/>
      <c r="D981" s="160"/>
      <c r="E981" s="161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6"/>
        <v>0</v>
      </c>
      <c r="I981" s="14"/>
    </row>
    <row r="982" spans="1:9" ht="12.4" hidden="1" customHeight="1">
      <c r="A982" s="13"/>
      <c r="B982" s="1"/>
      <c r="C982" s="36"/>
      <c r="D982" s="160"/>
      <c r="E982" s="161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6"/>
        <v>0</v>
      </c>
      <c r="I982" s="14"/>
    </row>
    <row r="983" spans="1:9" ht="12.4" hidden="1" customHeight="1">
      <c r="A983" s="13"/>
      <c r="B983" s="1"/>
      <c r="C983" s="36"/>
      <c r="D983" s="160"/>
      <c r="E983" s="161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6"/>
        <v>0</v>
      </c>
      <c r="I983" s="14"/>
    </row>
    <row r="984" spans="1:9" ht="12.4" hidden="1" customHeight="1">
      <c r="A984" s="13"/>
      <c r="B984" s="1"/>
      <c r="C984" s="36"/>
      <c r="D984" s="160"/>
      <c r="E984" s="161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6"/>
        <v>0</v>
      </c>
      <c r="I984" s="14"/>
    </row>
    <row r="985" spans="1:9" ht="12.4" hidden="1" customHeight="1">
      <c r="A985" s="13"/>
      <c r="B985" s="1"/>
      <c r="C985" s="36"/>
      <c r="D985" s="160"/>
      <c r="E985" s="161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6"/>
        <v>0</v>
      </c>
      <c r="I985" s="14"/>
    </row>
    <row r="986" spans="1:9" ht="12.4" hidden="1" customHeight="1">
      <c r="A986" s="13"/>
      <c r="B986" s="1"/>
      <c r="C986" s="36"/>
      <c r="D986" s="160"/>
      <c r="E986" s="161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6"/>
        <v>0</v>
      </c>
      <c r="I986" s="14"/>
    </row>
    <row r="987" spans="1:9" ht="12.4" hidden="1" customHeight="1">
      <c r="A987" s="13"/>
      <c r="B987" s="1"/>
      <c r="C987" s="36"/>
      <c r="D987" s="160"/>
      <c r="E987" s="161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6"/>
        <v>0</v>
      </c>
      <c r="I987" s="14"/>
    </row>
    <row r="988" spans="1:9" ht="12.4" hidden="1" customHeight="1">
      <c r="A988" s="13"/>
      <c r="B988" s="1"/>
      <c r="C988" s="36"/>
      <c r="D988" s="160"/>
      <c r="E988" s="161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6"/>
        <v>0</v>
      </c>
      <c r="I988" s="14"/>
    </row>
    <row r="989" spans="1:9" ht="12.4" hidden="1" customHeight="1">
      <c r="A989" s="13"/>
      <c r="B989" s="1"/>
      <c r="C989" s="36"/>
      <c r="D989" s="160"/>
      <c r="E989" s="161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6"/>
        <v>0</v>
      </c>
      <c r="I989" s="14"/>
    </row>
    <row r="990" spans="1:9" ht="12.4" hidden="1" customHeight="1">
      <c r="A990" s="13"/>
      <c r="B990" s="1"/>
      <c r="C990" s="36"/>
      <c r="D990" s="160"/>
      <c r="E990" s="161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6"/>
        <v>0</v>
      </c>
      <c r="I990" s="14"/>
    </row>
    <row r="991" spans="1:9" ht="12.4" hidden="1" customHeight="1">
      <c r="A991" s="13"/>
      <c r="B991" s="1"/>
      <c r="C991" s="36"/>
      <c r="D991" s="160"/>
      <c r="E991" s="161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6"/>
        <v>0</v>
      </c>
      <c r="I991" s="14"/>
    </row>
    <row r="992" spans="1:9" ht="12.4" hidden="1" customHeight="1">
      <c r="A992" s="13"/>
      <c r="B992" s="1"/>
      <c r="C992" s="36"/>
      <c r="D992" s="160"/>
      <c r="E992" s="161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6"/>
        <v>0</v>
      </c>
      <c r="I992" s="14"/>
    </row>
    <row r="993" spans="1:9" ht="12.4" hidden="1" customHeight="1">
      <c r="A993" s="13"/>
      <c r="B993" s="1"/>
      <c r="C993" s="36"/>
      <c r="D993" s="160"/>
      <c r="E993" s="161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6"/>
        <v>0</v>
      </c>
      <c r="I993" s="14"/>
    </row>
    <row r="994" spans="1:9" ht="12.4" hidden="1" customHeight="1">
      <c r="A994" s="13"/>
      <c r="B994" s="1"/>
      <c r="C994" s="36"/>
      <c r="D994" s="160"/>
      <c r="E994" s="161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6"/>
        <v>0</v>
      </c>
      <c r="I994" s="14"/>
    </row>
    <row r="995" spans="1:9" ht="12.4" hidden="1" customHeight="1">
      <c r="A995" s="13"/>
      <c r="B995" s="1"/>
      <c r="C995" s="36"/>
      <c r="D995" s="160"/>
      <c r="E995" s="161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6"/>
        <v>0</v>
      </c>
      <c r="I995" s="14"/>
    </row>
    <row r="996" spans="1:9" ht="12.4" hidden="1" customHeight="1">
      <c r="A996" s="13"/>
      <c r="B996" s="1"/>
      <c r="C996" s="36"/>
      <c r="D996" s="160"/>
      <c r="E996" s="161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6"/>
        <v>0</v>
      </c>
      <c r="I996" s="14"/>
    </row>
    <row r="997" spans="1:9" ht="12.4" hidden="1" customHeight="1">
      <c r="A997" s="13"/>
      <c r="B997" s="1"/>
      <c r="C997" s="36"/>
      <c r="D997" s="160"/>
      <c r="E997" s="161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6"/>
        <v>0</v>
      </c>
      <c r="I997" s="14"/>
    </row>
    <row r="998" spans="1:9" ht="12.4" hidden="1" customHeight="1">
      <c r="A998" s="13"/>
      <c r="B998" s="1"/>
      <c r="C998" s="36"/>
      <c r="D998" s="160"/>
      <c r="E998" s="161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6"/>
        <v>0</v>
      </c>
      <c r="I998" s="14"/>
    </row>
    <row r="999" spans="1:9" ht="12.4" hidden="1" customHeight="1">
      <c r="A999" s="13"/>
      <c r="B999" s="1"/>
      <c r="C999" s="36"/>
      <c r="D999" s="160"/>
      <c r="E999" s="161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6"/>
        <v>0</v>
      </c>
      <c r="I999" s="14"/>
    </row>
    <row r="1000" spans="1:9" ht="12.4" hidden="1" customHeight="1">
      <c r="A1000" s="13"/>
      <c r="B1000" s="1"/>
      <c r="C1000" s="36"/>
      <c r="D1000" s="160"/>
      <c r="E1000" s="161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6"/>
        <v>0</v>
      </c>
      <c r="I1000" s="14"/>
    </row>
    <row r="1001" spans="1:9" ht="12.4" customHeight="1">
      <c r="A1001" s="13"/>
      <c r="B1001" s="1"/>
      <c r="C1001" s="102"/>
      <c r="D1001" s="160"/>
      <c r="E1001" s="161"/>
      <c r="F1001" s="43"/>
      <c r="G1001" s="21">
        <f>ROUND(IF(ISBLANK(C1001),0,VLOOKUP(C1001,'[2]Acha Air Sales Price List'!$B$1:$X$65536,12,FALSE)*$L$14),2)</f>
        <v>0</v>
      </c>
      <c r="H1001" s="22">
        <f t="shared" si="26"/>
        <v>0</v>
      </c>
      <c r="I1001" s="14"/>
    </row>
    <row r="1002" spans="1:9" ht="12.4" customHeight="1">
      <c r="A1002" s="13"/>
      <c r="B1002" s="1"/>
      <c r="C1002" s="37"/>
      <c r="D1002" s="179"/>
      <c r="E1002" s="180"/>
      <c r="F1002" s="43" t="s">
        <v>26</v>
      </c>
      <c r="G1002" s="21"/>
      <c r="H1002" s="22">
        <f>-6.48-33.9991999999879</f>
        <v>-40.479199999987898</v>
      </c>
      <c r="I1002" s="14"/>
    </row>
    <row r="1003" spans="1:9" ht="12.4" customHeight="1" thickBot="1">
      <c r="A1003" s="13"/>
      <c r="B1003" s="23"/>
      <c r="C1003" s="24"/>
      <c r="D1003" s="172"/>
      <c r="E1003" s="173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10866.000000000009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23</v>
      </c>
      <c r="H1006" s="34">
        <f>H1005/36.22</f>
        <v>300.00000000000028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/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-12450.000000000011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59" t="s">
        <v>113</v>
      </c>
      <c r="G1011" s="156">
        <v>36.22</v>
      </c>
    </row>
    <row r="1012" spans="1:9">
      <c r="F1012" s="159" t="s">
        <v>110</v>
      </c>
      <c r="G1012" s="157">
        <v>34.630000000000003</v>
      </c>
      <c r="H1012" s="45"/>
    </row>
    <row r="1013" spans="1:9">
      <c r="F1013" s="159" t="s">
        <v>111</v>
      </c>
      <c r="G1013" s="157">
        <f>G1014</f>
        <v>313.77418423332392</v>
      </c>
    </row>
    <row r="1014" spans="1:9">
      <c r="F1014" s="159" t="s">
        <v>112</v>
      </c>
      <c r="G1014" s="158">
        <f>G1016/G1012</f>
        <v>313.77418423332392</v>
      </c>
    </row>
    <row r="1015" spans="1:9">
      <c r="F1015" s="159" t="s">
        <v>114</v>
      </c>
      <c r="G1015">
        <f>G1016</f>
        <v>10866.000000000009</v>
      </c>
    </row>
    <row r="1016" spans="1:9">
      <c r="F1016" s="159" t="s">
        <v>115</v>
      </c>
      <c r="G1016">
        <f>H1006*G1011</f>
        <v>10866.000000000009</v>
      </c>
    </row>
  </sheetData>
  <mergeCells count="992"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0:E2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61 B65:B1003">
    <cfRule type="cellIs" dxfId="40" priority="15" stopIfTrue="1" operator="equal">
      <formula>"ALERT"</formula>
    </cfRule>
  </conditionalFormatting>
  <conditionalFormatting sqref="F10:F14">
    <cfRule type="containsBlanks" dxfId="39" priority="12" stopIfTrue="1">
      <formula>LEN(TRIM(F10))=0</formula>
    </cfRule>
  </conditionalFormatting>
  <conditionalFormatting sqref="F9:F14">
    <cfRule type="cellIs" dxfId="38" priority="11" stopIfTrue="1" operator="equal">
      <formula>0</formula>
    </cfRule>
  </conditionalFormatting>
  <conditionalFormatting sqref="H1005:H1008 F20:H31 F35:H35 F32:F34 F65:H1003 F37:H61 F36:G36">
    <cfRule type="containsErrors" dxfId="37" priority="8" stopIfTrue="1">
      <formula>ISERROR(F20)</formula>
    </cfRule>
    <cfRule type="cellIs" dxfId="36" priority="9" stopIfTrue="1" operator="equal">
      <formula>"NA"</formula>
    </cfRule>
    <cfRule type="cellIs" dxfId="35" priority="10" stopIfTrue="1" operator="equal">
      <formula>0</formula>
    </cfRule>
  </conditionalFormatting>
  <conditionalFormatting sqref="F20:F61 F65:F1000">
    <cfRule type="containsText" dxfId="34" priority="6" stopIfTrue="1" operator="containsText" text="Exchange rate :">
      <formula>NOT(ISERROR(SEARCH("Exchange rate :",F20)))</formula>
    </cfRule>
  </conditionalFormatting>
  <conditionalFormatting sqref="B62:B64">
    <cfRule type="cellIs" dxfId="33" priority="5" stopIfTrue="1" operator="equal">
      <formula>"ALERT"</formula>
    </cfRule>
  </conditionalFormatting>
  <conditionalFormatting sqref="F62:H64">
    <cfRule type="containsErrors" dxfId="32" priority="2" stopIfTrue="1">
      <formula>ISERROR(F62)</formula>
    </cfRule>
    <cfRule type="cellIs" dxfId="31" priority="3" stopIfTrue="1" operator="equal">
      <formula>"NA"</formula>
    </cfRule>
    <cfRule type="cellIs" dxfId="30" priority="4" stopIfTrue="1" operator="equal">
      <formula>0</formula>
    </cfRule>
  </conditionalFormatting>
  <conditionalFormatting sqref="F62:F64">
    <cfRule type="containsText" dxfId="29" priority="1" stopIfTrue="1" operator="containsText" text="Exchange rate :">
      <formula>NOT(ISERROR(SEARCH("Exchange rate :",F62)))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B71A-3A0F-4717-AD30-37500023F7FF}">
  <sheetPr>
    <tabColor rgb="FFFF0000"/>
  </sheetPr>
  <dimension ref="A1:X1014"/>
  <sheetViews>
    <sheetView zoomScaleNormal="100" workbookViewId="0">
      <selection activeCell="S20" sqref="S2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6.4257812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7"/>
      <c r="H2" s="7"/>
      <c r="I2" s="7"/>
      <c r="J2" s="14"/>
      <c r="X2" s="46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3"/>
      <c r="G4" s="110" t="s">
        <v>5</v>
      </c>
      <c r="H4" s="149"/>
      <c r="I4" s="111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3"/>
      <c r="G5" s="42">
        <v>44897</v>
      </c>
      <c r="H5" s="150"/>
      <c r="I5" s="41">
        <v>47822</v>
      </c>
      <c r="J5" s="14"/>
    </row>
    <row r="6" spans="1:24" ht="14.25" hidden="1">
      <c r="A6" s="13"/>
      <c r="B6" s="16" t="s">
        <v>2</v>
      </c>
      <c r="C6" s="7"/>
      <c r="D6" s="7"/>
      <c r="E6" s="7"/>
      <c r="F6" s="8"/>
      <c r="G6" s="3"/>
      <c r="H6" s="3"/>
      <c r="I6" s="3"/>
      <c r="J6" s="14"/>
    </row>
    <row r="7" spans="1:24" ht="14.25">
      <c r="A7" s="13"/>
      <c r="B7" s="16"/>
      <c r="C7" s="7"/>
      <c r="D7" s="7"/>
      <c r="E7" s="7"/>
      <c r="F7" s="8"/>
      <c r="G7" s="3"/>
      <c r="H7" s="3"/>
      <c r="I7" s="3"/>
      <c r="J7" s="14"/>
    </row>
    <row r="8" spans="1:24" ht="5.25" customHeight="1" thickBot="1">
      <c r="A8" s="13"/>
      <c r="B8" s="17"/>
      <c r="C8" s="7"/>
      <c r="D8" s="7"/>
      <c r="E8" s="7"/>
      <c r="F8" s="8"/>
      <c r="G8" s="3"/>
      <c r="H8" s="3"/>
      <c r="I8" s="3"/>
      <c r="J8" s="14"/>
    </row>
    <row r="9" spans="1:24" ht="16.5" customHeight="1" thickBot="1">
      <c r="A9" s="13"/>
      <c r="B9" s="174" t="s">
        <v>3</v>
      </c>
      <c r="C9" s="175"/>
      <c r="D9" s="176"/>
      <c r="E9" s="4"/>
      <c r="F9" s="112" t="s">
        <v>12</v>
      </c>
      <c r="G9" s="27"/>
      <c r="H9" s="27"/>
      <c r="I9" s="27"/>
      <c r="J9" s="14"/>
      <c r="L9" s="108"/>
    </row>
    <row r="10" spans="1:24">
      <c r="A10" s="13"/>
      <c r="B10" s="127" t="s">
        <v>52</v>
      </c>
      <c r="C10" s="128"/>
      <c r="D10" s="129"/>
      <c r="E10" s="9"/>
      <c r="F10" s="39" t="str">
        <f t="shared" ref="F10:F15" si="0">B10</f>
        <v>Piercing &amp; Sign</v>
      </c>
      <c r="G10" s="162" t="s">
        <v>14</v>
      </c>
      <c r="H10" s="153"/>
      <c r="I10" s="164"/>
      <c r="J10" s="14"/>
    </row>
    <row r="11" spans="1:24">
      <c r="A11" s="13"/>
      <c r="B11" s="118" t="s">
        <v>53</v>
      </c>
      <c r="C11" s="119"/>
      <c r="D11" s="120"/>
      <c r="E11" s="10"/>
      <c r="F11" s="39" t="str">
        <f t="shared" si="0"/>
        <v>Claire</v>
      </c>
      <c r="G11" s="162"/>
      <c r="H11" s="153"/>
      <c r="I11" s="165"/>
      <c r="J11" s="14"/>
    </row>
    <row r="12" spans="1:24">
      <c r="A12" s="13"/>
      <c r="B12" s="121"/>
      <c r="C12" s="119"/>
      <c r="D12" s="120"/>
      <c r="E12" s="10"/>
      <c r="F12" s="39">
        <f t="shared" si="0"/>
        <v>0</v>
      </c>
      <c r="G12" s="162" t="s">
        <v>15</v>
      </c>
      <c r="H12" s="153"/>
      <c r="I12" s="166" t="s">
        <v>22</v>
      </c>
      <c r="J12" s="14"/>
    </row>
    <row r="13" spans="1:24">
      <c r="A13" s="13"/>
      <c r="B13" s="121"/>
      <c r="C13" s="119"/>
      <c r="D13" s="120"/>
      <c r="E13" s="10"/>
      <c r="F13" s="39">
        <f t="shared" si="0"/>
        <v>0</v>
      </c>
      <c r="G13" s="162"/>
      <c r="H13" s="153"/>
      <c r="I13" s="165"/>
      <c r="J13" s="14"/>
    </row>
    <row r="14" spans="1:24">
      <c r="A14" s="13"/>
      <c r="B14" s="118"/>
      <c r="C14" s="122"/>
      <c r="D14" s="123"/>
      <c r="E14" s="11"/>
      <c r="F14" s="39">
        <f t="shared" si="0"/>
        <v>0</v>
      </c>
      <c r="G14" s="163" t="s">
        <v>16</v>
      </c>
      <c r="H14" s="28"/>
      <c r="I14" s="166" t="s">
        <v>116</v>
      </c>
      <c r="J14" s="14"/>
      <c r="M14" s="28" t="s">
        <v>20</v>
      </c>
    </row>
    <row r="15" spans="1:24" ht="13.5" thickBot="1">
      <c r="A15" s="13"/>
      <c r="B15" s="124"/>
      <c r="C15" s="125"/>
      <c r="D15" s="126"/>
      <c r="E15" s="11"/>
      <c r="F15" s="40">
        <f t="shared" si="0"/>
        <v>0</v>
      </c>
      <c r="G15" s="163"/>
      <c r="H15" s="28"/>
      <c r="I15" s="167"/>
      <c r="J15" s="14"/>
      <c r="M15" s="109">
        <f>VLOOKUP(G5,[1]Sheet1!$A$9:$I$7290,2,FALSE)</f>
        <v>34.630000000000003</v>
      </c>
    </row>
    <row r="16" spans="1:24" ht="5.25" customHeight="1">
      <c r="A16" s="13"/>
      <c r="B16" s="11"/>
      <c r="C16" s="11"/>
      <c r="D16" s="11"/>
      <c r="E16" s="11"/>
      <c r="F16" s="11"/>
      <c r="G16" s="28"/>
      <c r="H16" s="28"/>
      <c r="I16" s="29"/>
      <c r="J16" s="14"/>
    </row>
    <row r="17" spans="1:13">
      <c r="A17" s="13"/>
      <c r="B17" s="11"/>
      <c r="C17" s="11"/>
      <c r="D17" s="11"/>
      <c r="E17" s="11"/>
      <c r="F17" s="11"/>
      <c r="G17" s="28" t="s">
        <v>19</v>
      </c>
      <c r="H17" s="28"/>
      <c r="I17" s="35" t="s">
        <v>21</v>
      </c>
      <c r="J17" s="14"/>
      <c r="M17">
        <v>36.22</v>
      </c>
    </row>
    <row r="18" spans="1:13" hidden="1">
      <c r="A18" s="13"/>
      <c r="B18" s="11"/>
      <c r="C18" s="11"/>
      <c r="D18" s="11"/>
      <c r="E18" s="11"/>
      <c r="F18" s="11"/>
      <c r="J18" s="14"/>
    </row>
    <row r="19" spans="1:13" ht="5.25" customHeight="1" thickBot="1">
      <c r="A19" s="13"/>
      <c r="B19" s="12"/>
      <c r="C19" s="12"/>
      <c r="D19" s="12"/>
      <c r="E19" s="12"/>
      <c r="F19" s="3"/>
      <c r="G19" s="12"/>
      <c r="H19" s="12"/>
      <c r="I19" s="12"/>
      <c r="J19" s="14"/>
    </row>
    <row r="20" spans="1:13" ht="17.25" customHeight="1" thickBot="1">
      <c r="A20" s="13"/>
      <c r="B20" s="113" t="s">
        <v>11</v>
      </c>
      <c r="C20" s="114" t="s">
        <v>7</v>
      </c>
      <c r="D20" s="177" t="s">
        <v>13</v>
      </c>
      <c r="E20" s="178"/>
      <c r="F20" s="115" t="s">
        <v>0</v>
      </c>
      <c r="G20" s="116" t="s">
        <v>9</v>
      </c>
      <c r="H20" s="151"/>
      <c r="I20" s="117" t="s">
        <v>10</v>
      </c>
      <c r="J20" s="14"/>
    </row>
    <row r="21" spans="1:13" ht="24">
      <c r="A21" s="13"/>
      <c r="B21" s="1">
        <v>2</v>
      </c>
      <c r="C21" s="38" t="s">
        <v>54</v>
      </c>
      <c r="D21" s="160" t="s">
        <v>55</v>
      </c>
      <c r="E21" s="161"/>
      <c r="F21" s="43" t="str">
        <f>VLOOKUP(C21,'[2]Acha Air Sales Price List'!$B$1:$D$65536,3,FALSE)</f>
        <v xml:space="preserve">Industrial crystal barbell with double jewel balls “forward facing crystal”- 14g, 38mm, 5mm balls </v>
      </c>
      <c r="G21" s="21">
        <f>ROUND(H21/2,2)</f>
        <v>17.14</v>
      </c>
      <c r="H21" s="21">
        <v>34.28</v>
      </c>
      <c r="I21" s="22">
        <f t="shared" ref="I21:I84" si="1">ROUND(IF(ISNUMBER(B21), G21*B21, 0),5)</f>
        <v>34.28</v>
      </c>
      <c r="J21" s="14"/>
    </row>
    <row r="22" spans="1:13" ht="24">
      <c r="A22" s="13"/>
      <c r="B22" s="143">
        <v>2</v>
      </c>
      <c r="C22" s="38" t="s">
        <v>54</v>
      </c>
      <c r="D22" s="181" t="s">
        <v>56</v>
      </c>
      <c r="E22" s="169"/>
      <c r="F22" s="144" t="str">
        <f>VLOOKUP(C22,'[2]Acha Air Sales Price List'!$B$1:$D$65536,3,FALSE)</f>
        <v xml:space="preserve">Industrial crystal barbell with double jewel balls “forward facing crystal”- 14g, 38mm, 5mm balls </v>
      </c>
      <c r="G22" s="145">
        <f t="shared" ref="G22:G75" si="2">ROUND(H22/2,2)</f>
        <v>17.14</v>
      </c>
      <c r="H22" s="145">
        <v>34.28</v>
      </c>
      <c r="I22" s="146">
        <f t="shared" si="1"/>
        <v>34.28</v>
      </c>
      <c r="J22" s="14"/>
    </row>
    <row r="23" spans="1:13" ht="24">
      <c r="A23" s="13"/>
      <c r="B23" s="1">
        <v>2</v>
      </c>
      <c r="C23" s="38" t="s">
        <v>54</v>
      </c>
      <c r="D23" s="160" t="s">
        <v>57</v>
      </c>
      <c r="E23" s="161"/>
      <c r="F23" s="43" t="str">
        <f>VLOOKUP(C23,'[2]Acha Air Sales Price List'!$B$1:$D$65536,3,FALSE)</f>
        <v xml:space="preserve">Industrial crystal barbell with double jewel balls “forward facing crystal”- 14g, 38mm, 5mm balls </v>
      </c>
      <c r="G23" s="21">
        <f t="shared" si="2"/>
        <v>17.14</v>
      </c>
      <c r="H23" s="21">
        <v>34.28</v>
      </c>
      <c r="I23" s="22">
        <f t="shared" si="1"/>
        <v>34.28</v>
      </c>
      <c r="J23" s="14"/>
    </row>
    <row r="24" spans="1:13" ht="24">
      <c r="A24" s="13"/>
      <c r="B24" s="1">
        <v>4</v>
      </c>
      <c r="C24" s="36" t="s">
        <v>58</v>
      </c>
      <c r="D24" s="160" t="s">
        <v>62</v>
      </c>
      <c r="E24" s="161"/>
      <c r="F24" s="43" t="str">
        <f>VLOOKUP(C24,'[2]Acha Air Sales Price List'!$B$1:$D$65536,3,FALSE)</f>
        <v>Double forward facing crystal nipple barbell - 14g, 9/16'' or 5/8'', 5mm balls</v>
      </c>
      <c r="G24" s="21">
        <f t="shared" si="2"/>
        <v>17.14</v>
      </c>
      <c r="H24" s="21">
        <v>34.28</v>
      </c>
      <c r="I24" s="22">
        <f t="shared" si="1"/>
        <v>68.56</v>
      </c>
      <c r="J24" s="14"/>
    </row>
    <row r="25" spans="1:13" ht="24">
      <c r="A25" s="13"/>
      <c r="B25" s="1">
        <v>4</v>
      </c>
      <c r="C25" s="36" t="s">
        <v>58</v>
      </c>
      <c r="D25" s="160" t="s">
        <v>63</v>
      </c>
      <c r="E25" s="161"/>
      <c r="F25" s="43" t="str">
        <f>VLOOKUP(C25,'[2]Acha Air Sales Price List'!$B$1:$D$65536,3,FALSE)</f>
        <v>Double forward facing crystal nipple barbell - 14g, 9/16'' or 5/8'', 5mm balls</v>
      </c>
      <c r="G25" s="21">
        <f t="shared" si="2"/>
        <v>17.14</v>
      </c>
      <c r="H25" s="21">
        <v>34.28</v>
      </c>
      <c r="I25" s="22">
        <f t="shared" si="1"/>
        <v>68.56</v>
      </c>
      <c r="J25" s="14"/>
    </row>
    <row r="26" spans="1:13" ht="24">
      <c r="A26" s="13"/>
      <c r="B26" s="1">
        <v>4</v>
      </c>
      <c r="C26" s="36" t="s">
        <v>58</v>
      </c>
      <c r="D26" s="160" t="s">
        <v>64</v>
      </c>
      <c r="E26" s="161"/>
      <c r="F26" s="43" t="str">
        <f>VLOOKUP(C26,'[2]Acha Air Sales Price List'!$B$1:$D$65536,3,FALSE)</f>
        <v>Double forward facing crystal nipple barbell - 14g, 9/16'' or 5/8'', 5mm balls</v>
      </c>
      <c r="G26" s="21">
        <f t="shared" si="2"/>
        <v>17.14</v>
      </c>
      <c r="H26" s="21">
        <v>34.28</v>
      </c>
      <c r="I26" s="22">
        <f t="shared" si="1"/>
        <v>68.56</v>
      </c>
      <c r="J26" s="14"/>
    </row>
    <row r="27" spans="1:13" ht="24">
      <c r="A27" s="13"/>
      <c r="B27" s="1">
        <v>2</v>
      </c>
      <c r="C27" s="36" t="s">
        <v>65</v>
      </c>
      <c r="D27" s="160" t="s">
        <v>62</v>
      </c>
      <c r="E27" s="161"/>
      <c r="F27" s="43" t="str">
        <f>VLOOKUP(C27,'[2]Acha Air Sales Price List'!$B$1:$D$65536,3,FALSE)</f>
        <v>Surgical steel nipple barbell, 14g (1.6mm) with two forward facing 6mm jewel balls</v>
      </c>
      <c r="G27" s="21">
        <f t="shared" si="2"/>
        <v>18.88</v>
      </c>
      <c r="H27" s="21">
        <v>37.75</v>
      </c>
      <c r="I27" s="22">
        <f t="shared" si="1"/>
        <v>37.76</v>
      </c>
      <c r="J27" s="14"/>
    </row>
    <row r="28" spans="1:13" ht="24">
      <c r="A28" s="13"/>
      <c r="B28" s="1">
        <v>2</v>
      </c>
      <c r="C28" s="36" t="s">
        <v>65</v>
      </c>
      <c r="D28" s="160" t="s">
        <v>63</v>
      </c>
      <c r="E28" s="161"/>
      <c r="F28" s="43" t="str">
        <f>VLOOKUP(C28,'[2]Acha Air Sales Price List'!$B$1:$D$65536,3,FALSE)</f>
        <v>Surgical steel nipple barbell, 14g (1.6mm) with two forward facing 6mm jewel balls</v>
      </c>
      <c r="G28" s="21">
        <f t="shared" si="2"/>
        <v>18.88</v>
      </c>
      <c r="H28" s="21">
        <v>37.75</v>
      </c>
      <c r="I28" s="22">
        <f t="shared" si="1"/>
        <v>37.76</v>
      </c>
      <c r="J28" s="14"/>
    </row>
    <row r="29" spans="1:13" ht="24">
      <c r="A29" s="13"/>
      <c r="B29" s="1">
        <v>2</v>
      </c>
      <c r="C29" s="36" t="s">
        <v>65</v>
      </c>
      <c r="D29" s="160" t="s">
        <v>64</v>
      </c>
      <c r="E29" s="161"/>
      <c r="F29" s="43" t="str">
        <f>VLOOKUP(C29,'[2]Acha Air Sales Price List'!$B$1:$D$65536,3,FALSE)</f>
        <v>Surgical steel nipple barbell, 14g (1.6mm) with two forward facing 6mm jewel balls</v>
      </c>
      <c r="G29" s="21">
        <f t="shared" si="2"/>
        <v>18.88</v>
      </c>
      <c r="H29" s="21">
        <v>37.75</v>
      </c>
      <c r="I29" s="22">
        <f t="shared" si="1"/>
        <v>37.76</v>
      </c>
      <c r="J29" s="14"/>
    </row>
    <row r="30" spans="1:13" ht="24">
      <c r="A30" s="13"/>
      <c r="B30" s="1">
        <v>4</v>
      </c>
      <c r="C30" s="36" t="s">
        <v>66</v>
      </c>
      <c r="D30" s="160" t="s">
        <v>67</v>
      </c>
      <c r="E30" s="161"/>
      <c r="F30" s="43" t="str">
        <f>VLOOKUP(C30,'[2]Acha Air Sales Price List'!$B$1:$D$65536,3,FALSE)</f>
        <v>Anodized 316L steel barbell, 1.6mm (14g) with two forward facing 5mm jewel balls</v>
      </c>
      <c r="G30" s="21">
        <f t="shared" si="2"/>
        <v>25.8</v>
      </c>
      <c r="H30" s="21">
        <v>51.6</v>
      </c>
      <c r="I30" s="22">
        <f t="shared" si="1"/>
        <v>103.2</v>
      </c>
      <c r="J30" s="14"/>
    </row>
    <row r="31" spans="1:13" ht="24">
      <c r="A31" s="13"/>
      <c r="B31" s="1">
        <v>4</v>
      </c>
      <c r="C31" s="36" t="s">
        <v>66</v>
      </c>
      <c r="D31" s="160" t="s">
        <v>68</v>
      </c>
      <c r="E31" s="161"/>
      <c r="F31" s="43" t="str">
        <f>VLOOKUP(C31,'[2]Acha Air Sales Price List'!$B$1:$D$65536,3,FALSE)</f>
        <v>Anodized 316L steel barbell, 1.6mm (14g) with two forward facing 5mm jewel balls</v>
      </c>
      <c r="G31" s="21">
        <f t="shared" si="2"/>
        <v>25.8</v>
      </c>
      <c r="H31" s="21">
        <v>51.6</v>
      </c>
      <c r="I31" s="22">
        <f t="shared" si="1"/>
        <v>103.2</v>
      </c>
      <c r="J31" s="14"/>
    </row>
    <row r="32" spans="1:13" ht="24">
      <c r="A32" s="13"/>
      <c r="B32" s="1">
        <v>4</v>
      </c>
      <c r="C32" s="36" t="s">
        <v>66</v>
      </c>
      <c r="D32" s="160" t="s">
        <v>69</v>
      </c>
      <c r="E32" s="161"/>
      <c r="F32" s="43" t="str">
        <f>VLOOKUP(C32,'[2]Acha Air Sales Price List'!$B$1:$D$65536,3,FALSE)</f>
        <v>Anodized 316L steel barbell, 1.6mm (14g) with two forward facing 5mm jewel balls</v>
      </c>
      <c r="G32" s="21">
        <f t="shared" si="2"/>
        <v>25.8</v>
      </c>
      <c r="H32" s="21">
        <v>51.6</v>
      </c>
      <c r="I32" s="22">
        <f t="shared" si="1"/>
        <v>103.2</v>
      </c>
      <c r="J32" s="14"/>
    </row>
    <row r="33" spans="1:11" ht="24" hidden="1">
      <c r="A33" s="13"/>
      <c r="B33" s="130">
        <v>0</v>
      </c>
      <c r="C33" s="140" t="s">
        <v>66</v>
      </c>
      <c r="D33" s="182" t="s">
        <v>67</v>
      </c>
      <c r="E33" s="183"/>
      <c r="F33" s="131" t="s">
        <v>75</v>
      </c>
      <c r="G33" s="132">
        <f t="shared" si="2"/>
        <v>0</v>
      </c>
      <c r="H33" s="132">
        <v>0</v>
      </c>
      <c r="I33" s="133">
        <f t="shared" si="1"/>
        <v>0</v>
      </c>
      <c r="J33" s="14"/>
      <c r="K33" s="139"/>
    </row>
    <row r="34" spans="1:11" ht="24" hidden="1">
      <c r="A34" s="13"/>
      <c r="B34" s="130">
        <v>0</v>
      </c>
      <c r="C34" s="140" t="s">
        <v>66</v>
      </c>
      <c r="D34" s="182" t="s">
        <v>68</v>
      </c>
      <c r="E34" s="183"/>
      <c r="F34" s="131" t="s">
        <v>75</v>
      </c>
      <c r="G34" s="132">
        <f t="shared" si="2"/>
        <v>0</v>
      </c>
      <c r="H34" s="132">
        <v>0</v>
      </c>
      <c r="I34" s="133">
        <f t="shared" si="1"/>
        <v>0</v>
      </c>
      <c r="J34" s="14"/>
      <c r="K34" s="139"/>
    </row>
    <row r="35" spans="1:11" ht="24" hidden="1">
      <c r="A35" s="13"/>
      <c r="B35" s="130">
        <v>0</v>
      </c>
      <c r="C35" s="140" t="s">
        <v>66</v>
      </c>
      <c r="D35" s="182" t="s">
        <v>69</v>
      </c>
      <c r="E35" s="183"/>
      <c r="F35" s="131" t="s">
        <v>75</v>
      </c>
      <c r="G35" s="132">
        <f t="shared" si="2"/>
        <v>0</v>
      </c>
      <c r="H35" s="132">
        <v>0</v>
      </c>
      <c r="I35" s="133">
        <f t="shared" si="1"/>
        <v>0</v>
      </c>
      <c r="J35" s="14"/>
      <c r="K35" s="139"/>
    </row>
    <row r="36" spans="1:11" ht="24">
      <c r="A36" s="13"/>
      <c r="B36" s="1">
        <v>30</v>
      </c>
      <c r="C36" s="36" t="s">
        <v>71</v>
      </c>
      <c r="D36" s="160"/>
      <c r="E36" s="161"/>
      <c r="F36" s="43" t="str">
        <f>VLOOKUP(C36,'[2]Acha Air Sales Price List'!$B$1:$D$65536,3,FALSE)</f>
        <v xml:space="preserve">Steel earring with clear round CZ 3 mm - 6 prongs and butterfly ( 1 pairs) </v>
      </c>
      <c r="G36" s="21">
        <f t="shared" si="2"/>
        <v>17.14</v>
      </c>
      <c r="H36" s="21">
        <v>34.28</v>
      </c>
      <c r="I36" s="22">
        <f t="shared" si="1"/>
        <v>514.20000000000005</v>
      </c>
      <c r="J36" s="14"/>
    </row>
    <row r="37" spans="1:11" ht="24" hidden="1">
      <c r="A37" s="13"/>
      <c r="B37" s="130">
        <v>0</v>
      </c>
      <c r="C37" s="140" t="s">
        <v>72</v>
      </c>
      <c r="D37" s="182"/>
      <c r="E37" s="183"/>
      <c r="F37" s="131" t="str">
        <f>VLOOKUP(C37,'[2]Acha Air Sales Price List'!$B$1:$D$65536,3,FALSE)</f>
        <v xml:space="preserve">Steel earring with clear round CZ 4 mm - 6 prongs and butterfly ( 1 pairs) </v>
      </c>
      <c r="G37" s="132">
        <f t="shared" si="2"/>
        <v>19.91</v>
      </c>
      <c r="H37" s="132">
        <v>39.82</v>
      </c>
      <c r="I37" s="133">
        <f t="shared" si="1"/>
        <v>0</v>
      </c>
      <c r="J37" s="14"/>
      <c r="K37" s="139" t="s">
        <v>70</v>
      </c>
    </row>
    <row r="38" spans="1:11" ht="24">
      <c r="A38" s="13"/>
      <c r="B38" s="1">
        <v>20</v>
      </c>
      <c r="C38" s="36" t="s">
        <v>73</v>
      </c>
      <c r="D38" s="160"/>
      <c r="E38" s="161"/>
      <c r="F38" s="43" t="str">
        <f>VLOOKUP(C38,'[2]Acha Air Sales Price List'!$B$1:$D$65536,3,FALSE)</f>
        <v xml:space="preserve">Steel earring with clear round CZ 5 mm - 6 prongs and butterfly ( 1 pairs) </v>
      </c>
      <c r="G38" s="21">
        <f t="shared" si="2"/>
        <v>25.11</v>
      </c>
      <c r="H38" s="21">
        <v>50.21</v>
      </c>
      <c r="I38" s="22">
        <f t="shared" si="1"/>
        <v>502.2</v>
      </c>
      <c r="J38" s="14"/>
    </row>
    <row r="39" spans="1:11" ht="24">
      <c r="A39" s="13"/>
      <c r="B39" s="1">
        <v>20</v>
      </c>
      <c r="C39" s="36" t="s">
        <v>74</v>
      </c>
      <c r="D39" s="160"/>
      <c r="E39" s="161"/>
      <c r="F39" s="43" t="str">
        <f>VLOOKUP(C39,'[2]Acha Air Sales Price List'!$B$1:$D$65536,3,FALSE)</f>
        <v xml:space="preserve">Steel earring with clear round CZ 6 mm - 6 prongs and butterfly ( 1 pairs) </v>
      </c>
      <c r="G39" s="21">
        <f t="shared" si="2"/>
        <v>30.3</v>
      </c>
      <c r="H39" s="21">
        <v>60.6</v>
      </c>
      <c r="I39" s="22">
        <f t="shared" si="1"/>
        <v>606</v>
      </c>
      <c r="J39" s="14"/>
    </row>
    <row r="40" spans="1:11" ht="24">
      <c r="A40" s="13"/>
      <c r="B40" s="1">
        <v>5</v>
      </c>
      <c r="C40" s="36" t="s">
        <v>76</v>
      </c>
      <c r="D40" s="160" t="s">
        <v>77</v>
      </c>
      <c r="E40" s="161"/>
      <c r="F40" s="43" t="str">
        <f>VLOOKUP(C40,'[2]Acha Air Sales Price List'!$B$1:$D$65536,3,FALSE)</f>
        <v>Pack of 10 pcs. of Surgical steel half ball (3mm) with bezel set crystal with 1.2mm threading (16g)</v>
      </c>
      <c r="G40" s="21">
        <f t="shared" si="2"/>
        <v>55.29</v>
      </c>
      <c r="H40" s="21">
        <v>110.58</v>
      </c>
      <c r="I40" s="22">
        <f t="shared" si="1"/>
        <v>276.45</v>
      </c>
      <c r="J40" s="14"/>
    </row>
    <row r="41" spans="1:11" ht="24" hidden="1">
      <c r="A41" s="13"/>
      <c r="B41" s="130">
        <v>0</v>
      </c>
      <c r="C41" s="154" t="s">
        <v>78</v>
      </c>
      <c r="D41" s="182" t="s">
        <v>79</v>
      </c>
      <c r="E41" s="183"/>
      <c r="F41" s="131" t="str">
        <f>VLOOKUP(C41,'[2]Acha Air Sales Price List'!$B$1:$D$65536,3,FALSE)</f>
        <v>Pack of 10 anodized steel balls w/ clear crystals - 3mm * 1.2mm threading (16g)</v>
      </c>
      <c r="G41" s="132">
        <f t="shared" si="2"/>
        <v>91.54</v>
      </c>
      <c r="H41" s="132">
        <v>183.08</v>
      </c>
      <c r="I41" s="133">
        <f t="shared" si="1"/>
        <v>0</v>
      </c>
      <c r="J41" s="14"/>
    </row>
    <row r="42" spans="1:11" ht="36">
      <c r="A42" s="13"/>
      <c r="B42" s="143">
        <v>5</v>
      </c>
      <c r="C42" s="36" t="s">
        <v>80</v>
      </c>
      <c r="D42" s="181" t="s">
        <v>99</v>
      </c>
      <c r="E42" s="169"/>
      <c r="F42" s="144" t="str">
        <f>VLOOKUP(C42,'[2]Acha Air Sales Price List'!$B$1:$D$65536,3,FALSE)</f>
        <v>Pack of 10 steel curved bar posts for bananas - 1.2mm threading (16g), selectable length ”body jewelry parts”</v>
      </c>
      <c r="G42" s="145">
        <f t="shared" si="2"/>
        <v>11.08</v>
      </c>
      <c r="H42" s="145">
        <v>22.16</v>
      </c>
      <c r="I42" s="146">
        <f t="shared" si="1"/>
        <v>55.4</v>
      </c>
      <c r="J42" s="14"/>
    </row>
    <row r="43" spans="1:11" ht="24">
      <c r="A43" s="13"/>
      <c r="B43" s="143">
        <v>4</v>
      </c>
      <c r="C43" s="36" t="s">
        <v>81</v>
      </c>
      <c r="D43" s="181" t="s">
        <v>62</v>
      </c>
      <c r="E43" s="169"/>
      <c r="F43" s="144" t="str">
        <f>VLOOKUP(C43,'[2]Acha Air Sales Price List'!$B$1:$D$65536,3,FALSE)</f>
        <v>Anodized barbell, 14g, 5/8'' long with 5mm resin-covered Ferido multi crystal balls</v>
      </c>
      <c r="G43" s="145">
        <f t="shared" si="2"/>
        <v>56.4</v>
      </c>
      <c r="H43" s="145">
        <v>112.8</v>
      </c>
      <c r="I43" s="146">
        <f t="shared" si="1"/>
        <v>225.6</v>
      </c>
      <c r="J43" s="14"/>
    </row>
    <row r="44" spans="1:11" ht="24">
      <c r="A44" s="13"/>
      <c r="B44" s="143">
        <v>4</v>
      </c>
      <c r="C44" s="36" t="s">
        <v>81</v>
      </c>
      <c r="D44" s="181" t="s">
        <v>63</v>
      </c>
      <c r="E44" s="169"/>
      <c r="F44" s="144" t="str">
        <f>VLOOKUP(C44,'[2]Acha Air Sales Price List'!$B$1:$D$65536,3,FALSE)</f>
        <v>Anodized barbell, 14g, 5/8'' long with 5mm resin-covered Ferido multi crystal balls</v>
      </c>
      <c r="G44" s="145">
        <f t="shared" si="2"/>
        <v>56.4</v>
      </c>
      <c r="H44" s="145">
        <v>112.8</v>
      </c>
      <c r="I44" s="146">
        <f t="shared" si="1"/>
        <v>225.6</v>
      </c>
      <c r="J44" s="14"/>
    </row>
    <row r="45" spans="1:11" ht="24">
      <c r="A45" s="13"/>
      <c r="B45" s="143">
        <v>4</v>
      </c>
      <c r="C45" s="36" t="s">
        <v>81</v>
      </c>
      <c r="D45" s="181" t="s">
        <v>64</v>
      </c>
      <c r="E45" s="169"/>
      <c r="F45" s="144" t="str">
        <f>VLOOKUP(C45,'[2]Acha Air Sales Price List'!$B$1:$D$65536,3,FALSE)</f>
        <v>Anodized barbell, 14g, 5/8'' long with 5mm resin-covered Ferido multi crystal balls</v>
      </c>
      <c r="G45" s="145">
        <f t="shared" si="2"/>
        <v>56.4</v>
      </c>
      <c r="H45" s="145">
        <v>112.8</v>
      </c>
      <c r="I45" s="146">
        <f t="shared" si="1"/>
        <v>225.6</v>
      </c>
      <c r="J45" s="14"/>
    </row>
    <row r="46" spans="1:11" ht="24">
      <c r="A46" s="13"/>
      <c r="B46" s="143">
        <v>2</v>
      </c>
      <c r="C46" s="36" t="s">
        <v>82</v>
      </c>
      <c r="D46" s="181" t="s">
        <v>83</v>
      </c>
      <c r="E46" s="169"/>
      <c r="F46" s="144" t="str">
        <f>VLOOKUP(C46,'[2]Acha Air Sales Price List'!$B$1:$D$65536,3,FALSE)</f>
        <v>Industrial barbell (14g, 38mm long, 5mm balls) with crystal-eyed skull on post</v>
      </c>
      <c r="G46" s="145">
        <f t="shared" si="2"/>
        <v>33.770000000000003</v>
      </c>
      <c r="H46" s="145">
        <v>67.53</v>
      </c>
      <c r="I46" s="146">
        <f t="shared" si="1"/>
        <v>67.540000000000006</v>
      </c>
      <c r="J46" s="14"/>
    </row>
    <row r="47" spans="1:11" ht="24">
      <c r="A47" s="13"/>
      <c r="B47" s="143">
        <v>2</v>
      </c>
      <c r="C47" s="36" t="s">
        <v>82</v>
      </c>
      <c r="D47" s="181" t="s">
        <v>84</v>
      </c>
      <c r="E47" s="169"/>
      <c r="F47" s="144" t="str">
        <f>VLOOKUP(C47,'[2]Acha Air Sales Price List'!$B$1:$D$65536,3,FALSE)</f>
        <v>Industrial barbell (14g, 38mm long, 5mm balls) with crystal-eyed skull on post</v>
      </c>
      <c r="G47" s="145">
        <f t="shared" si="2"/>
        <v>33.770000000000003</v>
      </c>
      <c r="H47" s="145">
        <v>67.53</v>
      </c>
      <c r="I47" s="146">
        <f t="shared" si="1"/>
        <v>67.540000000000006</v>
      </c>
      <c r="J47" s="14"/>
    </row>
    <row r="48" spans="1:11" ht="36">
      <c r="A48" s="13"/>
      <c r="B48" s="143">
        <v>2</v>
      </c>
      <c r="C48" s="36" t="s">
        <v>85</v>
      </c>
      <c r="D48" s="181" t="s">
        <v>59</v>
      </c>
      <c r="E48" s="169"/>
      <c r="F48" s="144" t="str">
        <f>VLOOKUP(C48,'[2]Acha Air Sales Price List'!$B$1:$D$65536,3,FALSE)</f>
        <v>Surgical steel nipple barbell, 14g (1.6mm) with two small wings with black accents (wings are made from 925 Silver plated brass)</v>
      </c>
      <c r="G48" s="145">
        <f t="shared" si="2"/>
        <v>27.96</v>
      </c>
      <c r="H48" s="145">
        <v>55.91</v>
      </c>
      <c r="I48" s="146">
        <f t="shared" si="1"/>
        <v>55.92</v>
      </c>
      <c r="J48" s="14"/>
      <c r="K48" s="139" t="s">
        <v>70</v>
      </c>
    </row>
    <row r="49" spans="1:11" ht="36">
      <c r="A49" s="13"/>
      <c r="B49" s="143">
        <v>2</v>
      </c>
      <c r="C49" s="36" t="s">
        <v>85</v>
      </c>
      <c r="D49" s="181" t="s">
        <v>60</v>
      </c>
      <c r="E49" s="169"/>
      <c r="F49" s="144" t="str">
        <f>VLOOKUP(C49,'[2]Acha Air Sales Price List'!$B$1:$D$65536,3,FALSE)</f>
        <v>Surgical steel nipple barbell, 14g (1.6mm) with two small wings with black accents (wings are made from 925 Silver plated brass)</v>
      </c>
      <c r="G49" s="145">
        <f t="shared" si="2"/>
        <v>27.96</v>
      </c>
      <c r="H49" s="145">
        <v>55.91</v>
      </c>
      <c r="I49" s="146">
        <f t="shared" si="1"/>
        <v>55.92</v>
      </c>
      <c r="J49" s="14"/>
      <c r="K49" s="139" t="s">
        <v>70</v>
      </c>
    </row>
    <row r="50" spans="1:11" ht="36">
      <c r="A50" s="13"/>
      <c r="B50" s="143">
        <v>2</v>
      </c>
      <c r="C50" s="36" t="s">
        <v>85</v>
      </c>
      <c r="D50" s="181" t="s">
        <v>61</v>
      </c>
      <c r="E50" s="169"/>
      <c r="F50" s="144" t="str">
        <f>VLOOKUP(C50,'[2]Acha Air Sales Price List'!$B$1:$D$65536,3,FALSE)</f>
        <v>Surgical steel nipple barbell, 14g (1.6mm) with two small wings with black accents (wings are made from 925 Silver plated brass)</v>
      </c>
      <c r="G50" s="145">
        <f t="shared" si="2"/>
        <v>27.96</v>
      </c>
      <c r="H50" s="145">
        <v>55.91</v>
      </c>
      <c r="I50" s="146">
        <f t="shared" si="1"/>
        <v>55.92</v>
      </c>
      <c r="J50" s="14"/>
      <c r="K50" s="139" t="s">
        <v>70</v>
      </c>
    </row>
    <row r="51" spans="1:11" ht="36">
      <c r="A51" s="13"/>
      <c r="B51" s="143">
        <v>2</v>
      </c>
      <c r="C51" s="36" t="s">
        <v>86</v>
      </c>
      <c r="D51" s="181" t="s">
        <v>59</v>
      </c>
      <c r="E51" s="169"/>
      <c r="F51" s="144" t="str">
        <f>VLOOKUP(C51,'[2]Acha Air Sales Price List'!$B$1:$D$65536,3,FALSE)</f>
        <v>Surgical steel nipple barbell, 14g (1.6mm) with a rose and two small leafs - length 1/2 " - 5/8" (12mm to 16mm)</v>
      </c>
      <c r="G51" s="145">
        <f t="shared" si="2"/>
        <v>28.09</v>
      </c>
      <c r="H51" s="145">
        <v>56.18</v>
      </c>
      <c r="I51" s="146">
        <f t="shared" si="1"/>
        <v>56.18</v>
      </c>
      <c r="J51" s="14"/>
      <c r="K51" s="139" t="s">
        <v>70</v>
      </c>
    </row>
    <row r="52" spans="1:11" ht="36">
      <c r="A52" s="13"/>
      <c r="B52" s="143">
        <v>2</v>
      </c>
      <c r="C52" s="36" t="s">
        <v>86</v>
      </c>
      <c r="D52" s="181" t="s">
        <v>60</v>
      </c>
      <c r="E52" s="169"/>
      <c r="F52" s="144" t="str">
        <f>VLOOKUP(C52,'[2]Acha Air Sales Price List'!$B$1:$D$65536,3,FALSE)</f>
        <v>Surgical steel nipple barbell, 14g (1.6mm) with a rose and two small leafs - length 1/2 " - 5/8" (12mm to 16mm)</v>
      </c>
      <c r="G52" s="145">
        <f t="shared" si="2"/>
        <v>28.09</v>
      </c>
      <c r="H52" s="145">
        <v>56.18</v>
      </c>
      <c r="I52" s="146">
        <f t="shared" si="1"/>
        <v>56.18</v>
      </c>
      <c r="J52" s="14"/>
      <c r="K52" s="139" t="s">
        <v>70</v>
      </c>
    </row>
    <row r="53" spans="1:11" ht="36">
      <c r="A53" s="13"/>
      <c r="B53" s="143">
        <v>2</v>
      </c>
      <c r="C53" s="36" t="s">
        <v>86</v>
      </c>
      <c r="D53" s="181" t="s">
        <v>61</v>
      </c>
      <c r="E53" s="169"/>
      <c r="F53" s="144" t="str">
        <f>VLOOKUP(C53,'[2]Acha Air Sales Price List'!$B$1:$D$65536,3,FALSE)</f>
        <v>Surgical steel nipple barbell, 14g (1.6mm) with a rose and two small leafs - length 1/2 " - 5/8" (12mm to 16mm)</v>
      </c>
      <c r="G53" s="145">
        <f t="shared" si="2"/>
        <v>28.09</v>
      </c>
      <c r="H53" s="145">
        <v>56.18</v>
      </c>
      <c r="I53" s="146">
        <f t="shared" si="1"/>
        <v>56.18</v>
      </c>
      <c r="J53" s="14"/>
      <c r="K53" s="139" t="s">
        <v>70</v>
      </c>
    </row>
    <row r="54" spans="1:11" ht="24">
      <c r="A54" s="13"/>
      <c r="B54" s="143">
        <v>2</v>
      </c>
      <c r="C54" s="36" t="s">
        <v>87</v>
      </c>
      <c r="D54" s="168" t="s">
        <v>59</v>
      </c>
      <c r="E54" s="169"/>
      <c r="F54" s="144" t="str">
        <f>VLOOKUP(C54,'[2]Acha Air Sales Price List'!$B$1:$D$65536,3,FALSE)</f>
        <v>Surgical steel nipple barbell, 14g (1.6mm) with two wing pairs on both sides with black accents</v>
      </c>
      <c r="G54" s="145">
        <f t="shared" si="2"/>
        <v>25.8</v>
      </c>
      <c r="H54" s="145">
        <v>51.6</v>
      </c>
      <c r="I54" s="146">
        <f t="shared" si="1"/>
        <v>51.6</v>
      </c>
      <c r="J54" s="14"/>
      <c r="K54" s="139" t="s">
        <v>70</v>
      </c>
    </row>
    <row r="55" spans="1:11" ht="24">
      <c r="A55" s="13"/>
      <c r="B55" s="143">
        <v>2</v>
      </c>
      <c r="C55" s="36" t="s">
        <v>87</v>
      </c>
      <c r="D55" s="168" t="s">
        <v>60</v>
      </c>
      <c r="E55" s="169"/>
      <c r="F55" s="144" t="str">
        <f>VLOOKUP(C55,'[2]Acha Air Sales Price List'!$B$1:$D$65536,3,FALSE)</f>
        <v>Surgical steel nipple barbell, 14g (1.6mm) with two wing pairs on both sides with black accents</v>
      </c>
      <c r="G55" s="145">
        <f t="shared" si="2"/>
        <v>25.8</v>
      </c>
      <c r="H55" s="145">
        <v>51.6</v>
      </c>
      <c r="I55" s="146">
        <f t="shared" si="1"/>
        <v>51.6</v>
      </c>
      <c r="J55" s="14"/>
      <c r="K55" s="139" t="s">
        <v>70</v>
      </c>
    </row>
    <row r="56" spans="1:11" ht="24">
      <c r="A56" s="13"/>
      <c r="B56" s="143">
        <v>2</v>
      </c>
      <c r="C56" s="36" t="s">
        <v>87</v>
      </c>
      <c r="D56" s="168" t="s">
        <v>61</v>
      </c>
      <c r="E56" s="169"/>
      <c r="F56" s="144" t="str">
        <f>VLOOKUP(C56,'[2]Acha Air Sales Price List'!$B$1:$D$65536,3,FALSE)</f>
        <v>Surgical steel nipple barbell, 14g (1.6mm) with two wing pairs on both sides with black accents</v>
      </c>
      <c r="G56" s="145">
        <f t="shared" si="2"/>
        <v>25.8</v>
      </c>
      <c r="H56" s="145">
        <v>51.6</v>
      </c>
      <c r="I56" s="146">
        <f t="shared" si="1"/>
        <v>51.6</v>
      </c>
      <c r="J56" s="14"/>
      <c r="K56" s="139" t="s">
        <v>70</v>
      </c>
    </row>
    <row r="57" spans="1:11" ht="36">
      <c r="A57" s="13"/>
      <c r="B57" s="143">
        <v>2</v>
      </c>
      <c r="C57" s="36" t="s">
        <v>88</v>
      </c>
      <c r="D57" s="170" t="s">
        <v>93</v>
      </c>
      <c r="E57" s="171" t="s">
        <v>59</v>
      </c>
      <c r="F57" s="144" t="str">
        <f>VLOOKUP(C57,'[2]Acha Air Sales Price List'!$B$1:$D$65536,3,FALSE)</f>
        <v>Surgical steel nipple barbell, 14g (1.6mm) with 5mm balls connected via a small chain with a dangling small steel cross</v>
      </c>
      <c r="G57" s="145">
        <f t="shared" si="2"/>
        <v>21.53</v>
      </c>
      <c r="H57" s="145">
        <v>43.06</v>
      </c>
      <c r="I57" s="146">
        <f t="shared" si="1"/>
        <v>43.06</v>
      </c>
      <c r="J57" s="14"/>
      <c r="K57" s="139" t="s">
        <v>70</v>
      </c>
    </row>
    <row r="58" spans="1:11" ht="36">
      <c r="A58" s="13"/>
      <c r="B58" s="143">
        <v>2</v>
      </c>
      <c r="C58" s="36" t="s">
        <v>88</v>
      </c>
      <c r="D58" s="170" t="s">
        <v>94</v>
      </c>
      <c r="E58" s="171" t="s">
        <v>60</v>
      </c>
      <c r="F58" s="144" t="str">
        <f>VLOOKUP(C58,'[2]Acha Air Sales Price List'!$B$1:$D$65536,3,FALSE)</f>
        <v>Surgical steel nipple barbell, 14g (1.6mm) with 5mm balls connected via a small chain with a dangling small steel cross</v>
      </c>
      <c r="G58" s="145">
        <f t="shared" si="2"/>
        <v>21.53</v>
      </c>
      <c r="H58" s="145">
        <v>43.06</v>
      </c>
      <c r="I58" s="146">
        <f t="shared" si="1"/>
        <v>43.06</v>
      </c>
      <c r="J58" s="14"/>
      <c r="K58" s="139" t="s">
        <v>70</v>
      </c>
    </row>
    <row r="59" spans="1:11" ht="36">
      <c r="A59" s="13"/>
      <c r="B59" s="143">
        <v>2</v>
      </c>
      <c r="C59" s="36" t="s">
        <v>88</v>
      </c>
      <c r="D59" s="170" t="s">
        <v>95</v>
      </c>
      <c r="E59" s="171" t="s">
        <v>61</v>
      </c>
      <c r="F59" s="144" t="str">
        <f>VLOOKUP(C59,'[2]Acha Air Sales Price List'!$B$1:$D$65536,3,FALSE)</f>
        <v>Surgical steel nipple barbell, 14g (1.6mm) with 5mm balls connected via a small chain with a dangling small steel cross</v>
      </c>
      <c r="G59" s="145">
        <f t="shared" si="2"/>
        <v>21.53</v>
      </c>
      <c r="H59" s="145">
        <v>43.06</v>
      </c>
      <c r="I59" s="146">
        <f t="shared" si="1"/>
        <v>43.06</v>
      </c>
      <c r="J59" s="14"/>
      <c r="K59" s="139" t="s">
        <v>70</v>
      </c>
    </row>
    <row r="60" spans="1:11" ht="36">
      <c r="A60" s="13"/>
      <c r="B60" s="143">
        <v>2</v>
      </c>
      <c r="C60" s="36" t="s">
        <v>89</v>
      </c>
      <c r="D60" s="170" t="s">
        <v>96</v>
      </c>
      <c r="E60" s="171" t="s">
        <v>62</v>
      </c>
      <c r="F60" s="144" t="str">
        <f>VLOOKUP(C60,'[2]Acha Air Sales Price List'!$B$1:$D$65536,3,FALSE)</f>
        <v>Surgical steel nipple barbell, 14g (1.6mm) with two 5mm balls connected via a small chain with a dangling small moon with a Cubic Zirconia stone</v>
      </c>
      <c r="G60" s="145">
        <f t="shared" si="2"/>
        <v>30.22</v>
      </c>
      <c r="H60" s="145">
        <v>60.44</v>
      </c>
      <c r="I60" s="146">
        <f t="shared" si="1"/>
        <v>60.44</v>
      </c>
      <c r="J60" s="14"/>
      <c r="K60" s="139" t="s">
        <v>70</v>
      </c>
    </row>
    <row r="61" spans="1:11" ht="36">
      <c r="A61" s="13"/>
      <c r="B61" s="143">
        <v>2</v>
      </c>
      <c r="C61" s="36" t="s">
        <v>89</v>
      </c>
      <c r="D61" s="170" t="s">
        <v>97</v>
      </c>
      <c r="E61" s="171" t="s">
        <v>63</v>
      </c>
      <c r="F61" s="144" t="str">
        <f>VLOOKUP(C61,'[2]Acha Air Sales Price List'!$B$1:$D$65536,3,FALSE)</f>
        <v>Surgical steel nipple barbell, 14g (1.6mm) with two 5mm balls connected via a small chain with a dangling small moon with a Cubic Zirconia stone</v>
      </c>
      <c r="G61" s="145">
        <f t="shared" si="2"/>
        <v>30.22</v>
      </c>
      <c r="H61" s="145">
        <v>60.44</v>
      </c>
      <c r="I61" s="146">
        <f t="shared" si="1"/>
        <v>60.44</v>
      </c>
      <c r="J61" s="14"/>
      <c r="K61" s="139" t="s">
        <v>70</v>
      </c>
    </row>
    <row r="62" spans="1:11" ht="36">
      <c r="A62" s="13"/>
      <c r="B62" s="143">
        <v>2</v>
      </c>
      <c r="C62" s="36" t="s">
        <v>89</v>
      </c>
      <c r="D62" s="170" t="s">
        <v>98</v>
      </c>
      <c r="E62" s="171" t="s">
        <v>64</v>
      </c>
      <c r="F62" s="144" t="str">
        <f>VLOOKUP(C62,'[2]Acha Air Sales Price List'!$B$1:$D$65536,3,FALSE)</f>
        <v>Surgical steel nipple barbell, 14g (1.6mm) with two 5mm balls connected via a small chain with a dangling small moon with a Cubic Zirconia stone</v>
      </c>
      <c r="G62" s="145">
        <f t="shared" si="2"/>
        <v>30.22</v>
      </c>
      <c r="H62" s="145">
        <v>60.44</v>
      </c>
      <c r="I62" s="146">
        <f t="shared" si="1"/>
        <v>60.44</v>
      </c>
      <c r="J62" s="14"/>
      <c r="K62" s="139" t="s">
        <v>70</v>
      </c>
    </row>
    <row r="63" spans="1:11" ht="24">
      <c r="A63" s="13"/>
      <c r="B63" s="147">
        <v>6</v>
      </c>
      <c r="C63" s="36" t="s">
        <v>90</v>
      </c>
      <c r="D63" s="170" t="s">
        <v>91</v>
      </c>
      <c r="E63" s="171" t="s">
        <v>59</v>
      </c>
      <c r="F63" s="144" t="s">
        <v>92</v>
      </c>
      <c r="G63" s="148">
        <f t="shared" si="2"/>
        <v>15.24</v>
      </c>
      <c r="H63" s="148">
        <v>30.474400000000003</v>
      </c>
      <c r="I63" s="146">
        <f t="shared" si="1"/>
        <v>91.44</v>
      </c>
      <c r="J63" s="14"/>
      <c r="K63" s="139" t="s">
        <v>70</v>
      </c>
    </row>
    <row r="64" spans="1:11" ht="24">
      <c r="A64" s="13"/>
      <c r="B64" s="147">
        <v>6</v>
      </c>
      <c r="C64" s="36" t="s">
        <v>90</v>
      </c>
      <c r="D64" s="170" t="s">
        <v>100</v>
      </c>
      <c r="E64" s="171" t="s">
        <v>59</v>
      </c>
      <c r="F64" s="144" t="s">
        <v>92</v>
      </c>
      <c r="G64" s="148">
        <f t="shared" si="2"/>
        <v>15.24</v>
      </c>
      <c r="H64" s="148">
        <v>30.474400000000003</v>
      </c>
      <c r="I64" s="146">
        <f t="shared" si="1"/>
        <v>91.44</v>
      </c>
      <c r="J64" s="14"/>
      <c r="K64" s="139" t="s">
        <v>70</v>
      </c>
    </row>
    <row r="65" spans="1:11" ht="24">
      <c r="A65" s="13"/>
      <c r="B65" s="147">
        <v>6</v>
      </c>
      <c r="C65" s="36" t="s">
        <v>90</v>
      </c>
      <c r="D65" s="170" t="s">
        <v>101</v>
      </c>
      <c r="E65" s="171" t="s">
        <v>59</v>
      </c>
      <c r="F65" s="144" t="s">
        <v>92</v>
      </c>
      <c r="G65" s="148">
        <f t="shared" si="2"/>
        <v>15.24</v>
      </c>
      <c r="H65" s="148">
        <v>30.474400000000003</v>
      </c>
      <c r="I65" s="146">
        <f t="shared" si="1"/>
        <v>91.44</v>
      </c>
      <c r="J65" s="14"/>
      <c r="K65" s="139" t="s">
        <v>70</v>
      </c>
    </row>
    <row r="66" spans="1:11" ht="24">
      <c r="A66" s="13"/>
      <c r="B66" s="1">
        <v>4</v>
      </c>
      <c r="C66" s="36" t="s">
        <v>102</v>
      </c>
      <c r="D66" s="160" t="s">
        <v>59</v>
      </c>
      <c r="E66" s="161"/>
      <c r="F66" s="43" t="str">
        <f>VLOOKUP(C66,'[2]Acha Air Sales Price List'!$B$1:$D$65536,3,FALSE)</f>
        <v>Surgical steel nipple barbell, 14g (1.6mm) in a tulip design</v>
      </c>
      <c r="G66" s="21">
        <f t="shared" si="2"/>
        <v>34.46</v>
      </c>
      <c r="H66" s="21">
        <v>68.91</v>
      </c>
      <c r="I66" s="22">
        <f t="shared" si="1"/>
        <v>137.84</v>
      </c>
      <c r="J66" s="14"/>
    </row>
    <row r="67" spans="1:11" ht="24">
      <c r="A67" s="13"/>
      <c r="B67" s="1">
        <v>4</v>
      </c>
      <c r="C67" s="36" t="s">
        <v>102</v>
      </c>
      <c r="D67" s="160" t="s">
        <v>60</v>
      </c>
      <c r="E67" s="161"/>
      <c r="F67" s="43" t="str">
        <f>VLOOKUP(C67,'[2]Acha Air Sales Price List'!$B$1:$D$65536,3,FALSE)</f>
        <v>Surgical steel nipple barbell, 14g (1.6mm) in a tulip design</v>
      </c>
      <c r="G67" s="21">
        <f t="shared" si="2"/>
        <v>34.46</v>
      </c>
      <c r="H67" s="21">
        <v>68.91</v>
      </c>
      <c r="I67" s="22">
        <f t="shared" si="1"/>
        <v>137.84</v>
      </c>
      <c r="J67" s="14"/>
    </row>
    <row r="68" spans="1:11" ht="24">
      <c r="A68" s="13"/>
      <c r="B68" s="1">
        <v>4</v>
      </c>
      <c r="C68" s="36" t="s">
        <v>102</v>
      </c>
      <c r="D68" s="160" t="s">
        <v>61</v>
      </c>
      <c r="E68" s="161"/>
      <c r="F68" s="43" t="str">
        <f>VLOOKUP(C68,'[2]Acha Air Sales Price List'!$B$1:$D$65536,3,FALSE)</f>
        <v>Surgical steel nipple barbell, 14g (1.6mm) in a tulip design</v>
      </c>
      <c r="G68" s="21">
        <f t="shared" si="2"/>
        <v>34.46</v>
      </c>
      <c r="H68" s="21">
        <v>68.91</v>
      </c>
      <c r="I68" s="22">
        <f t="shared" si="1"/>
        <v>137.84</v>
      </c>
      <c r="J68" s="14"/>
    </row>
    <row r="69" spans="1:11" ht="36">
      <c r="A69" s="13"/>
      <c r="B69" s="1">
        <v>2</v>
      </c>
      <c r="C69" s="36" t="s">
        <v>103</v>
      </c>
      <c r="D69" s="160" t="s">
        <v>59</v>
      </c>
      <c r="E69" s="161"/>
      <c r="F69" s="43" t="str">
        <f>VLOOKUP(C69,'[2]Acha Air Sales Price List'!$B$1:$D$65536,3,FALSE)</f>
        <v>Surgical steel nipple barbell, 14g (1.6mm) with two black roses on both ends (Rose part is made from silver plated brass)</v>
      </c>
      <c r="G69" s="21">
        <f t="shared" si="2"/>
        <v>32.15</v>
      </c>
      <c r="H69" s="21">
        <v>64.3</v>
      </c>
      <c r="I69" s="22">
        <f t="shared" si="1"/>
        <v>64.3</v>
      </c>
      <c r="J69" s="14"/>
    </row>
    <row r="70" spans="1:11" ht="36">
      <c r="A70" s="13"/>
      <c r="B70" s="155">
        <v>2</v>
      </c>
      <c r="C70" s="36" t="s">
        <v>103</v>
      </c>
      <c r="D70" s="160" t="s">
        <v>60</v>
      </c>
      <c r="E70" s="161"/>
      <c r="F70" s="43" t="str">
        <f>VLOOKUP(C70,'[2]Acha Air Sales Price List'!$B$1:$D$65536,3,FALSE)</f>
        <v>Surgical steel nipple barbell, 14g (1.6mm) with two black roses on both ends (Rose part is made from silver plated brass)</v>
      </c>
      <c r="G70" s="21">
        <f t="shared" si="2"/>
        <v>32.15</v>
      </c>
      <c r="H70" s="21">
        <v>64.3</v>
      </c>
      <c r="I70" s="22">
        <f t="shared" si="1"/>
        <v>64.3</v>
      </c>
      <c r="J70" s="14"/>
    </row>
    <row r="71" spans="1:11" ht="36">
      <c r="A71" s="13"/>
      <c r="B71" s="1">
        <v>2</v>
      </c>
      <c r="C71" s="36" t="s">
        <v>103</v>
      </c>
      <c r="D71" s="160" t="s">
        <v>61</v>
      </c>
      <c r="E71" s="161"/>
      <c r="F71" s="43" t="str">
        <f>VLOOKUP(C71,'[2]Acha Air Sales Price List'!$B$1:$D$65536,3,FALSE)</f>
        <v>Surgical steel nipple barbell, 14g (1.6mm) with two black roses on both ends (Rose part is made from silver plated brass)</v>
      </c>
      <c r="G71" s="21">
        <f t="shared" si="2"/>
        <v>32.15</v>
      </c>
      <c r="H71" s="21">
        <v>64.3</v>
      </c>
      <c r="I71" s="22">
        <f t="shared" si="1"/>
        <v>64.3</v>
      </c>
      <c r="J71" s="14"/>
    </row>
    <row r="72" spans="1:11" ht="36">
      <c r="A72" s="13"/>
      <c r="B72" s="1">
        <v>2</v>
      </c>
      <c r="C72" s="36" t="s">
        <v>104</v>
      </c>
      <c r="D72" s="160" t="s">
        <v>108</v>
      </c>
      <c r="E72" s="161"/>
      <c r="F72" s="43" t="str">
        <f>VLOOKUP(C72,'[2]Acha Air Sales Price List'!$B$1:$D$65536,3,FALSE)</f>
        <v>Black PVD Surgical steel industrial barbell with Arrow design- 14g(1.6mm), 38mm long, 5mm cone</v>
      </c>
      <c r="G72" s="21">
        <f t="shared" si="2"/>
        <v>39.1</v>
      </c>
      <c r="H72" s="21">
        <v>78.19</v>
      </c>
      <c r="I72" s="22">
        <f t="shared" si="1"/>
        <v>78.2</v>
      </c>
      <c r="J72" s="14"/>
    </row>
    <row r="73" spans="1:11" ht="36">
      <c r="A73" s="13"/>
      <c r="B73" s="1">
        <v>2</v>
      </c>
      <c r="C73" s="36" t="s">
        <v>104</v>
      </c>
      <c r="D73" s="160" t="s">
        <v>109</v>
      </c>
      <c r="E73" s="161"/>
      <c r="F73" s="43" t="str">
        <f>VLOOKUP(C73,'[2]Acha Air Sales Price List'!$B$1:$D$65536,3,FALSE)</f>
        <v>Black PVD Surgical steel industrial barbell with Arrow design- 14g(1.6mm), 38mm long, 5mm cone</v>
      </c>
      <c r="G73" s="21">
        <f t="shared" si="2"/>
        <v>39.1</v>
      </c>
      <c r="H73" s="21">
        <v>78.19</v>
      </c>
      <c r="I73" s="22">
        <f t="shared" si="1"/>
        <v>78.2</v>
      </c>
      <c r="J73" s="14"/>
    </row>
    <row r="74" spans="1:11" ht="24">
      <c r="A74" s="13"/>
      <c r="B74" s="1">
        <v>2</v>
      </c>
      <c r="C74" s="36" t="s">
        <v>107</v>
      </c>
      <c r="D74" s="160" t="s">
        <v>105</v>
      </c>
      <c r="E74" s="161"/>
      <c r="F74" s="43" t="str">
        <f>VLOOKUP(C74,'[2]Acha Air Sales Price List'!$B$1:$D$65536,3,FALSE)</f>
        <v>Surgical steel industrial barbell with Arrow design- 14g(1.6mm), 38mm long, 5mm cone</v>
      </c>
      <c r="G74" s="21">
        <f t="shared" si="2"/>
        <v>29.32</v>
      </c>
      <c r="H74" s="21">
        <v>58.64</v>
      </c>
      <c r="I74" s="22">
        <f t="shared" si="1"/>
        <v>58.64</v>
      </c>
      <c r="J74" s="14"/>
    </row>
    <row r="75" spans="1:11" ht="24">
      <c r="A75" s="13"/>
      <c r="B75" s="1">
        <v>2</v>
      </c>
      <c r="C75" s="36" t="s">
        <v>107</v>
      </c>
      <c r="D75" s="160" t="s">
        <v>106</v>
      </c>
      <c r="E75" s="161"/>
      <c r="F75" s="43" t="str">
        <f>VLOOKUP(C75,'[2]Acha Air Sales Price List'!$B$1:$D$65536,3,FALSE)</f>
        <v>Surgical steel industrial barbell with Arrow design- 14g(1.6mm), 38mm long, 5mm cone</v>
      </c>
      <c r="G75" s="21">
        <f t="shared" si="2"/>
        <v>29.32</v>
      </c>
      <c r="H75" s="21">
        <v>58.64</v>
      </c>
      <c r="I75" s="22">
        <f t="shared" si="1"/>
        <v>58.64</v>
      </c>
      <c r="J75" s="14"/>
    </row>
    <row r="76" spans="1:11" ht="12.4" hidden="1" customHeight="1">
      <c r="A76" s="13"/>
      <c r="B76" s="1"/>
      <c r="C76" s="36"/>
      <c r="D76" s="160"/>
      <c r="E76" s="161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List'!$B$1:$X$65536,12,FALSE)*$M$15),2)</f>
        <v>0</v>
      </c>
      <c r="H76" s="21"/>
      <c r="I76" s="22">
        <f t="shared" si="1"/>
        <v>0</v>
      </c>
      <c r="J76" s="14"/>
    </row>
    <row r="77" spans="1:11" ht="12.4" hidden="1" customHeight="1">
      <c r="A77" s="13"/>
      <c r="B77" s="1"/>
      <c r="C77" s="36"/>
      <c r="D77" s="160"/>
      <c r="E77" s="161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List'!$B$1:$X$65536,12,FALSE)*$M$15),2)</f>
        <v>0</v>
      </c>
      <c r="H77" s="21"/>
      <c r="I77" s="22">
        <f t="shared" si="1"/>
        <v>0</v>
      </c>
      <c r="J77" s="14"/>
    </row>
    <row r="78" spans="1:11" ht="12.4" hidden="1" customHeight="1">
      <c r="A78" s="13"/>
      <c r="B78" s="1"/>
      <c r="C78" s="36"/>
      <c r="D78" s="160"/>
      <c r="E78" s="161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List'!$B$1:$X$65536,12,FALSE)*$M$15),2)</f>
        <v>0</v>
      </c>
      <c r="H78" s="21"/>
      <c r="I78" s="22">
        <f t="shared" si="1"/>
        <v>0</v>
      </c>
      <c r="J78" s="14"/>
    </row>
    <row r="79" spans="1:11" ht="12.4" hidden="1" customHeight="1">
      <c r="A79" s="13"/>
      <c r="B79" s="1"/>
      <c r="C79" s="36"/>
      <c r="D79" s="160"/>
      <c r="E79" s="161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List'!$B$1:$X$65536,12,FALSE)*$M$15),2)</f>
        <v>0</v>
      </c>
      <c r="H79" s="21"/>
      <c r="I79" s="22">
        <f t="shared" si="1"/>
        <v>0</v>
      </c>
      <c r="J79" s="14"/>
    </row>
    <row r="80" spans="1:11" ht="12.4" hidden="1" customHeight="1">
      <c r="A80" s="13"/>
      <c r="B80" s="1"/>
      <c r="C80" s="36"/>
      <c r="D80" s="160"/>
      <c r="E80" s="161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List'!$B$1:$X$65536,12,FALSE)*$M$15),2)</f>
        <v>0</v>
      </c>
      <c r="H80" s="21"/>
      <c r="I80" s="22">
        <f t="shared" si="1"/>
        <v>0</v>
      </c>
      <c r="J80" s="14"/>
    </row>
    <row r="81" spans="1:10" ht="12.4" hidden="1" customHeight="1">
      <c r="A81" s="13"/>
      <c r="B81" s="1"/>
      <c r="C81" s="36"/>
      <c r="D81" s="160"/>
      <c r="E81" s="161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List'!$B$1:$X$65536,12,FALSE)*$M$15),2)</f>
        <v>0</v>
      </c>
      <c r="H81" s="21"/>
      <c r="I81" s="22">
        <f t="shared" si="1"/>
        <v>0</v>
      </c>
      <c r="J81" s="14"/>
    </row>
    <row r="82" spans="1:10" ht="12.4" hidden="1" customHeight="1">
      <c r="A82" s="13"/>
      <c r="B82" s="1"/>
      <c r="C82" s="36"/>
      <c r="D82" s="160"/>
      <c r="E82" s="161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List'!$B$1:$X$65536,12,FALSE)*$M$15),2)</f>
        <v>0</v>
      </c>
      <c r="H82" s="21"/>
      <c r="I82" s="22">
        <f t="shared" si="1"/>
        <v>0</v>
      </c>
      <c r="J82" s="14"/>
    </row>
    <row r="83" spans="1:10" ht="12.4" hidden="1" customHeight="1">
      <c r="A83" s="13"/>
      <c r="B83" s="1"/>
      <c r="C83" s="36"/>
      <c r="D83" s="160"/>
      <c r="E83" s="161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List'!$B$1:$X$65536,12,FALSE)*$M$15),2)</f>
        <v>0</v>
      </c>
      <c r="H83" s="21"/>
      <c r="I83" s="22">
        <f t="shared" si="1"/>
        <v>0</v>
      </c>
      <c r="J83" s="14"/>
    </row>
    <row r="84" spans="1:10" ht="12.4" hidden="1" customHeight="1">
      <c r="A84" s="13"/>
      <c r="B84" s="1"/>
      <c r="C84" s="36"/>
      <c r="D84" s="160"/>
      <c r="E84" s="161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List'!$B$1:$X$65536,12,FALSE)*$M$15),2)</f>
        <v>0</v>
      </c>
      <c r="H84" s="21"/>
      <c r="I84" s="22">
        <f t="shared" si="1"/>
        <v>0</v>
      </c>
      <c r="J84" s="14"/>
    </row>
    <row r="85" spans="1:10" ht="12.4" hidden="1" customHeight="1">
      <c r="A85" s="13"/>
      <c r="B85" s="1"/>
      <c r="C85" s="37"/>
      <c r="D85" s="160"/>
      <c r="E85" s="161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List'!$B$1:$X$65536,12,FALSE)*$M$15),2)</f>
        <v>0</v>
      </c>
      <c r="H85" s="21"/>
      <c r="I85" s="22">
        <f t="shared" ref="I85:I148" si="3">ROUND(IF(ISNUMBER(B85), G85*B85, 0),5)</f>
        <v>0</v>
      </c>
      <c r="J85" s="14"/>
    </row>
    <row r="86" spans="1:10" ht="12" hidden="1" customHeight="1">
      <c r="A86" s="13"/>
      <c r="B86" s="1"/>
      <c r="C86" s="36"/>
      <c r="D86" s="160"/>
      <c r="E86" s="161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List'!$B$1:$X$65536,12,FALSE)*$M$15),2)</f>
        <v>0</v>
      </c>
      <c r="H86" s="21"/>
      <c r="I86" s="22">
        <f t="shared" si="3"/>
        <v>0</v>
      </c>
      <c r="J86" s="14"/>
    </row>
    <row r="87" spans="1:10" ht="12.4" hidden="1" customHeight="1">
      <c r="A87" s="13"/>
      <c r="B87" s="1"/>
      <c r="C87" s="36"/>
      <c r="D87" s="160"/>
      <c r="E87" s="161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List'!$B$1:$X$65536,12,FALSE)*$M$15),2)</f>
        <v>0</v>
      </c>
      <c r="H87" s="21"/>
      <c r="I87" s="22">
        <f t="shared" si="3"/>
        <v>0</v>
      </c>
      <c r="J87" s="14"/>
    </row>
    <row r="88" spans="1:10" ht="12.4" hidden="1" customHeight="1">
      <c r="A88" s="13"/>
      <c r="B88" s="1"/>
      <c r="C88" s="36"/>
      <c r="D88" s="160"/>
      <c r="E88" s="161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List'!$B$1:$X$65536,12,FALSE)*$M$15),2)</f>
        <v>0</v>
      </c>
      <c r="H88" s="21"/>
      <c r="I88" s="22">
        <f t="shared" si="3"/>
        <v>0</v>
      </c>
      <c r="J88" s="14"/>
    </row>
    <row r="89" spans="1:10" ht="12.4" hidden="1" customHeight="1">
      <c r="A89" s="13"/>
      <c r="B89" s="1"/>
      <c r="C89" s="36"/>
      <c r="D89" s="160"/>
      <c r="E89" s="161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List'!$B$1:$X$65536,12,FALSE)*$M$15),2)</f>
        <v>0</v>
      </c>
      <c r="H89" s="21"/>
      <c r="I89" s="22">
        <f t="shared" si="3"/>
        <v>0</v>
      </c>
      <c r="J89" s="14"/>
    </row>
    <row r="90" spans="1:10" ht="12.4" hidden="1" customHeight="1">
      <c r="A90" s="13"/>
      <c r="B90" s="1"/>
      <c r="C90" s="36"/>
      <c r="D90" s="160"/>
      <c r="E90" s="161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List'!$B$1:$X$65536,12,FALSE)*$M$15),2)</f>
        <v>0</v>
      </c>
      <c r="H90" s="21"/>
      <c r="I90" s="22">
        <f t="shared" si="3"/>
        <v>0</v>
      </c>
      <c r="J90" s="14"/>
    </row>
    <row r="91" spans="1:10" ht="12.4" hidden="1" customHeight="1">
      <c r="A91" s="13"/>
      <c r="B91" s="1"/>
      <c r="C91" s="36"/>
      <c r="D91" s="160"/>
      <c r="E91" s="161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List'!$B$1:$X$65536,12,FALSE)*$M$15),2)</f>
        <v>0</v>
      </c>
      <c r="H91" s="21"/>
      <c r="I91" s="22">
        <f t="shared" si="3"/>
        <v>0</v>
      </c>
      <c r="J91" s="14"/>
    </row>
    <row r="92" spans="1:10" ht="12.4" hidden="1" customHeight="1">
      <c r="A92" s="13"/>
      <c r="B92" s="1"/>
      <c r="C92" s="36"/>
      <c r="D92" s="160"/>
      <c r="E92" s="161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List'!$B$1:$X$65536,12,FALSE)*$M$15),2)</f>
        <v>0</v>
      </c>
      <c r="H92" s="21"/>
      <c r="I92" s="22">
        <f t="shared" si="3"/>
        <v>0</v>
      </c>
      <c r="J92" s="14"/>
    </row>
    <row r="93" spans="1:10" ht="12.4" hidden="1" customHeight="1">
      <c r="A93" s="13"/>
      <c r="B93" s="1"/>
      <c r="C93" s="36"/>
      <c r="D93" s="160"/>
      <c r="E93" s="161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List'!$B$1:$X$65536,12,FALSE)*$M$15),2)</f>
        <v>0</v>
      </c>
      <c r="H93" s="21"/>
      <c r="I93" s="22">
        <f t="shared" si="3"/>
        <v>0</v>
      </c>
      <c r="J93" s="14"/>
    </row>
    <row r="94" spans="1:10" ht="12.4" hidden="1" customHeight="1">
      <c r="A94" s="13"/>
      <c r="B94" s="1"/>
      <c r="C94" s="36"/>
      <c r="D94" s="160"/>
      <c r="E94" s="161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List'!$B$1:$X$65536,12,FALSE)*$M$15),2)</f>
        <v>0</v>
      </c>
      <c r="H94" s="21"/>
      <c r="I94" s="22">
        <f t="shared" si="3"/>
        <v>0</v>
      </c>
      <c r="J94" s="14"/>
    </row>
    <row r="95" spans="1:10" ht="12.4" hidden="1" customHeight="1">
      <c r="A95" s="13"/>
      <c r="B95" s="1"/>
      <c r="C95" s="36"/>
      <c r="D95" s="160"/>
      <c r="E95" s="161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List'!$B$1:$X$65536,12,FALSE)*$M$15),2)</f>
        <v>0</v>
      </c>
      <c r="H95" s="21"/>
      <c r="I95" s="22">
        <f t="shared" si="3"/>
        <v>0</v>
      </c>
      <c r="J95" s="14"/>
    </row>
    <row r="96" spans="1:10" ht="12.4" hidden="1" customHeight="1">
      <c r="A96" s="13"/>
      <c r="B96" s="1"/>
      <c r="C96" s="36"/>
      <c r="D96" s="160"/>
      <c r="E96" s="161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List'!$B$1:$X$65536,12,FALSE)*$M$15),2)</f>
        <v>0</v>
      </c>
      <c r="H96" s="21"/>
      <c r="I96" s="22">
        <f t="shared" si="3"/>
        <v>0</v>
      </c>
      <c r="J96" s="14"/>
    </row>
    <row r="97" spans="1:10" ht="12.4" hidden="1" customHeight="1">
      <c r="A97" s="13"/>
      <c r="B97" s="1"/>
      <c r="C97" s="36"/>
      <c r="D97" s="160"/>
      <c r="E97" s="161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List'!$B$1:$X$65536,12,FALSE)*$M$15),2)</f>
        <v>0</v>
      </c>
      <c r="H97" s="21"/>
      <c r="I97" s="22">
        <f t="shared" si="3"/>
        <v>0</v>
      </c>
      <c r="J97" s="14"/>
    </row>
    <row r="98" spans="1:10" ht="12.4" hidden="1" customHeight="1">
      <c r="A98" s="13"/>
      <c r="B98" s="1"/>
      <c r="C98" s="36"/>
      <c r="D98" s="160"/>
      <c r="E98" s="161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List'!$B$1:$X$65536,12,FALSE)*$M$15),2)</f>
        <v>0</v>
      </c>
      <c r="H98" s="21"/>
      <c r="I98" s="22">
        <f t="shared" si="3"/>
        <v>0</v>
      </c>
      <c r="J98" s="14"/>
    </row>
    <row r="99" spans="1:10" ht="12.4" hidden="1" customHeight="1">
      <c r="A99" s="13"/>
      <c r="B99" s="1"/>
      <c r="C99" s="37"/>
      <c r="D99" s="160"/>
      <c r="E99" s="161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List'!$B$1:$X$65536,12,FALSE)*$M$15),2)</f>
        <v>0</v>
      </c>
      <c r="H99" s="21"/>
      <c r="I99" s="22">
        <f t="shared" si="3"/>
        <v>0</v>
      </c>
      <c r="J99" s="14"/>
    </row>
    <row r="100" spans="1:10" ht="12" hidden="1" customHeight="1">
      <c r="A100" s="13"/>
      <c r="B100" s="1"/>
      <c r="C100" s="36"/>
      <c r="D100" s="160"/>
      <c r="E100" s="161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List'!$B$1:$X$65536,12,FALSE)*$M$15),2)</f>
        <v>0</v>
      </c>
      <c r="H100" s="21"/>
      <c r="I100" s="22">
        <f t="shared" si="3"/>
        <v>0</v>
      </c>
      <c r="J100" s="14"/>
    </row>
    <row r="101" spans="1:10" ht="12.4" hidden="1" customHeight="1">
      <c r="A101" s="13"/>
      <c r="B101" s="1"/>
      <c r="C101" s="36"/>
      <c r="D101" s="160"/>
      <c r="E101" s="161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List'!$B$1:$X$65536,12,FALSE)*$M$15),2)</f>
        <v>0</v>
      </c>
      <c r="H101" s="21"/>
      <c r="I101" s="22">
        <f t="shared" si="3"/>
        <v>0</v>
      </c>
      <c r="J101" s="14"/>
    </row>
    <row r="102" spans="1:10" ht="12.4" hidden="1" customHeight="1">
      <c r="A102" s="13"/>
      <c r="B102" s="1"/>
      <c r="C102" s="36"/>
      <c r="D102" s="160"/>
      <c r="E102" s="161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List'!$B$1:$X$65536,12,FALSE)*$M$15),2)</f>
        <v>0</v>
      </c>
      <c r="H102" s="21"/>
      <c r="I102" s="22">
        <f t="shared" si="3"/>
        <v>0</v>
      </c>
      <c r="J102" s="14"/>
    </row>
    <row r="103" spans="1:10" ht="12.4" hidden="1" customHeight="1">
      <c r="A103" s="13"/>
      <c r="B103" s="1"/>
      <c r="C103" s="36"/>
      <c r="D103" s="160"/>
      <c r="E103" s="161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List'!$B$1:$X$65536,12,FALSE)*$M$15),2)</f>
        <v>0</v>
      </c>
      <c r="H103" s="21"/>
      <c r="I103" s="22">
        <f t="shared" si="3"/>
        <v>0</v>
      </c>
      <c r="J103" s="14"/>
    </row>
    <row r="104" spans="1:10" ht="12.4" hidden="1" customHeight="1">
      <c r="A104" s="13"/>
      <c r="B104" s="1"/>
      <c r="C104" s="36"/>
      <c r="D104" s="160"/>
      <c r="E104" s="161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List'!$B$1:$X$65536,12,FALSE)*$M$15),2)</f>
        <v>0</v>
      </c>
      <c r="H104" s="21"/>
      <c r="I104" s="22">
        <f t="shared" si="3"/>
        <v>0</v>
      </c>
      <c r="J104" s="14"/>
    </row>
    <row r="105" spans="1:10" ht="12.4" hidden="1" customHeight="1">
      <c r="A105" s="13"/>
      <c r="B105" s="1"/>
      <c r="C105" s="36"/>
      <c r="D105" s="160"/>
      <c r="E105" s="161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List'!$B$1:$X$65536,12,FALSE)*$M$15),2)</f>
        <v>0</v>
      </c>
      <c r="H105" s="21"/>
      <c r="I105" s="22">
        <f t="shared" si="3"/>
        <v>0</v>
      </c>
      <c r="J105" s="14"/>
    </row>
    <row r="106" spans="1:10" ht="12.4" hidden="1" customHeight="1">
      <c r="A106" s="13"/>
      <c r="B106" s="1"/>
      <c r="C106" s="36"/>
      <c r="D106" s="160"/>
      <c r="E106" s="161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List'!$B$1:$X$65536,12,FALSE)*$M$15),2)</f>
        <v>0</v>
      </c>
      <c r="H106" s="21"/>
      <c r="I106" s="22">
        <f t="shared" si="3"/>
        <v>0</v>
      </c>
      <c r="J106" s="14"/>
    </row>
    <row r="107" spans="1:10" ht="12.4" hidden="1" customHeight="1">
      <c r="A107" s="13"/>
      <c r="B107" s="1"/>
      <c r="C107" s="36"/>
      <c r="D107" s="160"/>
      <c r="E107" s="161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List'!$B$1:$X$65536,12,FALSE)*$M$15),2)</f>
        <v>0</v>
      </c>
      <c r="H107" s="21"/>
      <c r="I107" s="22">
        <f t="shared" si="3"/>
        <v>0</v>
      </c>
      <c r="J107" s="14"/>
    </row>
    <row r="108" spans="1:10" ht="12.4" hidden="1" customHeight="1">
      <c r="A108" s="13"/>
      <c r="B108" s="1"/>
      <c r="C108" s="36"/>
      <c r="D108" s="160"/>
      <c r="E108" s="161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List'!$B$1:$X$65536,12,FALSE)*$M$15),2)</f>
        <v>0</v>
      </c>
      <c r="H108" s="21"/>
      <c r="I108" s="22">
        <f t="shared" si="3"/>
        <v>0</v>
      </c>
      <c r="J108" s="14"/>
    </row>
    <row r="109" spans="1:10" ht="12.4" hidden="1" customHeight="1">
      <c r="A109" s="13"/>
      <c r="B109" s="1"/>
      <c r="C109" s="36"/>
      <c r="D109" s="160"/>
      <c r="E109" s="161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List'!$B$1:$X$65536,12,FALSE)*$M$15),2)</f>
        <v>0</v>
      </c>
      <c r="H109" s="21"/>
      <c r="I109" s="22">
        <f t="shared" si="3"/>
        <v>0</v>
      </c>
      <c r="J109" s="14"/>
    </row>
    <row r="110" spans="1:10" ht="12.4" hidden="1" customHeight="1">
      <c r="A110" s="13"/>
      <c r="B110" s="1"/>
      <c r="C110" s="36"/>
      <c r="D110" s="160"/>
      <c r="E110" s="161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List'!$B$1:$X$65536,12,FALSE)*$M$15),2)</f>
        <v>0</v>
      </c>
      <c r="H110" s="21"/>
      <c r="I110" s="22">
        <f t="shared" si="3"/>
        <v>0</v>
      </c>
      <c r="J110" s="14"/>
    </row>
    <row r="111" spans="1:10" ht="12.4" hidden="1" customHeight="1">
      <c r="A111" s="13"/>
      <c r="B111" s="1"/>
      <c r="C111" s="36"/>
      <c r="D111" s="160"/>
      <c r="E111" s="161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List'!$B$1:$X$65536,12,FALSE)*$M$15),2)</f>
        <v>0</v>
      </c>
      <c r="H111" s="21"/>
      <c r="I111" s="22">
        <f t="shared" si="3"/>
        <v>0</v>
      </c>
      <c r="J111" s="14"/>
    </row>
    <row r="112" spans="1:10" ht="12.4" hidden="1" customHeight="1">
      <c r="A112" s="13"/>
      <c r="B112" s="1"/>
      <c r="C112" s="36"/>
      <c r="D112" s="160"/>
      <c r="E112" s="161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List'!$B$1:$X$65536,12,FALSE)*$M$15),2)</f>
        <v>0</v>
      </c>
      <c r="H112" s="21"/>
      <c r="I112" s="22">
        <f t="shared" si="3"/>
        <v>0</v>
      </c>
      <c r="J112" s="14"/>
    </row>
    <row r="113" spans="1:10" ht="12.4" hidden="1" customHeight="1">
      <c r="A113" s="13"/>
      <c r="B113" s="1"/>
      <c r="C113" s="36"/>
      <c r="D113" s="160"/>
      <c r="E113" s="161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List'!$B$1:$X$65536,12,FALSE)*$M$15),2)</f>
        <v>0</v>
      </c>
      <c r="H113" s="21"/>
      <c r="I113" s="22">
        <f t="shared" si="3"/>
        <v>0</v>
      </c>
      <c r="J113" s="14"/>
    </row>
    <row r="114" spans="1:10" ht="12.4" hidden="1" customHeight="1">
      <c r="A114" s="13"/>
      <c r="B114" s="1"/>
      <c r="C114" s="36"/>
      <c r="D114" s="160"/>
      <c r="E114" s="161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List'!$B$1:$X$65536,12,FALSE)*$M$15),2)</f>
        <v>0</v>
      </c>
      <c r="H114" s="21"/>
      <c r="I114" s="22">
        <f t="shared" si="3"/>
        <v>0</v>
      </c>
      <c r="J114" s="14"/>
    </row>
    <row r="115" spans="1:10" ht="12.4" hidden="1" customHeight="1">
      <c r="A115" s="13"/>
      <c r="B115" s="1"/>
      <c r="C115" s="36"/>
      <c r="D115" s="160"/>
      <c r="E115" s="161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List'!$B$1:$X$65536,12,FALSE)*$M$15),2)</f>
        <v>0</v>
      </c>
      <c r="H115" s="21"/>
      <c r="I115" s="22">
        <f t="shared" si="3"/>
        <v>0</v>
      </c>
      <c r="J115" s="14"/>
    </row>
    <row r="116" spans="1:10" ht="12.4" hidden="1" customHeight="1">
      <c r="A116" s="13"/>
      <c r="B116" s="1"/>
      <c r="C116" s="36"/>
      <c r="D116" s="160"/>
      <c r="E116" s="161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List'!$B$1:$X$65536,12,FALSE)*$M$15),2)</f>
        <v>0</v>
      </c>
      <c r="H116" s="21"/>
      <c r="I116" s="22">
        <f t="shared" si="3"/>
        <v>0</v>
      </c>
      <c r="J116" s="14"/>
    </row>
    <row r="117" spans="1:10" ht="12.4" hidden="1" customHeight="1">
      <c r="A117" s="13"/>
      <c r="B117" s="1"/>
      <c r="C117" s="36"/>
      <c r="D117" s="160"/>
      <c r="E117" s="161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List'!$B$1:$X$65536,12,FALSE)*$M$15),2)</f>
        <v>0</v>
      </c>
      <c r="H117" s="21"/>
      <c r="I117" s="22">
        <f t="shared" si="3"/>
        <v>0</v>
      </c>
      <c r="J117" s="14"/>
    </row>
    <row r="118" spans="1:10" ht="12.4" hidden="1" customHeight="1">
      <c r="A118" s="13"/>
      <c r="B118" s="1"/>
      <c r="C118" s="36"/>
      <c r="D118" s="160"/>
      <c r="E118" s="161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List'!$B$1:$X$65536,12,FALSE)*$M$15),2)</f>
        <v>0</v>
      </c>
      <c r="H118" s="21"/>
      <c r="I118" s="22">
        <f t="shared" si="3"/>
        <v>0</v>
      </c>
      <c r="J118" s="14"/>
    </row>
    <row r="119" spans="1:10" ht="12.4" hidden="1" customHeight="1">
      <c r="A119" s="13"/>
      <c r="B119" s="1"/>
      <c r="C119" s="36"/>
      <c r="D119" s="160"/>
      <c r="E119" s="161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List'!$B$1:$X$65536,12,FALSE)*$M$15),2)</f>
        <v>0</v>
      </c>
      <c r="H119" s="21"/>
      <c r="I119" s="22">
        <f t="shared" si="3"/>
        <v>0</v>
      </c>
      <c r="J119" s="14"/>
    </row>
    <row r="120" spans="1:10" ht="12.4" hidden="1" customHeight="1">
      <c r="A120" s="13"/>
      <c r="B120" s="1"/>
      <c r="C120" s="36"/>
      <c r="D120" s="160"/>
      <c r="E120" s="161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List'!$B$1:$X$65536,12,FALSE)*$M$15),2)</f>
        <v>0</v>
      </c>
      <c r="H120" s="21"/>
      <c r="I120" s="22">
        <f t="shared" si="3"/>
        <v>0</v>
      </c>
      <c r="J120" s="14"/>
    </row>
    <row r="121" spans="1:10" ht="12.4" hidden="1" customHeight="1">
      <c r="A121" s="13"/>
      <c r="B121" s="1"/>
      <c r="C121" s="36"/>
      <c r="D121" s="160"/>
      <c r="E121" s="161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List'!$B$1:$X$65536,12,FALSE)*$M$15),2)</f>
        <v>0</v>
      </c>
      <c r="H121" s="21"/>
      <c r="I121" s="22">
        <f t="shared" si="3"/>
        <v>0</v>
      </c>
      <c r="J121" s="14"/>
    </row>
    <row r="122" spans="1:10" ht="12.4" hidden="1" customHeight="1">
      <c r="A122" s="13"/>
      <c r="B122" s="1"/>
      <c r="C122" s="36"/>
      <c r="D122" s="160"/>
      <c r="E122" s="161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List'!$B$1:$X$65536,12,FALSE)*$M$15),2)</f>
        <v>0</v>
      </c>
      <c r="H122" s="21"/>
      <c r="I122" s="22">
        <f t="shared" si="3"/>
        <v>0</v>
      </c>
      <c r="J122" s="14"/>
    </row>
    <row r="123" spans="1:10" ht="12.4" hidden="1" customHeight="1">
      <c r="A123" s="13"/>
      <c r="B123" s="1"/>
      <c r="C123" s="36"/>
      <c r="D123" s="160"/>
      <c r="E123" s="161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List'!$B$1:$X$65536,12,FALSE)*$M$15),2)</f>
        <v>0</v>
      </c>
      <c r="H123" s="21"/>
      <c r="I123" s="22">
        <f t="shared" si="3"/>
        <v>0</v>
      </c>
      <c r="J123" s="14"/>
    </row>
    <row r="124" spans="1:10" ht="12.4" hidden="1" customHeight="1">
      <c r="A124" s="13"/>
      <c r="B124" s="1"/>
      <c r="C124" s="36"/>
      <c r="D124" s="160"/>
      <c r="E124" s="161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List'!$B$1:$X$65536,12,FALSE)*$M$15),2)</f>
        <v>0</v>
      </c>
      <c r="H124" s="21"/>
      <c r="I124" s="22">
        <f t="shared" si="3"/>
        <v>0</v>
      </c>
      <c r="J124" s="14"/>
    </row>
    <row r="125" spans="1:10" ht="12.4" hidden="1" customHeight="1">
      <c r="A125" s="13"/>
      <c r="B125" s="1"/>
      <c r="C125" s="36"/>
      <c r="D125" s="160"/>
      <c r="E125" s="161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List'!$B$1:$X$65536,12,FALSE)*$M$15),2)</f>
        <v>0</v>
      </c>
      <c r="H125" s="21"/>
      <c r="I125" s="22">
        <f t="shared" si="3"/>
        <v>0</v>
      </c>
      <c r="J125" s="14"/>
    </row>
    <row r="126" spans="1:10" ht="12.4" hidden="1" customHeight="1">
      <c r="A126" s="13"/>
      <c r="B126" s="1"/>
      <c r="C126" s="36"/>
      <c r="D126" s="160"/>
      <c r="E126" s="161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List'!$B$1:$X$65536,12,FALSE)*$M$15),2)</f>
        <v>0</v>
      </c>
      <c r="H126" s="21"/>
      <c r="I126" s="22">
        <f t="shared" si="3"/>
        <v>0</v>
      </c>
      <c r="J126" s="14"/>
    </row>
    <row r="127" spans="1:10" ht="12.4" hidden="1" customHeight="1">
      <c r="A127" s="13"/>
      <c r="B127" s="1"/>
      <c r="C127" s="37"/>
      <c r="D127" s="160"/>
      <c r="E127" s="161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List'!$B$1:$X$65536,12,FALSE)*$M$15),2)</f>
        <v>0</v>
      </c>
      <c r="H127" s="21"/>
      <c r="I127" s="22">
        <f t="shared" si="3"/>
        <v>0</v>
      </c>
      <c r="J127" s="14"/>
    </row>
    <row r="128" spans="1:10" ht="12" hidden="1" customHeight="1">
      <c r="A128" s="13"/>
      <c r="B128" s="1"/>
      <c r="C128" s="36"/>
      <c r="D128" s="160"/>
      <c r="E128" s="161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List'!$B$1:$X$65536,12,FALSE)*$M$15),2)</f>
        <v>0</v>
      </c>
      <c r="H128" s="21"/>
      <c r="I128" s="22">
        <f t="shared" si="3"/>
        <v>0</v>
      </c>
      <c r="J128" s="14"/>
    </row>
    <row r="129" spans="1:10" ht="12.4" hidden="1" customHeight="1">
      <c r="A129" s="13"/>
      <c r="B129" s="1"/>
      <c r="C129" s="36"/>
      <c r="D129" s="160"/>
      <c r="E129" s="161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List'!$B$1:$X$65536,12,FALSE)*$M$15),2)</f>
        <v>0</v>
      </c>
      <c r="H129" s="21"/>
      <c r="I129" s="22">
        <f t="shared" si="3"/>
        <v>0</v>
      </c>
      <c r="J129" s="14"/>
    </row>
    <row r="130" spans="1:10" ht="12.4" hidden="1" customHeight="1">
      <c r="A130" s="13"/>
      <c r="B130" s="1"/>
      <c r="C130" s="36"/>
      <c r="D130" s="160"/>
      <c r="E130" s="161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List'!$B$1:$X$65536,12,FALSE)*$M$15),2)</f>
        <v>0</v>
      </c>
      <c r="H130" s="21"/>
      <c r="I130" s="22">
        <f t="shared" si="3"/>
        <v>0</v>
      </c>
      <c r="J130" s="14"/>
    </row>
    <row r="131" spans="1:10" ht="12.4" hidden="1" customHeight="1">
      <c r="A131" s="13"/>
      <c r="B131" s="1"/>
      <c r="C131" s="36"/>
      <c r="D131" s="160"/>
      <c r="E131" s="161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List'!$B$1:$X$65536,12,FALSE)*$M$15),2)</f>
        <v>0</v>
      </c>
      <c r="H131" s="21"/>
      <c r="I131" s="22">
        <f t="shared" si="3"/>
        <v>0</v>
      </c>
      <c r="J131" s="14"/>
    </row>
    <row r="132" spans="1:10" ht="12.4" hidden="1" customHeight="1">
      <c r="A132" s="13"/>
      <c r="B132" s="1"/>
      <c r="C132" s="36"/>
      <c r="D132" s="160"/>
      <c r="E132" s="161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List'!$B$1:$X$65536,12,FALSE)*$M$15),2)</f>
        <v>0</v>
      </c>
      <c r="H132" s="21"/>
      <c r="I132" s="22">
        <f t="shared" si="3"/>
        <v>0</v>
      </c>
      <c r="J132" s="14"/>
    </row>
    <row r="133" spans="1:10" ht="12.4" hidden="1" customHeight="1">
      <c r="A133" s="13"/>
      <c r="B133" s="1"/>
      <c r="C133" s="36"/>
      <c r="D133" s="160"/>
      <c r="E133" s="161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List'!$B$1:$X$65536,12,FALSE)*$M$15),2)</f>
        <v>0</v>
      </c>
      <c r="H133" s="21"/>
      <c r="I133" s="22">
        <f t="shared" si="3"/>
        <v>0</v>
      </c>
      <c r="J133" s="14"/>
    </row>
    <row r="134" spans="1:10" ht="12.4" hidden="1" customHeight="1">
      <c r="A134" s="13"/>
      <c r="B134" s="1"/>
      <c r="C134" s="36"/>
      <c r="D134" s="160"/>
      <c r="E134" s="161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List'!$B$1:$X$65536,12,FALSE)*$M$15),2)</f>
        <v>0</v>
      </c>
      <c r="H134" s="21"/>
      <c r="I134" s="22">
        <f t="shared" si="3"/>
        <v>0</v>
      </c>
      <c r="J134" s="14"/>
    </row>
    <row r="135" spans="1:10" ht="12.4" hidden="1" customHeight="1">
      <c r="A135" s="13"/>
      <c r="B135" s="1"/>
      <c r="C135" s="36"/>
      <c r="D135" s="160"/>
      <c r="E135" s="161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List'!$B$1:$X$65536,12,FALSE)*$M$15),2)</f>
        <v>0</v>
      </c>
      <c r="H135" s="21"/>
      <c r="I135" s="22">
        <f t="shared" si="3"/>
        <v>0</v>
      </c>
      <c r="J135" s="14"/>
    </row>
    <row r="136" spans="1:10" ht="12.4" hidden="1" customHeight="1">
      <c r="A136" s="13"/>
      <c r="B136" s="1"/>
      <c r="C136" s="36"/>
      <c r="D136" s="160"/>
      <c r="E136" s="161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List'!$B$1:$X$65536,12,FALSE)*$M$15),2)</f>
        <v>0</v>
      </c>
      <c r="H136" s="21"/>
      <c r="I136" s="22">
        <f t="shared" si="3"/>
        <v>0</v>
      </c>
      <c r="J136" s="14"/>
    </row>
    <row r="137" spans="1:10" ht="12.4" hidden="1" customHeight="1">
      <c r="A137" s="13"/>
      <c r="B137" s="1"/>
      <c r="C137" s="36"/>
      <c r="D137" s="160"/>
      <c r="E137" s="161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List'!$B$1:$X$65536,12,FALSE)*$M$15),2)</f>
        <v>0</v>
      </c>
      <c r="H137" s="21"/>
      <c r="I137" s="22">
        <f t="shared" si="3"/>
        <v>0</v>
      </c>
      <c r="J137" s="14"/>
    </row>
    <row r="138" spans="1:10" ht="12.4" hidden="1" customHeight="1">
      <c r="A138" s="13"/>
      <c r="B138" s="1"/>
      <c r="C138" s="36"/>
      <c r="D138" s="160"/>
      <c r="E138" s="161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List'!$B$1:$X$65536,12,FALSE)*$M$15),2)</f>
        <v>0</v>
      </c>
      <c r="H138" s="21"/>
      <c r="I138" s="22">
        <f t="shared" si="3"/>
        <v>0</v>
      </c>
      <c r="J138" s="14"/>
    </row>
    <row r="139" spans="1:10" ht="12.4" hidden="1" customHeight="1">
      <c r="A139" s="13"/>
      <c r="B139" s="1"/>
      <c r="C139" s="36"/>
      <c r="D139" s="160"/>
      <c r="E139" s="161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List'!$B$1:$X$65536,12,FALSE)*$M$15),2)</f>
        <v>0</v>
      </c>
      <c r="H139" s="21"/>
      <c r="I139" s="22">
        <f t="shared" si="3"/>
        <v>0</v>
      </c>
      <c r="J139" s="14"/>
    </row>
    <row r="140" spans="1:10" ht="12.4" hidden="1" customHeight="1">
      <c r="A140" s="13"/>
      <c r="B140" s="1"/>
      <c r="C140" s="36"/>
      <c r="D140" s="160"/>
      <c r="E140" s="161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List'!$B$1:$X$65536,12,FALSE)*$M$15),2)</f>
        <v>0</v>
      </c>
      <c r="H140" s="21"/>
      <c r="I140" s="22">
        <f t="shared" si="3"/>
        <v>0</v>
      </c>
      <c r="J140" s="14"/>
    </row>
    <row r="141" spans="1:10" ht="12.4" hidden="1" customHeight="1">
      <c r="A141" s="13"/>
      <c r="B141" s="1"/>
      <c r="C141" s="36"/>
      <c r="D141" s="160"/>
      <c r="E141" s="161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List'!$B$1:$X$65536,12,FALSE)*$M$15),2)</f>
        <v>0</v>
      </c>
      <c r="H141" s="21"/>
      <c r="I141" s="22">
        <f t="shared" si="3"/>
        <v>0</v>
      </c>
      <c r="J141" s="14"/>
    </row>
    <row r="142" spans="1:10" ht="12.4" hidden="1" customHeight="1">
      <c r="A142" s="13"/>
      <c r="B142" s="1"/>
      <c r="C142" s="36"/>
      <c r="D142" s="160"/>
      <c r="E142" s="161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List'!$B$1:$X$65536,12,FALSE)*$M$15),2)</f>
        <v>0</v>
      </c>
      <c r="H142" s="21"/>
      <c r="I142" s="22">
        <f t="shared" si="3"/>
        <v>0</v>
      </c>
      <c r="J142" s="14"/>
    </row>
    <row r="143" spans="1:10" ht="12.4" hidden="1" customHeight="1">
      <c r="A143" s="13"/>
      <c r="B143" s="1"/>
      <c r="C143" s="36"/>
      <c r="D143" s="160"/>
      <c r="E143" s="161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List'!$B$1:$X$65536,12,FALSE)*$M$15),2)</f>
        <v>0</v>
      </c>
      <c r="H143" s="21"/>
      <c r="I143" s="22">
        <f t="shared" si="3"/>
        <v>0</v>
      </c>
      <c r="J143" s="14"/>
    </row>
    <row r="144" spans="1:10" ht="12.4" hidden="1" customHeight="1">
      <c r="A144" s="13"/>
      <c r="B144" s="1"/>
      <c r="C144" s="36"/>
      <c r="D144" s="160"/>
      <c r="E144" s="161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List'!$B$1:$X$65536,12,FALSE)*$M$15),2)</f>
        <v>0</v>
      </c>
      <c r="H144" s="21"/>
      <c r="I144" s="22">
        <f t="shared" si="3"/>
        <v>0</v>
      </c>
      <c r="J144" s="14"/>
    </row>
    <row r="145" spans="1:10" ht="12.4" hidden="1" customHeight="1">
      <c r="A145" s="13"/>
      <c r="B145" s="1"/>
      <c r="C145" s="36"/>
      <c r="D145" s="160"/>
      <c r="E145" s="161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List'!$B$1:$X$65536,12,FALSE)*$M$15),2)</f>
        <v>0</v>
      </c>
      <c r="H145" s="21"/>
      <c r="I145" s="22">
        <f t="shared" si="3"/>
        <v>0</v>
      </c>
      <c r="J145" s="14"/>
    </row>
    <row r="146" spans="1:10" ht="12.4" hidden="1" customHeight="1">
      <c r="A146" s="13"/>
      <c r="B146" s="1"/>
      <c r="C146" s="36"/>
      <c r="D146" s="160"/>
      <c r="E146" s="161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List'!$B$1:$X$65536,12,FALSE)*$M$15),2)</f>
        <v>0</v>
      </c>
      <c r="H146" s="21"/>
      <c r="I146" s="22">
        <f t="shared" si="3"/>
        <v>0</v>
      </c>
      <c r="J146" s="14"/>
    </row>
    <row r="147" spans="1:10" ht="12.4" hidden="1" customHeight="1">
      <c r="A147" s="13"/>
      <c r="B147" s="1"/>
      <c r="C147" s="36"/>
      <c r="D147" s="160"/>
      <c r="E147" s="161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List'!$B$1:$X$65536,12,FALSE)*$M$15),2)</f>
        <v>0</v>
      </c>
      <c r="H147" s="21"/>
      <c r="I147" s="22">
        <f t="shared" si="3"/>
        <v>0</v>
      </c>
      <c r="J147" s="14"/>
    </row>
    <row r="148" spans="1:10" ht="12.4" hidden="1" customHeight="1">
      <c r="A148" s="13"/>
      <c r="B148" s="1"/>
      <c r="C148" s="36"/>
      <c r="D148" s="160"/>
      <c r="E148" s="161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List'!$B$1:$X$65536,12,FALSE)*$M$15),2)</f>
        <v>0</v>
      </c>
      <c r="H148" s="21"/>
      <c r="I148" s="22">
        <f t="shared" si="3"/>
        <v>0</v>
      </c>
      <c r="J148" s="14"/>
    </row>
    <row r="149" spans="1:10" ht="12.4" hidden="1" customHeight="1">
      <c r="A149" s="13"/>
      <c r="B149" s="1"/>
      <c r="C149" s="36"/>
      <c r="D149" s="160"/>
      <c r="E149" s="161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List'!$B$1:$X$65536,12,FALSE)*$M$15),2)</f>
        <v>0</v>
      </c>
      <c r="H149" s="21"/>
      <c r="I149" s="22">
        <f t="shared" ref="I149:I178" si="4">ROUND(IF(ISNUMBER(B149), G149*B149, 0),5)</f>
        <v>0</v>
      </c>
      <c r="J149" s="14"/>
    </row>
    <row r="150" spans="1:10" ht="12.4" hidden="1" customHeight="1">
      <c r="A150" s="13"/>
      <c r="B150" s="1"/>
      <c r="C150" s="36"/>
      <c r="D150" s="160"/>
      <c r="E150" s="161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List'!$B$1:$X$65536,12,FALSE)*$M$15),2)</f>
        <v>0</v>
      </c>
      <c r="H150" s="21"/>
      <c r="I150" s="22">
        <f t="shared" si="4"/>
        <v>0</v>
      </c>
      <c r="J150" s="14"/>
    </row>
    <row r="151" spans="1:10" ht="12.4" hidden="1" customHeight="1">
      <c r="A151" s="13"/>
      <c r="B151" s="1"/>
      <c r="C151" s="37"/>
      <c r="D151" s="160"/>
      <c r="E151" s="161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List'!$B$1:$X$65536,12,FALSE)*$M$15),2)</f>
        <v>0</v>
      </c>
      <c r="H151" s="21"/>
      <c r="I151" s="22">
        <f t="shared" si="4"/>
        <v>0</v>
      </c>
      <c r="J151" s="14"/>
    </row>
    <row r="152" spans="1:10" ht="12" hidden="1" customHeight="1">
      <c r="A152" s="13"/>
      <c r="B152" s="1"/>
      <c r="C152" s="36"/>
      <c r="D152" s="160"/>
      <c r="E152" s="161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List'!$B$1:$X$65536,12,FALSE)*$M$15),2)</f>
        <v>0</v>
      </c>
      <c r="H152" s="21"/>
      <c r="I152" s="22">
        <f t="shared" si="4"/>
        <v>0</v>
      </c>
      <c r="J152" s="14"/>
    </row>
    <row r="153" spans="1:10" ht="12.4" hidden="1" customHeight="1">
      <c r="A153" s="13"/>
      <c r="B153" s="1"/>
      <c r="C153" s="36"/>
      <c r="D153" s="160"/>
      <c r="E153" s="161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List'!$B$1:$X$65536,12,FALSE)*$M$15),2)</f>
        <v>0</v>
      </c>
      <c r="H153" s="21"/>
      <c r="I153" s="22">
        <f t="shared" si="4"/>
        <v>0</v>
      </c>
      <c r="J153" s="14"/>
    </row>
    <row r="154" spans="1:10" ht="12.4" hidden="1" customHeight="1">
      <c r="A154" s="13"/>
      <c r="B154" s="1"/>
      <c r="C154" s="36"/>
      <c r="D154" s="160"/>
      <c r="E154" s="161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List'!$B$1:$X$65536,12,FALSE)*$M$15),2)</f>
        <v>0</v>
      </c>
      <c r="H154" s="21"/>
      <c r="I154" s="22">
        <f t="shared" si="4"/>
        <v>0</v>
      </c>
      <c r="J154" s="14"/>
    </row>
    <row r="155" spans="1:10" ht="12.4" hidden="1" customHeight="1">
      <c r="A155" s="13"/>
      <c r="B155" s="1"/>
      <c r="C155" s="36"/>
      <c r="D155" s="160"/>
      <c r="E155" s="161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List'!$B$1:$X$65536,12,FALSE)*$M$15),2)</f>
        <v>0</v>
      </c>
      <c r="H155" s="21"/>
      <c r="I155" s="22">
        <f t="shared" si="4"/>
        <v>0</v>
      </c>
      <c r="J155" s="14"/>
    </row>
    <row r="156" spans="1:10" ht="12.4" hidden="1" customHeight="1">
      <c r="A156" s="13"/>
      <c r="B156" s="1"/>
      <c r="C156" s="36"/>
      <c r="D156" s="160"/>
      <c r="E156" s="161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List'!$B$1:$X$65536,12,FALSE)*$M$15),2)</f>
        <v>0</v>
      </c>
      <c r="H156" s="21"/>
      <c r="I156" s="22">
        <f t="shared" si="4"/>
        <v>0</v>
      </c>
      <c r="J156" s="14"/>
    </row>
    <row r="157" spans="1:10" ht="12.4" hidden="1" customHeight="1">
      <c r="A157" s="13"/>
      <c r="B157" s="1"/>
      <c r="C157" s="36"/>
      <c r="D157" s="160"/>
      <c r="E157" s="161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List'!$B$1:$X$65536,12,FALSE)*$M$15),2)</f>
        <v>0</v>
      </c>
      <c r="H157" s="21"/>
      <c r="I157" s="22">
        <f t="shared" si="4"/>
        <v>0</v>
      </c>
      <c r="J157" s="14"/>
    </row>
    <row r="158" spans="1:10" ht="12.4" hidden="1" customHeight="1">
      <c r="A158" s="13"/>
      <c r="B158" s="1"/>
      <c r="C158" s="36"/>
      <c r="D158" s="160"/>
      <c r="E158" s="161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List'!$B$1:$X$65536,12,FALSE)*$M$15),2)</f>
        <v>0</v>
      </c>
      <c r="H158" s="21"/>
      <c r="I158" s="22">
        <f t="shared" si="4"/>
        <v>0</v>
      </c>
      <c r="J158" s="14"/>
    </row>
    <row r="159" spans="1:10" ht="12.4" hidden="1" customHeight="1">
      <c r="A159" s="13"/>
      <c r="B159" s="1"/>
      <c r="C159" s="36"/>
      <c r="D159" s="160"/>
      <c r="E159" s="161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List'!$B$1:$X$65536,12,FALSE)*$M$15),2)</f>
        <v>0</v>
      </c>
      <c r="H159" s="21"/>
      <c r="I159" s="22">
        <f t="shared" si="4"/>
        <v>0</v>
      </c>
      <c r="J159" s="14"/>
    </row>
    <row r="160" spans="1:10" ht="12.4" hidden="1" customHeight="1">
      <c r="A160" s="13"/>
      <c r="B160" s="1"/>
      <c r="C160" s="36"/>
      <c r="D160" s="160"/>
      <c r="E160" s="161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List'!$B$1:$X$65536,12,FALSE)*$M$15),2)</f>
        <v>0</v>
      </c>
      <c r="H160" s="21"/>
      <c r="I160" s="22">
        <f t="shared" si="4"/>
        <v>0</v>
      </c>
      <c r="J160" s="14"/>
    </row>
    <row r="161" spans="1:10" ht="12.4" hidden="1" customHeight="1">
      <c r="A161" s="13"/>
      <c r="B161" s="1"/>
      <c r="C161" s="36"/>
      <c r="D161" s="160"/>
      <c r="E161" s="161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List'!$B$1:$X$65536,12,FALSE)*$M$15),2)</f>
        <v>0</v>
      </c>
      <c r="H161" s="21"/>
      <c r="I161" s="22">
        <f t="shared" si="4"/>
        <v>0</v>
      </c>
      <c r="J161" s="14"/>
    </row>
    <row r="162" spans="1:10" ht="12.4" hidden="1" customHeight="1">
      <c r="A162" s="13"/>
      <c r="B162" s="1"/>
      <c r="C162" s="36"/>
      <c r="D162" s="160"/>
      <c r="E162" s="161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List'!$B$1:$X$65536,12,FALSE)*$M$15),2)</f>
        <v>0</v>
      </c>
      <c r="H162" s="21"/>
      <c r="I162" s="22">
        <f t="shared" si="4"/>
        <v>0</v>
      </c>
      <c r="J162" s="14"/>
    </row>
    <row r="163" spans="1:10" ht="12.4" hidden="1" customHeight="1">
      <c r="A163" s="13"/>
      <c r="B163" s="1"/>
      <c r="C163" s="36"/>
      <c r="D163" s="160"/>
      <c r="E163" s="161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List'!$B$1:$X$65536,12,FALSE)*$M$15),2)</f>
        <v>0</v>
      </c>
      <c r="H163" s="21"/>
      <c r="I163" s="22">
        <f t="shared" si="4"/>
        <v>0</v>
      </c>
      <c r="J163" s="14"/>
    </row>
    <row r="164" spans="1:10" ht="12.4" hidden="1" customHeight="1">
      <c r="A164" s="13"/>
      <c r="B164" s="1"/>
      <c r="C164" s="36"/>
      <c r="D164" s="160"/>
      <c r="E164" s="161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List'!$B$1:$X$65536,12,FALSE)*$M$15),2)</f>
        <v>0</v>
      </c>
      <c r="H164" s="21"/>
      <c r="I164" s="22">
        <f t="shared" si="4"/>
        <v>0</v>
      </c>
      <c r="J164" s="14"/>
    </row>
    <row r="165" spans="1:10" ht="12.4" hidden="1" customHeight="1">
      <c r="A165" s="13"/>
      <c r="B165" s="1"/>
      <c r="C165" s="36"/>
      <c r="D165" s="160"/>
      <c r="E165" s="161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List'!$B$1:$X$65536,12,FALSE)*$M$15),2)</f>
        <v>0</v>
      </c>
      <c r="H165" s="21"/>
      <c r="I165" s="22">
        <f t="shared" si="4"/>
        <v>0</v>
      </c>
      <c r="J165" s="14"/>
    </row>
    <row r="166" spans="1:10" ht="12.4" hidden="1" customHeight="1">
      <c r="A166" s="13"/>
      <c r="B166" s="1"/>
      <c r="C166" s="36"/>
      <c r="D166" s="160"/>
      <c r="E166" s="161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List'!$B$1:$X$65536,12,FALSE)*$M$15),2)</f>
        <v>0</v>
      </c>
      <c r="H166" s="21"/>
      <c r="I166" s="22">
        <f t="shared" si="4"/>
        <v>0</v>
      </c>
      <c r="J166" s="14"/>
    </row>
    <row r="167" spans="1:10" ht="12.4" hidden="1" customHeight="1">
      <c r="A167" s="13"/>
      <c r="B167" s="1"/>
      <c r="C167" s="36"/>
      <c r="D167" s="160"/>
      <c r="E167" s="161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List'!$B$1:$X$65536,12,FALSE)*$M$15),2)</f>
        <v>0</v>
      </c>
      <c r="H167" s="21"/>
      <c r="I167" s="22">
        <f t="shared" si="4"/>
        <v>0</v>
      </c>
      <c r="J167" s="14"/>
    </row>
    <row r="168" spans="1:10" ht="12.4" hidden="1" customHeight="1">
      <c r="A168" s="13"/>
      <c r="B168" s="1"/>
      <c r="C168" s="36"/>
      <c r="D168" s="160"/>
      <c r="E168" s="161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List'!$B$1:$X$65536,12,FALSE)*$M$15),2)</f>
        <v>0</v>
      </c>
      <c r="H168" s="21"/>
      <c r="I168" s="22">
        <f t="shared" si="4"/>
        <v>0</v>
      </c>
      <c r="J168" s="14"/>
    </row>
    <row r="169" spans="1:10" ht="12.4" hidden="1" customHeight="1">
      <c r="A169" s="13"/>
      <c r="B169" s="1"/>
      <c r="C169" s="36"/>
      <c r="D169" s="160"/>
      <c r="E169" s="161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List'!$B$1:$X$65536,12,FALSE)*$M$15),2)</f>
        <v>0</v>
      </c>
      <c r="H169" s="21"/>
      <c r="I169" s="22">
        <f t="shared" si="4"/>
        <v>0</v>
      </c>
      <c r="J169" s="14"/>
    </row>
    <row r="170" spans="1:10" ht="12.4" hidden="1" customHeight="1">
      <c r="A170" s="13"/>
      <c r="B170" s="1"/>
      <c r="C170" s="36"/>
      <c r="D170" s="160"/>
      <c r="E170" s="161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List'!$B$1:$X$65536,12,FALSE)*$M$15),2)</f>
        <v>0</v>
      </c>
      <c r="H170" s="21"/>
      <c r="I170" s="22">
        <f t="shared" si="4"/>
        <v>0</v>
      </c>
      <c r="J170" s="14"/>
    </row>
    <row r="171" spans="1:10" ht="12.4" hidden="1" customHeight="1">
      <c r="A171" s="13"/>
      <c r="B171" s="1"/>
      <c r="C171" s="36"/>
      <c r="D171" s="160"/>
      <c r="E171" s="161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List'!$B$1:$X$65536,12,FALSE)*$M$15),2)</f>
        <v>0</v>
      </c>
      <c r="H171" s="21"/>
      <c r="I171" s="22">
        <f t="shared" si="4"/>
        <v>0</v>
      </c>
      <c r="J171" s="14"/>
    </row>
    <row r="172" spans="1:10" ht="12.4" hidden="1" customHeight="1">
      <c r="A172" s="13"/>
      <c r="B172" s="1"/>
      <c r="C172" s="36"/>
      <c r="D172" s="160"/>
      <c r="E172" s="161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List'!$B$1:$X$65536,12,FALSE)*$M$15),2)</f>
        <v>0</v>
      </c>
      <c r="H172" s="21"/>
      <c r="I172" s="22">
        <f t="shared" si="4"/>
        <v>0</v>
      </c>
      <c r="J172" s="14"/>
    </row>
    <row r="173" spans="1:10" ht="12.4" hidden="1" customHeight="1">
      <c r="A173" s="13"/>
      <c r="B173" s="1"/>
      <c r="C173" s="36"/>
      <c r="D173" s="160"/>
      <c r="E173" s="161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List'!$B$1:$X$65536,12,FALSE)*$M$15),2)</f>
        <v>0</v>
      </c>
      <c r="H173" s="21"/>
      <c r="I173" s="22">
        <f t="shared" si="4"/>
        <v>0</v>
      </c>
      <c r="J173" s="14"/>
    </row>
    <row r="174" spans="1:10" ht="12.4" hidden="1" customHeight="1">
      <c r="A174" s="13"/>
      <c r="B174" s="1"/>
      <c r="C174" s="36"/>
      <c r="D174" s="160"/>
      <c r="E174" s="161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List'!$B$1:$X$65536,12,FALSE)*$M$15),2)</f>
        <v>0</v>
      </c>
      <c r="H174" s="21"/>
      <c r="I174" s="22">
        <f t="shared" si="4"/>
        <v>0</v>
      </c>
      <c r="J174" s="14"/>
    </row>
    <row r="175" spans="1:10" ht="12.4" hidden="1" customHeight="1">
      <c r="A175" s="13"/>
      <c r="B175" s="1"/>
      <c r="C175" s="36"/>
      <c r="D175" s="160"/>
      <c r="E175" s="161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List'!$B$1:$X$65536,12,FALSE)*$M$15),2)</f>
        <v>0</v>
      </c>
      <c r="H175" s="21"/>
      <c r="I175" s="22">
        <f t="shared" si="4"/>
        <v>0</v>
      </c>
      <c r="J175" s="14"/>
    </row>
    <row r="176" spans="1:10" ht="12.4" hidden="1" customHeight="1">
      <c r="A176" s="13"/>
      <c r="B176" s="1"/>
      <c r="C176" s="36"/>
      <c r="D176" s="160"/>
      <c r="E176" s="161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List'!$B$1:$X$65536,12,FALSE)*$M$15),2)</f>
        <v>0</v>
      </c>
      <c r="H176" s="21"/>
      <c r="I176" s="22">
        <f t="shared" si="4"/>
        <v>0</v>
      </c>
      <c r="J176" s="14"/>
    </row>
    <row r="177" spans="1:10" ht="12.4" hidden="1" customHeight="1">
      <c r="A177" s="13"/>
      <c r="B177" s="1"/>
      <c r="C177" s="36"/>
      <c r="D177" s="160"/>
      <c r="E177" s="161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List'!$B$1:$X$65536,12,FALSE)*$M$15),2)</f>
        <v>0</v>
      </c>
      <c r="H177" s="21"/>
      <c r="I177" s="22">
        <f t="shared" si="4"/>
        <v>0</v>
      </c>
      <c r="J177" s="14"/>
    </row>
    <row r="178" spans="1:10" ht="12.4" hidden="1" customHeight="1">
      <c r="A178" s="13"/>
      <c r="B178" s="1"/>
      <c r="C178" s="36"/>
      <c r="D178" s="160"/>
      <c r="E178" s="161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List'!$B$1:$X$65536,12,FALSE)*$M$15),2)</f>
        <v>0</v>
      </c>
      <c r="H178" s="21"/>
      <c r="I178" s="22">
        <f t="shared" si="4"/>
        <v>0</v>
      </c>
      <c r="J178" s="14"/>
    </row>
    <row r="179" spans="1:10" ht="12.4" hidden="1" customHeight="1">
      <c r="A179" s="13"/>
      <c r="B179" s="1"/>
      <c r="C179" s="37"/>
      <c r="D179" s="160"/>
      <c r="E179" s="161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List'!$B$1:$X$65536,12,FALSE)*$M$15),2)</f>
        <v>0</v>
      </c>
      <c r="H179" s="21"/>
      <c r="I179" s="22">
        <f>ROUND(IF(ISNUMBER(B179), G179*B179, 0),5)</f>
        <v>0</v>
      </c>
      <c r="J179" s="14"/>
    </row>
    <row r="180" spans="1:10" ht="12" hidden="1" customHeight="1">
      <c r="A180" s="13"/>
      <c r="B180" s="1"/>
      <c r="C180" s="36"/>
      <c r="D180" s="160"/>
      <c r="E180" s="161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List'!$B$1:$X$65536,12,FALSE)*$M$15),2)</f>
        <v>0</v>
      </c>
      <c r="H180" s="21"/>
      <c r="I180" s="22">
        <f t="shared" ref="I180:I234" si="5">ROUND(IF(ISNUMBER(B180), G180*B180, 0),5)</f>
        <v>0</v>
      </c>
      <c r="J180" s="14"/>
    </row>
    <row r="181" spans="1:10" ht="12.4" hidden="1" customHeight="1">
      <c r="A181" s="13"/>
      <c r="B181" s="1"/>
      <c r="C181" s="36"/>
      <c r="D181" s="160"/>
      <c r="E181" s="161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List'!$B$1:$X$65536,12,FALSE)*$M$15),2)</f>
        <v>0</v>
      </c>
      <c r="H181" s="21"/>
      <c r="I181" s="22">
        <f t="shared" si="5"/>
        <v>0</v>
      </c>
      <c r="J181" s="14"/>
    </row>
    <row r="182" spans="1:10" ht="12.4" hidden="1" customHeight="1">
      <c r="A182" s="13"/>
      <c r="B182" s="1"/>
      <c r="C182" s="36"/>
      <c r="D182" s="160"/>
      <c r="E182" s="161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List'!$B$1:$X$65536,12,FALSE)*$M$15),2)</f>
        <v>0</v>
      </c>
      <c r="H182" s="21"/>
      <c r="I182" s="22">
        <f t="shared" si="5"/>
        <v>0</v>
      </c>
      <c r="J182" s="14"/>
    </row>
    <row r="183" spans="1:10" ht="12.4" hidden="1" customHeight="1">
      <c r="A183" s="13"/>
      <c r="B183" s="1"/>
      <c r="C183" s="36"/>
      <c r="D183" s="160"/>
      <c r="E183" s="161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List'!$B$1:$X$65536,12,FALSE)*$M$15),2)</f>
        <v>0</v>
      </c>
      <c r="H183" s="21"/>
      <c r="I183" s="22">
        <f t="shared" si="5"/>
        <v>0</v>
      </c>
      <c r="J183" s="14"/>
    </row>
    <row r="184" spans="1:10" ht="12.4" hidden="1" customHeight="1">
      <c r="A184" s="13"/>
      <c r="B184" s="1"/>
      <c r="C184" s="36"/>
      <c r="D184" s="160"/>
      <c r="E184" s="161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List'!$B$1:$X$65536,12,FALSE)*$M$15),2)</f>
        <v>0</v>
      </c>
      <c r="H184" s="21"/>
      <c r="I184" s="22">
        <f t="shared" si="5"/>
        <v>0</v>
      </c>
      <c r="J184" s="14"/>
    </row>
    <row r="185" spans="1:10" ht="12.4" hidden="1" customHeight="1">
      <c r="A185" s="13"/>
      <c r="B185" s="1"/>
      <c r="C185" s="36"/>
      <c r="D185" s="160"/>
      <c r="E185" s="161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List'!$B$1:$X$65536,12,FALSE)*$M$15),2)</f>
        <v>0</v>
      </c>
      <c r="H185" s="21"/>
      <c r="I185" s="22">
        <f t="shared" si="5"/>
        <v>0</v>
      </c>
      <c r="J185" s="14"/>
    </row>
    <row r="186" spans="1:10" ht="12.4" hidden="1" customHeight="1">
      <c r="A186" s="13"/>
      <c r="B186" s="1"/>
      <c r="C186" s="36"/>
      <c r="D186" s="160"/>
      <c r="E186" s="161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List'!$B$1:$X$65536,12,FALSE)*$M$15),2)</f>
        <v>0</v>
      </c>
      <c r="H186" s="21"/>
      <c r="I186" s="22">
        <f t="shared" si="5"/>
        <v>0</v>
      </c>
      <c r="J186" s="14"/>
    </row>
    <row r="187" spans="1:10" ht="12.4" hidden="1" customHeight="1">
      <c r="A187" s="13"/>
      <c r="B187" s="1"/>
      <c r="C187" s="36"/>
      <c r="D187" s="160"/>
      <c r="E187" s="161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List'!$B$1:$X$65536,12,FALSE)*$M$15),2)</f>
        <v>0</v>
      </c>
      <c r="H187" s="21"/>
      <c r="I187" s="22">
        <f t="shared" si="5"/>
        <v>0</v>
      </c>
      <c r="J187" s="14"/>
    </row>
    <row r="188" spans="1:10" ht="12.4" hidden="1" customHeight="1">
      <c r="A188" s="13"/>
      <c r="B188" s="1"/>
      <c r="C188" s="36"/>
      <c r="D188" s="160"/>
      <c r="E188" s="161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List'!$B$1:$X$65536,12,FALSE)*$M$15),2)</f>
        <v>0</v>
      </c>
      <c r="H188" s="21"/>
      <c r="I188" s="22">
        <f t="shared" si="5"/>
        <v>0</v>
      </c>
      <c r="J188" s="14"/>
    </row>
    <row r="189" spans="1:10" ht="12.4" hidden="1" customHeight="1">
      <c r="A189" s="13"/>
      <c r="B189" s="1"/>
      <c r="C189" s="36"/>
      <c r="D189" s="160"/>
      <c r="E189" s="161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List'!$B$1:$X$65536,12,FALSE)*$M$15),2)</f>
        <v>0</v>
      </c>
      <c r="H189" s="21"/>
      <c r="I189" s="22">
        <f t="shared" si="5"/>
        <v>0</v>
      </c>
      <c r="J189" s="14"/>
    </row>
    <row r="190" spans="1:10" ht="12.4" hidden="1" customHeight="1">
      <c r="A190" s="13"/>
      <c r="B190" s="1"/>
      <c r="C190" s="36"/>
      <c r="D190" s="160"/>
      <c r="E190" s="161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List'!$B$1:$X$65536,12,FALSE)*$M$15),2)</f>
        <v>0</v>
      </c>
      <c r="H190" s="21"/>
      <c r="I190" s="22">
        <f t="shared" si="5"/>
        <v>0</v>
      </c>
      <c r="J190" s="14"/>
    </row>
    <row r="191" spans="1:10" ht="12.4" hidden="1" customHeight="1">
      <c r="A191" s="13"/>
      <c r="B191" s="1"/>
      <c r="C191" s="36"/>
      <c r="D191" s="160"/>
      <c r="E191" s="161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List'!$B$1:$X$65536,12,FALSE)*$M$15),2)</f>
        <v>0</v>
      </c>
      <c r="H191" s="21"/>
      <c r="I191" s="22">
        <f t="shared" si="5"/>
        <v>0</v>
      </c>
      <c r="J191" s="14"/>
    </row>
    <row r="192" spans="1:10" ht="12.4" hidden="1" customHeight="1">
      <c r="A192" s="13"/>
      <c r="B192" s="1"/>
      <c r="C192" s="36"/>
      <c r="D192" s="160"/>
      <c r="E192" s="161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List'!$B$1:$X$65536,12,FALSE)*$M$15),2)</f>
        <v>0</v>
      </c>
      <c r="H192" s="21"/>
      <c r="I192" s="22">
        <f t="shared" si="5"/>
        <v>0</v>
      </c>
      <c r="J192" s="14"/>
    </row>
    <row r="193" spans="1:10" ht="12.4" hidden="1" customHeight="1">
      <c r="A193" s="13"/>
      <c r="B193" s="1"/>
      <c r="C193" s="36"/>
      <c r="D193" s="160"/>
      <c r="E193" s="161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List'!$B$1:$X$65536,12,FALSE)*$M$15),2)</f>
        <v>0</v>
      </c>
      <c r="H193" s="21"/>
      <c r="I193" s="22">
        <f t="shared" si="5"/>
        <v>0</v>
      </c>
      <c r="J193" s="14"/>
    </row>
    <row r="194" spans="1:10" ht="12.4" hidden="1" customHeight="1">
      <c r="A194" s="13"/>
      <c r="B194" s="1"/>
      <c r="C194" s="36"/>
      <c r="D194" s="160"/>
      <c r="E194" s="161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List'!$B$1:$X$65536,12,FALSE)*$M$15),2)</f>
        <v>0</v>
      </c>
      <c r="H194" s="21"/>
      <c r="I194" s="22">
        <f t="shared" si="5"/>
        <v>0</v>
      </c>
      <c r="J194" s="14"/>
    </row>
    <row r="195" spans="1:10" ht="12.4" hidden="1" customHeight="1">
      <c r="A195" s="13"/>
      <c r="B195" s="1"/>
      <c r="C195" s="37"/>
      <c r="D195" s="160"/>
      <c r="E195" s="161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List'!$B$1:$X$65536,12,FALSE)*$M$15),2)</f>
        <v>0</v>
      </c>
      <c r="H195" s="21"/>
      <c r="I195" s="22">
        <f t="shared" si="5"/>
        <v>0</v>
      </c>
      <c r="J195" s="14"/>
    </row>
    <row r="196" spans="1:10" ht="12.4" hidden="1" customHeight="1">
      <c r="A196" s="13"/>
      <c r="B196" s="1"/>
      <c r="C196" s="37"/>
      <c r="D196" s="160"/>
      <c r="E196" s="161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List'!$B$1:$X$65536,12,FALSE)*$M$15),2)</f>
        <v>0</v>
      </c>
      <c r="H196" s="21"/>
      <c r="I196" s="22">
        <f t="shared" si="5"/>
        <v>0</v>
      </c>
      <c r="J196" s="14"/>
    </row>
    <row r="197" spans="1:10" ht="12.4" hidden="1" customHeight="1">
      <c r="A197" s="13"/>
      <c r="B197" s="1"/>
      <c r="C197" s="36"/>
      <c r="D197" s="160"/>
      <c r="E197" s="161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List'!$B$1:$X$65536,12,FALSE)*$M$15),2)</f>
        <v>0</v>
      </c>
      <c r="H197" s="21"/>
      <c r="I197" s="22">
        <f t="shared" si="5"/>
        <v>0</v>
      </c>
      <c r="J197" s="14"/>
    </row>
    <row r="198" spans="1:10" ht="12.4" hidden="1" customHeight="1">
      <c r="A198" s="13"/>
      <c r="B198" s="1"/>
      <c r="C198" s="36"/>
      <c r="D198" s="160"/>
      <c r="E198" s="161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List'!$B$1:$X$65536,12,FALSE)*$M$15),2)</f>
        <v>0</v>
      </c>
      <c r="H198" s="21"/>
      <c r="I198" s="22">
        <f t="shared" si="5"/>
        <v>0</v>
      </c>
      <c r="J198" s="14"/>
    </row>
    <row r="199" spans="1:10" ht="12.4" hidden="1" customHeight="1">
      <c r="A199" s="13"/>
      <c r="B199" s="1"/>
      <c r="C199" s="36"/>
      <c r="D199" s="160"/>
      <c r="E199" s="161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List'!$B$1:$X$65536,12,FALSE)*$M$15),2)</f>
        <v>0</v>
      </c>
      <c r="H199" s="21"/>
      <c r="I199" s="22">
        <f t="shared" si="5"/>
        <v>0</v>
      </c>
      <c r="J199" s="14"/>
    </row>
    <row r="200" spans="1:10" ht="12.4" hidden="1" customHeight="1">
      <c r="A200" s="13"/>
      <c r="B200" s="1"/>
      <c r="C200" s="36"/>
      <c r="D200" s="160"/>
      <c r="E200" s="161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List'!$B$1:$X$65536,12,FALSE)*$M$15),2)</f>
        <v>0</v>
      </c>
      <c r="H200" s="21"/>
      <c r="I200" s="22">
        <f t="shared" si="5"/>
        <v>0</v>
      </c>
      <c r="J200" s="14"/>
    </row>
    <row r="201" spans="1:10" ht="12.4" hidden="1" customHeight="1">
      <c r="A201" s="13"/>
      <c r="B201" s="1"/>
      <c r="C201" s="36"/>
      <c r="D201" s="160"/>
      <c r="E201" s="161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List'!$B$1:$X$65536,12,FALSE)*$M$15),2)</f>
        <v>0</v>
      </c>
      <c r="H201" s="21"/>
      <c r="I201" s="22">
        <f t="shared" si="5"/>
        <v>0</v>
      </c>
      <c r="J201" s="14"/>
    </row>
    <row r="202" spans="1:10" ht="12.4" hidden="1" customHeight="1">
      <c r="A202" s="13"/>
      <c r="B202" s="1"/>
      <c r="C202" s="36"/>
      <c r="D202" s="160"/>
      <c r="E202" s="161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List'!$B$1:$X$65536,12,FALSE)*$M$15),2)</f>
        <v>0</v>
      </c>
      <c r="H202" s="21"/>
      <c r="I202" s="22">
        <f t="shared" si="5"/>
        <v>0</v>
      </c>
      <c r="J202" s="14"/>
    </row>
    <row r="203" spans="1:10" ht="12.4" hidden="1" customHeight="1">
      <c r="A203" s="13"/>
      <c r="B203" s="1"/>
      <c r="C203" s="36"/>
      <c r="D203" s="160"/>
      <c r="E203" s="161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List'!$B$1:$X$65536,12,FALSE)*$M$15),2)</f>
        <v>0</v>
      </c>
      <c r="H203" s="21"/>
      <c r="I203" s="22">
        <f t="shared" si="5"/>
        <v>0</v>
      </c>
      <c r="J203" s="14"/>
    </row>
    <row r="204" spans="1:10" ht="12.4" hidden="1" customHeight="1">
      <c r="A204" s="13"/>
      <c r="B204" s="1"/>
      <c r="C204" s="36"/>
      <c r="D204" s="160"/>
      <c r="E204" s="161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List'!$B$1:$X$65536,12,FALSE)*$M$15),2)</f>
        <v>0</v>
      </c>
      <c r="H204" s="21"/>
      <c r="I204" s="22">
        <f t="shared" si="5"/>
        <v>0</v>
      </c>
      <c r="J204" s="14"/>
    </row>
    <row r="205" spans="1:10" ht="12.4" hidden="1" customHeight="1">
      <c r="A205" s="13"/>
      <c r="B205" s="1"/>
      <c r="C205" s="36"/>
      <c r="D205" s="160"/>
      <c r="E205" s="161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List'!$B$1:$X$65536,12,FALSE)*$M$15),2)</f>
        <v>0</v>
      </c>
      <c r="H205" s="21"/>
      <c r="I205" s="22">
        <f t="shared" si="5"/>
        <v>0</v>
      </c>
      <c r="J205" s="14"/>
    </row>
    <row r="206" spans="1:10" ht="12.4" hidden="1" customHeight="1">
      <c r="A206" s="13"/>
      <c r="B206" s="1"/>
      <c r="C206" s="36"/>
      <c r="D206" s="160"/>
      <c r="E206" s="161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List'!$B$1:$X$65536,12,FALSE)*$M$15),2)</f>
        <v>0</v>
      </c>
      <c r="H206" s="21"/>
      <c r="I206" s="22">
        <f t="shared" si="5"/>
        <v>0</v>
      </c>
      <c r="J206" s="14"/>
    </row>
    <row r="207" spans="1:10" ht="12.4" hidden="1" customHeight="1">
      <c r="A207" s="13"/>
      <c r="B207" s="1"/>
      <c r="C207" s="37"/>
      <c r="D207" s="160"/>
      <c r="E207" s="161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List'!$B$1:$X$65536,12,FALSE)*$M$15),2)</f>
        <v>0</v>
      </c>
      <c r="H207" s="21"/>
      <c r="I207" s="22">
        <f t="shared" si="5"/>
        <v>0</v>
      </c>
      <c r="J207" s="14"/>
    </row>
    <row r="208" spans="1:10" ht="12" hidden="1" customHeight="1">
      <c r="A208" s="13"/>
      <c r="B208" s="1"/>
      <c r="C208" s="36"/>
      <c r="D208" s="160"/>
      <c r="E208" s="161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List'!$B$1:$X$65536,12,FALSE)*$M$15),2)</f>
        <v>0</v>
      </c>
      <c r="H208" s="21"/>
      <c r="I208" s="22">
        <f t="shared" si="5"/>
        <v>0</v>
      </c>
      <c r="J208" s="14"/>
    </row>
    <row r="209" spans="1:10" ht="12.4" hidden="1" customHeight="1">
      <c r="A209" s="13"/>
      <c r="B209" s="1"/>
      <c r="C209" s="36"/>
      <c r="D209" s="160"/>
      <c r="E209" s="161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List'!$B$1:$X$65536,12,FALSE)*$M$15),2)</f>
        <v>0</v>
      </c>
      <c r="H209" s="21"/>
      <c r="I209" s="22">
        <f t="shared" si="5"/>
        <v>0</v>
      </c>
      <c r="J209" s="14"/>
    </row>
    <row r="210" spans="1:10" ht="12.4" hidden="1" customHeight="1">
      <c r="A210" s="13"/>
      <c r="B210" s="1"/>
      <c r="C210" s="36"/>
      <c r="D210" s="160"/>
      <c r="E210" s="161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List'!$B$1:$X$65536,12,FALSE)*$M$15),2)</f>
        <v>0</v>
      </c>
      <c r="H210" s="21"/>
      <c r="I210" s="22">
        <f t="shared" si="5"/>
        <v>0</v>
      </c>
      <c r="J210" s="14"/>
    </row>
    <row r="211" spans="1:10" ht="12.4" hidden="1" customHeight="1">
      <c r="A211" s="13"/>
      <c r="B211" s="1"/>
      <c r="C211" s="36"/>
      <c r="D211" s="160"/>
      <c r="E211" s="161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List'!$B$1:$X$65536,12,FALSE)*$M$15),2)</f>
        <v>0</v>
      </c>
      <c r="H211" s="21"/>
      <c r="I211" s="22">
        <f t="shared" si="5"/>
        <v>0</v>
      </c>
      <c r="J211" s="14"/>
    </row>
    <row r="212" spans="1:10" ht="12.4" hidden="1" customHeight="1">
      <c r="A212" s="13"/>
      <c r="B212" s="1"/>
      <c r="C212" s="36"/>
      <c r="D212" s="160"/>
      <c r="E212" s="161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List'!$B$1:$X$65536,12,FALSE)*$M$15),2)</f>
        <v>0</v>
      </c>
      <c r="H212" s="21"/>
      <c r="I212" s="22">
        <f t="shared" si="5"/>
        <v>0</v>
      </c>
      <c r="J212" s="14"/>
    </row>
    <row r="213" spans="1:10" ht="12.4" hidden="1" customHeight="1">
      <c r="A213" s="13"/>
      <c r="B213" s="1"/>
      <c r="C213" s="36"/>
      <c r="D213" s="160"/>
      <c r="E213" s="161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List'!$B$1:$X$65536,12,FALSE)*$M$15),2)</f>
        <v>0</v>
      </c>
      <c r="H213" s="21"/>
      <c r="I213" s="22">
        <f t="shared" si="5"/>
        <v>0</v>
      </c>
      <c r="J213" s="14"/>
    </row>
    <row r="214" spans="1:10" ht="12.4" hidden="1" customHeight="1">
      <c r="A214" s="13"/>
      <c r="B214" s="1"/>
      <c r="C214" s="36"/>
      <c r="D214" s="160"/>
      <c r="E214" s="161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List'!$B$1:$X$65536,12,FALSE)*$M$15),2)</f>
        <v>0</v>
      </c>
      <c r="H214" s="21"/>
      <c r="I214" s="22">
        <f t="shared" si="5"/>
        <v>0</v>
      </c>
      <c r="J214" s="14"/>
    </row>
    <row r="215" spans="1:10" ht="12.4" hidden="1" customHeight="1">
      <c r="A215" s="13"/>
      <c r="B215" s="1"/>
      <c r="C215" s="36"/>
      <c r="D215" s="160"/>
      <c r="E215" s="161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List'!$B$1:$X$65536,12,FALSE)*$M$15),2)</f>
        <v>0</v>
      </c>
      <c r="H215" s="21"/>
      <c r="I215" s="22">
        <f t="shared" si="5"/>
        <v>0</v>
      </c>
      <c r="J215" s="14"/>
    </row>
    <row r="216" spans="1:10" ht="12.4" hidden="1" customHeight="1">
      <c r="A216" s="13"/>
      <c r="B216" s="1"/>
      <c r="C216" s="36"/>
      <c r="D216" s="160"/>
      <c r="E216" s="161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List'!$B$1:$X$65536,12,FALSE)*$M$15),2)</f>
        <v>0</v>
      </c>
      <c r="H216" s="21"/>
      <c r="I216" s="22">
        <f t="shared" si="5"/>
        <v>0</v>
      </c>
      <c r="J216" s="14"/>
    </row>
    <row r="217" spans="1:10" ht="12.4" hidden="1" customHeight="1">
      <c r="A217" s="13"/>
      <c r="B217" s="1"/>
      <c r="C217" s="36"/>
      <c r="D217" s="160"/>
      <c r="E217" s="161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List'!$B$1:$X$65536,12,FALSE)*$M$15),2)</f>
        <v>0</v>
      </c>
      <c r="H217" s="21"/>
      <c r="I217" s="22">
        <f t="shared" si="5"/>
        <v>0</v>
      </c>
      <c r="J217" s="14"/>
    </row>
    <row r="218" spans="1:10" ht="12.4" hidden="1" customHeight="1">
      <c r="A218" s="13"/>
      <c r="B218" s="1"/>
      <c r="C218" s="36"/>
      <c r="D218" s="160"/>
      <c r="E218" s="161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List'!$B$1:$X$65536,12,FALSE)*$M$15),2)</f>
        <v>0</v>
      </c>
      <c r="H218" s="21"/>
      <c r="I218" s="22">
        <f t="shared" si="5"/>
        <v>0</v>
      </c>
      <c r="J218" s="14"/>
    </row>
    <row r="219" spans="1:10" ht="12.4" hidden="1" customHeight="1">
      <c r="A219" s="13"/>
      <c r="B219" s="1"/>
      <c r="C219" s="36"/>
      <c r="D219" s="160"/>
      <c r="E219" s="161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List'!$B$1:$X$65536,12,FALSE)*$M$15),2)</f>
        <v>0</v>
      </c>
      <c r="H219" s="21"/>
      <c r="I219" s="22">
        <f t="shared" si="5"/>
        <v>0</v>
      </c>
      <c r="J219" s="14"/>
    </row>
    <row r="220" spans="1:10" ht="12.4" hidden="1" customHeight="1">
      <c r="A220" s="13"/>
      <c r="B220" s="1"/>
      <c r="C220" s="36"/>
      <c r="D220" s="160"/>
      <c r="E220" s="161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List'!$B$1:$X$65536,12,FALSE)*$M$15),2)</f>
        <v>0</v>
      </c>
      <c r="H220" s="21"/>
      <c r="I220" s="22">
        <f t="shared" si="5"/>
        <v>0</v>
      </c>
      <c r="J220" s="14"/>
    </row>
    <row r="221" spans="1:10" ht="12.4" hidden="1" customHeight="1">
      <c r="A221" s="13"/>
      <c r="B221" s="1"/>
      <c r="C221" s="36"/>
      <c r="D221" s="160"/>
      <c r="E221" s="161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List'!$B$1:$X$65536,12,FALSE)*$M$15),2)</f>
        <v>0</v>
      </c>
      <c r="H221" s="21"/>
      <c r="I221" s="22">
        <f t="shared" si="5"/>
        <v>0</v>
      </c>
      <c r="J221" s="14"/>
    </row>
    <row r="222" spans="1:10" ht="12.4" hidden="1" customHeight="1">
      <c r="A222" s="13"/>
      <c r="B222" s="1"/>
      <c r="C222" s="36"/>
      <c r="D222" s="160"/>
      <c r="E222" s="161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List'!$B$1:$X$65536,12,FALSE)*$M$15),2)</f>
        <v>0</v>
      </c>
      <c r="H222" s="21"/>
      <c r="I222" s="22">
        <f t="shared" si="5"/>
        <v>0</v>
      </c>
      <c r="J222" s="14"/>
    </row>
    <row r="223" spans="1:10" ht="12.4" hidden="1" customHeight="1">
      <c r="A223" s="13"/>
      <c r="B223" s="1"/>
      <c r="C223" s="36"/>
      <c r="D223" s="160"/>
      <c r="E223" s="161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List'!$B$1:$X$65536,12,FALSE)*$M$15),2)</f>
        <v>0</v>
      </c>
      <c r="H223" s="21"/>
      <c r="I223" s="22">
        <f t="shared" si="5"/>
        <v>0</v>
      </c>
      <c r="J223" s="14"/>
    </row>
    <row r="224" spans="1:10" ht="12.4" hidden="1" customHeight="1">
      <c r="A224" s="13"/>
      <c r="B224" s="1"/>
      <c r="C224" s="36"/>
      <c r="D224" s="160"/>
      <c r="E224" s="161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List'!$B$1:$X$65536,12,FALSE)*$M$15),2)</f>
        <v>0</v>
      </c>
      <c r="H224" s="21"/>
      <c r="I224" s="22">
        <f t="shared" si="5"/>
        <v>0</v>
      </c>
      <c r="J224" s="14"/>
    </row>
    <row r="225" spans="1:10" ht="12.4" hidden="1" customHeight="1">
      <c r="A225" s="13"/>
      <c r="B225" s="1"/>
      <c r="C225" s="36"/>
      <c r="D225" s="160"/>
      <c r="E225" s="161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List'!$B$1:$X$65536,12,FALSE)*$M$15),2)</f>
        <v>0</v>
      </c>
      <c r="H225" s="21"/>
      <c r="I225" s="22">
        <f t="shared" si="5"/>
        <v>0</v>
      </c>
      <c r="J225" s="14"/>
    </row>
    <row r="226" spans="1:10" ht="12.4" hidden="1" customHeight="1">
      <c r="A226" s="13"/>
      <c r="B226" s="1"/>
      <c r="C226" s="36"/>
      <c r="D226" s="160"/>
      <c r="E226" s="161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List'!$B$1:$X$65536,12,FALSE)*$M$15),2)</f>
        <v>0</v>
      </c>
      <c r="H226" s="21"/>
      <c r="I226" s="22">
        <f t="shared" si="5"/>
        <v>0</v>
      </c>
      <c r="J226" s="14"/>
    </row>
    <row r="227" spans="1:10" ht="12.4" hidden="1" customHeight="1">
      <c r="A227" s="13"/>
      <c r="B227" s="1"/>
      <c r="C227" s="36"/>
      <c r="D227" s="160"/>
      <c r="E227" s="161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List'!$B$1:$X$65536,12,FALSE)*$M$15),2)</f>
        <v>0</v>
      </c>
      <c r="H227" s="21"/>
      <c r="I227" s="22">
        <f t="shared" si="5"/>
        <v>0</v>
      </c>
      <c r="J227" s="14"/>
    </row>
    <row r="228" spans="1:10" ht="12.4" hidden="1" customHeight="1">
      <c r="A228" s="13"/>
      <c r="B228" s="1"/>
      <c r="C228" s="36"/>
      <c r="D228" s="160"/>
      <c r="E228" s="161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List'!$B$1:$X$65536,12,FALSE)*$M$15),2)</f>
        <v>0</v>
      </c>
      <c r="H228" s="21"/>
      <c r="I228" s="22">
        <f t="shared" si="5"/>
        <v>0</v>
      </c>
      <c r="J228" s="14"/>
    </row>
    <row r="229" spans="1:10" ht="12.4" hidden="1" customHeight="1">
      <c r="A229" s="13"/>
      <c r="B229" s="1"/>
      <c r="C229" s="36"/>
      <c r="D229" s="160"/>
      <c r="E229" s="161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List'!$B$1:$X$65536,12,FALSE)*$M$15),2)</f>
        <v>0</v>
      </c>
      <c r="H229" s="21"/>
      <c r="I229" s="22">
        <f t="shared" si="5"/>
        <v>0</v>
      </c>
      <c r="J229" s="14"/>
    </row>
    <row r="230" spans="1:10" ht="12.4" hidden="1" customHeight="1">
      <c r="A230" s="13"/>
      <c r="B230" s="1"/>
      <c r="C230" s="36"/>
      <c r="D230" s="160"/>
      <c r="E230" s="161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List'!$B$1:$X$65536,12,FALSE)*$M$15),2)</f>
        <v>0</v>
      </c>
      <c r="H230" s="21"/>
      <c r="I230" s="22">
        <f t="shared" si="5"/>
        <v>0</v>
      </c>
      <c r="J230" s="14"/>
    </row>
    <row r="231" spans="1:10" ht="12.4" hidden="1" customHeight="1">
      <c r="A231" s="13"/>
      <c r="B231" s="1"/>
      <c r="C231" s="36"/>
      <c r="D231" s="160"/>
      <c r="E231" s="161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List'!$B$1:$X$65536,12,FALSE)*$M$15),2)</f>
        <v>0</v>
      </c>
      <c r="H231" s="21"/>
      <c r="I231" s="22">
        <f t="shared" si="5"/>
        <v>0</v>
      </c>
      <c r="J231" s="14"/>
    </row>
    <row r="232" spans="1:10" ht="12.4" hidden="1" customHeight="1">
      <c r="A232" s="13"/>
      <c r="B232" s="1"/>
      <c r="C232" s="36"/>
      <c r="D232" s="160"/>
      <c r="E232" s="161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List'!$B$1:$X$65536,12,FALSE)*$M$15),2)</f>
        <v>0</v>
      </c>
      <c r="H232" s="21"/>
      <c r="I232" s="22">
        <f t="shared" si="5"/>
        <v>0</v>
      </c>
      <c r="J232" s="14"/>
    </row>
    <row r="233" spans="1:10" ht="12.4" hidden="1" customHeight="1">
      <c r="A233" s="13"/>
      <c r="B233" s="1"/>
      <c r="C233" s="36"/>
      <c r="D233" s="160"/>
      <c r="E233" s="161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List'!$B$1:$X$65536,12,FALSE)*$M$15),2)</f>
        <v>0</v>
      </c>
      <c r="H233" s="21"/>
      <c r="I233" s="22">
        <f t="shared" si="5"/>
        <v>0</v>
      </c>
      <c r="J233" s="14"/>
    </row>
    <row r="234" spans="1:10" ht="12.4" hidden="1" customHeight="1">
      <c r="A234" s="13"/>
      <c r="B234" s="1"/>
      <c r="C234" s="36"/>
      <c r="D234" s="160"/>
      <c r="E234" s="161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List'!$B$1:$X$65536,12,FALSE)*$M$15),2)</f>
        <v>0</v>
      </c>
      <c r="H234" s="21"/>
      <c r="I234" s="22">
        <f t="shared" si="5"/>
        <v>0</v>
      </c>
      <c r="J234" s="14"/>
    </row>
    <row r="235" spans="1:10" ht="12.4" hidden="1" customHeight="1">
      <c r="A235" s="13"/>
      <c r="B235" s="1"/>
      <c r="C235" s="37"/>
      <c r="D235" s="160"/>
      <c r="E235" s="161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List'!$B$1:$X$65536,12,FALSE)*$M$15),2)</f>
        <v>0</v>
      </c>
      <c r="H235" s="21"/>
      <c r="I235" s="22">
        <f>ROUND(IF(ISNUMBER(B235), G235*B235, 0),5)</f>
        <v>0</v>
      </c>
      <c r="J235" s="14"/>
    </row>
    <row r="236" spans="1:10" ht="12" hidden="1" customHeight="1">
      <c r="A236" s="13"/>
      <c r="B236" s="1"/>
      <c r="C236" s="36"/>
      <c r="D236" s="160"/>
      <c r="E236" s="161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List'!$B$1:$X$65536,12,FALSE)*$M$15),2)</f>
        <v>0</v>
      </c>
      <c r="H236" s="21"/>
      <c r="I236" s="22">
        <f t="shared" ref="I236:I286" si="6">ROUND(IF(ISNUMBER(B236), G236*B236, 0),5)</f>
        <v>0</v>
      </c>
      <c r="J236" s="14"/>
    </row>
    <row r="237" spans="1:10" ht="12.4" hidden="1" customHeight="1">
      <c r="A237" s="13"/>
      <c r="B237" s="1"/>
      <c r="C237" s="36"/>
      <c r="D237" s="160"/>
      <c r="E237" s="161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List'!$B$1:$X$65536,12,FALSE)*$M$15),2)</f>
        <v>0</v>
      </c>
      <c r="H237" s="21"/>
      <c r="I237" s="22">
        <f t="shared" si="6"/>
        <v>0</v>
      </c>
      <c r="J237" s="14"/>
    </row>
    <row r="238" spans="1:10" ht="12.4" hidden="1" customHeight="1">
      <c r="A238" s="13"/>
      <c r="B238" s="1"/>
      <c r="C238" s="36"/>
      <c r="D238" s="160"/>
      <c r="E238" s="161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List'!$B$1:$X$65536,12,FALSE)*$M$15),2)</f>
        <v>0</v>
      </c>
      <c r="H238" s="21"/>
      <c r="I238" s="22">
        <f t="shared" si="6"/>
        <v>0</v>
      </c>
      <c r="J238" s="14"/>
    </row>
    <row r="239" spans="1:10" ht="12.4" hidden="1" customHeight="1">
      <c r="A239" s="13"/>
      <c r="B239" s="1"/>
      <c r="C239" s="36"/>
      <c r="D239" s="160"/>
      <c r="E239" s="161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List'!$B$1:$X$65536,12,FALSE)*$M$15),2)</f>
        <v>0</v>
      </c>
      <c r="H239" s="21"/>
      <c r="I239" s="22">
        <f t="shared" si="6"/>
        <v>0</v>
      </c>
      <c r="J239" s="14"/>
    </row>
    <row r="240" spans="1:10" ht="12.4" hidden="1" customHeight="1">
      <c r="A240" s="13"/>
      <c r="B240" s="1"/>
      <c r="C240" s="36"/>
      <c r="D240" s="160"/>
      <c r="E240" s="161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List'!$B$1:$X$65536,12,FALSE)*$M$15),2)</f>
        <v>0</v>
      </c>
      <c r="H240" s="21"/>
      <c r="I240" s="22">
        <f t="shared" si="6"/>
        <v>0</v>
      </c>
      <c r="J240" s="14"/>
    </row>
    <row r="241" spans="1:10" ht="12.4" hidden="1" customHeight="1">
      <c r="A241" s="13"/>
      <c r="B241" s="1"/>
      <c r="C241" s="36"/>
      <c r="D241" s="160"/>
      <c r="E241" s="161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List'!$B$1:$X$65536,12,FALSE)*$M$15),2)</f>
        <v>0</v>
      </c>
      <c r="H241" s="21"/>
      <c r="I241" s="22">
        <f t="shared" si="6"/>
        <v>0</v>
      </c>
      <c r="J241" s="14"/>
    </row>
    <row r="242" spans="1:10" ht="12.4" hidden="1" customHeight="1">
      <c r="A242" s="13"/>
      <c r="B242" s="1"/>
      <c r="C242" s="36"/>
      <c r="D242" s="160"/>
      <c r="E242" s="161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List'!$B$1:$X$65536,12,FALSE)*$M$15),2)</f>
        <v>0</v>
      </c>
      <c r="H242" s="21"/>
      <c r="I242" s="22">
        <f t="shared" si="6"/>
        <v>0</v>
      </c>
      <c r="J242" s="14"/>
    </row>
    <row r="243" spans="1:10" ht="12.4" hidden="1" customHeight="1">
      <c r="A243" s="13"/>
      <c r="B243" s="1"/>
      <c r="C243" s="36"/>
      <c r="D243" s="160"/>
      <c r="E243" s="161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List'!$B$1:$X$65536,12,FALSE)*$M$15),2)</f>
        <v>0</v>
      </c>
      <c r="H243" s="21"/>
      <c r="I243" s="22">
        <f t="shared" si="6"/>
        <v>0</v>
      </c>
      <c r="J243" s="14"/>
    </row>
    <row r="244" spans="1:10" ht="12.4" hidden="1" customHeight="1">
      <c r="A244" s="13"/>
      <c r="B244" s="1"/>
      <c r="C244" s="36"/>
      <c r="D244" s="160"/>
      <c r="E244" s="161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List'!$B$1:$X$65536,12,FALSE)*$M$15),2)</f>
        <v>0</v>
      </c>
      <c r="H244" s="21"/>
      <c r="I244" s="22">
        <f t="shared" si="6"/>
        <v>0</v>
      </c>
      <c r="J244" s="14"/>
    </row>
    <row r="245" spans="1:10" ht="12.4" hidden="1" customHeight="1">
      <c r="A245" s="13"/>
      <c r="B245" s="1"/>
      <c r="C245" s="36"/>
      <c r="D245" s="160"/>
      <c r="E245" s="161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List'!$B$1:$X$65536,12,FALSE)*$M$15),2)</f>
        <v>0</v>
      </c>
      <c r="H245" s="21"/>
      <c r="I245" s="22">
        <f t="shared" si="6"/>
        <v>0</v>
      </c>
      <c r="J245" s="14"/>
    </row>
    <row r="246" spans="1:10" ht="12.4" hidden="1" customHeight="1">
      <c r="A246" s="13"/>
      <c r="B246" s="1"/>
      <c r="C246" s="36"/>
      <c r="D246" s="160"/>
      <c r="E246" s="161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List'!$B$1:$X$65536,12,FALSE)*$M$15),2)</f>
        <v>0</v>
      </c>
      <c r="H246" s="21"/>
      <c r="I246" s="22">
        <f t="shared" si="6"/>
        <v>0</v>
      </c>
      <c r="J246" s="14"/>
    </row>
    <row r="247" spans="1:10" ht="12.4" hidden="1" customHeight="1">
      <c r="A247" s="13"/>
      <c r="B247" s="1"/>
      <c r="C247" s="36"/>
      <c r="D247" s="160"/>
      <c r="E247" s="161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List'!$B$1:$X$65536,12,FALSE)*$M$15),2)</f>
        <v>0</v>
      </c>
      <c r="H247" s="21"/>
      <c r="I247" s="22">
        <f t="shared" si="6"/>
        <v>0</v>
      </c>
      <c r="J247" s="14"/>
    </row>
    <row r="248" spans="1:10" ht="12.4" hidden="1" customHeight="1">
      <c r="A248" s="13"/>
      <c r="B248" s="1"/>
      <c r="C248" s="36"/>
      <c r="D248" s="160"/>
      <c r="E248" s="161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List'!$B$1:$X$65536,12,FALSE)*$M$15),2)</f>
        <v>0</v>
      </c>
      <c r="H248" s="21"/>
      <c r="I248" s="22">
        <f t="shared" si="6"/>
        <v>0</v>
      </c>
      <c r="J248" s="14"/>
    </row>
    <row r="249" spans="1:10" ht="12.4" hidden="1" customHeight="1">
      <c r="A249" s="13"/>
      <c r="B249" s="1"/>
      <c r="C249" s="36"/>
      <c r="D249" s="160"/>
      <c r="E249" s="161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List'!$B$1:$X$65536,12,FALSE)*$M$15),2)</f>
        <v>0</v>
      </c>
      <c r="H249" s="21"/>
      <c r="I249" s="22">
        <f t="shared" si="6"/>
        <v>0</v>
      </c>
      <c r="J249" s="14"/>
    </row>
    <row r="250" spans="1:10" ht="12.4" hidden="1" customHeight="1">
      <c r="A250" s="13"/>
      <c r="B250" s="1"/>
      <c r="C250" s="36"/>
      <c r="D250" s="160"/>
      <c r="E250" s="161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List'!$B$1:$X$65536,12,FALSE)*$M$15),2)</f>
        <v>0</v>
      </c>
      <c r="H250" s="21"/>
      <c r="I250" s="22">
        <f t="shared" si="6"/>
        <v>0</v>
      </c>
      <c r="J250" s="14"/>
    </row>
    <row r="251" spans="1:10" ht="12.4" hidden="1" customHeight="1">
      <c r="A251" s="13"/>
      <c r="B251" s="1"/>
      <c r="C251" s="36"/>
      <c r="D251" s="160"/>
      <c r="E251" s="161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List'!$B$1:$X$65536,12,FALSE)*$M$15),2)</f>
        <v>0</v>
      </c>
      <c r="H251" s="21"/>
      <c r="I251" s="22">
        <f t="shared" si="6"/>
        <v>0</v>
      </c>
      <c r="J251" s="14"/>
    </row>
    <row r="252" spans="1:10" ht="12.4" hidden="1" customHeight="1">
      <c r="A252" s="13"/>
      <c r="B252" s="1"/>
      <c r="C252" s="36"/>
      <c r="D252" s="160"/>
      <c r="E252" s="161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List'!$B$1:$X$65536,12,FALSE)*$M$15),2)</f>
        <v>0</v>
      </c>
      <c r="H252" s="21"/>
      <c r="I252" s="22">
        <f t="shared" si="6"/>
        <v>0</v>
      </c>
      <c r="J252" s="14"/>
    </row>
    <row r="253" spans="1:10" ht="12.4" hidden="1" customHeight="1">
      <c r="A253" s="13"/>
      <c r="B253" s="1"/>
      <c r="C253" s="36"/>
      <c r="D253" s="160"/>
      <c r="E253" s="161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List'!$B$1:$X$65536,12,FALSE)*$M$15),2)</f>
        <v>0</v>
      </c>
      <c r="H253" s="21"/>
      <c r="I253" s="22">
        <f t="shared" si="6"/>
        <v>0</v>
      </c>
      <c r="J253" s="14"/>
    </row>
    <row r="254" spans="1:10" ht="12.4" hidden="1" customHeight="1">
      <c r="A254" s="13"/>
      <c r="B254" s="1"/>
      <c r="C254" s="36"/>
      <c r="D254" s="160"/>
      <c r="E254" s="161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List'!$B$1:$X$65536,12,FALSE)*$M$15),2)</f>
        <v>0</v>
      </c>
      <c r="H254" s="21"/>
      <c r="I254" s="22">
        <f t="shared" si="6"/>
        <v>0</v>
      </c>
      <c r="J254" s="14"/>
    </row>
    <row r="255" spans="1:10" ht="12.4" hidden="1" customHeight="1">
      <c r="A255" s="13"/>
      <c r="B255" s="1"/>
      <c r="C255" s="36"/>
      <c r="D255" s="160"/>
      <c r="E255" s="161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List'!$B$1:$X$65536,12,FALSE)*$M$15),2)</f>
        <v>0</v>
      </c>
      <c r="H255" s="21"/>
      <c r="I255" s="22">
        <f t="shared" si="6"/>
        <v>0</v>
      </c>
      <c r="J255" s="14"/>
    </row>
    <row r="256" spans="1:10" ht="12.4" hidden="1" customHeight="1">
      <c r="A256" s="13"/>
      <c r="B256" s="1"/>
      <c r="C256" s="36"/>
      <c r="D256" s="160"/>
      <c r="E256" s="161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List'!$B$1:$X$65536,12,FALSE)*$M$15),2)</f>
        <v>0</v>
      </c>
      <c r="H256" s="21"/>
      <c r="I256" s="22">
        <f t="shared" si="6"/>
        <v>0</v>
      </c>
      <c r="J256" s="14"/>
    </row>
    <row r="257" spans="1:10" ht="12.4" hidden="1" customHeight="1">
      <c r="A257" s="13"/>
      <c r="B257" s="1"/>
      <c r="C257" s="36"/>
      <c r="D257" s="160"/>
      <c r="E257" s="161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List'!$B$1:$X$65536,12,FALSE)*$M$15),2)</f>
        <v>0</v>
      </c>
      <c r="H257" s="21"/>
      <c r="I257" s="22">
        <f t="shared" si="6"/>
        <v>0</v>
      </c>
      <c r="J257" s="14"/>
    </row>
    <row r="258" spans="1:10" ht="12.4" hidden="1" customHeight="1">
      <c r="A258" s="13"/>
      <c r="B258" s="1"/>
      <c r="C258" s="36"/>
      <c r="D258" s="160"/>
      <c r="E258" s="161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List'!$B$1:$X$65536,12,FALSE)*$M$15),2)</f>
        <v>0</v>
      </c>
      <c r="H258" s="21"/>
      <c r="I258" s="22">
        <f t="shared" si="6"/>
        <v>0</v>
      </c>
      <c r="J258" s="14"/>
    </row>
    <row r="259" spans="1:10" ht="12.4" hidden="1" customHeight="1">
      <c r="A259" s="13"/>
      <c r="B259" s="1"/>
      <c r="C259" s="37"/>
      <c r="D259" s="160"/>
      <c r="E259" s="161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List'!$B$1:$X$65536,12,FALSE)*$M$15),2)</f>
        <v>0</v>
      </c>
      <c r="H259" s="21"/>
      <c r="I259" s="22">
        <f t="shared" si="6"/>
        <v>0</v>
      </c>
      <c r="J259" s="14"/>
    </row>
    <row r="260" spans="1:10" ht="12" hidden="1" customHeight="1">
      <c r="A260" s="13"/>
      <c r="B260" s="1"/>
      <c r="C260" s="36"/>
      <c r="D260" s="160"/>
      <c r="E260" s="161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List'!$B$1:$X$65536,12,FALSE)*$M$15),2)</f>
        <v>0</v>
      </c>
      <c r="H260" s="21"/>
      <c r="I260" s="22">
        <f t="shared" si="6"/>
        <v>0</v>
      </c>
      <c r="J260" s="14"/>
    </row>
    <row r="261" spans="1:10" ht="12.4" hidden="1" customHeight="1">
      <c r="A261" s="13"/>
      <c r="B261" s="1"/>
      <c r="C261" s="36"/>
      <c r="D261" s="160"/>
      <c r="E261" s="161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List'!$B$1:$X$65536,12,FALSE)*$M$15),2)</f>
        <v>0</v>
      </c>
      <c r="H261" s="21"/>
      <c r="I261" s="22">
        <f t="shared" si="6"/>
        <v>0</v>
      </c>
      <c r="J261" s="14"/>
    </row>
    <row r="262" spans="1:10" ht="12.4" hidden="1" customHeight="1">
      <c r="A262" s="13"/>
      <c r="B262" s="1"/>
      <c r="C262" s="36"/>
      <c r="D262" s="160"/>
      <c r="E262" s="161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List'!$B$1:$X$65536,12,FALSE)*$M$15),2)</f>
        <v>0</v>
      </c>
      <c r="H262" s="21"/>
      <c r="I262" s="22">
        <f t="shared" si="6"/>
        <v>0</v>
      </c>
      <c r="J262" s="14"/>
    </row>
    <row r="263" spans="1:10" ht="12.4" hidden="1" customHeight="1">
      <c r="A263" s="13"/>
      <c r="B263" s="1"/>
      <c r="C263" s="36"/>
      <c r="D263" s="160"/>
      <c r="E263" s="161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List'!$B$1:$X$65536,12,FALSE)*$M$15),2)</f>
        <v>0</v>
      </c>
      <c r="H263" s="21"/>
      <c r="I263" s="22">
        <f t="shared" si="6"/>
        <v>0</v>
      </c>
      <c r="J263" s="14"/>
    </row>
    <row r="264" spans="1:10" ht="12.4" hidden="1" customHeight="1">
      <c r="A264" s="13"/>
      <c r="B264" s="1"/>
      <c r="C264" s="36"/>
      <c r="D264" s="160"/>
      <c r="E264" s="161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List'!$B$1:$X$65536,12,FALSE)*$M$15),2)</f>
        <v>0</v>
      </c>
      <c r="H264" s="21"/>
      <c r="I264" s="22">
        <f t="shared" si="6"/>
        <v>0</v>
      </c>
      <c r="J264" s="14"/>
    </row>
    <row r="265" spans="1:10" ht="12.4" hidden="1" customHeight="1">
      <c r="A265" s="13"/>
      <c r="B265" s="1"/>
      <c r="C265" s="36"/>
      <c r="D265" s="160"/>
      <c r="E265" s="161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List'!$B$1:$X$65536,12,FALSE)*$M$15),2)</f>
        <v>0</v>
      </c>
      <c r="H265" s="21"/>
      <c r="I265" s="22">
        <f t="shared" si="6"/>
        <v>0</v>
      </c>
      <c r="J265" s="14"/>
    </row>
    <row r="266" spans="1:10" ht="12.4" hidden="1" customHeight="1">
      <c r="A266" s="13"/>
      <c r="B266" s="1"/>
      <c r="C266" s="36"/>
      <c r="D266" s="160"/>
      <c r="E266" s="161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List'!$B$1:$X$65536,12,FALSE)*$M$15),2)</f>
        <v>0</v>
      </c>
      <c r="H266" s="21"/>
      <c r="I266" s="22">
        <f t="shared" si="6"/>
        <v>0</v>
      </c>
      <c r="J266" s="14"/>
    </row>
    <row r="267" spans="1:10" ht="12.4" hidden="1" customHeight="1">
      <c r="A267" s="13"/>
      <c r="B267" s="1"/>
      <c r="C267" s="36"/>
      <c r="D267" s="160"/>
      <c r="E267" s="161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List'!$B$1:$X$65536,12,FALSE)*$M$15),2)</f>
        <v>0</v>
      </c>
      <c r="H267" s="21"/>
      <c r="I267" s="22">
        <f t="shared" si="6"/>
        <v>0</v>
      </c>
      <c r="J267" s="14"/>
    </row>
    <row r="268" spans="1:10" ht="12.4" hidden="1" customHeight="1">
      <c r="A268" s="13"/>
      <c r="B268" s="1"/>
      <c r="C268" s="36"/>
      <c r="D268" s="160"/>
      <c r="E268" s="161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List'!$B$1:$X$65536,12,FALSE)*$M$15),2)</f>
        <v>0</v>
      </c>
      <c r="H268" s="21"/>
      <c r="I268" s="22">
        <f t="shared" si="6"/>
        <v>0</v>
      </c>
      <c r="J268" s="14"/>
    </row>
    <row r="269" spans="1:10" ht="12.4" hidden="1" customHeight="1">
      <c r="A269" s="13"/>
      <c r="B269" s="1"/>
      <c r="C269" s="36"/>
      <c r="D269" s="160"/>
      <c r="E269" s="161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List'!$B$1:$X$65536,12,FALSE)*$M$15),2)</f>
        <v>0</v>
      </c>
      <c r="H269" s="21"/>
      <c r="I269" s="22">
        <f t="shared" si="6"/>
        <v>0</v>
      </c>
      <c r="J269" s="14"/>
    </row>
    <row r="270" spans="1:10" ht="12.4" hidden="1" customHeight="1">
      <c r="A270" s="13"/>
      <c r="B270" s="1"/>
      <c r="C270" s="36"/>
      <c r="D270" s="160"/>
      <c r="E270" s="161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List'!$B$1:$X$65536,12,FALSE)*$M$15),2)</f>
        <v>0</v>
      </c>
      <c r="H270" s="21"/>
      <c r="I270" s="22">
        <f t="shared" si="6"/>
        <v>0</v>
      </c>
      <c r="J270" s="14"/>
    </row>
    <row r="271" spans="1:10" ht="12.4" hidden="1" customHeight="1">
      <c r="A271" s="13"/>
      <c r="B271" s="1"/>
      <c r="C271" s="36"/>
      <c r="D271" s="160"/>
      <c r="E271" s="161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List'!$B$1:$X$65536,12,FALSE)*$M$15),2)</f>
        <v>0</v>
      </c>
      <c r="H271" s="21"/>
      <c r="I271" s="22">
        <f t="shared" si="6"/>
        <v>0</v>
      </c>
      <c r="J271" s="14"/>
    </row>
    <row r="272" spans="1:10" ht="12.4" hidden="1" customHeight="1">
      <c r="A272" s="13"/>
      <c r="B272" s="1"/>
      <c r="C272" s="36"/>
      <c r="D272" s="160"/>
      <c r="E272" s="161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List'!$B$1:$X$65536,12,FALSE)*$M$15),2)</f>
        <v>0</v>
      </c>
      <c r="H272" s="21"/>
      <c r="I272" s="22">
        <f t="shared" si="6"/>
        <v>0</v>
      </c>
      <c r="J272" s="14"/>
    </row>
    <row r="273" spans="1:10" ht="12.4" hidden="1" customHeight="1">
      <c r="A273" s="13"/>
      <c r="B273" s="1"/>
      <c r="C273" s="36"/>
      <c r="D273" s="160"/>
      <c r="E273" s="161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List'!$B$1:$X$65536,12,FALSE)*$M$15),2)</f>
        <v>0</v>
      </c>
      <c r="H273" s="21"/>
      <c r="I273" s="22">
        <f t="shared" si="6"/>
        <v>0</v>
      </c>
      <c r="J273" s="14"/>
    </row>
    <row r="274" spans="1:10" ht="12.4" hidden="1" customHeight="1">
      <c r="A274" s="13"/>
      <c r="B274" s="1"/>
      <c r="C274" s="36"/>
      <c r="D274" s="160"/>
      <c r="E274" s="161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List'!$B$1:$X$65536,12,FALSE)*$M$15),2)</f>
        <v>0</v>
      </c>
      <c r="H274" s="21"/>
      <c r="I274" s="22">
        <f t="shared" si="6"/>
        <v>0</v>
      </c>
      <c r="J274" s="14"/>
    </row>
    <row r="275" spans="1:10" ht="12.4" hidden="1" customHeight="1">
      <c r="A275" s="13"/>
      <c r="B275" s="1"/>
      <c r="C275" s="36"/>
      <c r="D275" s="160"/>
      <c r="E275" s="161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List'!$B$1:$X$65536,12,FALSE)*$M$15),2)</f>
        <v>0</v>
      </c>
      <c r="H275" s="21"/>
      <c r="I275" s="22">
        <f t="shared" si="6"/>
        <v>0</v>
      </c>
      <c r="J275" s="14"/>
    </row>
    <row r="276" spans="1:10" ht="12.4" hidden="1" customHeight="1">
      <c r="A276" s="13"/>
      <c r="B276" s="1"/>
      <c r="C276" s="36"/>
      <c r="D276" s="160"/>
      <c r="E276" s="161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List'!$B$1:$X$65536,12,FALSE)*$M$15),2)</f>
        <v>0</v>
      </c>
      <c r="H276" s="21"/>
      <c r="I276" s="22">
        <f t="shared" si="6"/>
        <v>0</v>
      </c>
      <c r="J276" s="14"/>
    </row>
    <row r="277" spans="1:10" ht="12.4" hidden="1" customHeight="1">
      <c r="A277" s="13"/>
      <c r="B277" s="1"/>
      <c r="C277" s="36"/>
      <c r="D277" s="160"/>
      <c r="E277" s="161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List'!$B$1:$X$65536,12,FALSE)*$M$15),2)</f>
        <v>0</v>
      </c>
      <c r="H277" s="21"/>
      <c r="I277" s="22">
        <f t="shared" si="6"/>
        <v>0</v>
      </c>
      <c r="J277" s="14"/>
    </row>
    <row r="278" spans="1:10" ht="12.4" hidden="1" customHeight="1">
      <c r="A278" s="13"/>
      <c r="B278" s="1"/>
      <c r="C278" s="36"/>
      <c r="D278" s="160"/>
      <c r="E278" s="161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List'!$B$1:$X$65536,12,FALSE)*$M$15),2)</f>
        <v>0</v>
      </c>
      <c r="H278" s="21"/>
      <c r="I278" s="22">
        <f t="shared" si="6"/>
        <v>0</v>
      </c>
      <c r="J278" s="14"/>
    </row>
    <row r="279" spans="1:10" ht="12.4" hidden="1" customHeight="1">
      <c r="A279" s="13"/>
      <c r="B279" s="1"/>
      <c r="C279" s="36"/>
      <c r="D279" s="160"/>
      <c r="E279" s="161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List'!$B$1:$X$65536,12,FALSE)*$M$15),2)</f>
        <v>0</v>
      </c>
      <c r="H279" s="21"/>
      <c r="I279" s="22">
        <f t="shared" si="6"/>
        <v>0</v>
      </c>
      <c r="J279" s="14"/>
    </row>
    <row r="280" spans="1:10" ht="12.4" hidden="1" customHeight="1">
      <c r="A280" s="13"/>
      <c r="B280" s="1"/>
      <c r="C280" s="36"/>
      <c r="D280" s="160"/>
      <c r="E280" s="161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List'!$B$1:$X$65536,12,FALSE)*$M$15),2)</f>
        <v>0</v>
      </c>
      <c r="H280" s="21"/>
      <c r="I280" s="22">
        <f t="shared" si="6"/>
        <v>0</v>
      </c>
      <c r="J280" s="14"/>
    </row>
    <row r="281" spans="1:10" ht="12.4" hidden="1" customHeight="1">
      <c r="A281" s="13"/>
      <c r="B281" s="1"/>
      <c r="C281" s="36"/>
      <c r="D281" s="160"/>
      <c r="E281" s="161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List'!$B$1:$X$65536,12,FALSE)*$M$15),2)</f>
        <v>0</v>
      </c>
      <c r="H281" s="21"/>
      <c r="I281" s="22">
        <f t="shared" si="6"/>
        <v>0</v>
      </c>
      <c r="J281" s="14"/>
    </row>
    <row r="282" spans="1:10" ht="12.4" hidden="1" customHeight="1">
      <c r="A282" s="13"/>
      <c r="B282" s="1"/>
      <c r="C282" s="36"/>
      <c r="D282" s="160"/>
      <c r="E282" s="161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List'!$B$1:$X$65536,12,FALSE)*$M$15),2)</f>
        <v>0</v>
      </c>
      <c r="H282" s="21"/>
      <c r="I282" s="22">
        <f t="shared" si="6"/>
        <v>0</v>
      </c>
      <c r="J282" s="14"/>
    </row>
    <row r="283" spans="1:10" ht="12.4" hidden="1" customHeight="1">
      <c r="A283" s="13"/>
      <c r="B283" s="1"/>
      <c r="C283" s="36"/>
      <c r="D283" s="160"/>
      <c r="E283" s="161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List'!$B$1:$X$65536,12,FALSE)*$M$15),2)</f>
        <v>0</v>
      </c>
      <c r="H283" s="21"/>
      <c r="I283" s="22">
        <f t="shared" si="6"/>
        <v>0</v>
      </c>
      <c r="J283" s="14"/>
    </row>
    <row r="284" spans="1:10" ht="12.4" hidden="1" customHeight="1">
      <c r="A284" s="13"/>
      <c r="B284" s="1"/>
      <c r="C284" s="36"/>
      <c r="D284" s="160"/>
      <c r="E284" s="161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List'!$B$1:$X$65536,12,FALSE)*$M$15),2)</f>
        <v>0</v>
      </c>
      <c r="H284" s="21"/>
      <c r="I284" s="22">
        <f t="shared" si="6"/>
        <v>0</v>
      </c>
      <c r="J284" s="14"/>
    </row>
    <row r="285" spans="1:10" ht="12.4" hidden="1" customHeight="1">
      <c r="A285" s="13"/>
      <c r="B285" s="1"/>
      <c r="C285" s="36"/>
      <c r="D285" s="160"/>
      <c r="E285" s="161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List'!$B$1:$X$65536,12,FALSE)*$M$15),2)</f>
        <v>0</v>
      </c>
      <c r="H285" s="21"/>
      <c r="I285" s="22">
        <f t="shared" si="6"/>
        <v>0</v>
      </c>
      <c r="J285" s="14"/>
    </row>
    <row r="286" spans="1:10" ht="12.4" hidden="1" customHeight="1">
      <c r="A286" s="13"/>
      <c r="B286" s="1"/>
      <c r="C286" s="36"/>
      <c r="D286" s="160"/>
      <c r="E286" s="161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List'!$B$1:$X$65536,12,FALSE)*$M$15),2)</f>
        <v>0</v>
      </c>
      <c r="H286" s="21"/>
      <c r="I286" s="22">
        <f t="shared" si="6"/>
        <v>0</v>
      </c>
      <c r="J286" s="14"/>
    </row>
    <row r="287" spans="1:10" ht="12.4" hidden="1" customHeight="1">
      <c r="A287" s="13"/>
      <c r="B287" s="1"/>
      <c r="C287" s="37"/>
      <c r="D287" s="160"/>
      <c r="E287" s="161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List'!$B$1:$X$65536,12,FALSE)*$M$15),2)</f>
        <v>0</v>
      </c>
      <c r="H287" s="21"/>
      <c r="I287" s="22">
        <f>ROUND(IF(ISNUMBER(B287), G287*B287, 0),5)</f>
        <v>0</v>
      </c>
      <c r="J287" s="14"/>
    </row>
    <row r="288" spans="1:10" ht="12" hidden="1" customHeight="1">
      <c r="A288" s="13"/>
      <c r="B288" s="1"/>
      <c r="C288" s="36"/>
      <c r="D288" s="160"/>
      <c r="E288" s="161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List'!$B$1:$X$65536,12,FALSE)*$M$15),2)</f>
        <v>0</v>
      </c>
      <c r="H288" s="21"/>
      <c r="I288" s="22">
        <f t="shared" ref="I288:I304" si="7">ROUND(IF(ISNUMBER(B288), G288*B288, 0),5)</f>
        <v>0</v>
      </c>
      <c r="J288" s="14"/>
    </row>
    <row r="289" spans="1:10" ht="12.4" hidden="1" customHeight="1">
      <c r="A289" s="13"/>
      <c r="B289" s="1"/>
      <c r="C289" s="36"/>
      <c r="D289" s="160"/>
      <c r="E289" s="161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List'!$B$1:$X$65536,12,FALSE)*$M$15),2)</f>
        <v>0</v>
      </c>
      <c r="H289" s="21"/>
      <c r="I289" s="22">
        <f t="shared" si="7"/>
        <v>0</v>
      </c>
      <c r="J289" s="14"/>
    </row>
    <row r="290" spans="1:10" ht="12.4" hidden="1" customHeight="1">
      <c r="A290" s="13"/>
      <c r="B290" s="1"/>
      <c r="C290" s="36"/>
      <c r="D290" s="160"/>
      <c r="E290" s="161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List'!$B$1:$X$65536,12,FALSE)*$M$15),2)</f>
        <v>0</v>
      </c>
      <c r="H290" s="21"/>
      <c r="I290" s="22">
        <f t="shared" si="7"/>
        <v>0</v>
      </c>
      <c r="J290" s="14"/>
    </row>
    <row r="291" spans="1:10" ht="12.4" hidden="1" customHeight="1">
      <c r="A291" s="13"/>
      <c r="B291" s="1"/>
      <c r="C291" s="36"/>
      <c r="D291" s="160"/>
      <c r="E291" s="161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List'!$B$1:$X$65536,12,FALSE)*$M$15),2)</f>
        <v>0</v>
      </c>
      <c r="H291" s="21"/>
      <c r="I291" s="22">
        <f t="shared" si="7"/>
        <v>0</v>
      </c>
      <c r="J291" s="14"/>
    </row>
    <row r="292" spans="1:10" ht="12.4" hidden="1" customHeight="1">
      <c r="A292" s="13"/>
      <c r="B292" s="1"/>
      <c r="C292" s="36"/>
      <c r="D292" s="160"/>
      <c r="E292" s="161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List'!$B$1:$X$65536,12,FALSE)*$M$15),2)</f>
        <v>0</v>
      </c>
      <c r="H292" s="21"/>
      <c r="I292" s="22">
        <f t="shared" si="7"/>
        <v>0</v>
      </c>
      <c r="J292" s="14"/>
    </row>
    <row r="293" spans="1:10" ht="12.4" hidden="1" customHeight="1">
      <c r="A293" s="13"/>
      <c r="B293" s="1"/>
      <c r="C293" s="36"/>
      <c r="D293" s="160"/>
      <c r="E293" s="161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List'!$B$1:$X$65536,12,FALSE)*$M$15),2)</f>
        <v>0</v>
      </c>
      <c r="H293" s="21"/>
      <c r="I293" s="22">
        <f t="shared" si="7"/>
        <v>0</v>
      </c>
      <c r="J293" s="14"/>
    </row>
    <row r="294" spans="1:10" ht="12.4" hidden="1" customHeight="1">
      <c r="A294" s="13"/>
      <c r="B294" s="1"/>
      <c r="C294" s="36"/>
      <c r="D294" s="160"/>
      <c r="E294" s="161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List'!$B$1:$X$65536,12,FALSE)*$M$15),2)</f>
        <v>0</v>
      </c>
      <c r="H294" s="21"/>
      <c r="I294" s="22">
        <f t="shared" si="7"/>
        <v>0</v>
      </c>
      <c r="J294" s="14"/>
    </row>
    <row r="295" spans="1:10" ht="12.4" hidden="1" customHeight="1">
      <c r="A295" s="13"/>
      <c r="B295" s="1"/>
      <c r="C295" s="36"/>
      <c r="D295" s="160"/>
      <c r="E295" s="161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List'!$B$1:$X$65536,12,FALSE)*$M$15),2)</f>
        <v>0</v>
      </c>
      <c r="H295" s="21"/>
      <c r="I295" s="22">
        <f t="shared" si="7"/>
        <v>0</v>
      </c>
      <c r="J295" s="14"/>
    </row>
    <row r="296" spans="1:10" ht="12.4" hidden="1" customHeight="1">
      <c r="A296" s="13"/>
      <c r="B296" s="1"/>
      <c r="C296" s="36"/>
      <c r="D296" s="160"/>
      <c r="E296" s="161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List'!$B$1:$X$65536,12,FALSE)*$M$15),2)</f>
        <v>0</v>
      </c>
      <c r="H296" s="21"/>
      <c r="I296" s="22">
        <f t="shared" si="7"/>
        <v>0</v>
      </c>
      <c r="J296" s="14"/>
    </row>
    <row r="297" spans="1:10" ht="12.4" hidden="1" customHeight="1">
      <c r="A297" s="13"/>
      <c r="B297" s="1"/>
      <c r="C297" s="36"/>
      <c r="D297" s="160"/>
      <c r="E297" s="161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List'!$B$1:$X$65536,12,FALSE)*$M$15),2)</f>
        <v>0</v>
      </c>
      <c r="H297" s="21"/>
      <c r="I297" s="22">
        <f t="shared" si="7"/>
        <v>0</v>
      </c>
      <c r="J297" s="14"/>
    </row>
    <row r="298" spans="1:10" ht="12.4" hidden="1" customHeight="1">
      <c r="A298" s="13"/>
      <c r="B298" s="1"/>
      <c r="C298" s="36"/>
      <c r="D298" s="160"/>
      <c r="E298" s="161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List'!$B$1:$X$65536,12,FALSE)*$M$15),2)</f>
        <v>0</v>
      </c>
      <c r="H298" s="21"/>
      <c r="I298" s="22">
        <f t="shared" si="7"/>
        <v>0</v>
      </c>
      <c r="J298" s="14"/>
    </row>
    <row r="299" spans="1:10" ht="12.4" hidden="1" customHeight="1">
      <c r="A299" s="13"/>
      <c r="B299" s="1"/>
      <c r="C299" s="36"/>
      <c r="D299" s="160"/>
      <c r="E299" s="161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List'!$B$1:$X$65536,12,FALSE)*$M$15),2)</f>
        <v>0</v>
      </c>
      <c r="H299" s="21"/>
      <c r="I299" s="22">
        <f t="shared" si="7"/>
        <v>0</v>
      </c>
      <c r="J299" s="14"/>
    </row>
    <row r="300" spans="1:10" ht="12.4" hidden="1" customHeight="1">
      <c r="A300" s="13"/>
      <c r="B300" s="1"/>
      <c r="C300" s="36"/>
      <c r="D300" s="160"/>
      <c r="E300" s="161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List'!$B$1:$X$65536,12,FALSE)*$M$15),2)</f>
        <v>0</v>
      </c>
      <c r="H300" s="21"/>
      <c r="I300" s="22">
        <f t="shared" si="7"/>
        <v>0</v>
      </c>
      <c r="J300" s="14"/>
    </row>
    <row r="301" spans="1:10" ht="12.4" hidden="1" customHeight="1">
      <c r="A301" s="13"/>
      <c r="B301" s="1"/>
      <c r="C301" s="36"/>
      <c r="D301" s="160"/>
      <c r="E301" s="161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List'!$B$1:$X$65536,12,FALSE)*$M$15),2)</f>
        <v>0</v>
      </c>
      <c r="H301" s="21"/>
      <c r="I301" s="22">
        <f t="shared" si="7"/>
        <v>0</v>
      </c>
      <c r="J301" s="14"/>
    </row>
    <row r="302" spans="1:10" ht="12.4" hidden="1" customHeight="1">
      <c r="A302" s="13"/>
      <c r="B302" s="1"/>
      <c r="C302" s="36"/>
      <c r="D302" s="160"/>
      <c r="E302" s="161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List'!$B$1:$X$65536,12,FALSE)*$M$15),2)</f>
        <v>0</v>
      </c>
      <c r="H302" s="21"/>
      <c r="I302" s="22">
        <f t="shared" si="7"/>
        <v>0</v>
      </c>
      <c r="J302" s="14"/>
    </row>
    <row r="303" spans="1:10" ht="12.4" hidden="1" customHeight="1">
      <c r="A303" s="13"/>
      <c r="B303" s="1"/>
      <c r="C303" s="37"/>
      <c r="D303" s="160"/>
      <c r="E303" s="161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List'!$B$1:$X$65536,12,FALSE)*$M$15),2)</f>
        <v>0</v>
      </c>
      <c r="H303" s="21"/>
      <c r="I303" s="22">
        <f t="shared" si="7"/>
        <v>0</v>
      </c>
      <c r="J303" s="14"/>
    </row>
    <row r="304" spans="1:10" ht="12.4" hidden="1" customHeight="1">
      <c r="A304" s="13"/>
      <c r="B304" s="1"/>
      <c r="C304" s="37"/>
      <c r="D304" s="160"/>
      <c r="E304" s="161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List'!$B$1:$X$65536,12,FALSE)*$M$15),2)</f>
        <v>0</v>
      </c>
      <c r="H304" s="21"/>
      <c r="I304" s="22">
        <f t="shared" si="7"/>
        <v>0</v>
      </c>
      <c r="J304" s="14"/>
    </row>
    <row r="305" spans="1:10" ht="12.4" hidden="1" customHeight="1">
      <c r="A305" s="13"/>
      <c r="B305" s="1"/>
      <c r="C305" s="36"/>
      <c r="D305" s="160"/>
      <c r="E305" s="161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List'!$B$1:$X$65536,12,FALSE)*$M$15),2)</f>
        <v>0</v>
      </c>
      <c r="H305" s="21"/>
      <c r="I305" s="22">
        <f>ROUND(IF(ISNUMBER(B305), G305*B305, 0),5)</f>
        <v>0</v>
      </c>
      <c r="J305" s="14"/>
    </row>
    <row r="306" spans="1:10" ht="12.4" hidden="1" customHeight="1">
      <c r="A306" s="13"/>
      <c r="B306" s="1"/>
      <c r="C306" s="36"/>
      <c r="D306" s="160"/>
      <c r="E306" s="161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List'!$B$1:$X$65536,12,FALSE)*$M$15),2)</f>
        <v>0</v>
      </c>
      <c r="H306" s="21"/>
      <c r="I306" s="22">
        <f t="shared" ref="I306:I343" si="8">ROUND(IF(ISNUMBER(B306), G306*B306, 0),5)</f>
        <v>0</v>
      </c>
      <c r="J306" s="14"/>
    </row>
    <row r="307" spans="1:10" ht="12.4" hidden="1" customHeight="1">
      <c r="A307" s="13"/>
      <c r="B307" s="1"/>
      <c r="C307" s="36"/>
      <c r="D307" s="160"/>
      <c r="E307" s="161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List'!$B$1:$X$65536,12,FALSE)*$M$15),2)</f>
        <v>0</v>
      </c>
      <c r="H307" s="21"/>
      <c r="I307" s="22">
        <f t="shared" si="8"/>
        <v>0</v>
      </c>
      <c r="J307" s="14"/>
    </row>
    <row r="308" spans="1:10" ht="12.4" hidden="1" customHeight="1">
      <c r="A308" s="13"/>
      <c r="B308" s="1"/>
      <c r="C308" s="36"/>
      <c r="D308" s="160"/>
      <c r="E308" s="161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List'!$B$1:$X$65536,12,FALSE)*$M$15),2)</f>
        <v>0</v>
      </c>
      <c r="H308" s="21"/>
      <c r="I308" s="22">
        <f t="shared" si="8"/>
        <v>0</v>
      </c>
      <c r="J308" s="14"/>
    </row>
    <row r="309" spans="1:10" ht="12.4" hidden="1" customHeight="1">
      <c r="A309" s="13"/>
      <c r="B309" s="1"/>
      <c r="C309" s="36"/>
      <c r="D309" s="160"/>
      <c r="E309" s="161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List'!$B$1:$X$65536,12,FALSE)*$M$15),2)</f>
        <v>0</v>
      </c>
      <c r="H309" s="21"/>
      <c r="I309" s="22">
        <f t="shared" si="8"/>
        <v>0</v>
      </c>
      <c r="J309" s="14"/>
    </row>
    <row r="310" spans="1:10" ht="12.4" hidden="1" customHeight="1">
      <c r="A310" s="13"/>
      <c r="B310" s="1"/>
      <c r="C310" s="36"/>
      <c r="D310" s="160"/>
      <c r="E310" s="161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List'!$B$1:$X$65536,12,FALSE)*$M$15),2)</f>
        <v>0</v>
      </c>
      <c r="H310" s="21"/>
      <c r="I310" s="22">
        <f t="shared" si="8"/>
        <v>0</v>
      </c>
      <c r="J310" s="14"/>
    </row>
    <row r="311" spans="1:10" ht="12.4" hidden="1" customHeight="1">
      <c r="A311" s="13"/>
      <c r="B311" s="1"/>
      <c r="C311" s="36"/>
      <c r="D311" s="160"/>
      <c r="E311" s="161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List'!$B$1:$X$65536,12,FALSE)*$M$15),2)</f>
        <v>0</v>
      </c>
      <c r="H311" s="21"/>
      <c r="I311" s="22">
        <f t="shared" si="8"/>
        <v>0</v>
      </c>
      <c r="J311" s="14"/>
    </row>
    <row r="312" spans="1:10" ht="12.4" hidden="1" customHeight="1">
      <c r="A312" s="13"/>
      <c r="B312" s="1"/>
      <c r="C312" s="36"/>
      <c r="D312" s="160"/>
      <c r="E312" s="161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List'!$B$1:$X$65536,12,FALSE)*$M$15),2)</f>
        <v>0</v>
      </c>
      <c r="H312" s="21"/>
      <c r="I312" s="22">
        <f t="shared" si="8"/>
        <v>0</v>
      </c>
      <c r="J312" s="14"/>
    </row>
    <row r="313" spans="1:10" ht="12.4" hidden="1" customHeight="1">
      <c r="A313" s="13"/>
      <c r="B313" s="1"/>
      <c r="C313" s="36"/>
      <c r="D313" s="160"/>
      <c r="E313" s="161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List'!$B$1:$X$65536,12,FALSE)*$M$15),2)</f>
        <v>0</v>
      </c>
      <c r="H313" s="21"/>
      <c r="I313" s="22">
        <f t="shared" si="8"/>
        <v>0</v>
      </c>
      <c r="J313" s="14"/>
    </row>
    <row r="314" spans="1:10" ht="12.4" hidden="1" customHeight="1">
      <c r="A314" s="13"/>
      <c r="B314" s="1"/>
      <c r="C314" s="36"/>
      <c r="D314" s="160"/>
      <c r="E314" s="161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List'!$B$1:$X$65536,12,FALSE)*$M$15),2)</f>
        <v>0</v>
      </c>
      <c r="H314" s="21"/>
      <c r="I314" s="22">
        <f t="shared" si="8"/>
        <v>0</v>
      </c>
      <c r="J314" s="14"/>
    </row>
    <row r="315" spans="1:10" ht="12.4" hidden="1" customHeight="1">
      <c r="A315" s="13"/>
      <c r="B315" s="1"/>
      <c r="C315" s="36"/>
      <c r="D315" s="160"/>
      <c r="E315" s="161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List'!$B$1:$X$65536,12,FALSE)*$M$15),2)</f>
        <v>0</v>
      </c>
      <c r="H315" s="21"/>
      <c r="I315" s="22">
        <f t="shared" si="8"/>
        <v>0</v>
      </c>
      <c r="J315" s="14"/>
    </row>
    <row r="316" spans="1:10" ht="12.4" hidden="1" customHeight="1">
      <c r="A316" s="13"/>
      <c r="B316" s="1"/>
      <c r="C316" s="37"/>
      <c r="D316" s="160"/>
      <c r="E316" s="161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List'!$B$1:$X$65536,12,FALSE)*$M$15),2)</f>
        <v>0</v>
      </c>
      <c r="H316" s="21"/>
      <c r="I316" s="22">
        <f t="shared" si="8"/>
        <v>0</v>
      </c>
      <c r="J316" s="14"/>
    </row>
    <row r="317" spans="1:10" ht="12" hidden="1" customHeight="1">
      <c r="A317" s="13"/>
      <c r="B317" s="1"/>
      <c r="C317" s="36"/>
      <c r="D317" s="160"/>
      <c r="E317" s="161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List'!$B$1:$X$65536,12,FALSE)*$M$15),2)</f>
        <v>0</v>
      </c>
      <c r="H317" s="21"/>
      <c r="I317" s="22">
        <f t="shared" si="8"/>
        <v>0</v>
      </c>
      <c r="J317" s="14"/>
    </row>
    <row r="318" spans="1:10" ht="12.4" hidden="1" customHeight="1">
      <c r="A318" s="13"/>
      <c r="B318" s="1"/>
      <c r="C318" s="36"/>
      <c r="D318" s="160"/>
      <c r="E318" s="161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List'!$B$1:$X$65536,12,FALSE)*$M$15),2)</f>
        <v>0</v>
      </c>
      <c r="H318" s="21"/>
      <c r="I318" s="22">
        <f t="shared" si="8"/>
        <v>0</v>
      </c>
      <c r="J318" s="14"/>
    </row>
    <row r="319" spans="1:10" ht="12.4" hidden="1" customHeight="1">
      <c r="A319" s="13"/>
      <c r="B319" s="1"/>
      <c r="C319" s="36"/>
      <c r="D319" s="160"/>
      <c r="E319" s="161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List'!$B$1:$X$65536,12,FALSE)*$M$15),2)</f>
        <v>0</v>
      </c>
      <c r="H319" s="21"/>
      <c r="I319" s="22">
        <f t="shared" si="8"/>
        <v>0</v>
      </c>
      <c r="J319" s="14"/>
    </row>
    <row r="320" spans="1:10" ht="12.4" hidden="1" customHeight="1">
      <c r="A320" s="13"/>
      <c r="B320" s="1"/>
      <c r="C320" s="36"/>
      <c r="D320" s="160"/>
      <c r="E320" s="161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List'!$B$1:$X$65536,12,FALSE)*$M$15),2)</f>
        <v>0</v>
      </c>
      <c r="H320" s="21"/>
      <c r="I320" s="22">
        <f t="shared" si="8"/>
        <v>0</v>
      </c>
      <c r="J320" s="14"/>
    </row>
    <row r="321" spans="1:10" ht="12.4" hidden="1" customHeight="1">
      <c r="A321" s="13"/>
      <c r="B321" s="1"/>
      <c r="C321" s="36"/>
      <c r="D321" s="160"/>
      <c r="E321" s="161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List'!$B$1:$X$65536,12,FALSE)*$M$15),2)</f>
        <v>0</v>
      </c>
      <c r="H321" s="21"/>
      <c r="I321" s="22">
        <f t="shared" si="8"/>
        <v>0</v>
      </c>
      <c r="J321" s="14"/>
    </row>
    <row r="322" spans="1:10" ht="12.4" hidden="1" customHeight="1">
      <c r="A322" s="13"/>
      <c r="B322" s="1"/>
      <c r="C322" s="36"/>
      <c r="D322" s="160"/>
      <c r="E322" s="161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List'!$B$1:$X$65536,12,FALSE)*$M$15),2)</f>
        <v>0</v>
      </c>
      <c r="H322" s="21"/>
      <c r="I322" s="22">
        <f t="shared" si="8"/>
        <v>0</v>
      </c>
      <c r="J322" s="14"/>
    </row>
    <row r="323" spans="1:10" ht="12.4" hidden="1" customHeight="1">
      <c r="A323" s="13"/>
      <c r="B323" s="1"/>
      <c r="C323" s="36"/>
      <c r="D323" s="160"/>
      <c r="E323" s="161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List'!$B$1:$X$65536,12,FALSE)*$M$15),2)</f>
        <v>0</v>
      </c>
      <c r="H323" s="21"/>
      <c r="I323" s="22">
        <f t="shared" si="8"/>
        <v>0</v>
      </c>
      <c r="J323" s="14"/>
    </row>
    <row r="324" spans="1:10" ht="12.4" hidden="1" customHeight="1">
      <c r="A324" s="13"/>
      <c r="B324" s="1"/>
      <c r="C324" s="36"/>
      <c r="D324" s="160"/>
      <c r="E324" s="161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List'!$B$1:$X$65536,12,FALSE)*$M$15),2)</f>
        <v>0</v>
      </c>
      <c r="H324" s="21"/>
      <c r="I324" s="22">
        <f t="shared" si="8"/>
        <v>0</v>
      </c>
      <c r="J324" s="14"/>
    </row>
    <row r="325" spans="1:10" ht="12.4" hidden="1" customHeight="1">
      <c r="A325" s="13"/>
      <c r="B325" s="1"/>
      <c r="C325" s="36"/>
      <c r="D325" s="160"/>
      <c r="E325" s="161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List'!$B$1:$X$65536,12,FALSE)*$M$15),2)</f>
        <v>0</v>
      </c>
      <c r="H325" s="21"/>
      <c r="I325" s="22">
        <f t="shared" si="8"/>
        <v>0</v>
      </c>
      <c r="J325" s="14"/>
    </row>
    <row r="326" spans="1:10" ht="12.4" hidden="1" customHeight="1">
      <c r="A326" s="13"/>
      <c r="B326" s="1"/>
      <c r="C326" s="36"/>
      <c r="D326" s="160"/>
      <c r="E326" s="161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List'!$B$1:$X$65536,12,FALSE)*$M$15),2)</f>
        <v>0</v>
      </c>
      <c r="H326" s="21"/>
      <c r="I326" s="22">
        <f t="shared" si="8"/>
        <v>0</v>
      </c>
      <c r="J326" s="14"/>
    </row>
    <row r="327" spans="1:10" ht="12.4" hidden="1" customHeight="1">
      <c r="A327" s="13"/>
      <c r="B327" s="1"/>
      <c r="C327" s="36"/>
      <c r="D327" s="160"/>
      <c r="E327" s="161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List'!$B$1:$X$65536,12,FALSE)*$M$15),2)</f>
        <v>0</v>
      </c>
      <c r="H327" s="21"/>
      <c r="I327" s="22">
        <f t="shared" si="8"/>
        <v>0</v>
      </c>
      <c r="J327" s="14"/>
    </row>
    <row r="328" spans="1:10" ht="12.4" hidden="1" customHeight="1">
      <c r="A328" s="13"/>
      <c r="B328" s="1"/>
      <c r="C328" s="36"/>
      <c r="D328" s="160"/>
      <c r="E328" s="161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List'!$B$1:$X$65536,12,FALSE)*$M$15),2)</f>
        <v>0</v>
      </c>
      <c r="H328" s="21"/>
      <c r="I328" s="22">
        <f t="shared" si="8"/>
        <v>0</v>
      </c>
      <c r="J328" s="14"/>
    </row>
    <row r="329" spans="1:10" ht="12.4" hidden="1" customHeight="1">
      <c r="A329" s="13"/>
      <c r="B329" s="1"/>
      <c r="C329" s="36"/>
      <c r="D329" s="160"/>
      <c r="E329" s="161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List'!$B$1:$X$65536,12,FALSE)*$M$15),2)</f>
        <v>0</v>
      </c>
      <c r="H329" s="21"/>
      <c r="I329" s="22">
        <f t="shared" si="8"/>
        <v>0</v>
      </c>
      <c r="J329" s="14"/>
    </row>
    <row r="330" spans="1:10" ht="12.4" hidden="1" customHeight="1">
      <c r="A330" s="13"/>
      <c r="B330" s="1"/>
      <c r="C330" s="36"/>
      <c r="D330" s="160"/>
      <c r="E330" s="161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List'!$B$1:$X$65536,12,FALSE)*$M$15),2)</f>
        <v>0</v>
      </c>
      <c r="H330" s="21"/>
      <c r="I330" s="22">
        <f t="shared" si="8"/>
        <v>0</v>
      </c>
      <c r="J330" s="14"/>
    </row>
    <row r="331" spans="1:10" ht="12.4" hidden="1" customHeight="1">
      <c r="A331" s="13"/>
      <c r="B331" s="1"/>
      <c r="C331" s="36"/>
      <c r="D331" s="160"/>
      <c r="E331" s="161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List'!$B$1:$X$65536,12,FALSE)*$M$15),2)</f>
        <v>0</v>
      </c>
      <c r="H331" s="21"/>
      <c r="I331" s="22">
        <f t="shared" si="8"/>
        <v>0</v>
      </c>
      <c r="J331" s="14"/>
    </row>
    <row r="332" spans="1:10" ht="12.4" hidden="1" customHeight="1">
      <c r="A332" s="13"/>
      <c r="B332" s="1"/>
      <c r="C332" s="36"/>
      <c r="D332" s="160"/>
      <c r="E332" s="161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List'!$B$1:$X$65536,12,FALSE)*$M$15),2)</f>
        <v>0</v>
      </c>
      <c r="H332" s="21"/>
      <c r="I332" s="22">
        <f t="shared" si="8"/>
        <v>0</v>
      </c>
      <c r="J332" s="14"/>
    </row>
    <row r="333" spans="1:10" ht="12.4" hidden="1" customHeight="1">
      <c r="A333" s="13"/>
      <c r="B333" s="1"/>
      <c r="C333" s="36"/>
      <c r="D333" s="160"/>
      <c r="E333" s="161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List'!$B$1:$X$65536,12,FALSE)*$M$15),2)</f>
        <v>0</v>
      </c>
      <c r="H333" s="21"/>
      <c r="I333" s="22">
        <f t="shared" si="8"/>
        <v>0</v>
      </c>
      <c r="J333" s="14"/>
    </row>
    <row r="334" spans="1:10" ht="12.4" hidden="1" customHeight="1">
      <c r="A334" s="13"/>
      <c r="B334" s="1"/>
      <c r="C334" s="36"/>
      <c r="D334" s="160"/>
      <c r="E334" s="161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List'!$B$1:$X$65536,12,FALSE)*$M$15),2)</f>
        <v>0</v>
      </c>
      <c r="H334" s="21"/>
      <c r="I334" s="22">
        <f t="shared" si="8"/>
        <v>0</v>
      </c>
      <c r="J334" s="14"/>
    </row>
    <row r="335" spans="1:10" ht="12.4" hidden="1" customHeight="1">
      <c r="A335" s="13"/>
      <c r="B335" s="1"/>
      <c r="C335" s="36"/>
      <c r="D335" s="160"/>
      <c r="E335" s="161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List'!$B$1:$X$65536,12,FALSE)*$M$15),2)</f>
        <v>0</v>
      </c>
      <c r="H335" s="21"/>
      <c r="I335" s="22">
        <f t="shared" si="8"/>
        <v>0</v>
      </c>
      <c r="J335" s="14"/>
    </row>
    <row r="336" spans="1:10" ht="12.4" hidden="1" customHeight="1">
      <c r="A336" s="13"/>
      <c r="B336" s="1"/>
      <c r="C336" s="36"/>
      <c r="D336" s="160"/>
      <c r="E336" s="161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List'!$B$1:$X$65536,12,FALSE)*$M$15),2)</f>
        <v>0</v>
      </c>
      <c r="H336" s="21"/>
      <c r="I336" s="22">
        <f t="shared" si="8"/>
        <v>0</v>
      </c>
      <c r="J336" s="14"/>
    </row>
    <row r="337" spans="1:10" ht="12.4" hidden="1" customHeight="1">
      <c r="A337" s="13"/>
      <c r="B337" s="1"/>
      <c r="C337" s="36"/>
      <c r="D337" s="160"/>
      <c r="E337" s="161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List'!$B$1:$X$65536,12,FALSE)*$M$15),2)</f>
        <v>0</v>
      </c>
      <c r="H337" s="21"/>
      <c r="I337" s="22">
        <f t="shared" si="8"/>
        <v>0</v>
      </c>
      <c r="J337" s="14"/>
    </row>
    <row r="338" spans="1:10" ht="12.4" hidden="1" customHeight="1">
      <c r="A338" s="13"/>
      <c r="B338" s="1"/>
      <c r="C338" s="36"/>
      <c r="D338" s="160"/>
      <c r="E338" s="161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List'!$B$1:$X$65536,12,FALSE)*$M$15),2)</f>
        <v>0</v>
      </c>
      <c r="H338" s="21"/>
      <c r="I338" s="22">
        <f t="shared" si="8"/>
        <v>0</v>
      </c>
      <c r="J338" s="14"/>
    </row>
    <row r="339" spans="1:10" ht="12.4" hidden="1" customHeight="1">
      <c r="A339" s="13"/>
      <c r="B339" s="1"/>
      <c r="C339" s="36"/>
      <c r="D339" s="160"/>
      <c r="E339" s="161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List'!$B$1:$X$65536,12,FALSE)*$M$15),2)</f>
        <v>0</v>
      </c>
      <c r="H339" s="21"/>
      <c r="I339" s="22">
        <f t="shared" si="8"/>
        <v>0</v>
      </c>
      <c r="J339" s="14"/>
    </row>
    <row r="340" spans="1:10" ht="12.4" hidden="1" customHeight="1">
      <c r="A340" s="13"/>
      <c r="B340" s="1"/>
      <c r="C340" s="36"/>
      <c r="D340" s="160"/>
      <c r="E340" s="161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List'!$B$1:$X$65536,12,FALSE)*$M$15),2)</f>
        <v>0</v>
      </c>
      <c r="H340" s="21"/>
      <c r="I340" s="22">
        <f t="shared" si="8"/>
        <v>0</v>
      </c>
      <c r="J340" s="14"/>
    </row>
    <row r="341" spans="1:10" ht="12.4" hidden="1" customHeight="1">
      <c r="A341" s="13"/>
      <c r="B341" s="1"/>
      <c r="C341" s="36"/>
      <c r="D341" s="160"/>
      <c r="E341" s="161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List'!$B$1:$X$65536,12,FALSE)*$M$15),2)</f>
        <v>0</v>
      </c>
      <c r="H341" s="21"/>
      <c r="I341" s="22">
        <f t="shared" si="8"/>
        <v>0</v>
      </c>
      <c r="J341" s="14"/>
    </row>
    <row r="342" spans="1:10" ht="12.4" hidden="1" customHeight="1">
      <c r="A342" s="13"/>
      <c r="B342" s="1"/>
      <c r="C342" s="36"/>
      <c r="D342" s="160"/>
      <c r="E342" s="161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List'!$B$1:$X$65536,12,FALSE)*$M$15),2)</f>
        <v>0</v>
      </c>
      <c r="H342" s="21"/>
      <c r="I342" s="22">
        <f t="shared" si="8"/>
        <v>0</v>
      </c>
      <c r="J342" s="14"/>
    </row>
    <row r="343" spans="1:10" ht="12.4" hidden="1" customHeight="1">
      <c r="A343" s="13"/>
      <c r="B343" s="1"/>
      <c r="C343" s="36"/>
      <c r="D343" s="160"/>
      <c r="E343" s="161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List'!$B$1:$X$65536,12,FALSE)*$M$15),2)</f>
        <v>0</v>
      </c>
      <c r="H343" s="21"/>
      <c r="I343" s="22">
        <f t="shared" si="8"/>
        <v>0</v>
      </c>
      <c r="J343" s="14"/>
    </row>
    <row r="344" spans="1:10" ht="12.4" hidden="1" customHeight="1">
      <c r="A344" s="13"/>
      <c r="B344" s="1"/>
      <c r="C344" s="37"/>
      <c r="D344" s="160"/>
      <c r="E344" s="161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List'!$B$1:$X$65536,12,FALSE)*$M$15),2)</f>
        <v>0</v>
      </c>
      <c r="H344" s="21"/>
      <c r="I344" s="22">
        <f>ROUND(IF(ISNUMBER(B344), G344*B344, 0),5)</f>
        <v>0</v>
      </c>
      <c r="J344" s="14"/>
    </row>
    <row r="345" spans="1:10" ht="12" hidden="1" customHeight="1">
      <c r="A345" s="13"/>
      <c r="B345" s="1"/>
      <c r="C345" s="36"/>
      <c r="D345" s="160"/>
      <c r="E345" s="161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List'!$B$1:$X$65536,12,FALSE)*$M$15),2)</f>
        <v>0</v>
      </c>
      <c r="H345" s="21"/>
      <c r="I345" s="22">
        <f t="shared" ref="I345:I395" si="9">ROUND(IF(ISNUMBER(B345), G345*B345, 0),5)</f>
        <v>0</v>
      </c>
      <c r="J345" s="14"/>
    </row>
    <row r="346" spans="1:10" ht="12.4" hidden="1" customHeight="1">
      <c r="A346" s="13"/>
      <c r="B346" s="1"/>
      <c r="C346" s="36"/>
      <c r="D346" s="160"/>
      <c r="E346" s="161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List'!$B$1:$X$65536,12,FALSE)*$M$15),2)</f>
        <v>0</v>
      </c>
      <c r="H346" s="21"/>
      <c r="I346" s="22">
        <f t="shared" si="9"/>
        <v>0</v>
      </c>
      <c r="J346" s="14"/>
    </row>
    <row r="347" spans="1:10" ht="12.4" hidden="1" customHeight="1">
      <c r="A347" s="13"/>
      <c r="B347" s="1"/>
      <c r="C347" s="36"/>
      <c r="D347" s="160"/>
      <c r="E347" s="161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List'!$B$1:$X$65536,12,FALSE)*$M$15),2)</f>
        <v>0</v>
      </c>
      <c r="H347" s="21"/>
      <c r="I347" s="22">
        <f t="shared" si="9"/>
        <v>0</v>
      </c>
      <c r="J347" s="14"/>
    </row>
    <row r="348" spans="1:10" ht="12.4" hidden="1" customHeight="1">
      <c r="A348" s="13"/>
      <c r="B348" s="1"/>
      <c r="C348" s="36"/>
      <c r="D348" s="160"/>
      <c r="E348" s="161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List'!$B$1:$X$65536,12,FALSE)*$M$15),2)</f>
        <v>0</v>
      </c>
      <c r="H348" s="21"/>
      <c r="I348" s="22">
        <f t="shared" si="9"/>
        <v>0</v>
      </c>
      <c r="J348" s="14"/>
    </row>
    <row r="349" spans="1:10" ht="12.4" hidden="1" customHeight="1">
      <c r="A349" s="13"/>
      <c r="B349" s="1"/>
      <c r="C349" s="36"/>
      <c r="D349" s="160"/>
      <c r="E349" s="161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List'!$B$1:$X$65536,12,FALSE)*$M$15),2)</f>
        <v>0</v>
      </c>
      <c r="H349" s="21"/>
      <c r="I349" s="22">
        <f t="shared" si="9"/>
        <v>0</v>
      </c>
      <c r="J349" s="14"/>
    </row>
    <row r="350" spans="1:10" ht="12.4" hidden="1" customHeight="1">
      <c r="A350" s="13"/>
      <c r="B350" s="1"/>
      <c r="C350" s="36"/>
      <c r="D350" s="160"/>
      <c r="E350" s="161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List'!$B$1:$X$65536,12,FALSE)*$M$15),2)</f>
        <v>0</v>
      </c>
      <c r="H350" s="21"/>
      <c r="I350" s="22">
        <f t="shared" si="9"/>
        <v>0</v>
      </c>
      <c r="J350" s="14"/>
    </row>
    <row r="351" spans="1:10" ht="12.4" hidden="1" customHeight="1">
      <c r="A351" s="13"/>
      <c r="B351" s="1"/>
      <c r="C351" s="36"/>
      <c r="D351" s="160"/>
      <c r="E351" s="161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List'!$B$1:$X$65536,12,FALSE)*$M$15),2)</f>
        <v>0</v>
      </c>
      <c r="H351" s="21"/>
      <c r="I351" s="22">
        <f t="shared" si="9"/>
        <v>0</v>
      </c>
      <c r="J351" s="14"/>
    </row>
    <row r="352" spans="1:10" ht="12.4" hidden="1" customHeight="1">
      <c r="A352" s="13"/>
      <c r="B352" s="1"/>
      <c r="C352" s="36"/>
      <c r="D352" s="160"/>
      <c r="E352" s="161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List'!$B$1:$X$65536,12,FALSE)*$M$15),2)</f>
        <v>0</v>
      </c>
      <c r="H352" s="21"/>
      <c r="I352" s="22">
        <f t="shared" si="9"/>
        <v>0</v>
      </c>
      <c r="J352" s="14"/>
    </row>
    <row r="353" spans="1:10" ht="12.4" hidden="1" customHeight="1">
      <c r="A353" s="13"/>
      <c r="B353" s="1"/>
      <c r="C353" s="36"/>
      <c r="D353" s="160"/>
      <c r="E353" s="161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List'!$B$1:$X$65536,12,FALSE)*$M$15),2)</f>
        <v>0</v>
      </c>
      <c r="H353" s="21"/>
      <c r="I353" s="22">
        <f t="shared" si="9"/>
        <v>0</v>
      </c>
      <c r="J353" s="14"/>
    </row>
    <row r="354" spans="1:10" ht="12.4" hidden="1" customHeight="1">
      <c r="A354" s="13"/>
      <c r="B354" s="1"/>
      <c r="C354" s="36"/>
      <c r="D354" s="160"/>
      <c r="E354" s="161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List'!$B$1:$X$65536,12,FALSE)*$M$15),2)</f>
        <v>0</v>
      </c>
      <c r="H354" s="21"/>
      <c r="I354" s="22">
        <f t="shared" si="9"/>
        <v>0</v>
      </c>
      <c r="J354" s="14"/>
    </row>
    <row r="355" spans="1:10" ht="12.4" hidden="1" customHeight="1">
      <c r="A355" s="13"/>
      <c r="B355" s="1"/>
      <c r="C355" s="36"/>
      <c r="D355" s="160"/>
      <c r="E355" s="161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List'!$B$1:$X$65536,12,FALSE)*$M$15),2)</f>
        <v>0</v>
      </c>
      <c r="H355" s="21"/>
      <c r="I355" s="22">
        <f t="shared" si="9"/>
        <v>0</v>
      </c>
      <c r="J355" s="14"/>
    </row>
    <row r="356" spans="1:10" ht="12.4" hidden="1" customHeight="1">
      <c r="A356" s="13"/>
      <c r="B356" s="1"/>
      <c r="C356" s="36"/>
      <c r="D356" s="160"/>
      <c r="E356" s="161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List'!$B$1:$X$65536,12,FALSE)*$M$15),2)</f>
        <v>0</v>
      </c>
      <c r="H356" s="21"/>
      <c r="I356" s="22">
        <f t="shared" si="9"/>
        <v>0</v>
      </c>
      <c r="J356" s="14"/>
    </row>
    <row r="357" spans="1:10" ht="12.4" hidden="1" customHeight="1">
      <c r="A357" s="13"/>
      <c r="B357" s="1"/>
      <c r="C357" s="36"/>
      <c r="D357" s="160"/>
      <c r="E357" s="161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List'!$B$1:$X$65536,12,FALSE)*$M$15),2)</f>
        <v>0</v>
      </c>
      <c r="H357" s="21"/>
      <c r="I357" s="22">
        <f t="shared" si="9"/>
        <v>0</v>
      </c>
      <c r="J357" s="14"/>
    </row>
    <row r="358" spans="1:10" ht="12.4" hidden="1" customHeight="1">
      <c r="A358" s="13"/>
      <c r="B358" s="1"/>
      <c r="C358" s="36"/>
      <c r="D358" s="160"/>
      <c r="E358" s="161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List'!$B$1:$X$65536,12,FALSE)*$M$15),2)</f>
        <v>0</v>
      </c>
      <c r="H358" s="21"/>
      <c r="I358" s="22">
        <f t="shared" si="9"/>
        <v>0</v>
      </c>
      <c r="J358" s="14"/>
    </row>
    <row r="359" spans="1:10" ht="12.4" hidden="1" customHeight="1">
      <c r="A359" s="13"/>
      <c r="B359" s="1"/>
      <c r="C359" s="36"/>
      <c r="D359" s="160"/>
      <c r="E359" s="161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List'!$B$1:$X$65536,12,FALSE)*$M$15),2)</f>
        <v>0</v>
      </c>
      <c r="H359" s="21"/>
      <c r="I359" s="22">
        <f t="shared" si="9"/>
        <v>0</v>
      </c>
      <c r="J359" s="14"/>
    </row>
    <row r="360" spans="1:10" ht="12.4" hidden="1" customHeight="1">
      <c r="A360" s="13"/>
      <c r="B360" s="1"/>
      <c r="C360" s="36"/>
      <c r="D360" s="160"/>
      <c r="E360" s="161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List'!$B$1:$X$65536,12,FALSE)*$M$15),2)</f>
        <v>0</v>
      </c>
      <c r="H360" s="21"/>
      <c r="I360" s="22">
        <f t="shared" si="9"/>
        <v>0</v>
      </c>
      <c r="J360" s="14"/>
    </row>
    <row r="361" spans="1:10" ht="12.4" hidden="1" customHeight="1">
      <c r="A361" s="13"/>
      <c r="B361" s="1"/>
      <c r="C361" s="36"/>
      <c r="D361" s="160"/>
      <c r="E361" s="161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List'!$B$1:$X$65536,12,FALSE)*$M$15),2)</f>
        <v>0</v>
      </c>
      <c r="H361" s="21"/>
      <c r="I361" s="22">
        <f t="shared" si="9"/>
        <v>0</v>
      </c>
      <c r="J361" s="14"/>
    </row>
    <row r="362" spans="1:10" ht="12.4" hidden="1" customHeight="1">
      <c r="A362" s="13"/>
      <c r="B362" s="1"/>
      <c r="C362" s="36"/>
      <c r="D362" s="160"/>
      <c r="E362" s="161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List'!$B$1:$X$65536,12,FALSE)*$M$15),2)</f>
        <v>0</v>
      </c>
      <c r="H362" s="21"/>
      <c r="I362" s="22">
        <f t="shared" si="9"/>
        <v>0</v>
      </c>
      <c r="J362" s="14"/>
    </row>
    <row r="363" spans="1:10" ht="12.4" hidden="1" customHeight="1">
      <c r="A363" s="13"/>
      <c r="B363" s="1"/>
      <c r="C363" s="36"/>
      <c r="D363" s="160"/>
      <c r="E363" s="161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List'!$B$1:$X$65536,12,FALSE)*$M$15),2)</f>
        <v>0</v>
      </c>
      <c r="H363" s="21"/>
      <c r="I363" s="22">
        <f t="shared" si="9"/>
        <v>0</v>
      </c>
      <c r="J363" s="14"/>
    </row>
    <row r="364" spans="1:10" ht="12.4" hidden="1" customHeight="1">
      <c r="A364" s="13"/>
      <c r="B364" s="1"/>
      <c r="C364" s="36"/>
      <c r="D364" s="160"/>
      <c r="E364" s="161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List'!$B$1:$X$65536,12,FALSE)*$M$15),2)</f>
        <v>0</v>
      </c>
      <c r="H364" s="21"/>
      <c r="I364" s="22">
        <f t="shared" si="9"/>
        <v>0</v>
      </c>
      <c r="J364" s="14"/>
    </row>
    <row r="365" spans="1:10" ht="12.4" hidden="1" customHeight="1">
      <c r="A365" s="13"/>
      <c r="B365" s="1"/>
      <c r="C365" s="36"/>
      <c r="D365" s="160"/>
      <c r="E365" s="161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List'!$B$1:$X$65536,12,FALSE)*$M$15),2)</f>
        <v>0</v>
      </c>
      <c r="H365" s="21"/>
      <c r="I365" s="22">
        <f t="shared" si="9"/>
        <v>0</v>
      </c>
      <c r="J365" s="14"/>
    </row>
    <row r="366" spans="1:10" ht="12.4" hidden="1" customHeight="1">
      <c r="A366" s="13"/>
      <c r="B366" s="1"/>
      <c r="C366" s="36"/>
      <c r="D366" s="160"/>
      <c r="E366" s="161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List'!$B$1:$X$65536,12,FALSE)*$M$15),2)</f>
        <v>0</v>
      </c>
      <c r="H366" s="21"/>
      <c r="I366" s="22">
        <f t="shared" si="9"/>
        <v>0</v>
      </c>
      <c r="J366" s="14"/>
    </row>
    <row r="367" spans="1:10" ht="12.4" hidden="1" customHeight="1">
      <c r="A367" s="13"/>
      <c r="B367" s="1"/>
      <c r="C367" s="36"/>
      <c r="D367" s="160"/>
      <c r="E367" s="161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List'!$B$1:$X$65536,12,FALSE)*$M$15),2)</f>
        <v>0</v>
      </c>
      <c r="H367" s="21"/>
      <c r="I367" s="22">
        <f t="shared" si="9"/>
        <v>0</v>
      </c>
      <c r="J367" s="14"/>
    </row>
    <row r="368" spans="1:10" ht="12.4" hidden="1" customHeight="1">
      <c r="A368" s="13"/>
      <c r="B368" s="1"/>
      <c r="C368" s="37"/>
      <c r="D368" s="160"/>
      <c r="E368" s="161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List'!$B$1:$X$65536,12,FALSE)*$M$15),2)</f>
        <v>0</v>
      </c>
      <c r="H368" s="21"/>
      <c r="I368" s="22">
        <f t="shared" si="9"/>
        <v>0</v>
      </c>
      <c r="J368" s="14"/>
    </row>
    <row r="369" spans="1:10" ht="12" hidden="1" customHeight="1">
      <c r="A369" s="13"/>
      <c r="B369" s="1"/>
      <c r="C369" s="36"/>
      <c r="D369" s="160"/>
      <c r="E369" s="161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List'!$B$1:$X$65536,12,FALSE)*$M$15),2)</f>
        <v>0</v>
      </c>
      <c r="H369" s="21"/>
      <c r="I369" s="22">
        <f t="shared" si="9"/>
        <v>0</v>
      </c>
      <c r="J369" s="14"/>
    </row>
    <row r="370" spans="1:10" ht="12.4" hidden="1" customHeight="1">
      <c r="A370" s="13"/>
      <c r="B370" s="1"/>
      <c r="C370" s="36"/>
      <c r="D370" s="160"/>
      <c r="E370" s="161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List'!$B$1:$X$65536,12,FALSE)*$M$15),2)</f>
        <v>0</v>
      </c>
      <c r="H370" s="21"/>
      <c r="I370" s="22">
        <f t="shared" si="9"/>
        <v>0</v>
      </c>
      <c r="J370" s="14"/>
    </row>
    <row r="371" spans="1:10" ht="12.4" hidden="1" customHeight="1">
      <c r="A371" s="13"/>
      <c r="B371" s="1"/>
      <c r="C371" s="36"/>
      <c r="D371" s="160"/>
      <c r="E371" s="161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List'!$B$1:$X$65536,12,FALSE)*$M$15),2)</f>
        <v>0</v>
      </c>
      <c r="H371" s="21"/>
      <c r="I371" s="22">
        <f t="shared" si="9"/>
        <v>0</v>
      </c>
      <c r="J371" s="14"/>
    </row>
    <row r="372" spans="1:10" ht="12.4" hidden="1" customHeight="1">
      <c r="A372" s="13"/>
      <c r="B372" s="1"/>
      <c r="C372" s="36"/>
      <c r="D372" s="160"/>
      <c r="E372" s="161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List'!$B$1:$X$65536,12,FALSE)*$M$15),2)</f>
        <v>0</v>
      </c>
      <c r="H372" s="21"/>
      <c r="I372" s="22">
        <f t="shared" si="9"/>
        <v>0</v>
      </c>
      <c r="J372" s="14"/>
    </row>
    <row r="373" spans="1:10" ht="12.4" hidden="1" customHeight="1">
      <c r="A373" s="13"/>
      <c r="B373" s="1"/>
      <c r="C373" s="36"/>
      <c r="D373" s="160"/>
      <c r="E373" s="161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List'!$B$1:$X$65536,12,FALSE)*$M$15),2)</f>
        <v>0</v>
      </c>
      <c r="H373" s="21"/>
      <c r="I373" s="22">
        <f t="shared" si="9"/>
        <v>0</v>
      </c>
      <c r="J373" s="14"/>
    </row>
    <row r="374" spans="1:10" ht="12.4" hidden="1" customHeight="1">
      <c r="A374" s="13"/>
      <c r="B374" s="1"/>
      <c r="C374" s="36"/>
      <c r="D374" s="160"/>
      <c r="E374" s="161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List'!$B$1:$X$65536,12,FALSE)*$M$15),2)</f>
        <v>0</v>
      </c>
      <c r="H374" s="21"/>
      <c r="I374" s="22">
        <f t="shared" si="9"/>
        <v>0</v>
      </c>
      <c r="J374" s="14"/>
    </row>
    <row r="375" spans="1:10" ht="12.4" hidden="1" customHeight="1">
      <c r="A375" s="13"/>
      <c r="B375" s="1"/>
      <c r="C375" s="36"/>
      <c r="D375" s="160"/>
      <c r="E375" s="161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List'!$B$1:$X$65536,12,FALSE)*$M$15),2)</f>
        <v>0</v>
      </c>
      <c r="H375" s="21"/>
      <c r="I375" s="22">
        <f t="shared" si="9"/>
        <v>0</v>
      </c>
      <c r="J375" s="14"/>
    </row>
    <row r="376" spans="1:10" ht="12.4" hidden="1" customHeight="1">
      <c r="A376" s="13"/>
      <c r="B376" s="1"/>
      <c r="C376" s="36"/>
      <c r="D376" s="160"/>
      <c r="E376" s="161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List'!$B$1:$X$65536,12,FALSE)*$M$15),2)</f>
        <v>0</v>
      </c>
      <c r="H376" s="21"/>
      <c r="I376" s="22">
        <f t="shared" si="9"/>
        <v>0</v>
      </c>
      <c r="J376" s="14"/>
    </row>
    <row r="377" spans="1:10" ht="12.4" hidden="1" customHeight="1">
      <c r="A377" s="13"/>
      <c r="B377" s="1"/>
      <c r="C377" s="36"/>
      <c r="D377" s="160"/>
      <c r="E377" s="161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List'!$B$1:$X$65536,12,FALSE)*$M$15),2)</f>
        <v>0</v>
      </c>
      <c r="H377" s="21"/>
      <c r="I377" s="22">
        <f t="shared" si="9"/>
        <v>0</v>
      </c>
      <c r="J377" s="14"/>
    </row>
    <row r="378" spans="1:10" ht="12.4" hidden="1" customHeight="1">
      <c r="A378" s="13"/>
      <c r="B378" s="1"/>
      <c r="C378" s="36"/>
      <c r="D378" s="160"/>
      <c r="E378" s="161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List'!$B$1:$X$65536,12,FALSE)*$M$15),2)</f>
        <v>0</v>
      </c>
      <c r="H378" s="21"/>
      <c r="I378" s="22">
        <f t="shared" si="9"/>
        <v>0</v>
      </c>
      <c r="J378" s="14"/>
    </row>
    <row r="379" spans="1:10" ht="12.4" hidden="1" customHeight="1">
      <c r="A379" s="13"/>
      <c r="B379" s="1"/>
      <c r="C379" s="36"/>
      <c r="D379" s="160"/>
      <c r="E379" s="161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List'!$B$1:$X$65536,12,FALSE)*$M$15),2)</f>
        <v>0</v>
      </c>
      <c r="H379" s="21"/>
      <c r="I379" s="22">
        <f t="shared" si="9"/>
        <v>0</v>
      </c>
      <c r="J379" s="14"/>
    </row>
    <row r="380" spans="1:10" ht="12.4" hidden="1" customHeight="1">
      <c r="A380" s="13"/>
      <c r="B380" s="1"/>
      <c r="C380" s="36"/>
      <c r="D380" s="160"/>
      <c r="E380" s="161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List'!$B$1:$X$65536,12,FALSE)*$M$15),2)</f>
        <v>0</v>
      </c>
      <c r="H380" s="21"/>
      <c r="I380" s="22">
        <f t="shared" si="9"/>
        <v>0</v>
      </c>
      <c r="J380" s="14"/>
    </row>
    <row r="381" spans="1:10" ht="12.4" hidden="1" customHeight="1">
      <c r="A381" s="13"/>
      <c r="B381" s="1"/>
      <c r="C381" s="36"/>
      <c r="D381" s="160"/>
      <c r="E381" s="161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List'!$B$1:$X$65536,12,FALSE)*$M$15),2)</f>
        <v>0</v>
      </c>
      <c r="H381" s="21"/>
      <c r="I381" s="22">
        <f t="shared" si="9"/>
        <v>0</v>
      </c>
      <c r="J381" s="14"/>
    </row>
    <row r="382" spans="1:10" ht="12.4" hidden="1" customHeight="1">
      <c r="A382" s="13"/>
      <c r="B382" s="1"/>
      <c r="C382" s="36"/>
      <c r="D382" s="160"/>
      <c r="E382" s="161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List'!$B$1:$X$65536,12,FALSE)*$M$15),2)</f>
        <v>0</v>
      </c>
      <c r="H382" s="21"/>
      <c r="I382" s="22">
        <f t="shared" si="9"/>
        <v>0</v>
      </c>
      <c r="J382" s="14"/>
    </row>
    <row r="383" spans="1:10" ht="12.4" hidden="1" customHeight="1">
      <c r="A383" s="13"/>
      <c r="B383" s="1"/>
      <c r="C383" s="36"/>
      <c r="D383" s="160"/>
      <c r="E383" s="161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List'!$B$1:$X$65536,12,FALSE)*$M$15),2)</f>
        <v>0</v>
      </c>
      <c r="H383" s="21"/>
      <c r="I383" s="22">
        <f t="shared" si="9"/>
        <v>0</v>
      </c>
      <c r="J383" s="14"/>
    </row>
    <row r="384" spans="1:10" ht="12.4" hidden="1" customHeight="1">
      <c r="A384" s="13"/>
      <c r="B384" s="1"/>
      <c r="C384" s="36"/>
      <c r="D384" s="160"/>
      <c r="E384" s="161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List'!$B$1:$X$65536,12,FALSE)*$M$15),2)</f>
        <v>0</v>
      </c>
      <c r="H384" s="21"/>
      <c r="I384" s="22">
        <f t="shared" si="9"/>
        <v>0</v>
      </c>
      <c r="J384" s="14"/>
    </row>
    <row r="385" spans="1:10" ht="12.4" hidden="1" customHeight="1">
      <c r="A385" s="13"/>
      <c r="B385" s="1"/>
      <c r="C385" s="36"/>
      <c r="D385" s="160"/>
      <c r="E385" s="161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List'!$B$1:$X$65536,12,FALSE)*$M$15),2)</f>
        <v>0</v>
      </c>
      <c r="H385" s="21"/>
      <c r="I385" s="22">
        <f t="shared" si="9"/>
        <v>0</v>
      </c>
      <c r="J385" s="14"/>
    </row>
    <row r="386" spans="1:10" ht="12.4" hidden="1" customHeight="1">
      <c r="A386" s="13"/>
      <c r="B386" s="1"/>
      <c r="C386" s="36"/>
      <c r="D386" s="160"/>
      <c r="E386" s="161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List'!$B$1:$X$65536,12,FALSE)*$M$15),2)</f>
        <v>0</v>
      </c>
      <c r="H386" s="21"/>
      <c r="I386" s="22">
        <f t="shared" si="9"/>
        <v>0</v>
      </c>
      <c r="J386" s="14"/>
    </row>
    <row r="387" spans="1:10" ht="12.4" hidden="1" customHeight="1">
      <c r="A387" s="13"/>
      <c r="B387" s="1"/>
      <c r="C387" s="36"/>
      <c r="D387" s="160"/>
      <c r="E387" s="161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List'!$B$1:$X$65536,12,FALSE)*$M$15),2)</f>
        <v>0</v>
      </c>
      <c r="H387" s="21"/>
      <c r="I387" s="22">
        <f t="shared" si="9"/>
        <v>0</v>
      </c>
      <c r="J387" s="14"/>
    </row>
    <row r="388" spans="1:10" ht="12.4" hidden="1" customHeight="1">
      <c r="A388" s="13"/>
      <c r="B388" s="1"/>
      <c r="C388" s="36"/>
      <c r="D388" s="160"/>
      <c r="E388" s="161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List'!$B$1:$X$65536,12,FALSE)*$M$15),2)</f>
        <v>0</v>
      </c>
      <c r="H388" s="21"/>
      <c r="I388" s="22">
        <f t="shared" si="9"/>
        <v>0</v>
      </c>
      <c r="J388" s="14"/>
    </row>
    <row r="389" spans="1:10" ht="12.4" hidden="1" customHeight="1">
      <c r="A389" s="13"/>
      <c r="B389" s="1"/>
      <c r="C389" s="36"/>
      <c r="D389" s="160"/>
      <c r="E389" s="161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List'!$B$1:$X$65536,12,FALSE)*$M$15),2)</f>
        <v>0</v>
      </c>
      <c r="H389" s="21"/>
      <c r="I389" s="22">
        <f t="shared" si="9"/>
        <v>0</v>
      </c>
      <c r="J389" s="14"/>
    </row>
    <row r="390" spans="1:10" ht="12.4" hidden="1" customHeight="1">
      <c r="A390" s="13"/>
      <c r="B390" s="1"/>
      <c r="C390" s="36"/>
      <c r="D390" s="160"/>
      <c r="E390" s="161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List'!$B$1:$X$65536,12,FALSE)*$M$15),2)</f>
        <v>0</v>
      </c>
      <c r="H390" s="21"/>
      <c r="I390" s="22">
        <f t="shared" si="9"/>
        <v>0</v>
      </c>
      <c r="J390" s="14"/>
    </row>
    <row r="391" spans="1:10" ht="12.4" hidden="1" customHeight="1">
      <c r="A391" s="13"/>
      <c r="B391" s="1"/>
      <c r="C391" s="36"/>
      <c r="D391" s="160"/>
      <c r="E391" s="161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List'!$B$1:$X$65536,12,FALSE)*$M$15),2)</f>
        <v>0</v>
      </c>
      <c r="H391" s="21"/>
      <c r="I391" s="22">
        <f t="shared" si="9"/>
        <v>0</v>
      </c>
      <c r="J391" s="14"/>
    </row>
    <row r="392" spans="1:10" ht="12.4" hidden="1" customHeight="1">
      <c r="A392" s="13"/>
      <c r="B392" s="1"/>
      <c r="C392" s="36"/>
      <c r="D392" s="160"/>
      <c r="E392" s="161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List'!$B$1:$X$65536,12,FALSE)*$M$15),2)</f>
        <v>0</v>
      </c>
      <c r="H392" s="21"/>
      <c r="I392" s="22">
        <f t="shared" si="9"/>
        <v>0</v>
      </c>
      <c r="J392" s="14"/>
    </row>
    <row r="393" spans="1:10" ht="12.4" hidden="1" customHeight="1">
      <c r="A393" s="13"/>
      <c r="B393" s="1"/>
      <c r="C393" s="36"/>
      <c r="D393" s="160"/>
      <c r="E393" s="161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List'!$B$1:$X$65536,12,FALSE)*$M$15),2)</f>
        <v>0</v>
      </c>
      <c r="H393" s="21"/>
      <c r="I393" s="22">
        <f t="shared" si="9"/>
        <v>0</v>
      </c>
      <c r="J393" s="14"/>
    </row>
    <row r="394" spans="1:10" ht="12.4" hidden="1" customHeight="1">
      <c r="A394" s="13"/>
      <c r="B394" s="1"/>
      <c r="C394" s="36"/>
      <c r="D394" s="160"/>
      <c r="E394" s="161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List'!$B$1:$X$65536,12,FALSE)*$M$15),2)</f>
        <v>0</v>
      </c>
      <c r="H394" s="21"/>
      <c r="I394" s="22">
        <f t="shared" si="9"/>
        <v>0</v>
      </c>
      <c r="J394" s="14"/>
    </row>
    <row r="395" spans="1:10" ht="12.4" hidden="1" customHeight="1">
      <c r="A395" s="13"/>
      <c r="B395" s="1"/>
      <c r="C395" s="36"/>
      <c r="D395" s="160"/>
      <c r="E395" s="161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List'!$B$1:$X$65536,12,FALSE)*$M$15),2)</f>
        <v>0</v>
      </c>
      <c r="H395" s="21"/>
      <c r="I395" s="22">
        <f t="shared" si="9"/>
        <v>0</v>
      </c>
      <c r="J395" s="14"/>
    </row>
    <row r="396" spans="1:10" ht="12.4" hidden="1" customHeight="1">
      <c r="A396" s="13"/>
      <c r="B396" s="1"/>
      <c r="C396" s="37"/>
      <c r="D396" s="160"/>
      <c r="E396" s="161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List'!$B$1:$X$65536,12,FALSE)*$M$15),2)</f>
        <v>0</v>
      </c>
      <c r="H396" s="21"/>
      <c r="I396" s="22">
        <f>ROUND(IF(ISNUMBER(B396), G396*B396, 0),5)</f>
        <v>0</v>
      </c>
      <c r="J396" s="14"/>
    </row>
    <row r="397" spans="1:10" ht="12" hidden="1" customHeight="1">
      <c r="A397" s="13"/>
      <c r="B397" s="1"/>
      <c r="C397" s="36"/>
      <c r="D397" s="160"/>
      <c r="E397" s="161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List'!$B$1:$X$65536,12,FALSE)*$M$15),2)</f>
        <v>0</v>
      </c>
      <c r="H397" s="21"/>
      <c r="I397" s="22">
        <f t="shared" ref="I397:I451" si="10">ROUND(IF(ISNUMBER(B397), G397*B397, 0),5)</f>
        <v>0</v>
      </c>
      <c r="J397" s="14"/>
    </row>
    <row r="398" spans="1:10" ht="12.4" hidden="1" customHeight="1">
      <c r="A398" s="13"/>
      <c r="B398" s="1"/>
      <c r="C398" s="36"/>
      <c r="D398" s="160"/>
      <c r="E398" s="161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List'!$B$1:$X$65536,12,FALSE)*$M$15),2)</f>
        <v>0</v>
      </c>
      <c r="H398" s="21"/>
      <c r="I398" s="22">
        <f t="shared" si="10"/>
        <v>0</v>
      </c>
      <c r="J398" s="14"/>
    </row>
    <row r="399" spans="1:10" ht="12.4" hidden="1" customHeight="1">
      <c r="A399" s="13"/>
      <c r="B399" s="1"/>
      <c r="C399" s="36"/>
      <c r="D399" s="160"/>
      <c r="E399" s="161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List'!$B$1:$X$65536,12,FALSE)*$M$15),2)</f>
        <v>0</v>
      </c>
      <c r="H399" s="21"/>
      <c r="I399" s="22">
        <f t="shared" si="10"/>
        <v>0</v>
      </c>
      <c r="J399" s="14"/>
    </row>
    <row r="400" spans="1:10" ht="12.4" hidden="1" customHeight="1">
      <c r="A400" s="13"/>
      <c r="B400" s="1"/>
      <c r="C400" s="36"/>
      <c r="D400" s="160"/>
      <c r="E400" s="161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List'!$B$1:$X$65536,12,FALSE)*$M$15),2)</f>
        <v>0</v>
      </c>
      <c r="H400" s="21"/>
      <c r="I400" s="22">
        <f t="shared" si="10"/>
        <v>0</v>
      </c>
      <c r="J400" s="14"/>
    </row>
    <row r="401" spans="1:10" ht="12.4" hidden="1" customHeight="1">
      <c r="A401" s="13"/>
      <c r="B401" s="1"/>
      <c r="C401" s="36"/>
      <c r="D401" s="160"/>
      <c r="E401" s="161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List'!$B$1:$X$65536,12,FALSE)*$M$15),2)</f>
        <v>0</v>
      </c>
      <c r="H401" s="21"/>
      <c r="I401" s="22">
        <f t="shared" si="10"/>
        <v>0</v>
      </c>
      <c r="J401" s="14"/>
    </row>
    <row r="402" spans="1:10" ht="12.4" hidden="1" customHeight="1">
      <c r="A402" s="13"/>
      <c r="B402" s="1"/>
      <c r="C402" s="36"/>
      <c r="D402" s="160"/>
      <c r="E402" s="161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List'!$B$1:$X$65536,12,FALSE)*$M$15),2)</f>
        <v>0</v>
      </c>
      <c r="H402" s="21"/>
      <c r="I402" s="22">
        <f t="shared" si="10"/>
        <v>0</v>
      </c>
      <c r="J402" s="14"/>
    </row>
    <row r="403" spans="1:10" ht="12.4" hidden="1" customHeight="1">
      <c r="A403" s="13"/>
      <c r="B403" s="1"/>
      <c r="C403" s="36"/>
      <c r="D403" s="160"/>
      <c r="E403" s="161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List'!$B$1:$X$65536,12,FALSE)*$M$15),2)</f>
        <v>0</v>
      </c>
      <c r="H403" s="21"/>
      <c r="I403" s="22">
        <f t="shared" si="10"/>
        <v>0</v>
      </c>
      <c r="J403" s="14"/>
    </row>
    <row r="404" spans="1:10" ht="12.4" hidden="1" customHeight="1">
      <c r="A404" s="13"/>
      <c r="B404" s="1"/>
      <c r="C404" s="36"/>
      <c r="D404" s="160"/>
      <c r="E404" s="161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List'!$B$1:$X$65536,12,FALSE)*$M$15),2)</f>
        <v>0</v>
      </c>
      <c r="H404" s="21"/>
      <c r="I404" s="22">
        <f t="shared" si="10"/>
        <v>0</v>
      </c>
      <c r="J404" s="14"/>
    </row>
    <row r="405" spans="1:10" ht="12.4" hidden="1" customHeight="1">
      <c r="A405" s="13"/>
      <c r="B405" s="1"/>
      <c r="C405" s="36"/>
      <c r="D405" s="160"/>
      <c r="E405" s="161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List'!$B$1:$X$65536,12,FALSE)*$M$15),2)</f>
        <v>0</v>
      </c>
      <c r="H405" s="21"/>
      <c r="I405" s="22">
        <f t="shared" si="10"/>
        <v>0</v>
      </c>
      <c r="J405" s="14"/>
    </row>
    <row r="406" spans="1:10" ht="12.4" hidden="1" customHeight="1">
      <c r="A406" s="13"/>
      <c r="B406" s="1"/>
      <c r="C406" s="36"/>
      <c r="D406" s="160"/>
      <c r="E406" s="161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List'!$B$1:$X$65536,12,FALSE)*$M$15),2)</f>
        <v>0</v>
      </c>
      <c r="H406" s="21"/>
      <c r="I406" s="22">
        <f t="shared" si="10"/>
        <v>0</v>
      </c>
      <c r="J406" s="14"/>
    </row>
    <row r="407" spans="1:10" ht="12.4" hidden="1" customHeight="1">
      <c r="A407" s="13"/>
      <c r="B407" s="1"/>
      <c r="C407" s="36"/>
      <c r="D407" s="160"/>
      <c r="E407" s="161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List'!$B$1:$X$65536,12,FALSE)*$M$15),2)</f>
        <v>0</v>
      </c>
      <c r="H407" s="21"/>
      <c r="I407" s="22">
        <f t="shared" si="10"/>
        <v>0</v>
      </c>
      <c r="J407" s="14"/>
    </row>
    <row r="408" spans="1:10" ht="12.4" hidden="1" customHeight="1">
      <c r="A408" s="13"/>
      <c r="B408" s="1"/>
      <c r="C408" s="36"/>
      <c r="D408" s="160"/>
      <c r="E408" s="161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List'!$B$1:$X$65536,12,FALSE)*$M$15),2)</f>
        <v>0</v>
      </c>
      <c r="H408" s="21"/>
      <c r="I408" s="22">
        <f t="shared" si="10"/>
        <v>0</v>
      </c>
      <c r="J408" s="14"/>
    </row>
    <row r="409" spans="1:10" ht="12.4" hidden="1" customHeight="1">
      <c r="A409" s="13"/>
      <c r="B409" s="1"/>
      <c r="C409" s="36"/>
      <c r="D409" s="160"/>
      <c r="E409" s="161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List'!$B$1:$X$65536,12,FALSE)*$M$15),2)</f>
        <v>0</v>
      </c>
      <c r="H409" s="21"/>
      <c r="I409" s="22">
        <f t="shared" si="10"/>
        <v>0</v>
      </c>
      <c r="J409" s="14"/>
    </row>
    <row r="410" spans="1:10" ht="12.4" hidden="1" customHeight="1">
      <c r="A410" s="13"/>
      <c r="B410" s="1"/>
      <c r="C410" s="36"/>
      <c r="D410" s="160"/>
      <c r="E410" s="161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List'!$B$1:$X$65536,12,FALSE)*$M$15),2)</f>
        <v>0</v>
      </c>
      <c r="H410" s="21"/>
      <c r="I410" s="22">
        <f t="shared" si="10"/>
        <v>0</v>
      </c>
      <c r="J410" s="14"/>
    </row>
    <row r="411" spans="1:10" ht="12.4" hidden="1" customHeight="1">
      <c r="A411" s="13"/>
      <c r="B411" s="1"/>
      <c r="C411" s="36"/>
      <c r="D411" s="160"/>
      <c r="E411" s="161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List'!$B$1:$X$65536,12,FALSE)*$M$15),2)</f>
        <v>0</v>
      </c>
      <c r="H411" s="21"/>
      <c r="I411" s="22">
        <f t="shared" si="10"/>
        <v>0</v>
      </c>
      <c r="J411" s="14"/>
    </row>
    <row r="412" spans="1:10" ht="12.4" hidden="1" customHeight="1">
      <c r="A412" s="13"/>
      <c r="B412" s="1"/>
      <c r="C412" s="37"/>
      <c r="D412" s="160"/>
      <c r="E412" s="161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List'!$B$1:$X$65536,12,FALSE)*$M$15),2)</f>
        <v>0</v>
      </c>
      <c r="H412" s="21"/>
      <c r="I412" s="22">
        <f t="shared" si="10"/>
        <v>0</v>
      </c>
      <c r="J412" s="14"/>
    </row>
    <row r="413" spans="1:10" ht="12.4" hidden="1" customHeight="1">
      <c r="A413" s="13"/>
      <c r="B413" s="1"/>
      <c r="C413" s="37"/>
      <c r="D413" s="160"/>
      <c r="E413" s="161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List'!$B$1:$X$65536,12,FALSE)*$M$15),2)</f>
        <v>0</v>
      </c>
      <c r="H413" s="21"/>
      <c r="I413" s="22">
        <f t="shared" si="10"/>
        <v>0</v>
      </c>
      <c r="J413" s="14"/>
    </row>
    <row r="414" spans="1:10" ht="12.4" hidden="1" customHeight="1">
      <c r="A414" s="13"/>
      <c r="B414" s="1"/>
      <c r="C414" s="36"/>
      <c r="D414" s="160"/>
      <c r="E414" s="161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List'!$B$1:$X$65536,12,FALSE)*$M$15),2)</f>
        <v>0</v>
      </c>
      <c r="H414" s="21"/>
      <c r="I414" s="22">
        <f t="shared" si="10"/>
        <v>0</v>
      </c>
      <c r="J414" s="14"/>
    </row>
    <row r="415" spans="1:10" ht="12.4" hidden="1" customHeight="1">
      <c r="A415" s="13"/>
      <c r="B415" s="1"/>
      <c r="C415" s="36"/>
      <c r="D415" s="160"/>
      <c r="E415" s="161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List'!$B$1:$X$65536,12,FALSE)*$M$15),2)</f>
        <v>0</v>
      </c>
      <c r="H415" s="21"/>
      <c r="I415" s="22">
        <f t="shared" si="10"/>
        <v>0</v>
      </c>
      <c r="J415" s="14"/>
    </row>
    <row r="416" spans="1:10" ht="12.4" hidden="1" customHeight="1">
      <c r="A416" s="13"/>
      <c r="B416" s="1"/>
      <c r="C416" s="36"/>
      <c r="D416" s="160"/>
      <c r="E416" s="161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List'!$B$1:$X$65536,12,FALSE)*$M$15),2)</f>
        <v>0</v>
      </c>
      <c r="H416" s="21"/>
      <c r="I416" s="22">
        <f t="shared" si="10"/>
        <v>0</v>
      </c>
      <c r="J416" s="14"/>
    </row>
    <row r="417" spans="1:10" ht="12.4" hidden="1" customHeight="1">
      <c r="A417" s="13"/>
      <c r="B417" s="1"/>
      <c r="C417" s="36"/>
      <c r="D417" s="160"/>
      <c r="E417" s="161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List'!$B$1:$X$65536,12,FALSE)*$M$15),2)</f>
        <v>0</v>
      </c>
      <c r="H417" s="21"/>
      <c r="I417" s="22">
        <f t="shared" si="10"/>
        <v>0</v>
      </c>
      <c r="J417" s="14"/>
    </row>
    <row r="418" spans="1:10" ht="12.4" hidden="1" customHeight="1">
      <c r="A418" s="13"/>
      <c r="B418" s="1"/>
      <c r="C418" s="36"/>
      <c r="D418" s="160"/>
      <c r="E418" s="161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List'!$B$1:$X$65536,12,FALSE)*$M$15),2)</f>
        <v>0</v>
      </c>
      <c r="H418" s="21"/>
      <c r="I418" s="22">
        <f t="shared" si="10"/>
        <v>0</v>
      </c>
      <c r="J418" s="14"/>
    </row>
    <row r="419" spans="1:10" ht="12.4" hidden="1" customHeight="1">
      <c r="A419" s="13"/>
      <c r="B419" s="1"/>
      <c r="C419" s="36"/>
      <c r="D419" s="160"/>
      <c r="E419" s="161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List'!$B$1:$X$65536,12,FALSE)*$M$15),2)</f>
        <v>0</v>
      </c>
      <c r="H419" s="21"/>
      <c r="I419" s="22">
        <f t="shared" si="10"/>
        <v>0</v>
      </c>
      <c r="J419" s="14"/>
    </row>
    <row r="420" spans="1:10" ht="12.4" hidden="1" customHeight="1">
      <c r="A420" s="13"/>
      <c r="B420" s="1"/>
      <c r="C420" s="36"/>
      <c r="D420" s="160"/>
      <c r="E420" s="161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List'!$B$1:$X$65536,12,FALSE)*$M$15),2)</f>
        <v>0</v>
      </c>
      <c r="H420" s="21"/>
      <c r="I420" s="22">
        <f t="shared" si="10"/>
        <v>0</v>
      </c>
      <c r="J420" s="14"/>
    </row>
    <row r="421" spans="1:10" ht="12.4" hidden="1" customHeight="1">
      <c r="A421" s="13"/>
      <c r="B421" s="1"/>
      <c r="C421" s="36"/>
      <c r="D421" s="160"/>
      <c r="E421" s="161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List'!$B$1:$X$65536,12,FALSE)*$M$15),2)</f>
        <v>0</v>
      </c>
      <c r="H421" s="21"/>
      <c r="I421" s="22">
        <f t="shared" si="10"/>
        <v>0</v>
      </c>
      <c r="J421" s="14"/>
    </row>
    <row r="422" spans="1:10" ht="12.4" hidden="1" customHeight="1">
      <c r="A422" s="13"/>
      <c r="B422" s="1"/>
      <c r="C422" s="36"/>
      <c r="D422" s="160"/>
      <c r="E422" s="161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List'!$B$1:$X$65536,12,FALSE)*$M$15),2)</f>
        <v>0</v>
      </c>
      <c r="H422" s="21"/>
      <c r="I422" s="22">
        <f t="shared" si="10"/>
        <v>0</v>
      </c>
      <c r="J422" s="14"/>
    </row>
    <row r="423" spans="1:10" ht="12.4" hidden="1" customHeight="1">
      <c r="A423" s="13"/>
      <c r="B423" s="1"/>
      <c r="C423" s="36"/>
      <c r="D423" s="160"/>
      <c r="E423" s="161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List'!$B$1:$X$65536,12,FALSE)*$M$15),2)</f>
        <v>0</v>
      </c>
      <c r="H423" s="21"/>
      <c r="I423" s="22">
        <f t="shared" si="10"/>
        <v>0</v>
      </c>
      <c r="J423" s="14"/>
    </row>
    <row r="424" spans="1:10" ht="12.4" hidden="1" customHeight="1">
      <c r="A424" s="13"/>
      <c r="B424" s="1"/>
      <c r="C424" s="37"/>
      <c r="D424" s="160"/>
      <c r="E424" s="161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List'!$B$1:$X$65536,12,FALSE)*$M$15),2)</f>
        <v>0</v>
      </c>
      <c r="H424" s="21"/>
      <c r="I424" s="22">
        <f t="shared" si="10"/>
        <v>0</v>
      </c>
      <c r="J424" s="14"/>
    </row>
    <row r="425" spans="1:10" ht="12" hidden="1" customHeight="1">
      <c r="A425" s="13"/>
      <c r="B425" s="1"/>
      <c r="C425" s="36"/>
      <c r="D425" s="160"/>
      <c r="E425" s="161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List'!$B$1:$X$65536,12,FALSE)*$M$15),2)</f>
        <v>0</v>
      </c>
      <c r="H425" s="21"/>
      <c r="I425" s="22">
        <f t="shared" si="10"/>
        <v>0</v>
      </c>
      <c r="J425" s="14"/>
    </row>
    <row r="426" spans="1:10" ht="12.4" hidden="1" customHeight="1">
      <c r="A426" s="13"/>
      <c r="B426" s="1"/>
      <c r="C426" s="36"/>
      <c r="D426" s="160"/>
      <c r="E426" s="161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List'!$B$1:$X$65536,12,FALSE)*$M$15),2)</f>
        <v>0</v>
      </c>
      <c r="H426" s="21"/>
      <c r="I426" s="22">
        <f t="shared" si="10"/>
        <v>0</v>
      </c>
      <c r="J426" s="14"/>
    </row>
    <row r="427" spans="1:10" ht="12.4" hidden="1" customHeight="1">
      <c r="A427" s="13"/>
      <c r="B427" s="1"/>
      <c r="C427" s="36"/>
      <c r="D427" s="160"/>
      <c r="E427" s="161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List'!$B$1:$X$65536,12,FALSE)*$M$15),2)</f>
        <v>0</v>
      </c>
      <c r="H427" s="21"/>
      <c r="I427" s="22">
        <f t="shared" si="10"/>
        <v>0</v>
      </c>
      <c r="J427" s="14"/>
    </row>
    <row r="428" spans="1:10" ht="12.4" hidden="1" customHeight="1">
      <c r="A428" s="13"/>
      <c r="B428" s="1"/>
      <c r="C428" s="36"/>
      <c r="D428" s="160"/>
      <c r="E428" s="161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List'!$B$1:$X$65536,12,FALSE)*$M$15),2)</f>
        <v>0</v>
      </c>
      <c r="H428" s="21"/>
      <c r="I428" s="22">
        <f t="shared" si="10"/>
        <v>0</v>
      </c>
      <c r="J428" s="14"/>
    </row>
    <row r="429" spans="1:10" ht="12.4" hidden="1" customHeight="1">
      <c r="A429" s="13"/>
      <c r="B429" s="1"/>
      <c r="C429" s="36"/>
      <c r="D429" s="160"/>
      <c r="E429" s="161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List'!$B$1:$X$65536,12,FALSE)*$M$15),2)</f>
        <v>0</v>
      </c>
      <c r="H429" s="21"/>
      <c r="I429" s="22">
        <f t="shared" si="10"/>
        <v>0</v>
      </c>
      <c r="J429" s="14"/>
    </row>
    <row r="430" spans="1:10" ht="12.4" hidden="1" customHeight="1">
      <c r="A430" s="13"/>
      <c r="B430" s="1"/>
      <c r="C430" s="36"/>
      <c r="D430" s="160"/>
      <c r="E430" s="161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List'!$B$1:$X$65536,12,FALSE)*$M$15),2)</f>
        <v>0</v>
      </c>
      <c r="H430" s="21"/>
      <c r="I430" s="22">
        <f t="shared" si="10"/>
        <v>0</v>
      </c>
      <c r="J430" s="14"/>
    </row>
    <row r="431" spans="1:10" ht="12.4" hidden="1" customHeight="1">
      <c r="A431" s="13"/>
      <c r="B431" s="1"/>
      <c r="C431" s="36"/>
      <c r="D431" s="160"/>
      <c r="E431" s="161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List'!$B$1:$X$65536,12,FALSE)*$M$15),2)</f>
        <v>0</v>
      </c>
      <c r="H431" s="21"/>
      <c r="I431" s="22">
        <f t="shared" si="10"/>
        <v>0</v>
      </c>
      <c r="J431" s="14"/>
    </row>
    <row r="432" spans="1:10" ht="12.4" hidden="1" customHeight="1">
      <c r="A432" s="13"/>
      <c r="B432" s="1"/>
      <c r="C432" s="36"/>
      <c r="D432" s="160"/>
      <c r="E432" s="161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List'!$B$1:$X$65536,12,FALSE)*$M$15),2)</f>
        <v>0</v>
      </c>
      <c r="H432" s="21"/>
      <c r="I432" s="22">
        <f t="shared" si="10"/>
        <v>0</v>
      </c>
      <c r="J432" s="14"/>
    </row>
    <row r="433" spans="1:10" ht="12.4" hidden="1" customHeight="1">
      <c r="A433" s="13"/>
      <c r="B433" s="1"/>
      <c r="C433" s="36"/>
      <c r="D433" s="160"/>
      <c r="E433" s="161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List'!$B$1:$X$65536,12,FALSE)*$M$15),2)</f>
        <v>0</v>
      </c>
      <c r="H433" s="21"/>
      <c r="I433" s="22">
        <f t="shared" si="10"/>
        <v>0</v>
      </c>
      <c r="J433" s="14"/>
    </row>
    <row r="434" spans="1:10" ht="12.4" hidden="1" customHeight="1">
      <c r="A434" s="13"/>
      <c r="B434" s="1"/>
      <c r="C434" s="36"/>
      <c r="D434" s="160"/>
      <c r="E434" s="161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List'!$B$1:$X$65536,12,FALSE)*$M$15),2)</f>
        <v>0</v>
      </c>
      <c r="H434" s="21"/>
      <c r="I434" s="22">
        <f t="shared" si="10"/>
        <v>0</v>
      </c>
      <c r="J434" s="14"/>
    </row>
    <row r="435" spans="1:10" ht="12.4" hidden="1" customHeight="1">
      <c r="A435" s="13"/>
      <c r="B435" s="1"/>
      <c r="C435" s="36"/>
      <c r="D435" s="160"/>
      <c r="E435" s="161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List'!$B$1:$X$65536,12,FALSE)*$M$15),2)</f>
        <v>0</v>
      </c>
      <c r="H435" s="21"/>
      <c r="I435" s="22">
        <f t="shared" si="10"/>
        <v>0</v>
      </c>
      <c r="J435" s="14"/>
    </row>
    <row r="436" spans="1:10" ht="12.4" hidden="1" customHeight="1">
      <c r="A436" s="13"/>
      <c r="B436" s="1"/>
      <c r="C436" s="36"/>
      <c r="D436" s="160"/>
      <c r="E436" s="161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List'!$B$1:$X$65536,12,FALSE)*$M$15),2)</f>
        <v>0</v>
      </c>
      <c r="H436" s="21"/>
      <c r="I436" s="22">
        <f t="shared" si="10"/>
        <v>0</v>
      </c>
      <c r="J436" s="14"/>
    </row>
    <row r="437" spans="1:10" ht="12.4" hidden="1" customHeight="1">
      <c r="A437" s="13"/>
      <c r="B437" s="1"/>
      <c r="C437" s="36"/>
      <c r="D437" s="160"/>
      <c r="E437" s="161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List'!$B$1:$X$65536,12,FALSE)*$M$15),2)</f>
        <v>0</v>
      </c>
      <c r="H437" s="21"/>
      <c r="I437" s="22">
        <f t="shared" si="10"/>
        <v>0</v>
      </c>
      <c r="J437" s="14"/>
    </row>
    <row r="438" spans="1:10" ht="12.4" hidden="1" customHeight="1">
      <c r="A438" s="13"/>
      <c r="B438" s="1"/>
      <c r="C438" s="36"/>
      <c r="D438" s="160"/>
      <c r="E438" s="161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List'!$B$1:$X$65536,12,FALSE)*$M$15),2)</f>
        <v>0</v>
      </c>
      <c r="H438" s="21"/>
      <c r="I438" s="22">
        <f t="shared" si="10"/>
        <v>0</v>
      </c>
      <c r="J438" s="14"/>
    </row>
    <row r="439" spans="1:10" ht="12.4" hidden="1" customHeight="1">
      <c r="A439" s="13"/>
      <c r="B439" s="1"/>
      <c r="C439" s="36"/>
      <c r="D439" s="160"/>
      <c r="E439" s="161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List'!$B$1:$X$65536,12,FALSE)*$M$15),2)</f>
        <v>0</v>
      </c>
      <c r="H439" s="21"/>
      <c r="I439" s="22">
        <f t="shared" si="10"/>
        <v>0</v>
      </c>
      <c r="J439" s="14"/>
    </row>
    <row r="440" spans="1:10" ht="12.4" hidden="1" customHeight="1">
      <c r="A440" s="13"/>
      <c r="B440" s="1"/>
      <c r="C440" s="36"/>
      <c r="D440" s="160"/>
      <c r="E440" s="161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List'!$B$1:$X$65536,12,FALSE)*$M$15),2)</f>
        <v>0</v>
      </c>
      <c r="H440" s="21"/>
      <c r="I440" s="22">
        <f t="shared" si="10"/>
        <v>0</v>
      </c>
      <c r="J440" s="14"/>
    </row>
    <row r="441" spans="1:10" ht="12.4" hidden="1" customHeight="1">
      <c r="A441" s="13"/>
      <c r="B441" s="1"/>
      <c r="C441" s="36"/>
      <c r="D441" s="160"/>
      <c r="E441" s="161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List'!$B$1:$X$65536,12,FALSE)*$M$15),2)</f>
        <v>0</v>
      </c>
      <c r="H441" s="21"/>
      <c r="I441" s="22">
        <f t="shared" si="10"/>
        <v>0</v>
      </c>
      <c r="J441" s="14"/>
    </row>
    <row r="442" spans="1:10" ht="12.4" hidden="1" customHeight="1">
      <c r="A442" s="13"/>
      <c r="B442" s="1"/>
      <c r="C442" s="36"/>
      <c r="D442" s="160"/>
      <c r="E442" s="161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List'!$B$1:$X$65536,12,FALSE)*$M$15),2)</f>
        <v>0</v>
      </c>
      <c r="H442" s="21"/>
      <c r="I442" s="22">
        <f t="shared" si="10"/>
        <v>0</v>
      </c>
      <c r="J442" s="14"/>
    </row>
    <row r="443" spans="1:10" ht="12.4" hidden="1" customHeight="1">
      <c r="A443" s="13"/>
      <c r="B443" s="1"/>
      <c r="C443" s="36"/>
      <c r="D443" s="160"/>
      <c r="E443" s="161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List'!$B$1:$X$65536,12,FALSE)*$M$15),2)</f>
        <v>0</v>
      </c>
      <c r="H443" s="21"/>
      <c r="I443" s="22">
        <f t="shared" si="10"/>
        <v>0</v>
      </c>
      <c r="J443" s="14"/>
    </row>
    <row r="444" spans="1:10" ht="12.4" hidden="1" customHeight="1">
      <c r="A444" s="13"/>
      <c r="B444" s="1"/>
      <c r="C444" s="36"/>
      <c r="D444" s="160"/>
      <c r="E444" s="161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List'!$B$1:$X$65536,12,FALSE)*$M$15),2)</f>
        <v>0</v>
      </c>
      <c r="H444" s="21"/>
      <c r="I444" s="22">
        <f t="shared" si="10"/>
        <v>0</v>
      </c>
      <c r="J444" s="14"/>
    </row>
    <row r="445" spans="1:10" ht="12.4" hidden="1" customHeight="1">
      <c r="A445" s="13"/>
      <c r="B445" s="1"/>
      <c r="C445" s="36"/>
      <c r="D445" s="160"/>
      <c r="E445" s="161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List'!$B$1:$X$65536,12,FALSE)*$M$15),2)</f>
        <v>0</v>
      </c>
      <c r="H445" s="21"/>
      <c r="I445" s="22">
        <f t="shared" si="10"/>
        <v>0</v>
      </c>
      <c r="J445" s="14"/>
    </row>
    <row r="446" spans="1:10" ht="12.4" hidden="1" customHeight="1">
      <c r="A446" s="13"/>
      <c r="B446" s="1"/>
      <c r="C446" s="36"/>
      <c r="D446" s="160"/>
      <c r="E446" s="161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List'!$B$1:$X$65536,12,FALSE)*$M$15),2)</f>
        <v>0</v>
      </c>
      <c r="H446" s="21"/>
      <c r="I446" s="22">
        <f t="shared" si="10"/>
        <v>0</v>
      </c>
      <c r="J446" s="14"/>
    </row>
    <row r="447" spans="1:10" ht="12.4" hidden="1" customHeight="1">
      <c r="A447" s="13"/>
      <c r="B447" s="1"/>
      <c r="C447" s="36"/>
      <c r="D447" s="160"/>
      <c r="E447" s="161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List'!$B$1:$X$65536,12,FALSE)*$M$15),2)</f>
        <v>0</v>
      </c>
      <c r="H447" s="21"/>
      <c r="I447" s="22">
        <f t="shared" si="10"/>
        <v>0</v>
      </c>
      <c r="J447" s="14"/>
    </row>
    <row r="448" spans="1:10" ht="12.4" hidden="1" customHeight="1">
      <c r="A448" s="13"/>
      <c r="B448" s="1"/>
      <c r="C448" s="36"/>
      <c r="D448" s="160"/>
      <c r="E448" s="161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List'!$B$1:$X$65536,12,FALSE)*$M$15),2)</f>
        <v>0</v>
      </c>
      <c r="H448" s="21"/>
      <c r="I448" s="22">
        <f t="shared" si="10"/>
        <v>0</v>
      </c>
      <c r="J448" s="14"/>
    </row>
    <row r="449" spans="1:10" ht="12.4" hidden="1" customHeight="1">
      <c r="A449" s="13"/>
      <c r="B449" s="1"/>
      <c r="C449" s="36"/>
      <c r="D449" s="160"/>
      <c r="E449" s="161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List'!$B$1:$X$65536,12,FALSE)*$M$15),2)</f>
        <v>0</v>
      </c>
      <c r="H449" s="21"/>
      <c r="I449" s="22">
        <f t="shared" si="10"/>
        <v>0</v>
      </c>
      <c r="J449" s="14"/>
    </row>
    <row r="450" spans="1:10" ht="12.4" hidden="1" customHeight="1">
      <c r="A450" s="13"/>
      <c r="B450" s="1"/>
      <c r="C450" s="36"/>
      <c r="D450" s="160"/>
      <c r="E450" s="161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List'!$B$1:$X$65536,12,FALSE)*$M$15),2)</f>
        <v>0</v>
      </c>
      <c r="H450" s="21"/>
      <c r="I450" s="22">
        <f t="shared" si="10"/>
        <v>0</v>
      </c>
      <c r="J450" s="14"/>
    </row>
    <row r="451" spans="1:10" ht="12.4" hidden="1" customHeight="1">
      <c r="A451" s="13"/>
      <c r="B451" s="1"/>
      <c r="C451" s="36"/>
      <c r="D451" s="160"/>
      <c r="E451" s="161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List'!$B$1:$X$65536,12,FALSE)*$M$15),2)</f>
        <v>0</v>
      </c>
      <c r="H451" s="21"/>
      <c r="I451" s="22">
        <f t="shared" si="10"/>
        <v>0</v>
      </c>
      <c r="J451" s="14"/>
    </row>
    <row r="452" spans="1:10" ht="12.4" hidden="1" customHeight="1">
      <c r="A452" s="13"/>
      <c r="B452" s="1"/>
      <c r="C452" s="37"/>
      <c r="D452" s="160"/>
      <c r="E452" s="161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List'!$B$1:$X$65536,12,FALSE)*$M$15),2)</f>
        <v>0</v>
      </c>
      <c r="H452" s="21"/>
      <c r="I452" s="22">
        <f>ROUND(IF(ISNUMBER(B452), G452*B452, 0),5)</f>
        <v>0</v>
      </c>
      <c r="J452" s="14"/>
    </row>
    <row r="453" spans="1:10" ht="12" hidden="1" customHeight="1">
      <c r="A453" s="13"/>
      <c r="B453" s="1"/>
      <c r="C453" s="36"/>
      <c r="D453" s="160"/>
      <c r="E453" s="161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List'!$B$1:$X$65536,12,FALSE)*$M$15),2)</f>
        <v>0</v>
      </c>
      <c r="H453" s="21"/>
      <c r="I453" s="22">
        <f t="shared" ref="I453:I503" si="11">ROUND(IF(ISNUMBER(B453), G453*B453, 0),5)</f>
        <v>0</v>
      </c>
      <c r="J453" s="14"/>
    </row>
    <row r="454" spans="1:10" ht="12.4" hidden="1" customHeight="1">
      <c r="A454" s="13"/>
      <c r="B454" s="1"/>
      <c r="C454" s="36"/>
      <c r="D454" s="160"/>
      <c r="E454" s="161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List'!$B$1:$X$65536,12,FALSE)*$M$15),2)</f>
        <v>0</v>
      </c>
      <c r="H454" s="21"/>
      <c r="I454" s="22">
        <f t="shared" si="11"/>
        <v>0</v>
      </c>
      <c r="J454" s="14"/>
    </row>
    <row r="455" spans="1:10" ht="12.4" hidden="1" customHeight="1">
      <c r="A455" s="13"/>
      <c r="B455" s="1"/>
      <c r="C455" s="36"/>
      <c r="D455" s="160"/>
      <c r="E455" s="161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List'!$B$1:$X$65536,12,FALSE)*$M$15),2)</f>
        <v>0</v>
      </c>
      <c r="H455" s="21"/>
      <c r="I455" s="22">
        <f t="shared" si="11"/>
        <v>0</v>
      </c>
      <c r="J455" s="14"/>
    </row>
    <row r="456" spans="1:10" ht="12.4" hidden="1" customHeight="1">
      <c r="A456" s="13"/>
      <c r="B456" s="1"/>
      <c r="C456" s="36"/>
      <c r="D456" s="160"/>
      <c r="E456" s="161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List'!$B$1:$X$65536,12,FALSE)*$M$15),2)</f>
        <v>0</v>
      </c>
      <c r="H456" s="21"/>
      <c r="I456" s="22">
        <f t="shared" si="11"/>
        <v>0</v>
      </c>
      <c r="J456" s="14"/>
    </row>
    <row r="457" spans="1:10" ht="12.4" hidden="1" customHeight="1">
      <c r="A457" s="13"/>
      <c r="B457" s="1"/>
      <c r="C457" s="36"/>
      <c r="D457" s="160"/>
      <c r="E457" s="161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List'!$B$1:$X$65536,12,FALSE)*$M$15),2)</f>
        <v>0</v>
      </c>
      <c r="H457" s="21"/>
      <c r="I457" s="22">
        <f t="shared" si="11"/>
        <v>0</v>
      </c>
      <c r="J457" s="14"/>
    </row>
    <row r="458" spans="1:10" ht="12.4" hidden="1" customHeight="1">
      <c r="A458" s="13"/>
      <c r="B458" s="1"/>
      <c r="C458" s="36"/>
      <c r="D458" s="160"/>
      <c r="E458" s="161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List'!$B$1:$X$65536,12,FALSE)*$M$15),2)</f>
        <v>0</v>
      </c>
      <c r="H458" s="21"/>
      <c r="I458" s="22">
        <f t="shared" si="11"/>
        <v>0</v>
      </c>
      <c r="J458" s="14"/>
    </row>
    <row r="459" spans="1:10" ht="12.4" hidden="1" customHeight="1">
      <c r="A459" s="13"/>
      <c r="B459" s="1"/>
      <c r="C459" s="36"/>
      <c r="D459" s="160"/>
      <c r="E459" s="161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List'!$B$1:$X$65536,12,FALSE)*$M$15),2)</f>
        <v>0</v>
      </c>
      <c r="H459" s="21"/>
      <c r="I459" s="22">
        <f t="shared" si="11"/>
        <v>0</v>
      </c>
      <c r="J459" s="14"/>
    </row>
    <row r="460" spans="1:10" ht="12.4" hidden="1" customHeight="1">
      <c r="A460" s="13"/>
      <c r="B460" s="1"/>
      <c r="C460" s="36"/>
      <c r="D460" s="160"/>
      <c r="E460" s="161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List'!$B$1:$X$65536,12,FALSE)*$M$15),2)</f>
        <v>0</v>
      </c>
      <c r="H460" s="21"/>
      <c r="I460" s="22">
        <f t="shared" si="11"/>
        <v>0</v>
      </c>
      <c r="J460" s="14"/>
    </row>
    <row r="461" spans="1:10" ht="12.4" hidden="1" customHeight="1">
      <c r="A461" s="13"/>
      <c r="B461" s="1"/>
      <c r="C461" s="36"/>
      <c r="D461" s="160"/>
      <c r="E461" s="161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List'!$B$1:$X$65536,12,FALSE)*$M$15),2)</f>
        <v>0</v>
      </c>
      <c r="H461" s="21"/>
      <c r="I461" s="22">
        <f t="shared" si="11"/>
        <v>0</v>
      </c>
      <c r="J461" s="14"/>
    </row>
    <row r="462" spans="1:10" ht="12.4" hidden="1" customHeight="1">
      <c r="A462" s="13"/>
      <c r="B462" s="1"/>
      <c r="C462" s="36"/>
      <c r="D462" s="160"/>
      <c r="E462" s="161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List'!$B$1:$X$65536,12,FALSE)*$M$15),2)</f>
        <v>0</v>
      </c>
      <c r="H462" s="21"/>
      <c r="I462" s="22">
        <f t="shared" si="11"/>
        <v>0</v>
      </c>
      <c r="J462" s="14"/>
    </row>
    <row r="463" spans="1:10" ht="12.4" hidden="1" customHeight="1">
      <c r="A463" s="13"/>
      <c r="B463" s="1"/>
      <c r="C463" s="36"/>
      <c r="D463" s="160"/>
      <c r="E463" s="161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List'!$B$1:$X$65536,12,FALSE)*$M$15),2)</f>
        <v>0</v>
      </c>
      <c r="H463" s="21"/>
      <c r="I463" s="22">
        <f t="shared" si="11"/>
        <v>0</v>
      </c>
      <c r="J463" s="14"/>
    </row>
    <row r="464" spans="1:10" ht="12.4" hidden="1" customHeight="1">
      <c r="A464" s="13"/>
      <c r="B464" s="1"/>
      <c r="C464" s="36"/>
      <c r="D464" s="160"/>
      <c r="E464" s="161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List'!$B$1:$X$65536,12,FALSE)*$M$15),2)</f>
        <v>0</v>
      </c>
      <c r="H464" s="21"/>
      <c r="I464" s="22">
        <f t="shared" si="11"/>
        <v>0</v>
      </c>
      <c r="J464" s="14"/>
    </row>
    <row r="465" spans="1:10" ht="12.4" hidden="1" customHeight="1">
      <c r="A465" s="13"/>
      <c r="B465" s="1"/>
      <c r="C465" s="36"/>
      <c r="D465" s="160"/>
      <c r="E465" s="161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List'!$B$1:$X$65536,12,FALSE)*$M$15),2)</f>
        <v>0</v>
      </c>
      <c r="H465" s="21"/>
      <c r="I465" s="22">
        <f t="shared" si="11"/>
        <v>0</v>
      </c>
      <c r="J465" s="14"/>
    </row>
    <row r="466" spans="1:10" ht="12.4" hidden="1" customHeight="1">
      <c r="A466" s="13"/>
      <c r="B466" s="1"/>
      <c r="C466" s="36"/>
      <c r="D466" s="160"/>
      <c r="E466" s="161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List'!$B$1:$X$65536,12,FALSE)*$M$15),2)</f>
        <v>0</v>
      </c>
      <c r="H466" s="21"/>
      <c r="I466" s="22">
        <f t="shared" si="11"/>
        <v>0</v>
      </c>
      <c r="J466" s="14"/>
    </row>
    <row r="467" spans="1:10" ht="12.4" hidden="1" customHeight="1">
      <c r="A467" s="13"/>
      <c r="B467" s="1"/>
      <c r="C467" s="36"/>
      <c r="D467" s="160"/>
      <c r="E467" s="161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List'!$B$1:$X$65536,12,FALSE)*$M$15),2)</f>
        <v>0</v>
      </c>
      <c r="H467" s="21"/>
      <c r="I467" s="22">
        <f t="shared" si="11"/>
        <v>0</v>
      </c>
      <c r="J467" s="14"/>
    </row>
    <row r="468" spans="1:10" ht="12.4" hidden="1" customHeight="1">
      <c r="A468" s="13"/>
      <c r="B468" s="1"/>
      <c r="C468" s="36"/>
      <c r="D468" s="160"/>
      <c r="E468" s="161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List'!$B$1:$X$65536,12,FALSE)*$M$15),2)</f>
        <v>0</v>
      </c>
      <c r="H468" s="21"/>
      <c r="I468" s="22">
        <f t="shared" si="11"/>
        <v>0</v>
      </c>
      <c r="J468" s="14"/>
    </row>
    <row r="469" spans="1:10" ht="12.4" hidden="1" customHeight="1">
      <c r="A469" s="13"/>
      <c r="B469" s="1"/>
      <c r="C469" s="36"/>
      <c r="D469" s="160"/>
      <c r="E469" s="161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List'!$B$1:$X$65536,12,FALSE)*$M$15),2)</f>
        <v>0</v>
      </c>
      <c r="H469" s="21"/>
      <c r="I469" s="22">
        <f t="shared" si="11"/>
        <v>0</v>
      </c>
      <c r="J469" s="14"/>
    </row>
    <row r="470" spans="1:10" ht="12.4" hidden="1" customHeight="1">
      <c r="A470" s="13"/>
      <c r="B470" s="1"/>
      <c r="C470" s="36"/>
      <c r="D470" s="160"/>
      <c r="E470" s="161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List'!$B$1:$X$65536,12,FALSE)*$M$15),2)</f>
        <v>0</v>
      </c>
      <c r="H470" s="21"/>
      <c r="I470" s="22">
        <f t="shared" si="11"/>
        <v>0</v>
      </c>
      <c r="J470" s="14"/>
    </row>
    <row r="471" spans="1:10" ht="12.4" hidden="1" customHeight="1">
      <c r="A471" s="13"/>
      <c r="B471" s="1"/>
      <c r="C471" s="36"/>
      <c r="D471" s="160"/>
      <c r="E471" s="161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List'!$B$1:$X$65536,12,FALSE)*$M$15),2)</f>
        <v>0</v>
      </c>
      <c r="H471" s="21"/>
      <c r="I471" s="22">
        <f t="shared" si="11"/>
        <v>0</v>
      </c>
      <c r="J471" s="14"/>
    </row>
    <row r="472" spans="1:10" ht="12.4" hidden="1" customHeight="1">
      <c r="A472" s="13"/>
      <c r="B472" s="1"/>
      <c r="C472" s="36"/>
      <c r="D472" s="160"/>
      <c r="E472" s="161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List'!$B$1:$X$65536,12,FALSE)*$M$15),2)</f>
        <v>0</v>
      </c>
      <c r="H472" s="21"/>
      <c r="I472" s="22">
        <f t="shared" si="11"/>
        <v>0</v>
      </c>
      <c r="J472" s="14"/>
    </row>
    <row r="473" spans="1:10" ht="12.4" hidden="1" customHeight="1">
      <c r="A473" s="13"/>
      <c r="B473" s="1"/>
      <c r="C473" s="36"/>
      <c r="D473" s="160"/>
      <c r="E473" s="161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List'!$B$1:$X$65536,12,FALSE)*$M$15),2)</f>
        <v>0</v>
      </c>
      <c r="H473" s="21"/>
      <c r="I473" s="22">
        <f t="shared" si="11"/>
        <v>0</v>
      </c>
      <c r="J473" s="14"/>
    </row>
    <row r="474" spans="1:10" ht="12.4" hidden="1" customHeight="1">
      <c r="A474" s="13"/>
      <c r="B474" s="1"/>
      <c r="C474" s="36"/>
      <c r="D474" s="160"/>
      <c r="E474" s="161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List'!$B$1:$X$65536,12,FALSE)*$M$15),2)</f>
        <v>0</v>
      </c>
      <c r="H474" s="21"/>
      <c r="I474" s="22">
        <f t="shared" si="11"/>
        <v>0</v>
      </c>
      <c r="J474" s="14"/>
    </row>
    <row r="475" spans="1:10" ht="12.4" hidden="1" customHeight="1">
      <c r="A475" s="13"/>
      <c r="B475" s="1"/>
      <c r="C475" s="36"/>
      <c r="D475" s="160"/>
      <c r="E475" s="161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List'!$B$1:$X$65536,12,FALSE)*$M$15),2)</f>
        <v>0</v>
      </c>
      <c r="H475" s="21"/>
      <c r="I475" s="22">
        <f t="shared" si="11"/>
        <v>0</v>
      </c>
      <c r="J475" s="14"/>
    </row>
    <row r="476" spans="1:10" ht="12.4" hidden="1" customHeight="1">
      <c r="A476" s="13"/>
      <c r="B476" s="1"/>
      <c r="C476" s="37"/>
      <c r="D476" s="160"/>
      <c r="E476" s="161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List'!$B$1:$X$65536,12,FALSE)*$M$15),2)</f>
        <v>0</v>
      </c>
      <c r="H476" s="21"/>
      <c r="I476" s="22">
        <f t="shared" si="11"/>
        <v>0</v>
      </c>
      <c r="J476" s="14"/>
    </row>
    <row r="477" spans="1:10" ht="12" hidden="1" customHeight="1">
      <c r="A477" s="13"/>
      <c r="B477" s="1"/>
      <c r="C477" s="36"/>
      <c r="D477" s="160"/>
      <c r="E477" s="161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List'!$B$1:$X$65536,12,FALSE)*$M$15),2)</f>
        <v>0</v>
      </c>
      <c r="H477" s="21"/>
      <c r="I477" s="22">
        <f t="shared" si="11"/>
        <v>0</v>
      </c>
      <c r="J477" s="14"/>
    </row>
    <row r="478" spans="1:10" ht="12.4" hidden="1" customHeight="1">
      <c r="A478" s="13"/>
      <c r="B478" s="1"/>
      <c r="C478" s="36"/>
      <c r="D478" s="160"/>
      <c r="E478" s="161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List'!$B$1:$X$65536,12,FALSE)*$M$15),2)</f>
        <v>0</v>
      </c>
      <c r="H478" s="21"/>
      <c r="I478" s="22">
        <f t="shared" si="11"/>
        <v>0</v>
      </c>
      <c r="J478" s="14"/>
    </row>
    <row r="479" spans="1:10" ht="12.4" hidden="1" customHeight="1">
      <c r="A479" s="13"/>
      <c r="B479" s="1"/>
      <c r="C479" s="36"/>
      <c r="D479" s="160"/>
      <c r="E479" s="161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List'!$B$1:$X$65536,12,FALSE)*$M$15),2)</f>
        <v>0</v>
      </c>
      <c r="H479" s="21"/>
      <c r="I479" s="22">
        <f t="shared" si="11"/>
        <v>0</v>
      </c>
      <c r="J479" s="14"/>
    </row>
    <row r="480" spans="1:10" ht="12.4" hidden="1" customHeight="1">
      <c r="A480" s="13"/>
      <c r="B480" s="1"/>
      <c r="C480" s="36"/>
      <c r="D480" s="160"/>
      <c r="E480" s="161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List'!$B$1:$X$65536,12,FALSE)*$M$15),2)</f>
        <v>0</v>
      </c>
      <c r="H480" s="21"/>
      <c r="I480" s="22">
        <f t="shared" si="11"/>
        <v>0</v>
      </c>
      <c r="J480" s="14"/>
    </row>
    <row r="481" spans="1:10" ht="12.4" hidden="1" customHeight="1">
      <c r="A481" s="13"/>
      <c r="B481" s="1"/>
      <c r="C481" s="36"/>
      <c r="D481" s="160"/>
      <c r="E481" s="161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List'!$B$1:$X$65536,12,FALSE)*$M$15),2)</f>
        <v>0</v>
      </c>
      <c r="H481" s="21"/>
      <c r="I481" s="22">
        <f t="shared" si="11"/>
        <v>0</v>
      </c>
      <c r="J481" s="14"/>
    </row>
    <row r="482" spans="1:10" ht="12.4" hidden="1" customHeight="1">
      <c r="A482" s="13"/>
      <c r="B482" s="1"/>
      <c r="C482" s="36"/>
      <c r="D482" s="160"/>
      <c r="E482" s="161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List'!$B$1:$X$65536,12,FALSE)*$M$15),2)</f>
        <v>0</v>
      </c>
      <c r="H482" s="21"/>
      <c r="I482" s="22">
        <f t="shared" si="11"/>
        <v>0</v>
      </c>
      <c r="J482" s="14"/>
    </row>
    <row r="483" spans="1:10" ht="12.4" hidden="1" customHeight="1">
      <c r="A483" s="13"/>
      <c r="B483" s="1"/>
      <c r="C483" s="36"/>
      <c r="D483" s="160"/>
      <c r="E483" s="161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List'!$B$1:$X$65536,12,FALSE)*$M$15),2)</f>
        <v>0</v>
      </c>
      <c r="H483" s="21"/>
      <c r="I483" s="22">
        <f t="shared" si="11"/>
        <v>0</v>
      </c>
      <c r="J483" s="14"/>
    </row>
    <row r="484" spans="1:10" ht="12.4" hidden="1" customHeight="1">
      <c r="A484" s="13"/>
      <c r="B484" s="1"/>
      <c r="C484" s="36"/>
      <c r="D484" s="160"/>
      <c r="E484" s="161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List'!$B$1:$X$65536,12,FALSE)*$M$15),2)</f>
        <v>0</v>
      </c>
      <c r="H484" s="21"/>
      <c r="I484" s="22">
        <f t="shared" si="11"/>
        <v>0</v>
      </c>
      <c r="J484" s="14"/>
    </row>
    <row r="485" spans="1:10" ht="12.4" hidden="1" customHeight="1">
      <c r="A485" s="13"/>
      <c r="B485" s="1"/>
      <c r="C485" s="36"/>
      <c r="D485" s="160"/>
      <c r="E485" s="161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List'!$B$1:$X$65536,12,FALSE)*$M$15),2)</f>
        <v>0</v>
      </c>
      <c r="H485" s="21"/>
      <c r="I485" s="22">
        <f t="shared" si="11"/>
        <v>0</v>
      </c>
      <c r="J485" s="14"/>
    </row>
    <row r="486" spans="1:10" ht="12.4" hidden="1" customHeight="1">
      <c r="A486" s="13"/>
      <c r="B486" s="1"/>
      <c r="C486" s="36"/>
      <c r="D486" s="160"/>
      <c r="E486" s="161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List'!$B$1:$X$65536,12,FALSE)*$M$15),2)</f>
        <v>0</v>
      </c>
      <c r="H486" s="21"/>
      <c r="I486" s="22">
        <f t="shared" si="11"/>
        <v>0</v>
      </c>
      <c r="J486" s="14"/>
    </row>
    <row r="487" spans="1:10" ht="12.4" hidden="1" customHeight="1">
      <c r="A487" s="13"/>
      <c r="B487" s="1"/>
      <c r="C487" s="36"/>
      <c r="D487" s="160"/>
      <c r="E487" s="161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List'!$B$1:$X$65536,12,FALSE)*$M$15),2)</f>
        <v>0</v>
      </c>
      <c r="H487" s="21"/>
      <c r="I487" s="22">
        <f t="shared" si="11"/>
        <v>0</v>
      </c>
      <c r="J487" s="14"/>
    </row>
    <row r="488" spans="1:10" ht="12.4" hidden="1" customHeight="1">
      <c r="A488" s="13"/>
      <c r="B488" s="1"/>
      <c r="C488" s="36"/>
      <c r="D488" s="160"/>
      <c r="E488" s="161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List'!$B$1:$X$65536,12,FALSE)*$M$15),2)</f>
        <v>0</v>
      </c>
      <c r="H488" s="21"/>
      <c r="I488" s="22">
        <f t="shared" si="11"/>
        <v>0</v>
      </c>
      <c r="J488" s="14"/>
    </row>
    <row r="489" spans="1:10" ht="12.4" hidden="1" customHeight="1">
      <c r="A489" s="13"/>
      <c r="B489" s="1"/>
      <c r="C489" s="36"/>
      <c r="D489" s="160"/>
      <c r="E489" s="161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List'!$B$1:$X$65536,12,FALSE)*$M$15),2)</f>
        <v>0</v>
      </c>
      <c r="H489" s="21"/>
      <c r="I489" s="22">
        <f t="shared" si="11"/>
        <v>0</v>
      </c>
      <c r="J489" s="14"/>
    </row>
    <row r="490" spans="1:10" ht="12.4" hidden="1" customHeight="1">
      <c r="A490" s="13"/>
      <c r="B490" s="1"/>
      <c r="C490" s="36"/>
      <c r="D490" s="160"/>
      <c r="E490" s="161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List'!$B$1:$X$65536,12,FALSE)*$M$15),2)</f>
        <v>0</v>
      </c>
      <c r="H490" s="21"/>
      <c r="I490" s="22">
        <f t="shared" si="11"/>
        <v>0</v>
      </c>
      <c r="J490" s="14"/>
    </row>
    <row r="491" spans="1:10" ht="12.4" hidden="1" customHeight="1">
      <c r="A491" s="13"/>
      <c r="B491" s="1"/>
      <c r="C491" s="36"/>
      <c r="D491" s="160"/>
      <c r="E491" s="161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List'!$B$1:$X$65536,12,FALSE)*$M$15),2)</f>
        <v>0</v>
      </c>
      <c r="H491" s="21"/>
      <c r="I491" s="22">
        <f t="shared" si="11"/>
        <v>0</v>
      </c>
      <c r="J491" s="14"/>
    </row>
    <row r="492" spans="1:10" ht="12.4" hidden="1" customHeight="1">
      <c r="A492" s="13"/>
      <c r="B492" s="1"/>
      <c r="C492" s="36"/>
      <c r="D492" s="160"/>
      <c r="E492" s="161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List'!$B$1:$X$65536,12,FALSE)*$M$15),2)</f>
        <v>0</v>
      </c>
      <c r="H492" s="21"/>
      <c r="I492" s="22">
        <f t="shared" si="11"/>
        <v>0</v>
      </c>
      <c r="J492" s="14"/>
    </row>
    <row r="493" spans="1:10" ht="12.4" hidden="1" customHeight="1">
      <c r="A493" s="13"/>
      <c r="B493" s="1"/>
      <c r="C493" s="36"/>
      <c r="D493" s="160"/>
      <c r="E493" s="161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List'!$B$1:$X$65536,12,FALSE)*$M$15),2)</f>
        <v>0</v>
      </c>
      <c r="H493" s="21"/>
      <c r="I493" s="22">
        <f t="shared" si="11"/>
        <v>0</v>
      </c>
      <c r="J493" s="14"/>
    </row>
    <row r="494" spans="1:10" ht="12.4" hidden="1" customHeight="1">
      <c r="A494" s="13"/>
      <c r="B494" s="1"/>
      <c r="C494" s="36"/>
      <c r="D494" s="160"/>
      <c r="E494" s="161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List'!$B$1:$X$65536,12,FALSE)*$M$15),2)</f>
        <v>0</v>
      </c>
      <c r="H494" s="21"/>
      <c r="I494" s="22">
        <f t="shared" si="11"/>
        <v>0</v>
      </c>
      <c r="J494" s="14"/>
    </row>
    <row r="495" spans="1:10" ht="12.4" hidden="1" customHeight="1">
      <c r="A495" s="13"/>
      <c r="B495" s="1"/>
      <c r="C495" s="36"/>
      <c r="D495" s="160"/>
      <c r="E495" s="161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List'!$B$1:$X$65536,12,FALSE)*$M$15),2)</f>
        <v>0</v>
      </c>
      <c r="H495" s="21"/>
      <c r="I495" s="22">
        <f t="shared" si="11"/>
        <v>0</v>
      </c>
      <c r="J495" s="14"/>
    </row>
    <row r="496" spans="1:10" ht="12.4" hidden="1" customHeight="1">
      <c r="A496" s="13"/>
      <c r="B496" s="1"/>
      <c r="C496" s="36"/>
      <c r="D496" s="160"/>
      <c r="E496" s="161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List'!$B$1:$X$65536,12,FALSE)*$M$15),2)</f>
        <v>0</v>
      </c>
      <c r="H496" s="21"/>
      <c r="I496" s="22">
        <f t="shared" si="11"/>
        <v>0</v>
      </c>
      <c r="J496" s="14"/>
    </row>
    <row r="497" spans="1:10" ht="12.4" hidden="1" customHeight="1">
      <c r="A497" s="13"/>
      <c r="B497" s="1"/>
      <c r="C497" s="36"/>
      <c r="D497" s="160"/>
      <c r="E497" s="161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List'!$B$1:$X$65536,12,FALSE)*$M$15),2)</f>
        <v>0</v>
      </c>
      <c r="H497" s="21"/>
      <c r="I497" s="22">
        <f t="shared" si="11"/>
        <v>0</v>
      </c>
      <c r="J497" s="14"/>
    </row>
    <row r="498" spans="1:10" ht="12.4" hidden="1" customHeight="1">
      <c r="A498" s="13"/>
      <c r="B498" s="1"/>
      <c r="C498" s="36"/>
      <c r="D498" s="160"/>
      <c r="E498" s="161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List'!$B$1:$X$65536,12,FALSE)*$M$15),2)</f>
        <v>0</v>
      </c>
      <c r="H498" s="21"/>
      <c r="I498" s="22">
        <f t="shared" si="11"/>
        <v>0</v>
      </c>
      <c r="J498" s="14"/>
    </row>
    <row r="499" spans="1:10" ht="12.4" hidden="1" customHeight="1">
      <c r="A499" s="13"/>
      <c r="B499" s="1"/>
      <c r="C499" s="36"/>
      <c r="D499" s="160"/>
      <c r="E499" s="161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List'!$B$1:$X$65536,12,FALSE)*$M$15),2)</f>
        <v>0</v>
      </c>
      <c r="H499" s="21"/>
      <c r="I499" s="22">
        <f t="shared" si="11"/>
        <v>0</v>
      </c>
      <c r="J499" s="14"/>
    </row>
    <row r="500" spans="1:10" ht="12.4" hidden="1" customHeight="1">
      <c r="A500" s="13"/>
      <c r="B500" s="1"/>
      <c r="C500" s="36"/>
      <c r="D500" s="160"/>
      <c r="E500" s="161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List'!$B$1:$X$65536,12,FALSE)*$M$15),2)</f>
        <v>0</v>
      </c>
      <c r="H500" s="21"/>
      <c r="I500" s="22">
        <f t="shared" si="11"/>
        <v>0</v>
      </c>
      <c r="J500" s="14"/>
    </row>
    <row r="501" spans="1:10" ht="12.4" hidden="1" customHeight="1">
      <c r="A501" s="13"/>
      <c r="B501" s="1"/>
      <c r="C501" s="36"/>
      <c r="D501" s="160"/>
      <c r="E501" s="161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List'!$B$1:$X$65536,12,FALSE)*$M$15),2)</f>
        <v>0</v>
      </c>
      <c r="H501" s="21"/>
      <c r="I501" s="22">
        <f t="shared" si="11"/>
        <v>0</v>
      </c>
      <c r="J501" s="14"/>
    </row>
    <row r="502" spans="1:10" ht="12.4" hidden="1" customHeight="1">
      <c r="A502" s="13"/>
      <c r="B502" s="1"/>
      <c r="C502" s="36"/>
      <c r="D502" s="160"/>
      <c r="E502" s="161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List'!$B$1:$X$65536,12,FALSE)*$M$15),2)</f>
        <v>0</v>
      </c>
      <c r="H502" s="21"/>
      <c r="I502" s="22">
        <f t="shared" si="11"/>
        <v>0</v>
      </c>
      <c r="J502" s="14"/>
    </row>
    <row r="503" spans="1:10" ht="12.4" hidden="1" customHeight="1">
      <c r="A503" s="13"/>
      <c r="B503" s="1"/>
      <c r="C503" s="36"/>
      <c r="D503" s="160"/>
      <c r="E503" s="161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List'!$B$1:$X$65536,12,FALSE)*$M$15),2)</f>
        <v>0</v>
      </c>
      <c r="H503" s="21"/>
      <c r="I503" s="22">
        <f t="shared" si="11"/>
        <v>0</v>
      </c>
      <c r="J503" s="14"/>
    </row>
    <row r="504" spans="1:10" ht="12.4" hidden="1" customHeight="1">
      <c r="A504" s="13"/>
      <c r="B504" s="1"/>
      <c r="C504" s="37"/>
      <c r="D504" s="160"/>
      <c r="E504" s="161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List'!$B$1:$X$65536,12,FALSE)*$M$15),2)</f>
        <v>0</v>
      </c>
      <c r="H504" s="21"/>
      <c r="I504" s="22">
        <f>ROUND(IF(ISNUMBER(B504), G504*B504, 0),5)</f>
        <v>0</v>
      </c>
      <c r="J504" s="14"/>
    </row>
    <row r="505" spans="1:10" ht="12" hidden="1" customHeight="1">
      <c r="A505" s="13"/>
      <c r="B505" s="1"/>
      <c r="C505" s="36"/>
      <c r="D505" s="160"/>
      <c r="E505" s="161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List'!$B$1:$X$65536,12,FALSE)*$M$15),2)</f>
        <v>0</v>
      </c>
      <c r="H505" s="21"/>
      <c r="I505" s="22">
        <f t="shared" ref="I505:I521" si="12">ROUND(IF(ISNUMBER(B505), G505*B505, 0),5)</f>
        <v>0</v>
      </c>
      <c r="J505" s="14"/>
    </row>
    <row r="506" spans="1:10" ht="12.4" hidden="1" customHeight="1">
      <c r="A506" s="13"/>
      <c r="B506" s="1"/>
      <c r="C506" s="36"/>
      <c r="D506" s="160"/>
      <c r="E506" s="161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List'!$B$1:$X$65536,12,FALSE)*$M$15),2)</f>
        <v>0</v>
      </c>
      <c r="H506" s="21"/>
      <c r="I506" s="22">
        <f t="shared" si="12"/>
        <v>0</v>
      </c>
      <c r="J506" s="14"/>
    </row>
    <row r="507" spans="1:10" ht="12.4" hidden="1" customHeight="1">
      <c r="A507" s="13"/>
      <c r="B507" s="1"/>
      <c r="C507" s="36"/>
      <c r="D507" s="160"/>
      <c r="E507" s="161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List'!$B$1:$X$65536,12,FALSE)*$M$15),2)</f>
        <v>0</v>
      </c>
      <c r="H507" s="21"/>
      <c r="I507" s="22">
        <f t="shared" si="12"/>
        <v>0</v>
      </c>
      <c r="J507" s="14"/>
    </row>
    <row r="508" spans="1:10" ht="12.4" hidden="1" customHeight="1">
      <c r="A508" s="13"/>
      <c r="B508" s="1"/>
      <c r="C508" s="36"/>
      <c r="D508" s="160"/>
      <c r="E508" s="161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List'!$B$1:$X$65536,12,FALSE)*$M$15),2)</f>
        <v>0</v>
      </c>
      <c r="H508" s="21"/>
      <c r="I508" s="22">
        <f t="shared" si="12"/>
        <v>0</v>
      </c>
      <c r="J508" s="14"/>
    </row>
    <row r="509" spans="1:10" ht="12.4" hidden="1" customHeight="1">
      <c r="A509" s="13"/>
      <c r="B509" s="1"/>
      <c r="C509" s="36"/>
      <c r="D509" s="160"/>
      <c r="E509" s="161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List'!$B$1:$X$65536,12,FALSE)*$M$15),2)</f>
        <v>0</v>
      </c>
      <c r="H509" s="21"/>
      <c r="I509" s="22">
        <f t="shared" si="12"/>
        <v>0</v>
      </c>
      <c r="J509" s="14"/>
    </row>
    <row r="510" spans="1:10" ht="12.4" hidden="1" customHeight="1">
      <c r="A510" s="13"/>
      <c r="B510" s="1"/>
      <c r="C510" s="36"/>
      <c r="D510" s="160"/>
      <c r="E510" s="161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List'!$B$1:$X$65536,12,FALSE)*$M$15),2)</f>
        <v>0</v>
      </c>
      <c r="H510" s="21"/>
      <c r="I510" s="22">
        <f t="shared" si="12"/>
        <v>0</v>
      </c>
      <c r="J510" s="14"/>
    </row>
    <row r="511" spans="1:10" ht="12.4" hidden="1" customHeight="1">
      <c r="A511" s="13"/>
      <c r="B511" s="1"/>
      <c r="C511" s="36"/>
      <c r="D511" s="160"/>
      <c r="E511" s="161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List'!$B$1:$X$65536,12,FALSE)*$M$15),2)</f>
        <v>0</v>
      </c>
      <c r="H511" s="21"/>
      <c r="I511" s="22">
        <f t="shared" si="12"/>
        <v>0</v>
      </c>
      <c r="J511" s="14"/>
    </row>
    <row r="512" spans="1:10" ht="12.4" hidden="1" customHeight="1">
      <c r="A512" s="13"/>
      <c r="B512" s="1"/>
      <c r="C512" s="36"/>
      <c r="D512" s="160"/>
      <c r="E512" s="161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List'!$B$1:$X$65536,12,FALSE)*$M$15),2)</f>
        <v>0</v>
      </c>
      <c r="H512" s="21"/>
      <c r="I512" s="22">
        <f t="shared" si="12"/>
        <v>0</v>
      </c>
      <c r="J512" s="14"/>
    </row>
    <row r="513" spans="1:10" ht="12.4" hidden="1" customHeight="1">
      <c r="A513" s="13"/>
      <c r="B513" s="1"/>
      <c r="C513" s="36"/>
      <c r="D513" s="160"/>
      <c r="E513" s="161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List'!$B$1:$X$65536,12,FALSE)*$M$15),2)</f>
        <v>0</v>
      </c>
      <c r="H513" s="21"/>
      <c r="I513" s="22">
        <f t="shared" si="12"/>
        <v>0</v>
      </c>
      <c r="J513" s="14"/>
    </row>
    <row r="514" spans="1:10" ht="12.4" hidden="1" customHeight="1">
      <c r="A514" s="13"/>
      <c r="B514" s="1"/>
      <c r="C514" s="36"/>
      <c r="D514" s="160"/>
      <c r="E514" s="161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List'!$B$1:$X$65536,12,FALSE)*$M$15),2)</f>
        <v>0</v>
      </c>
      <c r="H514" s="21"/>
      <c r="I514" s="22">
        <f t="shared" si="12"/>
        <v>0</v>
      </c>
      <c r="J514" s="14"/>
    </row>
    <row r="515" spans="1:10" ht="12.4" hidden="1" customHeight="1">
      <c r="A515" s="13"/>
      <c r="B515" s="1"/>
      <c r="C515" s="36"/>
      <c r="D515" s="160"/>
      <c r="E515" s="161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List'!$B$1:$X$65536,12,FALSE)*$M$15),2)</f>
        <v>0</v>
      </c>
      <c r="H515" s="21"/>
      <c r="I515" s="22">
        <f t="shared" si="12"/>
        <v>0</v>
      </c>
      <c r="J515" s="14"/>
    </row>
    <row r="516" spans="1:10" ht="12.4" hidden="1" customHeight="1">
      <c r="A516" s="13"/>
      <c r="B516" s="1"/>
      <c r="C516" s="36"/>
      <c r="D516" s="160"/>
      <c r="E516" s="161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List'!$B$1:$X$65536,12,FALSE)*$M$15),2)</f>
        <v>0</v>
      </c>
      <c r="H516" s="21"/>
      <c r="I516" s="22">
        <f t="shared" si="12"/>
        <v>0</v>
      </c>
      <c r="J516" s="14"/>
    </row>
    <row r="517" spans="1:10" ht="12.4" hidden="1" customHeight="1">
      <c r="A517" s="13"/>
      <c r="B517" s="1"/>
      <c r="C517" s="36"/>
      <c r="D517" s="160"/>
      <c r="E517" s="161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List'!$B$1:$X$65536,12,FALSE)*$M$15),2)</f>
        <v>0</v>
      </c>
      <c r="H517" s="21"/>
      <c r="I517" s="22">
        <f t="shared" si="12"/>
        <v>0</v>
      </c>
      <c r="J517" s="14"/>
    </row>
    <row r="518" spans="1:10" ht="12.4" hidden="1" customHeight="1">
      <c r="A518" s="13"/>
      <c r="B518" s="1"/>
      <c r="C518" s="36"/>
      <c r="D518" s="160"/>
      <c r="E518" s="161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List'!$B$1:$X$65536,12,FALSE)*$M$15),2)</f>
        <v>0</v>
      </c>
      <c r="H518" s="21"/>
      <c r="I518" s="22">
        <f t="shared" si="12"/>
        <v>0</v>
      </c>
      <c r="J518" s="14"/>
    </row>
    <row r="519" spans="1:10" ht="12.4" hidden="1" customHeight="1">
      <c r="A519" s="13"/>
      <c r="B519" s="1"/>
      <c r="C519" s="36"/>
      <c r="D519" s="160"/>
      <c r="E519" s="161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List'!$B$1:$X$65536,12,FALSE)*$M$15),2)</f>
        <v>0</v>
      </c>
      <c r="H519" s="21"/>
      <c r="I519" s="22">
        <f t="shared" si="12"/>
        <v>0</v>
      </c>
      <c r="J519" s="14"/>
    </row>
    <row r="520" spans="1:10" ht="12.4" hidden="1" customHeight="1">
      <c r="A520" s="13"/>
      <c r="B520" s="1"/>
      <c r="C520" s="37"/>
      <c r="D520" s="160"/>
      <c r="E520" s="161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List'!$B$1:$X$65536,12,FALSE)*$M$15),2)</f>
        <v>0</v>
      </c>
      <c r="H520" s="21"/>
      <c r="I520" s="22">
        <f t="shared" si="12"/>
        <v>0</v>
      </c>
      <c r="J520" s="14"/>
    </row>
    <row r="521" spans="1:10" ht="12.4" hidden="1" customHeight="1">
      <c r="A521" s="13"/>
      <c r="B521" s="1"/>
      <c r="C521" s="37"/>
      <c r="D521" s="160"/>
      <c r="E521" s="161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List'!$B$1:$X$65536,12,FALSE)*$M$15),2)</f>
        <v>0</v>
      </c>
      <c r="H521" s="21"/>
      <c r="I521" s="22">
        <f t="shared" si="12"/>
        <v>0</v>
      </c>
      <c r="J521" s="14"/>
    </row>
    <row r="522" spans="1:10" ht="12.4" hidden="1" customHeight="1">
      <c r="A522" s="13"/>
      <c r="B522" s="1"/>
      <c r="C522" s="36"/>
      <c r="D522" s="160"/>
      <c r="E522" s="161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List'!$B$1:$X$65536,12,FALSE)*$M$15),2)</f>
        <v>0</v>
      </c>
      <c r="H522" s="21"/>
      <c r="I522" s="22">
        <f>ROUND(IF(ISNUMBER(B522), G522*B522, 0),5)</f>
        <v>0</v>
      </c>
      <c r="J522" s="14"/>
    </row>
    <row r="523" spans="1:10" ht="12.4" hidden="1" customHeight="1">
      <c r="A523" s="13"/>
      <c r="B523" s="1"/>
      <c r="C523" s="36"/>
      <c r="D523" s="160"/>
      <c r="E523" s="161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List'!$B$1:$X$65536,12,FALSE)*$M$15),2)</f>
        <v>0</v>
      </c>
      <c r="H523" s="21"/>
      <c r="I523" s="22">
        <f t="shared" ref="I523:I560" si="13">ROUND(IF(ISNUMBER(B523), G523*B523, 0),5)</f>
        <v>0</v>
      </c>
      <c r="J523" s="14"/>
    </row>
    <row r="524" spans="1:10" ht="12.4" hidden="1" customHeight="1">
      <c r="A524" s="13"/>
      <c r="B524" s="1"/>
      <c r="C524" s="36"/>
      <c r="D524" s="160"/>
      <c r="E524" s="161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List'!$B$1:$X$65536,12,FALSE)*$M$15),2)</f>
        <v>0</v>
      </c>
      <c r="H524" s="21"/>
      <c r="I524" s="22">
        <f t="shared" si="13"/>
        <v>0</v>
      </c>
      <c r="J524" s="14"/>
    </row>
    <row r="525" spans="1:10" ht="12.4" hidden="1" customHeight="1">
      <c r="A525" s="13"/>
      <c r="B525" s="1"/>
      <c r="C525" s="36"/>
      <c r="D525" s="160"/>
      <c r="E525" s="161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List'!$B$1:$X$65536,12,FALSE)*$M$15),2)</f>
        <v>0</v>
      </c>
      <c r="H525" s="21"/>
      <c r="I525" s="22">
        <f t="shared" si="13"/>
        <v>0</v>
      </c>
      <c r="J525" s="14"/>
    </row>
    <row r="526" spans="1:10" ht="12.4" hidden="1" customHeight="1">
      <c r="A526" s="13"/>
      <c r="B526" s="1"/>
      <c r="C526" s="36"/>
      <c r="D526" s="160"/>
      <c r="E526" s="161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List'!$B$1:$X$65536,12,FALSE)*$M$15),2)</f>
        <v>0</v>
      </c>
      <c r="H526" s="21"/>
      <c r="I526" s="22">
        <f t="shared" si="13"/>
        <v>0</v>
      </c>
      <c r="J526" s="14"/>
    </row>
    <row r="527" spans="1:10" ht="12.4" hidden="1" customHeight="1">
      <c r="A527" s="13"/>
      <c r="B527" s="1"/>
      <c r="C527" s="36"/>
      <c r="D527" s="160"/>
      <c r="E527" s="161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List'!$B$1:$X$65536,12,FALSE)*$M$15),2)</f>
        <v>0</v>
      </c>
      <c r="H527" s="21"/>
      <c r="I527" s="22">
        <f t="shared" si="13"/>
        <v>0</v>
      </c>
      <c r="J527" s="14"/>
    </row>
    <row r="528" spans="1:10" ht="12.4" hidden="1" customHeight="1">
      <c r="A528" s="13"/>
      <c r="B528" s="1"/>
      <c r="C528" s="36"/>
      <c r="D528" s="160"/>
      <c r="E528" s="161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List'!$B$1:$X$65536,12,FALSE)*$M$15),2)</f>
        <v>0</v>
      </c>
      <c r="H528" s="21"/>
      <c r="I528" s="22">
        <f t="shared" si="13"/>
        <v>0</v>
      </c>
      <c r="J528" s="14"/>
    </row>
    <row r="529" spans="1:10" ht="12.4" hidden="1" customHeight="1">
      <c r="A529" s="13"/>
      <c r="B529" s="1"/>
      <c r="C529" s="36"/>
      <c r="D529" s="160"/>
      <c r="E529" s="161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List'!$B$1:$X$65536,12,FALSE)*$M$15),2)</f>
        <v>0</v>
      </c>
      <c r="H529" s="21"/>
      <c r="I529" s="22">
        <f t="shared" si="13"/>
        <v>0</v>
      </c>
      <c r="J529" s="14"/>
    </row>
    <row r="530" spans="1:10" ht="12.4" hidden="1" customHeight="1">
      <c r="A530" s="13"/>
      <c r="B530" s="1"/>
      <c r="C530" s="36"/>
      <c r="D530" s="160"/>
      <c r="E530" s="161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List'!$B$1:$X$65536,12,FALSE)*$M$15),2)</f>
        <v>0</v>
      </c>
      <c r="H530" s="21"/>
      <c r="I530" s="22">
        <f t="shared" si="13"/>
        <v>0</v>
      </c>
      <c r="J530" s="14"/>
    </row>
    <row r="531" spans="1:10" ht="12.4" hidden="1" customHeight="1">
      <c r="A531" s="13"/>
      <c r="B531" s="1"/>
      <c r="C531" s="36"/>
      <c r="D531" s="160"/>
      <c r="E531" s="161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List'!$B$1:$X$65536,12,FALSE)*$M$15),2)</f>
        <v>0</v>
      </c>
      <c r="H531" s="21"/>
      <c r="I531" s="22">
        <f t="shared" si="13"/>
        <v>0</v>
      </c>
      <c r="J531" s="14"/>
    </row>
    <row r="532" spans="1:10" ht="12.4" hidden="1" customHeight="1">
      <c r="A532" s="13"/>
      <c r="B532" s="1"/>
      <c r="C532" s="36"/>
      <c r="D532" s="160"/>
      <c r="E532" s="161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List'!$B$1:$X$65536,12,FALSE)*$M$15),2)</f>
        <v>0</v>
      </c>
      <c r="H532" s="21"/>
      <c r="I532" s="22">
        <f t="shared" si="13"/>
        <v>0</v>
      </c>
      <c r="J532" s="14"/>
    </row>
    <row r="533" spans="1:10" ht="12.4" hidden="1" customHeight="1">
      <c r="A533" s="13"/>
      <c r="B533" s="1"/>
      <c r="C533" s="37"/>
      <c r="D533" s="160"/>
      <c r="E533" s="161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List'!$B$1:$X$65536,12,FALSE)*$M$15),2)</f>
        <v>0</v>
      </c>
      <c r="H533" s="21"/>
      <c r="I533" s="22">
        <f t="shared" si="13"/>
        <v>0</v>
      </c>
      <c r="J533" s="14"/>
    </row>
    <row r="534" spans="1:10" ht="12" hidden="1" customHeight="1">
      <c r="A534" s="13"/>
      <c r="B534" s="1"/>
      <c r="C534" s="36"/>
      <c r="D534" s="160"/>
      <c r="E534" s="161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List'!$B$1:$X$65536,12,FALSE)*$M$15),2)</f>
        <v>0</v>
      </c>
      <c r="H534" s="21"/>
      <c r="I534" s="22">
        <f t="shared" si="13"/>
        <v>0</v>
      </c>
      <c r="J534" s="14"/>
    </row>
    <row r="535" spans="1:10" ht="12.4" hidden="1" customHeight="1">
      <c r="A535" s="13"/>
      <c r="B535" s="1"/>
      <c r="C535" s="36"/>
      <c r="D535" s="160"/>
      <c r="E535" s="161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List'!$B$1:$X$65536,12,FALSE)*$M$15),2)</f>
        <v>0</v>
      </c>
      <c r="H535" s="21"/>
      <c r="I535" s="22">
        <f t="shared" si="13"/>
        <v>0</v>
      </c>
      <c r="J535" s="14"/>
    </row>
    <row r="536" spans="1:10" ht="12.4" hidden="1" customHeight="1">
      <c r="A536" s="13"/>
      <c r="B536" s="1"/>
      <c r="C536" s="36"/>
      <c r="D536" s="160"/>
      <c r="E536" s="161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List'!$B$1:$X$65536,12,FALSE)*$M$15),2)</f>
        <v>0</v>
      </c>
      <c r="H536" s="21"/>
      <c r="I536" s="22">
        <f t="shared" si="13"/>
        <v>0</v>
      </c>
      <c r="J536" s="14"/>
    </row>
    <row r="537" spans="1:10" ht="12.4" hidden="1" customHeight="1">
      <c r="A537" s="13"/>
      <c r="B537" s="1"/>
      <c r="C537" s="36"/>
      <c r="D537" s="160"/>
      <c r="E537" s="161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List'!$B$1:$X$65536,12,FALSE)*$M$15),2)</f>
        <v>0</v>
      </c>
      <c r="H537" s="21"/>
      <c r="I537" s="22">
        <f t="shared" si="13"/>
        <v>0</v>
      </c>
      <c r="J537" s="14"/>
    </row>
    <row r="538" spans="1:10" ht="12.4" hidden="1" customHeight="1">
      <c r="A538" s="13"/>
      <c r="B538" s="1"/>
      <c r="C538" s="36"/>
      <c r="D538" s="160"/>
      <c r="E538" s="161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List'!$B$1:$X$65536,12,FALSE)*$M$15),2)</f>
        <v>0</v>
      </c>
      <c r="H538" s="21"/>
      <c r="I538" s="22">
        <f t="shared" si="13"/>
        <v>0</v>
      </c>
      <c r="J538" s="14"/>
    </row>
    <row r="539" spans="1:10" ht="12.4" hidden="1" customHeight="1">
      <c r="A539" s="13"/>
      <c r="B539" s="1"/>
      <c r="C539" s="36"/>
      <c r="D539" s="160"/>
      <c r="E539" s="161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List'!$B$1:$X$65536,12,FALSE)*$M$15),2)</f>
        <v>0</v>
      </c>
      <c r="H539" s="21"/>
      <c r="I539" s="22">
        <f t="shared" si="13"/>
        <v>0</v>
      </c>
      <c r="J539" s="14"/>
    </row>
    <row r="540" spans="1:10" ht="12.4" hidden="1" customHeight="1">
      <c r="A540" s="13"/>
      <c r="B540" s="1"/>
      <c r="C540" s="36"/>
      <c r="D540" s="160"/>
      <c r="E540" s="161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List'!$B$1:$X$65536,12,FALSE)*$M$15),2)</f>
        <v>0</v>
      </c>
      <c r="H540" s="21"/>
      <c r="I540" s="22">
        <f t="shared" si="13"/>
        <v>0</v>
      </c>
      <c r="J540" s="14"/>
    </row>
    <row r="541" spans="1:10" ht="12.4" hidden="1" customHeight="1">
      <c r="A541" s="13"/>
      <c r="B541" s="1"/>
      <c r="C541" s="36"/>
      <c r="D541" s="160"/>
      <c r="E541" s="161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List'!$B$1:$X$65536,12,FALSE)*$M$15),2)</f>
        <v>0</v>
      </c>
      <c r="H541" s="21"/>
      <c r="I541" s="22">
        <f t="shared" si="13"/>
        <v>0</v>
      </c>
      <c r="J541" s="14"/>
    </row>
    <row r="542" spans="1:10" ht="12.4" hidden="1" customHeight="1">
      <c r="A542" s="13"/>
      <c r="B542" s="1"/>
      <c r="C542" s="36"/>
      <c r="D542" s="160"/>
      <c r="E542" s="161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List'!$B$1:$X$65536,12,FALSE)*$M$15),2)</f>
        <v>0</v>
      </c>
      <c r="H542" s="21"/>
      <c r="I542" s="22">
        <f t="shared" si="13"/>
        <v>0</v>
      </c>
      <c r="J542" s="14"/>
    </row>
    <row r="543" spans="1:10" ht="12.4" hidden="1" customHeight="1">
      <c r="A543" s="13"/>
      <c r="B543" s="1"/>
      <c r="C543" s="36"/>
      <c r="D543" s="160"/>
      <c r="E543" s="161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List'!$B$1:$X$65536,12,FALSE)*$M$15),2)</f>
        <v>0</v>
      </c>
      <c r="H543" s="21"/>
      <c r="I543" s="22">
        <f t="shared" si="13"/>
        <v>0</v>
      </c>
      <c r="J543" s="14"/>
    </row>
    <row r="544" spans="1:10" ht="12.4" hidden="1" customHeight="1">
      <c r="A544" s="13"/>
      <c r="B544" s="1"/>
      <c r="C544" s="36"/>
      <c r="D544" s="160"/>
      <c r="E544" s="161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List'!$B$1:$X$65536,12,FALSE)*$M$15),2)</f>
        <v>0</v>
      </c>
      <c r="H544" s="21"/>
      <c r="I544" s="22">
        <f t="shared" si="13"/>
        <v>0</v>
      </c>
      <c r="J544" s="14"/>
    </row>
    <row r="545" spans="1:10" ht="12.4" hidden="1" customHeight="1">
      <c r="A545" s="13"/>
      <c r="B545" s="1"/>
      <c r="C545" s="36"/>
      <c r="D545" s="160"/>
      <c r="E545" s="161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List'!$B$1:$X$65536,12,FALSE)*$M$15),2)</f>
        <v>0</v>
      </c>
      <c r="H545" s="21"/>
      <c r="I545" s="22">
        <f t="shared" si="13"/>
        <v>0</v>
      </c>
      <c r="J545" s="14"/>
    </row>
    <row r="546" spans="1:10" ht="12.4" hidden="1" customHeight="1">
      <c r="A546" s="13"/>
      <c r="B546" s="1"/>
      <c r="C546" s="36"/>
      <c r="D546" s="160"/>
      <c r="E546" s="161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List'!$B$1:$X$65536,12,FALSE)*$M$15),2)</f>
        <v>0</v>
      </c>
      <c r="H546" s="21"/>
      <c r="I546" s="22">
        <f t="shared" si="13"/>
        <v>0</v>
      </c>
      <c r="J546" s="14"/>
    </row>
    <row r="547" spans="1:10" ht="12.4" hidden="1" customHeight="1">
      <c r="A547" s="13"/>
      <c r="B547" s="1"/>
      <c r="C547" s="36"/>
      <c r="D547" s="160"/>
      <c r="E547" s="161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List'!$B$1:$X$65536,12,FALSE)*$M$15),2)</f>
        <v>0</v>
      </c>
      <c r="H547" s="21"/>
      <c r="I547" s="22">
        <f t="shared" si="13"/>
        <v>0</v>
      </c>
      <c r="J547" s="14"/>
    </row>
    <row r="548" spans="1:10" ht="12.4" hidden="1" customHeight="1">
      <c r="A548" s="13"/>
      <c r="B548" s="1"/>
      <c r="C548" s="36"/>
      <c r="D548" s="160"/>
      <c r="E548" s="161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List'!$B$1:$X$65536,12,FALSE)*$M$15),2)</f>
        <v>0</v>
      </c>
      <c r="H548" s="21"/>
      <c r="I548" s="22">
        <f t="shared" si="13"/>
        <v>0</v>
      </c>
      <c r="J548" s="14"/>
    </row>
    <row r="549" spans="1:10" ht="12.4" hidden="1" customHeight="1">
      <c r="A549" s="13"/>
      <c r="B549" s="1"/>
      <c r="C549" s="36"/>
      <c r="D549" s="160"/>
      <c r="E549" s="161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List'!$B$1:$X$65536,12,FALSE)*$M$15),2)</f>
        <v>0</v>
      </c>
      <c r="H549" s="21"/>
      <c r="I549" s="22">
        <f t="shared" si="13"/>
        <v>0</v>
      </c>
      <c r="J549" s="14"/>
    </row>
    <row r="550" spans="1:10" ht="12.4" hidden="1" customHeight="1">
      <c r="A550" s="13"/>
      <c r="B550" s="1"/>
      <c r="C550" s="36"/>
      <c r="D550" s="160"/>
      <c r="E550" s="161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List'!$B$1:$X$65536,12,FALSE)*$M$15),2)</f>
        <v>0</v>
      </c>
      <c r="H550" s="21"/>
      <c r="I550" s="22">
        <f t="shared" si="13"/>
        <v>0</v>
      </c>
      <c r="J550" s="14"/>
    </row>
    <row r="551" spans="1:10" ht="12.4" hidden="1" customHeight="1">
      <c r="A551" s="13"/>
      <c r="B551" s="1"/>
      <c r="C551" s="36"/>
      <c r="D551" s="160"/>
      <c r="E551" s="161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List'!$B$1:$X$65536,12,FALSE)*$M$15),2)</f>
        <v>0</v>
      </c>
      <c r="H551" s="21"/>
      <c r="I551" s="22">
        <f t="shared" si="13"/>
        <v>0</v>
      </c>
      <c r="J551" s="14"/>
    </row>
    <row r="552" spans="1:10" ht="12.4" hidden="1" customHeight="1">
      <c r="A552" s="13"/>
      <c r="B552" s="1"/>
      <c r="C552" s="36"/>
      <c r="D552" s="160"/>
      <c r="E552" s="161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List'!$B$1:$X$65536,12,FALSE)*$M$15),2)</f>
        <v>0</v>
      </c>
      <c r="H552" s="21"/>
      <c r="I552" s="22">
        <f t="shared" si="13"/>
        <v>0</v>
      </c>
      <c r="J552" s="14"/>
    </row>
    <row r="553" spans="1:10" ht="12.4" hidden="1" customHeight="1">
      <c r="A553" s="13"/>
      <c r="B553" s="1"/>
      <c r="C553" s="36"/>
      <c r="D553" s="160"/>
      <c r="E553" s="161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List'!$B$1:$X$65536,12,FALSE)*$M$15),2)</f>
        <v>0</v>
      </c>
      <c r="H553" s="21"/>
      <c r="I553" s="22">
        <f t="shared" si="13"/>
        <v>0</v>
      </c>
      <c r="J553" s="14"/>
    </row>
    <row r="554" spans="1:10" ht="12.4" hidden="1" customHeight="1">
      <c r="A554" s="13"/>
      <c r="B554" s="1"/>
      <c r="C554" s="36"/>
      <c r="D554" s="160"/>
      <c r="E554" s="161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List'!$B$1:$X$65536,12,FALSE)*$M$15),2)</f>
        <v>0</v>
      </c>
      <c r="H554" s="21"/>
      <c r="I554" s="22">
        <f t="shared" si="13"/>
        <v>0</v>
      </c>
      <c r="J554" s="14"/>
    </row>
    <row r="555" spans="1:10" ht="12.4" hidden="1" customHeight="1">
      <c r="A555" s="13"/>
      <c r="B555" s="1"/>
      <c r="C555" s="36"/>
      <c r="D555" s="160"/>
      <c r="E555" s="161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List'!$B$1:$X$65536,12,FALSE)*$M$15),2)</f>
        <v>0</v>
      </c>
      <c r="H555" s="21"/>
      <c r="I555" s="22">
        <f t="shared" si="13"/>
        <v>0</v>
      </c>
      <c r="J555" s="14"/>
    </row>
    <row r="556" spans="1:10" ht="12.4" hidden="1" customHeight="1">
      <c r="A556" s="13"/>
      <c r="B556" s="1"/>
      <c r="C556" s="36"/>
      <c r="D556" s="160"/>
      <c r="E556" s="161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List'!$B$1:$X$65536,12,FALSE)*$M$15),2)</f>
        <v>0</v>
      </c>
      <c r="H556" s="21"/>
      <c r="I556" s="22">
        <f t="shared" si="13"/>
        <v>0</v>
      </c>
      <c r="J556" s="14"/>
    </row>
    <row r="557" spans="1:10" ht="12.4" hidden="1" customHeight="1">
      <c r="A557" s="13"/>
      <c r="B557" s="1"/>
      <c r="C557" s="36"/>
      <c r="D557" s="160"/>
      <c r="E557" s="161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List'!$B$1:$X$65536,12,FALSE)*$M$15),2)</f>
        <v>0</v>
      </c>
      <c r="H557" s="21"/>
      <c r="I557" s="22">
        <f t="shared" si="13"/>
        <v>0</v>
      </c>
      <c r="J557" s="14"/>
    </row>
    <row r="558" spans="1:10" ht="12.4" hidden="1" customHeight="1">
      <c r="A558" s="13"/>
      <c r="B558" s="1"/>
      <c r="C558" s="36"/>
      <c r="D558" s="160"/>
      <c r="E558" s="161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List'!$B$1:$X$65536,12,FALSE)*$M$15),2)</f>
        <v>0</v>
      </c>
      <c r="H558" s="21"/>
      <c r="I558" s="22">
        <f t="shared" si="13"/>
        <v>0</v>
      </c>
      <c r="J558" s="14"/>
    </row>
    <row r="559" spans="1:10" ht="12.4" hidden="1" customHeight="1">
      <c r="A559" s="13"/>
      <c r="B559" s="1"/>
      <c r="C559" s="36"/>
      <c r="D559" s="160"/>
      <c r="E559" s="161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List'!$B$1:$X$65536,12,FALSE)*$M$15),2)</f>
        <v>0</v>
      </c>
      <c r="H559" s="21"/>
      <c r="I559" s="22">
        <f t="shared" si="13"/>
        <v>0</v>
      </c>
      <c r="J559" s="14"/>
    </row>
    <row r="560" spans="1:10" ht="12.4" hidden="1" customHeight="1">
      <c r="A560" s="13"/>
      <c r="B560" s="1"/>
      <c r="C560" s="36"/>
      <c r="D560" s="160"/>
      <c r="E560" s="161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List'!$B$1:$X$65536,12,FALSE)*$M$15),2)</f>
        <v>0</v>
      </c>
      <c r="H560" s="21"/>
      <c r="I560" s="22">
        <f t="shared" si="13"/>
        <v>0</v>
      </c>
      <c r="J560" s="14"/>
    </row>
    <row r="561" spans="1:10" ht="12.4" hidden="1" customHeight="1">
      <c r="A561" s="13"/>
      <c r="B561" s="1"/>
      <c r="C561" s="37"/>
      <c r="D561" s="160"/>
      <c r="E561" s="161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List'!$B$1:$X$65536,12,FALSE)*$M$15),2)</f>
        <v>0</v>
      </c>
      <c r="H561" s="21"/>
      <c r="I561" s="22">
        <f>ROUND(IF(ISNUMBER(B561), G561*B561, 0),5)</f>
        <v>0</v>
      </c>
      <c r="J561" s="14"/>
    </row>
    <row r="562" spans="1:10" ht="12" hidden="1" customHeight="1">
      <c r="A562" s="13"/>
      <c r="B562" s="1"/>
      <c r="C562" s="36"/>
      <c r="D562" s="160"/>
      <c r="E562" s="161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List'!$B$1:$X$65536,12,FALSE)*$M$15),2)</f>
        <v>0</v>
      </c>
      <c r="H562" s="21"/>
      <c r="I562" s="22">
        <f t="shared" ref="I562:I612" si="14">ROUND(IF(ISNUMBER(B562), G562*B562, 0),5)</f>
        <v>0</v>
      </c>
      <c r="J562" s="14"/>
    </row>
    <row r="563" spans="1:10" ht="12.4" hidden="1" customHeight="1">
      <c r="A563" s="13"/>
      <c r="B563" s="1"/>
      <c r="C563" s="36"/>
      <c r="D563" s="160"/>
      <c r="E563" s="161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List'!$B$1:$X$65536,12,FALSE)*$M$15),2)</f>
        <v>0</v>
      </c>
      <c r="H563" s="21"/>
      <c r="I563" s="22">
        <f t="shared" si="14"/>
        <v>0</v>
      </c>
      <c r="J563" s="14"/>
    </row>
    <row r="564" spans="1:10" ht="12.4" hidden="1" customHeight="1">
      <c r="A564" s="13"/>
      <c r="B564" s="1"/>
      <c r="C564" s="36"/>
      <c r="D564" s="160"/>
      <c r="E564" s="161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List'!$B$1:$X$65536,12,FALSE)*$M$15),2)</f>
        <v>0</v>
      </c>
      <c r="H564" s="21"/>
      <c r="I564" s="22">
        <f t="shared" si="14"/>
        <v>0</v>
      </c>
      <c r="J564" s="14"/>
    </row>
    <row r="565" spans="1:10" ht="12.4" hidden="1" customHeight="1">
      <c r="A565" s="13"/>
      <c r="B565" s="1"/>
      <c r="C565" s="36"/>
      <c r="D565" s="160"/>
      <c r="E565" s="161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List'!$B$1:$X$65536,12,FALSE)*$M$15),2)</f>
        <v>0</v>
      </c>
      <c r="H565" s="21"/>
      <c r="I565" s="22">
        <f t="shared" si="14"/>
        <v>0</v>
      </c>
      <c r="J565" s="14"/>
    </row>
    <row r="566" spans="1:10" ht="12.4" hidden="1" customHeight="1">
      <c r="A566" s="13"/>
      <c r="B566" s="1"/>
      <c r="C566" s="36"/>
      <c r="D566" s="160"/>
      <c r="E566" s="161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List'!$B$1:$X$65536,12,FALSE)*$M$15),2)</f>
        <v>0</v>
      </c>
      <c r="H566" s="21"/>
      <c r="I566" s="22">
        <f t="shared" si="14"/>
        <v>0</v>
      </c>
      <c r="J566" s="14"/>
    </row>
    <row r="567" spans="1:10" ht="12.4" hidden="1" customHeight="1">
      <c r="A567" s="13"/>
      <c r="B567" s="1"/>
      <c r="C567" s="36"/>
      <c r="D567" s="160"/>
      <c r="E567" s="161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List'!$B$1:$X$65536,12,FALSE)*$M$15),2)</f>
        <v>0</v>
      </c>
      <c r="H567" s="21"/>
      <c r="I567" s="22">
        <f t="shared" si="14"/>
        <v>0</v>
      </c>
      <c r="J567" s="14"/>
    </row>
    <row r="568" spans="1:10" ht="12.4" hidden="1" customHeight="1">
      <c r="A568" s="13"/>
      <c r="B568" s="1"/>
      <c r="C568" s="36"/>
      <c r="D568" s="160"/>
      <c r="E568" s="161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List'!$B$1:$X$65536,12,FALSE)*$M$15),2)</f>
        <v>0</v>
      </c>
      <c r="H568" s="21"/>
      <c r="I568" s="22">
        <f t="shared" si="14"/>
        <v>0</v>
      </c>
      <c r="J568" s="14"/>
    </row>
    <row r="569" spans="1:10" ht="12.4" hidden="1" customHeight="1">
      <c r="A569" s="13"/>
      <c r="B569" s="1"/>
      <c r="C569" s="36"/>
      <c r="D569" s="160"/>
      <c r="E569" s="161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List'!$B$1:$X$65536,12,FALSE)*$M$15),2)</f>
        <v>0</v>
      </c>
      <c r="H569" s="21"/>
      <c r="I569" s="22">
        <f t="shared" si="14"/>
        <v>0</v>
      </c>
      <c r="J569" s="14"/>
    </row>
    <row r="570" spans="1:10" ht="12.4" hidden="1" customHeight="1">
      <c r="A570" s="13"/>
      <c r="B570" s="1"/>
      <c r="C570" s="36"/>
      <c r="D570" s="160"/>
      <c r="E570" s="161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List'!$B$1:$X$65536,12,FALSE)*$M$15),2)</f>
        <v>0</v>
      </c>
      <c r="H570" s="21"/>
      <c r="I570" s="22">
        <f t="shared" si="14"/>
        <v>0</v>
      </c>
      <c r="J570" s="14"/>
    </row>
    <row r="571" spans="1:10" ht="12.4" hidden="1" customHeight="1">
      <c r="A571" s="13"/>
      <c r="B571" s="1"/>
      <c r="C571" s="36"/>
      <c r="D571" s="160"/>
      <c r="E571" s="161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List'!$B$1:$X$65536,12,FALSE)*$M$15),2)</f>
        <v>0</v>
      </c>
      <c r="H571" s="21"/>
      <c r="I571" s="22">
        <f t="shared" si="14"/>
        <v>0</v>
      </c>
      <c r="J571" s="14"/>
    </row>
    <row r="572" spans="1:10" ht="12.4" hidden="1" customHeight="1">
      <c r="A572" s="13"/>
      <c r="B572" s="1"/>
      <c r="C572" s="36"/>
      <c r="D572" s="160"/>
      <c r="E572" s="161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List'!$B$1:$X$65536,12,FALSE)*$M$15),2)</f>
        <v>0</v>
      </c>
      <c r="H572" s="21"/>
      <c r="I572" s="22">
        <f t="shared" si="14"/>
        <v>0</v>
      </c>
      <c r="J572" s="14"/>
    </row>
    <row r="573" spans="1:10" ht="12.4" hidden="1" customHeight="1">
      <c r="A573" s="13"/>
      <c r="B573" s="1"/>
      <c r="C573" s="36"/>
      <c r="D573" s="160"/>
      <c r="E573" s="161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List'!$B$1:$X$65536,12,FALSE)*$M$15),2)</f>
        <v>0</v>
      </c>
      <c r="H573" s="21"/>
      <c r="I573" s="22">
        <f t="shared" si="14"/>
        <v>0</v>
      </c>
      <c r="J573" s="14"/>
    </row>
    <row r="574" spans="1:10" ht="12.4" hidden="1" customHeight="1">
      <c r="A574" s="13"/>
      <c r="B574" s="1"/>
      <c r="C574" s="36"/>
      <c r="D574" s="160"/>
      <c r="E574" s="161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List'!$B$1:$X$65536,12,FALSE)*$M$15),2)</f>
        <v>0</v>
      </c>
      <c r="H574" s="21"/>
      <c r="I574" s="22">
        <f t="shared" si="14"/>
        <v>0</v>
      </c>
      <c r="J574" s="14"/>
    </row>
    <row r="575" spans="1:10" ht="12.4" hidden="1" customHeight="1">
      <c r="A575" s="13"/>
      <c r="B575" s="1"/>
      <c r="C575" s="36"/>
      <c r="D575" s="160"/>
      <c r="E575" s="161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List'!$B$1:$X$65536,12,FALSE)*$M$15),2)</f>
        <v>0</v>
      </c>
      <c r="H575" s="21"/>
      <c r="I575" s="22">
        <f t="shared" si="14"/>
        <v>0</v>
      </c>
      <c r="J575" s="14"/>
    </row>
    <row r="576" spans="1:10" ht="12.4" hidden="1" customHeight="1">
      <c r="A576" s="13"/>
      <c r="B576" s="1"/>
      <c r="C576" s="36"/>
      <c r="D576" s="160"/>
      <c r="E576" s="161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List'!$B$1:$X$65536,12,FALSE)*$M$15),2)</f>
        <v>0</v>
      </c>
      <c r="H576" s="21"/>
      <c r="I576" s="22">
        <f t="shared" si="14"/>
        <v>0</v>
      </c>
      <c r="J576" s="14"/>
    </row>
    <row r="577" spans="1:10" ht="12.4" hidden="1" customHeight="1">
      <c r="A577" s="13"/>
      <c r="B577" s="1"/>
      <c r="C577" s="36"/>
      <c r="D577" s="160"/>
      <c r="E577" s="161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List'!$B$1:$X$65536,12,FALSE)*$M$15),2)</f>
        <v>0</v>
      </c>
      <c r="H577" s="21"/>
      <c r="I577" s="22">
        <f t="shared" si="14"/>
        <v>0</v>
      </c>
      <c r="J577" s="14"/>
    </row>
    <row r="578" spans="1:10" ht="12.4" hidden="1" customHeight="1">
      <c r="A578" s="13"/>
      <c r="B578" s="1"/>
      <c r="C578" s="36"/>
      <c r="D578" s="160"/>
      <c r="E578" s="161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List'!$B$1:$X$65536,12,FALSE)*$M$15),2)</f>
        <v>0</v>
      </c>
      <c r="H578" s="21"/>
      <c r="I578" s="22">
        <f t="shared" si="14"/>
        <v>0</v>
      </c>
      <c r="J578" s="14"/>
    </row>
    <row r="579" spans="1:10" ht="12.4" hidden="1" customHeight="1">
      <c r="A579" s="13"/>
      <c r="B579" s="1"/>
      <c r="C579" s="36"/>
      <c r="D579" s="160"/>
      <c r="E579" s="161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List'!$B$1:$X$65536,12,FALSE)*$M$15),2)</f>
        <v>0</v>
      </c>
      <c r="H579" s="21"/>
      <c r="I579" s="22">
        <f t="shared" si="14"/>
        <v>0</v>
      </c>
      <c r="J579" s="14"/>
    </row>
    <row r="580" spans="1:10" ht="12.4" hidden="1" customHeight="1">
      <c r="A580" s="13"/>
      <c r="B580" s="1"/>
      <c r="C580" s="36"/>
      <c r="D580" s="160"/>
      <c r="E580" s="161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List'!$B$1:$X$65536,12,FALSE)*$M$15),2)</f>
        <v>0</v>
      </c>
      <c r="H580" s="21"/>
      <c r="I580" s="22">
        <f t="shared" si="14"/>
        <v>0</v>
      </c>
      <c r="J580" s="14"/>
    </row>
    <row r="581" spans="1:10" ht="12.4" hidden="1" customHeight="1">
      <c r="A581" s="13"/>
      <c r="B581" s="1"/>
      <c r="C581" s="36"/>
      <c r="D581" s="160"/>
      <c r="E581" s="161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List'!$B$1:$X$65536,12,FALSE)*$M$15),2)</f>
        <v>0</v>
      </c>
      <c r="H581" s="21"/>
      <c r="I581" s="22">
        <f t="shared" si="14"/>
        <v>0</v>
      </c>
      <c r="J581" s="14"/>
    </row>
    <row r="582" spans="1:10" ht="12.4" hidden="1" customHeight="1">
      <c r="A582" s="13"/>
      <c r="B582" s="1"/>
      <c r="C582" s="36"/>
      <c r="D582" s="160"/>
      <c r="E582" s="161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List'!$B$1:$X$65536,12,FALSE)*$M$15),2)</f>
        <v>0</v>
      </c>
      <c r="H582" s="21"/>
      <c r="I582" s="22">
        <f t="shared" si="14"/>
        <v>0</v>
      </c>
      <c r="J582" s="14"/>
    </row>
    <row r="583" spans="1:10" ht="12.4" hidden="1" customHeight="1">
      <c r="A583" s="13"/>
      <c r="B583" s="1"/>
      <c r="C583" s="36"/>
      <c r="D583" s="160"/>
      <c r="E583" s="161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List'!$B$1:$X$65536,12,FALSE)*$M$15),2)</f>
        <v>0</v>
      </c>
      <c r="H583" s="21"/>
      <c r="I583" s="22">
        <f t="shared" si="14"/>
        <v>0</v>
      </c>
      <c r="J583" s="14"/>
    </row>
    <row r="584" spans="1:10" ht="12.4" hidden="1" customHeight="1">
      <c r="A584" s="13"/>
      <c r="B584" s="1"/>
      <c r="C584" s="36"/>
      <c r="D584" s="160"/>
      <c r="E584" s="161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List'!$B$1:$X$65536,12,FALSE)*$M$15),2)</f>
        <v>0</v>
      </c>
      <c r="H584" s="21"/>
      <c r="I584" s="22">
        <f t="shared" si="14"/>
        <v>0</v>
      </c>
      <c r="J584" s="14"/>
    </row>
    <row r="585" spans="1:10" ht="12.4" hidden="1" customHeight="1">
      <c r="A585" s="13"/>
      <c r="B585" s="1"/>
      <c r="C585" s="37"/>
      <c r="D585" s="160"/>
      <c r="E585" s="161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List'!$B$1:$X$65536,12,FALSE)*$M$15),2)</f>
        <v>0</v>
      </c>
      <c r="H585" s="21"/>
      <c r="I585" s="22">
        <f t="shared" si="14"/>
        <v>0</v>
      </c>
      <c r="J585" s="14"/>
    </row>
    <row r="586" spans="1:10" ht="12" hidden="1" customHeight="1">
      <c r="A586" s="13"/>
      <c r="B586" s="1"/>
      <c r="C586" s="36"/>
      <c r="D586" s="160"/>
      <c r="E586" s="161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List'!$B$1:$X$65536,12,FALSE)*$M$15),2)</f>
        <v>0</v>
      </c>
      <c r="H586" s="21"/>
      <c r="I586" s="22">
        <f t="shared" si="14"/>
        <v>0</v>
      </c>
      <c r="J586" s="14"/>
    </row>
    <row r="587" spans="1:10" ht="12.4" hidden="1" customHeight="1">
      <c r="A587" s="13"/>
      <c r="B587" s="1"/>
      <c r="C587" s="36"/>
      <c r="D587" s="160"/>
      <c r="E587" s="161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List'!$B$1:$X$65536,12,FALSE)*$M$15),2)</f>
        <v>0</v>
      </c>
      <c r="H587" s="21"/>
      <c r="I587" s="22">
        <f t="shared" si="14"/>
        <v>0</v>
      </c>
      <c r="J587" s="14"/>
    </row>
    <row r="588" spans="1:10" ht="12.4" hidden="1" customHeight="1">
      <c r="A588" s="13"/>
      <c r="B588" s="1"/>
      <c r="C588" s="36"/>
      <c r="D588" s="160"/>
      <c r="E588" s="161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List'!$B$1:$X$65536,12,FALSE)*$M$15),2)</f>
        <v>0</v>
      </c>
      <c r="H588" s="21"/>
      <c r="I588" s="22">
        <f t="shared" si="14"/>
        <v>0</v>
      </c>
      <c r="J588" s="14"/>
    </row>
    <row r="589" spans="1:10" ht="12.4" hidden="1" customHeight="1">
      <c r="A589" s="13"/>
      <c r="B589" s="1"/>
      <c r="C589" s="36"/>
      <c r="D589" s="160"/>
      <c r="E589" s="161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List'!$B$1:$X$65536,12,FALSE)*$M$15),2)</f>
        <v>0</v>
      </c>
      <c r="H589" s="21"/>
      <c r="I589" s="22">
        <f t="shared" si="14"/>
        <v>0</v>
      </c>
      <c r="J589" s="14"/>
    </row>
    <row r="590" spans="1:10" ht="12.4" hidden="1" customHeight="1">
      <c r="A590" s="13"/>
      <c r="B590" s="1"/>
      <c r="C590" s="36"/>
      <c r="D590" s="160"/>
      <c r="E590" s="161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List'!$B$1:$X$65536,12,FALSE)*$M$15),2)</f>
        <v>0</v>
      </c>
      <c r="H590" s="21"/>
      <c r="I590" s="22">
        <f t="shared" si="14"/>
        <v>0</v>
      </c>
      <c r="J590" s="14"/>
    </row>
    <row r="591" spans="1:10" ht="12.4" hidden="1" customHeight="1">
      <c r="A591" s="13"/>
      <c r="B591" s="1"/>
      <c r="C591" s="36"/>
      <c r="D591" s="160"/>
      <c r="E591" s="161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List'!$B$1:$X$65536,12,FALSE)*$M$15),2)</f>
        <v>0</v>
      </c>
      <c r="H591" s="21"/>
      <c r="I591" s="22">
        <f t="shared" si="14"/>
        <v>0</v>
      </c>
      <c r="J591" s="14"/>
    </row>
    <row r="592" spans="1:10" ht="12.4" hidden="1" customHeight="1">
      <c r="A592" s="13"/>
      <c r="B592" s="1"/>
      <c r="C592" s="36"/>
      <c r="D592" s="160"/>
      <c r="E592" s="161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List'!$B$1:$X$65536,12,FALSE)*$M$15),2)</f>
        <v>0</v>
      </c>
      <c r="H592" s="21"/>
      <c r="I592" s="22">
        <f t="shared" si="14"/>
        <v>0</v>
      </c>
      <c r="J592" s="14"/>
    </row>
    <row r="593" spans="1:10" ht="12.4" hidden="1" customHeight="1">
      <c r="A593" s="13"/>
      <c r="B593" s="1"/>
      <c r="C593" s="36"/>
      <c r="D593" s="160"/>
      <c r="E593" s="161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List'!$B$1:$X$65536,12,FALSE)*$M$15),2)</f>
        <v>0</v>
      </c>
      <c r="H593" s="21"/>
      <c r="I593" s="22">
        <f t="shared" si="14"/>
        <v>0</v>
      </c>
      <c r="J593" s="14"/>
    </row>
    <row r="594" spans="1:10" ht="12.4" hidden="1" customHeight="1">
      <c r="A594" s="13"/>
      <c r="B594" s="1"/>
      <c r="C594" s="36"/>
      <c r="D594" s="160"/>
      <c r="E594" s="161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List'!$B$1:$X$65536,12,FALSE)*$M$15),2)</f>
        <v>0</v>
      </c>
      <c r="H594" s="21"/>
      <c r="I594" s="22">
        <f t="shared" si="14"/>
        <v>0</v>
      </c>
      <c r="J594" s="14"/>
    </row>
    <row r="595" spans="1:10" ht="12.4" hidden="1" customHeight="1">
      <c r="A595" s="13"/>
      <c r="B595" s="1"/>
      <c r="C595" s="36"/>
      <c r="D595" s="160"/>
      <c r="E595" s="161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List'!$B$1:$X$65536,12,FALSE)*$M$15),2)</f>
        <v>0</v>
      </c>
      <c r="H595" s="21"/>
      <c r="I595" s="22">
        <f t="shared" si="14"/>
        <v>0</v>
      </c>
      <c r="J595" s="14"/>
    </row>
    <row r="596" spans="1:10" ht="12.4" hidden="1" customHeight="1">
      <c r="A596" s="13"/>
      <c r="B596" s="1"/>
      <c r="C596" s="36"/>
      <c r="D596" s="160"/>
      <c r="E596" s="161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List'!$B$1:$X$65536,12,FALSE)*$M$15),2)</f>
        <v>0</v>
      </c>
      <c r="H596" s="21"/>
      <c r="I596" s="22">
        <f t="shared" si="14"/>
        <v>0</v>
      </c>
      <c r="J596" s="14"/>
    </row>
    <row r="597" spans="1:10" ht="12.4" hidden="1" customHeight="1">
      <c r="A597" s="13"/>
      <c r="B597" s="1"/>
      <c r="C597" s="36"/>
      <c r="D597" s="160"/>
      <c r="E597" s="161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List'!$B$1:$X$65536,12,FALSE)*$M$15),2)</f>
        <v>0</v>
      </c>
      <c r="H597" s="21"/>
      <c r="I597" s="22">
        <f t="shared" si="14"/>
        <v>0</v>
      </c>
      <c r="J597" s="14"/>
    </row>
    <row r="598" spans="1:10" ht="12.4" hidden="1" customHeight="1">
      <c r="A598" s="13"/>
      <c r="B598" s="1"/>
      <c r="C598" s="36"/>
      <c r="D598" s="160"/>
      <c r="E598" s="161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List'!$B$1:$X$65536,12,FALSE)*$M$15),2)</f>
        <v>0</v>
      </c>
      <c r="H598" s="21"/>
      <c r="I598" s="22">
        <f t="shared" si="14"/>
        <v>0</v>
      </c>
      <c r="J598" s="14"/>
    </row>
    <row r="599" spans="1:10" ht="12.4" hidden="1" customHeight="1">
      <c r="A599" s="13"/>
      <c r="B599" s="1"/>
      <c r="C599" s="36"/>
      <c r="D599" s="160"/>
      <c r="E599" s="161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List'!$B$1:$X$65536,12,FALSE)*$M$15),2)</f>
        <v>0</v>
      </c>
      <c r="H599" s="21"/>
      <c r="I599" s="22">
        <f t="shared" si="14"/>
        <v>0</v>
      </c>
      <c r="J599" s="14"/>
    </row>
    <row r="600" spans="1:10" ht="12.4" hidden="1" customHeight="1">
      <c r="A600" s="13"/>
      <c r="B600" s="1"/>
      <c r="C600" s="36"/>
      <c r="D600" s="160"/>
      <c r="E600" s="161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List'!$B$1:$X$65536,12,FALSE)*$M$15),2)</f>
        <v>0</v>
      </c>
      <c r="H600" s="21"/>
      <c r="I600" s="22">
        <f t="shared" si="14"/>
        <v>0</v>
      </c>
      <c r="J600" s="14"/>
    </row>
    <row r="601" spans="1:10" ht="12.4" hidden="1" customHeight="1">
      <c r="A601" s="13"/>
      <c r="B601" s="1"/>
      <c r="C601" s="36"/>
      <c r="D601" s="160"/>
      <c r="E601" s="161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List'!$B$1:$X$65536,12,FALSE)*$M$15),2)</f>
        <v>0</v>
      </c>
      <c r="H601" s="21"/>
      <c r="I601" s="22">
        <f t="shared" si="14"/>
        <v>0</v>
      </c>
      <c r="J601" s="14"/>
    </row>
    <row r="602" spans="1:10" ht="12.4" hidden="1" customHeight="1">
      <c r="A602" s="13"/>
      <c r="B602" s="1"/>
      <c r="C602" s="36"/>
      <c r="D602" s="160"/>
      <c r="E602" s="161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List'!$B$1:$X$65536,12,FALSE)*$M$15),2)</f>
        <v>0</v>
      </c>
      <c r="H602" s="21"/>
      <c r="I602" s="22">
        <f t="shared" si="14"/>
        <v>0</v>
      </c>
      <c r="J602" s="14"/>
    </row>
    <row r="603" spans="1:10" ht="12.4" hidden="1" customHeight="1">
      <c r="A603" s="13"/>
      <c r="B603" s="1"/>
      <c r="C603" s="36"/>
      <c r="D603" s="160"/>
      <c r="E603" s="161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List'!$B$1:$X$65536,12,FALSE)*$M$15),2)</f>
        <v>0</v>
      </c>
      <c r="H603" s="21"/>
      <c r="I603" s="22">
        <f t="shared" si="14"/>
        <v>0</v>
      </c>
      <c r="J603" s="14"/>
    </row>
    <row r="604" spans="1:10" ht="12.4" hidden="1" customHeight="1">
      <c r="A604" s="13"/>
      <c r="B604" s="1"/>
      <c r="C604" s="36"/>
      <c r="D604" s="160"/>
      <c r="E604" s="161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List'!$B$1:$X$65536,12,FALSE)*$M$15),2)</f>
        <v>0</v>
      </c>
      <c r="H604" s="21"/>
      <c r="I604" s="22">
        <f t="shared" si="14"/>
        <v>0</v>
      </c>
      <c r="J604" s="14"/>
    </row>
    <row r="605" spans="1:10" ht="12.4" hidden="1" customHeight="1">
      <c r="A605" s="13"/>
      <c r="B605" s="1"/>
      <c r="C605" s="36"/>
      <c r="D605" s="160"/>
      <c r="E605" s="161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List'!$B$1:$X$65536,12,FALSE)*$M$15),2)</f>
        <v>0</v>
      </c>
      <c r="H605" s="21"/>
      <c r="I605" s="22">
        <f t="shared" si="14"/>
        <v>0</v>
      </c>
      <c r="J605" s="14"/>
    </row>
    <row r="606" spans="1:10" ht="12.4" hidden="1" customHeight="1">
      <c r="A606" s="13"/>
      <c r="B606" s="1"/>
      <c r="C606" s="36"/>
      <c r="D606" s="160"/>
      <c r="E606" s="161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List'!$B$1:$X$65536,12,FALSE)*$M$15),2)</f>
        <v>0</v>
      </c>
      <c r="H606" s="21"/>
      <c r="I606" s="22">
        <f t="shared" si="14"/>
        <v>0</v>
      </c>
      <c r="J606" s="14"/>
    </row>
    <row r="607" spans="1:10" ht="12.4" hidden="1" customHeight="1">
      <c r="A607" s="13"/>
      <c r="B607" s="1"/>
      <c r="C607" s="36"/>
      <c r="D607" s="160"/>
      <c r="E607" s="161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List'!$B$1:$X$65536,12,FALSE)*$M$15),2)</f>
        <v>0</v>
      </c>
      <c r="H607" s="21"/>
      <c r="I607" s="22">
        <f t="shared" si="14"/>
        <v>0</v>
      </c>
      <c r="J607" s="14"/>
    </row>
    <row r="608" spans="1:10" ht="12.4" hidden="1" customHeight="1">
      <c r="A608" s="13"/>
      <c r="B608" s="1"/>
      <c r="C608" s="36"/>
      <c r="D608" s="160"/>
      <c r="E608" s="161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List'!$B$1:$X$65536,12,FALSE)*$M$15),2)</f>
        <v>0</v>
      </c>
      <c r="H608" s="21"/>
      <c r="I608" s="22">
        <f t="shared" si="14"/>
        <v>0</v>
      </c>
      <c r="J608" s="14"/>
    </row>
    <row r="609" spans="1:10" ht="12.4" hidden="1" customHeight="1">
      <c r="A609" s="13"/>
      <c r="B609" s="1"/>
      <c r="C609" s="36"/>
      <c r="D609" s="160"/>
      <c r="E609" s="161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List'!$B$1:$X$65536,12,FALSE)*$M$15),2)</f>
        <v>0</v>
      </c>
      <c r="H609" s="21"/>
      <c r="I609" s="22">
        <f t="shared" si="14"/>
        <v>0</v>
      </c>
      <c r="J609" s="14"/>
    </row>
    <row r="610" spans="1:10" ht="12.4" hidden="1" customHeight="1">
      <c r="A610" s="13"/>
      <c r="B610" s="1"/>
      <c r="C610" s="36"/>
      <c r="D610" s="160"/>
      <c r="E610" s="161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List'!$B$1:$X$65536,12,FALSE)*$M$15),2)</f>
        <v>0</v>
      </c>
      <c r="H610" s="21"/>
      <c r="I610" s="22">
        <f t="shared" si="14"/>
        <v>0</v>
      </c>
      <c r="J610" s="14"/>
    </row>
    <row r="611" spans="1:10" ht="12.4" hidden="1" customHeight="1">
      <c r="A611" s="13"/>
      <c r="B611" s="1"/>
      <c r="C611" s="36"/>
      <c r="D611" s="160"/>
      <c r="E611" s="161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List'!$B$1:$X$65536,12,FALSE)*$M$15),2)</f>
        <v>0</v>
      </c>
      <c r="H611" s="21"/>
      <c r="I611" s="22">
        <f t="shared" si="14"/>
        <v>0</v>
      </c>
      <c r="J611" s="14"/>
    </row>
    <row r="612" spans="1:10" ht="12.4" hidden="1" customHeight="1">
      <c r="A612" s="13"/>
      <c r="B612" s="1"/>
      <c r="C612" s="36"/>
      <c r="D612" s="160"/>
      <c r="E612" s="161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List'!$B$1:$X$65536,12,FALSE)*$M$15),2)</f>
        <v>0</v>
      </c>
      <c r="H612" s="21"/>
      <c r="I612" s="22">
        <f t="shared" si="14"/>
        <v>0</v>
      </c>
      <c r="J612" s="14"/>
    </row>
    <row r="613" spans="1:10" ht="12.4" hidden="1" customHeight="1">
      <c r="A613" s="13"/>
      <c r="B613" s="1"/>
      <c r="C613" s="37"/>
      <c r="D613" s="160"/>
      <c r="E613" s="161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List'!$B$1:$X$65536,12,FALSE)*$M$15),2)</f>
        <v>0</v>
      </c>
      <c r="H613" s="21"/>
      <c r="I613" s="22">
        <f>ROUND(IF(ISNUMBER(B613), G613*B613, 0),5)</f>
        <v>0</v>
      </c>
      <c r="J613" s="14"/>
    </row>
    <row r="614" spans="1:10" ht="12" hidden="1" customHeight="1">
      <c r="A614" s="13"/>
      <c r="B614" s="1"/>
      <c r="C614" s="36"/>
      <c r="D614" s="160"/>
      <c r="E614" s="161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List'!$B$1:$X$65536,12,FALSE)*$M$15),2)</f>
        <v>0</v>
      </c>
      <c r="H614" s="21"/>
      <c r="I614" s="22">
        <f t="shared" ref="I614:I668" si="15">ROUND(IF(ISNUMBER(B614), G614*B614, 0),5)</f>
        <v>0</v>
      </c>
      <c r="J614" s="14"/>
    </row>
    <row r="615" spans="1:10" ht="12.4" hidden="1" customHeight="1">
      <c r="A615" s="13"/>
      <c r="B615" s="1"/>
      <c r="C615" s="36"/>
      <c r="D615" s="160"/>
      <c r="E615" s="161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List'!$B$1:$X$65536,12,FALSE)*$M$15),2)</f>
        <v>0</v>
      </c>
      <c r="H615" s="21"/>
      <c r="I615" s="22">
        <f t="shared" si="15"/>
        <v>0</v>
      </c>
      <c r="J615" s="14"/>
    </row>
    <row r="616" spans="1:10" ht="12.4" hidden="1" customHeight="1">
      <c r="A616" s="13"/>
      <c r="B616" s="1"/>
      <c r="C616" s="36"/>
      <c r="D616" s="160"/>
      <c r="E616" s="161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List'!$B$1:$X$65536,12,FALSE)*$M$15),2)</f>
        <v>0</v>
      </c>
      <c r="H616" s="21"/>
      <c r="I616" s="22">
        <f t="shared" si="15"/>
        <v>0</v>
      </c>
      <c r="J616" s="14"/>
    </row>
    <row r="617" spans="1:10" ht="12.4" hidden="1" customHeight="1">
      <c r="A617" s="13"/>
      <c r="B617" s="1"/>
      <c r="C617" s="36"/>
      <c r="D617" s="160"/>
      <c r="E617" s="161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List'!$B$1:$X$65536,12,FALSE)*$M$15),2)</f>
        <v>0</v>
      </c>
      <c r="H617" s="21"/>
      <c r="I617" s="22">
        <f t="shared" si="15"/>
        <v>0</v>
      </c>
      <c r="J617" s="14"/>
    </row>
    <row r="618" spans="1:10" ht="12.4" hidden="1" customHeight="1">
      <c r="A618" s="13"/>
      <c r="B618" s="1"/>
      <c r="C618" s="36"/>
      <c r="D618" s="160"/>
      <c r="E618" s="161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List'!$B$1:$X$65536,12,FALSE)*$M$15),2)</f>
        <v>0</v>
      </c>
      <c r="H618" s="21"/>
      <c r="I618" s="22">
        <f t="shared" si="15"/>
        <v>0</v>
      </c>
      <c r="J618" s="14"/>
    </row>
    <row r="619" spans="1:10" ht="12.4" hidden="1" customHeight="1">
      <c r="A619" s="13"/>
      <c r="B619" s="1"/>
      <c r="C619" s="36"/>
      <c r="D619" s="160"/>
      <c r="E619" s="161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List'!$B$1:$X$65536,12,FALSE)*$M$15),2)</f>
        <v>0</v>
      </c>
      <c r="H619" s="21"/>
      <c r="I619" s="22">
        <f t="shared" si="15"/>
        <v>0</v>
      </c>
      <c r="J619" s="14"/>
    </row>
    <row r="620" spans="1:10" ht="12.4" hidden="1" customHeight="1">
      <c r="A620" s="13"/>
      <c r="B620" s="1"/>
      <c r="C620" s="36"/>
      <c r="D620" s="160"/>
      <c r="E620" s="161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List'!$B$1:$X$65536,12,FALSE)*$M$15),2)</f>
        <v>0</v>
      </c>
      <c r="H620" s="21"/>
      <c r="I620" s="22">
        <f t="shared" si="15"/>
        <v>0</v>
      </c>
      <c r="J620" s="14"/>
    </row>
    <row r="621" spans="1:10" ht="12.4" hidden="1" customHeight="1">
      <c r="A621" s="13"/>
      <c r="B621" s="1"/>
      <c r="C621" s="36"/>
      <c r="D621" s="160"/>
      <c r="E621" s="161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List'!$B$1:$X$65536,12,FALSE)*$M$15),2)</f>
        <v>0</v>
      </c>
      <c r="H621" s="21"/>
      <c r="I621" s="22">
        <f t="shared" si="15"/>
        <v>0</v>
      </c>
      <c r="J621" s="14"/>
    </row>
    <row r="622" spans="1:10" ht="12.4" hidden="1" customHeight="1">
      <c r="A622" s="13"/>
      <c r="B622" s="1"/>
      <c r="C622" s="36"/>
      <c r="D622" s="160"/>
      <c r="E622" s="161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List'!$B$1:$X$65536,12,FALSE)*$M$15),2)</f>
        <v>0</v>
      </c>
      <c r="H622" s="21"/>
      <c r="I622" s="22">
        <f t="shared" si="15"/>
        <v>0</v>
      </c>
      <c r="J622" s="14"/>
    </row>
    <row r="623" spans="1:10" ht="12.4" hidden="1" customHeight="1">
      <c r="A623" s="13"/>
      <c r="B623" s="1"/>
      <c r="C623" s="36"/>
      <c r="D623" s="160"/>
      <c r="E623" s="161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List'!$B$1:$X$65536,12,FALSE)*$M$15),2)</f>
        <v>0</v>
      </c>
      <c r="H623" s="21"/>
      <c r="I623" s="22">
        <f t="shared" si="15"/>
        <v>0</v>
      </c>
      <c r="J623" s="14"/>
    </row>
    <row r="624" spans="1:10" ht="12.4" hidden="1" customHeight="1">
      <c r="A624" s="13"/>
      <c r="B624" s="1"/>
      <c r="C624" s="36"/>
      <c r="D624" s="160"/>
      <c r="E624" s="161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List'!$B$1:$X$65536,12,FALSE)*$M$15),2)</f>
        <v>0</v>
      </c>
      <c r="H624" s="21"/>
      <c r="I624" s="22">
        <f t="shared" si="15"/>
        <v>0</v>
      </c>
      <c r="J624" s="14"/>
    </row>
    <row r="625" spans="1:10" ht="12.4" hidden="1" customHeight="1">
      <c r="A625" s="13"/>
      <c r="B625" s="1"/>
      <c r="C625" s="36"/>
      <c r="D625" s="160"/>
      <c r="E625" s="161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List'!$B$1:$X$65536,12,FALSE)*$M$15),2)</f>
        <v>0</v>
      </c>
      <c r="H625" s="21"/>
      <c r="I625" s="22">
        <f t="shared" si="15"/>
        <v>0</v>
      </c>
      <c r="J625" s="14"/>
    </row>
    <row r="626" spans="1:10" ht="12.4" hidden="1" customHeight="1">
      <c r="A626" s="13"/>
      <c r="B626" s="1"/>
      <c r="C626" s="36"/>
      <c r="D626" s="160"/>
      <c r="E626" s="161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List'!$B$1:$X$65536,12,FALSE)*$M$15),2)</f>
        <v>0</v>
      </c>
      <c r="H626" s="21"/>
      <c r="I626" s="22">
        <f t="shared" si="15"/>
        <v>0</v>
      </c>
      <c r="J626" s="14"/>
    </row>
    <row r="627" spans="1:10" ht="12.4" hidden="1" customHeight="1">
      <c r="A627" s="13"/>
      <c r="B627" s="1"/>
      <c r="C627" s="36"/>
      <c r="D627" s="160"/>
      <c r="E627" s="161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List'!$B$1:$X$65536,12,FALSE)*$M$15),2)</f>
        <v>0</v>
      </c>
      <c r="H627" s="21"/>
      <c r="I627" s="22">
        <f t="shared" si="15"/>
        <v>0</v>
      </c>
      <c r="J627" s="14"/>
    </row>
    <row r="628" spans="1:10" ht="12.4" hidden="1" customHeight="1">
      <c r="A628" s="13"/>
      <c r="B628" s="1"/>
      <c r="C628" s="36"/>
      <c r="D628" s="160"/>
      <c r="E628" s="161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List'!$B$1:$X$65536,12,FALSE)*$M$15),2)</f>
        <v>0</v>
      </c>
      <c r="H628" s="21"/>
      <c r="I628" s="22">
        <f t="shared" si="15"/>
        <v>0</v>
      </c>
      <c r="J628" s="14"/>
    </row>
    <row r="629" spans="1:10" ht="12.4" hidden="1" customHeight="1">
      <c r="A629" s="13"/>
      <c r="B629" s="1"/>
      <c r="C629" s="37"/>
      <c r="D629" s="160"/>
      <c r="E629" s="161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List'!$B$1:$X$65536,12,FALSE)*$M$15),2)</f>
        <v>0</v>
      </c>
      <c r="H629" s="21"/>
      <c r="I629" s="22">
        <f t="shared" si="15"/>
        <v>0</v>
      </c>
      <c r="J629" s="14"/>
    </row>
    <row r="630" spans="1:10" ht="12.4" hidden="1" customHeight="1">
      <c r="A630" s="13"/>
      <c r="B630" s="1"/>
      <c r="C630" s="37"/>
      <c r="D630" s="160"/>
      <c r="E630" s="161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List'!$B$1:$X$65536,12,FALSE)*$M$15),2)</f>
        <v>0</v>
      </c>
      <c r="H630" s="21"/>
      <c r="I630" s="22">
        <f t="shared" si="15"/>
        <v>0</v>
      </c>
      <c r="J630" s="14"/>
    </row>
    <row r="631" spans="1:10" ht="12.4" hidden="1" customHeight="1">
      <c r="A631" s="13"/>
      <c r="B631" s="1"/>
      <c r="C631" s="36"/>
      <c r="D631" s="160"/>
      <c r="E631" s="161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List'!$B$1:$X$65536,12,FALSE)*$M$15),2)</f>
        <v>0</v>
      </c>
      <c r="H631" s="21"/>
      <c r="I631" s="22">
        <f t="shared" si="15"/>
        <v>0</v>
      </c>
      <c r="J631" s="14"/>
    </row>
    <row r="632" spans="1:10" ht="12.4" hidden="1" customHeight="1">
      <c r="A632" s="13"/>
      <c r="B632" s="1"/>
      <c r="C632" s="36"/>
      <c r="D632" s="160"/>
      <c r="E632" s="161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List'!$B$1:$X$65536,12,FALSE)*$M$15),2)</f>
        <v>0</v>
      </c>
      <c r="H632" s="21"/>
      <c r="I632" s="22">
        <f t="shared" si="15"/>
        <v>0</v>
      </c>
      <c r="J632" s="14"/>
    </row>
    <row r="633" spans="1:10" ht="12.4" hidden="1" customHeight="1">
      <c r="A633" s="13"/>
      <c r="B633" s="1"/>
      <c r="C633" s="36"/>
      <c r="D633" s="160"/>
      <c r="E633" s="161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List'!$B$1:$X$65536,12,FALSE)*$M$15),2)</f>
        <v>0</v>
      </c>
      <c r="H633" s="21"/>
      <c r="I633" s="22">
        <f t="shared" si="15"/>
        <v>0</v>
      </c>
      <c r="J633" s="14"/>
    </row>
    <row r="634" spans="1:10" ht="12.4" hidden="1" customHeight="1">
      <c r="A634" s="13"/>
      <c r="B634" s="1"/>
      <c r="C634" s="36"/>
      <c r="D634" s="160"/>
      <c r="E634" s="161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List'!$B$1:$X$65536,12,FALSE)*$M$15),2)</f>
        <v>0</v>
      </c>
      <c r="H634" s="21"/>
      <c r="I634" s="22">
        <f t="shared" si="15"/>
        <v>0</v>
      </c>
      <c r="J634" s="14"/>
    </row>
    <row r="635" spans="1:10" ht="12.4" hidden="1" customHeight="1">
      <c r="A635" s="13"/>
      <c r="B635" s="1"/>
      <c r="C635" s="36"/>
      <c r="D635" s="160"/>
      <c r="E635" s="161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List'!$B$1:$X$65536,12,FALSE)*$M$15),2)</f>
        <v>0</v>
      </c>
      <c r="H635" s="21"/>
      <c r="I635" s="22">
        <f t="shared" si="15"/>
        <v>0</v>
      </c>
      <c r="J635" s="14"/>
    </row>
    <row r="636" spans="1:10" ht="12.4" hidden="1" customHeight="1">
      <c r="A636" s="13"/>
      <c r="B636" s="1"/>
      <c r="C636" s="36"/>
      <c r="D636" s="160"/>
      <c r="E636" s="161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List'!$B$1:$X$65536,12,FALSE)*$M$15),2)</f>
        <v>0</v>
      </c>
      <c r="H636" s="21"/>
      <c r="I636" s="22">
        <f t="shared" si="15"/>
        <v>0</v>
      </c>
      <c r="J636" s="14"/>
    </row>
    <row r="637" spans="1:10" ht="12.4" hidden="1" customHeight="1">
      <c r="A637" s="13"/>
      <c r="B637" s="1"/>
      <c r="C637" s="36"/>
      <c r="D637" s="160"/>
      <c r="E637" s="161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List'!$B$1:$X$65536,12,FALSE)*$M$15),2)</f>
        <v>0</v>
      </c>
      <c r="H637" s="21"/>
      <c r="I637" s="22">
        <f t="shared" si="15"/>
        <v>0</v>
      </c>
      <c r="J637" s="14"/>
    </row>
    <row r="638" spans="1:10" ht="12.4" hidden="1" customHeight="1">
      <c r="A638" s="13"/>
      <c r="B638" s="1"/>
      <c r="C638" s="36"/>
      <c r="D638" s="160"/>
      <c r="E638" s="161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List'!$B$1:$X$65536,12,FALSE)*$M$15),2)</f>
        <v>0</v>
      </c>
      <c r="H638" s="21"/>
      <c r="I638" s="22">
        <f t="shared" si="15"/>
        <v>0</v>
      </c>
      <c r="J638" s="14"/>
    </row>
    <row r="639" spans="1:10" ht="12.4" hidden="1" customHeight="1">
      <c r="A639" s="13"/>
      <c r="B639" s="1"/>
      <c r="C639" s="36"/>
      <c r="D639" s="160"/>
      <c r="E639" s="161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List'!$B$1:$X$65536,12,FALSE)*$M$15),2)</f>
        <v>0</v>
      </c>
      <c r="H639" s="21"/>
      <c r="I639" s="22">
        <f t="shared" si="15"/>
        <v>0</v>
      </c>
      <c r="J639" s="14"/>
    </row>
    <row r="640" spans="1:10" ht="12.4" hidden="1" customHeight="1">
      <c r="A640" s="13"/>
      <c r="B640" s="1"/>
      <c r="C640" s="36"/>
      <c r="D640" s="160"/>
      <c r="E640" s="161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List'!$B$1:$X$65536,12,FALSE)*$M$15),2)</f>
        <v>0</v>
      </c>
      <c r="H640" s="21"/>
      <c r="I640" s="22">
        <f t="shared" si="15"/>
        <v>0</v>
      </c>
      <c r="J640" s="14"/>
    </row>
    <row r="641" spans="1:10" ht="12.4" hidden="1" customHeight="1">
      <c r="A641" s="13"/>
      <c r="B641" s="1"/>
      <c r="C641" s="37"/>
      <c r="D641" s="160"/>
      <c r="E641" s="161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List'!$B$1:$X$65536,12,FALSE)*$M$15),2)</f>
        <v>0</v>
      </c>
      <c r="H641" s="21"/>
      <c r="I641" s="22">
        <f t="shared" si="15"/>
        <v>0</v>
      </c>
      <c r="J641" s="14"/>
    </row>
    <row r="642" spans="1:10" ht="12" hidden="1" customHeight="1">
      <c r="A642" s="13"/>
      <c r="B642" s="1"/>
      <c r="C642" s="36"/>
      <c r="D642" s="160"/>
      <c r="E642" s="161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List'!$B$1:$X$65536,12,FALSE)*$M$15),2)</f>
        <v>0</v>
      </c>
      <c r="H642" s="21"/>
      <c r="I642" s="22">
        <f t="shared" si="15"/>
        <v>0</v>
      </c>
      <c r="J642" s="14"/>
    </row>
    <row r="643" spans="1:10" ht="12.4" hidden="1" customHeight="1">
      <c r="A643" s="13"/>
      <c r="B643" s="1"/>
      <c r="C643" s="36"/>
      <c r="D643" s="160"/>
      <c r="E643" s="161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List'!$B$1:$X$65536,12,FALSE)*$M$15),2)</f>
        <v>0</v>
      </c>
      <c r="H643" s="21"/>
      <c r="I643" s="22">
        <f t="shared" si="15"/>
        <v>0</v>
      </c>
      <c r="J643" s="14"/>
    </row>
    <row r="644" spans="1:10" ht="12.4" hidden="1" customHeight="1">
      <c r="A644" s="13"/>
      <c r="B644" s="1"/>
      <c r="C644" s="36"/>
      <c r="D644" s="160"/>
      <c r="E644" s="161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List'!$B$1:$X$65536,12,FALSE)*$M$15),2)</f>
        <v>0</v>
      </c>
      <c r="H644" s="21"/>
      <c r="I644" s="22">
        <f t="shared" si="15"/>
        <v>0</v>
      </c>
      <c r="J644" s="14"/>
    </row>
    <row r="645" spans="1:10" ht="12.4" hidden="1" customHeight="1">
      <c r="A645" s="13"/>
      <c r="B645" s="1"/>
      <c r="C645" s="36"/>
      <c r="D645" s="160"/>
      <c r="E645" s="161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List'!$B$1:$X$65536,12,FALSE)*$M$15),2)</f>
        <v>0</v>
      </c>
      <c r="H645" s="21"/>
      <c r="I645" s="22">
        <f t="shared" si="15"/>
        <v>0</v>
      </c>
      <c r="J645" s="14"/>
    </row>
    <row r="646" spans="1:10" ht="12.4" hidden="1" customHeight="1">
      <c r="A646" s="13"/>
      <c r="B646" s="1"/>
      <c r="C646" s="36"/>
      <c r="D646" s="160"/>
      <c r="E646" s="161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List'!$B$1:$X$65536,12,FALSE)*$M$15),2)</f>
        <v>0</v>
      </c>
      <c r="H646" s="21"/>
      <c r="I646" s="22">
        <f t="shared" si="15"/>
        <v>0</v>
      </c>
      <c r="J646" s="14"/>
    </row>
    <row r="647" spans="1:10" ht="12.4" hidden="1" customHeight="1">
      <c r="A647" s="13"/>
      <c r="B647" s="1"/>
      <c r="C647" s="36"/>
      <c r="D647" s="160"/>
      <c r="E647" s="161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List'!$B$1:$X$65536,12,FALSE)*$M$15),2)</f>
        <v>0</v>
      </c>
      <c r="H647" s="21"/>
      <c r="I647" s="22">
        <f t="shared" si="15"/>
        <v>0</v>
      </c>
      <c r="J647" s="14"/>
    </row>
    <row r="648" spans="1:10" ht="12.4" hidden="1" customHeight="1">
      <c r="A648" s="13"/>
      <c r="B648" s="1"/>
      <c r="C648" s="36"/>
      <c r="D648" s="160"/>
      <c r="E648" s="161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List'!$B$1:$X$65536,12,FALSE)*$M$15),2)</f>
        <v>0</v>
      </c>
      <c r="H648" s="21"/>
      <c r="I648" s="22">
        <f t="shared" si="15"/>
        <v>0</v>
      </c>
      <c r="J648" s="14"/>
    </row>
    <row r="649" spans="1:10" ht="12.4" hidden="1" customHeight="1">
      <c r="A649" s="13"/>
      <c r="B649" s="1"/>
      <c r="C649" s="36"/>
      <c r="D649" s="160"/>
      <c r="E649" s="161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List'!$B$1:$X$65536,12,FALSE)*$M$15),2)</f>
        <v>0</v>
      </c>
      <c r="H649" s="21"/>
      <c r="I649" s="22">
        <f t="shared" si="15"/>
        <v>0</v>
      </c>
      <c r="J649" s="14"/>
    </row>
    <row r="650" spans="1:10" ht="12.4" hidden="1" customHeight="1">
      <c r="A650" s="13"/>
      <c r="B650" s="1"/>
      <c r="C650" s="36"/>
      <c r="D650" s="160"/>
      <c r="E650" s="161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List'!$B$1:$X$65536,12,FALSE)*$M$15),2)</f>
        <v>0</v>
      </c>
      <c r="H650" s="21"/>
      <c r="I650" s="22">
        <f t="shared" si="15"/>
        <v>0</v>
      </c>
      <c r="J650" s="14"/>
    </row>
    <row r="651" spans="1:10" ht="12.4" hidden="1" customHeight="1">
      <c r="A651" s="13"/>
      <c r="B651" s="1"/>
      <c r="C651" s="36"/>
      <c r="D651" s="160"/>
      <c r="E651" s="161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List'!$B$1:$X$65536,12,FALSE)*$M$15),2)</f>
        <v>0</v>
      </c>
      <c r="H651" s="21"/>
      <c r="I651" s="22">
        <f t="shared" si="15"/>
        <v>0</v>
      </c>
      <c r="J651" s="14"/>
    </row>
    <row r="652" spans="1:10" ht="12.4" hidden="1" customHeight="1">
      <c r="A652" s="13"/>
      <c r="B652" s="1"/>
      <c r="C652" s="36"/>
      <c r="D652" s="160"/>
      <c r="E652" s="161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List'!$B$1:$X$65536,12,FALSE)*$M$15),2)</f>
        <v>0</v>
      </c>
      <c r="H652" s="21"/>
      <c r="I652" s="22">
        <f t="shared" si="15"/>
        <v>0</v>
      </c>
      <c r="J652" s="14"/>
    </row>
    <row r="653" spans="1:10" ht="12.4" hidden="1" customHeight="1">
      <c r="A653" s="13"/>
      <c r="B653" s="1"/>
      <c r="C653" s="36"/>
      <c r="D653" s="160"/>
      <c r="E653" s="161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List'!$B$1:$X$65536,12,FALSE)*$M$15),2)</f>
        <v>0</v>
      </c>
      <c r="H653" s="21"/>
      <c r="I653" s="22">
        <f t="shared" si="15"/>
        <v>0</v>
      </c>
      <c r="J653" s="14"/>
    </row>
    <row r="654" spans="1:10" ht="12.4" hidden="1" customHeight="1">
      <c r="A654" s="13"/>
      <c r="B654" s="1"/>
      <c r="C654" s="36"/>
      <c r="D654" s="160"/>
      <c r="E654" s="161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List'!$B$1:$X$65536,12,FALSE)*$M$15),2)</f>
        <v>0</v>
      </c>
      <c r="H654" s="21"/>
      <c r="I654" s="22">
        <f t="shared" si="15"/>
        <v>0</v>
      </c>
      <c r="J654" s="14"/>
    </row>
    <row r="655" spans="1:10" ht="12.4" hidden="1" customHeight="1">
      <c r="A655" s="13"/>
      <c r="B655" s="1"/>
      <c r="C655" s="36"/>
      <c r="D655" s="160"/>
      <c r="E655" s="161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List'!$B$1:$X$65536,12,FALSE)*$M$15),2)</f>
        <v>0</v>
      </c>
      <c r="H655" s="21"/>
      <c r="I655" s="22">
        <f t="shared" si="15"/>
        <v>0</v>
      </c>
      <c r="J655" s="14"/>
    </row>
    <row r="656" spans="1:10" ht="12.4" hidden="1" customHeight="1">
      <c r="A656" s="13"/>
      <c r="B656" s="1"/>
      <c r="C656" s="36"/>
      <c r="D656" s="160"/>
      <c r="E656" s="161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List'!$B$1:$X$65536,12,FALSE)*$M$15),2)</f>
        <v>0</v>
      </c>
      <c r="H656" s="21"/>
      <c r="I656" s="22">
        <f t="shared" si="15"/>
        <v>0</v>
      </c>
      <c r="J656" s="14"/>
    </row>
    <row r="657" spans="1:10" ht="12.4" hidden="1" customHeight="1">
      <c r="A657" s="13"/>
      <c r="B657" s="1"/>
      <c r="C657" s="36"/>
      <c r="D657" s="160"/>
      <c r="E657" s="161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List'!$B$1:$X$65536,12,FALSE)*$M$15),2)</f>
        <v>0</v>
      </c>
      <c r="H657" s="21"/>
      <c r="I657" s="22">
        <f t="shared" si="15"/>
        <v>0</v>
      </c>
      <c r="J657" s="14"/>
    </row>
    <row r="658" spans="1:10" ht="12.4" hidden="1" customHeight="1">
      <c r="A658" s="13"/>
      <c r="B658" s="1"/>
      <c r="C658" s="36"/>
      <c r="D658" s="160"/>
      <c r="E658" s="161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List'!$B$1:$X$65536,12,FALSE)*$M$15),2)</f>
        <v>0</v>
      </c>
      <c r="H658" s="21"/>
      <c r="I658" s="22">
        <f t="shared" si="15"/>
        <v>0</v>
      </c>
      <c r="J658" s="14"/>
    </row>
    <row r="659" spans="1:10" ht="12.4" hidden="1" customHeight="1">
      <c r="A659" s="13"/>
      <c r="B659" s="1"/>
      <c r="C659" s="36"/>
      <c r="D659" s="160"/>
      <c r="E659" s="161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List'!$B$1:$X$65536,12,FALSE)*$M$15),2)</f>
        <v>0</v>
      </c>
      <c r="H659" s="21"/>
      <c r="I659" s="22">
        <f t="shared" si="15"/>
        <v>0</v>
      </c>
      <c r="J659" s="14"/>
    </row>
    <row r="660" spans="1:10" ht="12.4" hidden="1" customHeight="1">
      <c r="A660" s="13"/>
      <c r="B660" s="1"/>
      <c r="C660" s="36"/>
      <c r="D660" s="160"/>
      <c r="E660" s="161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List'!$B$1:$X$65536,12,FALSE)*$M$15),2)</f>
        <v>0</v>
      </c>
      <c r="H660" s="21"/>
      <c r="I660" s="22">
        <f t="shared" si="15"/>
        <v>0</v>
      </c>
      <c r="J660" s="14"/>
    </row>
    <row r="661" spans="1:10" ht="12.4" hidden="1" customHeight="1">
      <c r="A661" s="13"/>
      <c r="B661" s="1"/>
      <c r="C661" s="36"/>
      <c r="D661" s="160"/>
      <c r="E661" s="161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List'!$B$1:$X$65536,12,FALSE)*$M$15),2)</f>
        <v>0</v>
      </c>
      <c r="H661" s="21"/>
      <c r="I661" s="22">
        <f t="shared" si="15"/>
        <v>0</v>
      </c>
      <c r="J661" s="14"/>
    </row>
    <row r="662" spans="1:10" ht="12.4" hidden="1" customHeight="1">
      <c r="A662" s="13"/>
      <c r="B662" s="1"/>
      <c r="C662" s="36"/>
      <c r="D662" s="160"/>
      <c r="E662" s="161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List'!$B$1:$X$65536,12,FALSE)*$M$15),2)</f>
        <v>0</v>
      </c>
      <c r="H662" s="21"/>
      <c r="I662" s="22">
        <f t="shared" si="15"/>
        <v>0</v>
      </c>
      <c r="J662" s="14"/>
    </row>
    <row r="663" spans="1:10" ht="12.4" hidden="1" customHeight="1">
      <c r="A663" s="13"/>
      <c r="B663" s="1"/>
      <c r="C663" s="36"/>
      <c r="D663" s="160"/>
      <c r="E663" s="161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List'!$B$1:$X$65536,12,FALSE)*$M$15),2)</f>
        <v>0</v>
      </c>
      <c r="H663" s="21"/>
      <c r="I663" s="22">
        <f t="shared" si="15"/>
        <v>0</v>
      </c>
      <c r="J663" s="14"/>
    </row>
    <row r="664" spans="1:10" ht="12.4" hidden="1" customHeight="1">
      <c r="A664" s="13"/>
      <c r="B664" s="1"/>
      <c r="C664" s="36"/>
      <c r="D664" s="160"/>
      <c r="E664" s="161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List'!$B$1:$X$65536,12,FALSE)*$M$15),2)</f>
        <v>0</v>
      </c>
      <c r="H664" s="21"/>
      <c r="I664" s="22">
        <f t="shared" si="15"/>
        <v>0</v>
      </c>
      <c r="J664" s="14"/>
    </row>
    <row r="665" spans="1:10" ht="12.4" hidden="1" customHeight="1">
      <c r="A665" s="13"/>
      <c r="B665" s="1"/>
      <c r="C665" s="36"/>
      <c r="D665" s="160"/>
      <c r="E665" s="161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List'!$B$1:$X$65536,12,FALSE)*$M$15),2)</f>
        <v>0</v>
      </c>
      <c r="H665" s="21"/>
      <c r="I665" s="22">
        <f t="shared" si="15"/>
        <v>0</v>
      </c>
      <c r="J665" s="14"/>
    </row>
    <row r="666" spans="1:10" ht="12.4" hidden="1" customHeight="1">
      <c r="A666" s="13"/>
      <c r="B666" s="1"/>
      <c r="C666" s="36"/>
      <c r="D666" s="160"/>
      <c r="E666" s="161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List'!$B$1:$X$65536,12,FALSE)*$M$15),2)</f>
        <v>0</v>
      </c>
      <c r="H666" s="21"/>
      <c r="I666" s="22">
        <f t="shared" si="15"/>
        <v>0</v>
      </c>
      <c r="J666" s="14"/>
    </row>
    <row r="667" spans="1:10" ht="12.4" hidden="1" customHeight="1">
      <c r="A667" s="13"/>
      <c r="B667" s="1"/>
      <c r="C667" s="36"/>
      <c r="D667" s="160"/>
      <c r="E667" s="161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List'!$B$1:$X$65536,12,FALSE)*$M$15),2)</f>
        <v>0</v>
      </c>
      <c r="H667" s="21"/>
      <c r="I667" s="22">
        <f t="shared" si="15"/>
        <v>0</v>
      </c>
      <c r="J667" s="14"/>
    </row>
    <row r="668" spans="1:10" ht="12.4" hidden="1" customHeight="1">
      <c r="A668" s="13"/>
      <c r="B668" s="1"/>
      <c r="C668" s="36"/>
      <c r="D668" s="160"/>
      <c r="E668" s="161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List'!$B$1:$X$65536,12,FALSE)*$M$15),2)</f>
        <v>0</v>
      </c>
      <c r="H668" s="21"/>
      <c r="I668" s="22">
        <f t="shared" si="15"/>
        <v>0</v>
      </c>
      <c r="J668" s="14"/>
    </row>
    <row r="669" spans="1:10" ht="12.4" hidden="1" customHeight="1">
      <c r="A669" s="13"/>
      <c r="B669" s="1"/>
      <c r="C669" s="37"/>
      <c r="D669" s="160"/>
      <c r="E669" s="161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List'!$B$1:$X$65536,12,FALSE)*$M$15),2)</f>
        <v>0</v>
      </c>
      <c r="H669" s="21"/>
      <c r="I669" s="22">
        <f>ROUND(IF(ISNUMBER(B669), G669*B669, 0),5)</f>
        <v>0</v>
      </c>
      <c r="J669" s="14"/>
    </row>
    <row r="670" spans="1:10" ht="12" hidden="1" customHeight="1">
      <c r="A670" s="13"/>
      <c r="B670" s="1"/>
      <c r="C670" s="36"/>
      <c r="D670" s="160"/>
      <c r="E670" s="161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List'!$B$1:$X$65536,12,FALSE)*$M$15),2)</f>
        <v>0</v>
      </c>
      <c r="H670" s="21"/>
      <c r="I670" s="22">
        <f t="shared" ref="I670:I720" si="16">ROUND(IF(ISNUMBER(B670), G670*B670, 0),5)</f>
        <v>0</v>
      </c>
      <c r="J670" s="14"/>
    </row>
    <row r="671" spans="1:10" ht="12.4" hidden="1" customHeight="1">
      <c r="A671" s="13"/>
      <c r="B671" s="1"/>
      <c r="C671" s="36"/>
      <c r="D671" s="160"/>
      <c r="E671" s="161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List'!$B$1:$X$65536,12,FALSE)*$M$15),2)</f>
        <v>0</v>
      </c>
      <c r="H671" s="21"/>
      <c r="I671" s="22">
        <f t="shared" si="16"/>
        <v>0</v>
      </c>
      <c r="J671" s="14"/>
    </row>
    <row r="672" spans="1:10" ht="12.4" hidden="1" customHeight="1">
      <c r="A672" s="13"/>
      <c r="B672" s="1"/>
      <c r="C672" s="36"/>
      <c r="D672" s="160"/>
      <c r="E672" s="161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List'!$B$1:$X$65536,12,FALSE)*$M$15),2)</f>
        <v>0</v>
      </c>
      <c r="H672" s="21"/>
      <c r="I672" s="22">
        <f t="shared" si="16"/>
        <v>0</v>
      </c>
      <c r="J672" s="14"/>
    </row>
    <row r="673" spans="1:10" ht="12.4" hidden="1" customHeight="1">
      <c r="A673" s="13"/>
      <c r="B673" s="1"/>
      <c r="C673" s="36"/>
      <c r="D673" s="160"/>
      <c r="E673" s="161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List'!$B$1:$X$65536,12,FALSE)*$M$15),2)</f>
        <v>0</v>
      </c>
      <c r="H673" s="21"/>
      <c r="I673" s="22">
        <f t="shared" si="16"/>
        <v>0</v>
      </c>
      <c r="J673" s="14"/>
    </row>
    <row r="674" spans="1:10" ht="12.4" hidden="1" customHeight="1">
      <c r="A674" s="13"/>
      <c r="B674" s="1"/>
      <c r="C674" s="36"/>
      <c r="D674" s="160"/>
      <c r="E674" s="161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List'!$B$1:$X$65536,12,FALSE)*$M$15),2)</f>
        <v>0</v>
      </c>
      <c r="H674" s="21"/>
      <c r="I674" s="22">
        <f t="shared" si="16"/>
        <v>0</v>
      </c>
      <c r="J674" s="14"/>
    </row>
    <row r="675" spans="1:10" ht="12.4" hidden="1" customHeight="1">
      <c r="A675" s="13"/>
      <c r="B675" s="1"/>
      <c r="C675" s="36"/>
      <c r="D675" s="160"/>
      <c r="E675" s="161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List'!$B$1:$X$65536,12,FALSE)*$M$15),2)</f>
        <v>0</v>
      </c>
      <c r="H675" s="21"/>
      <c r="I675" s="22">
        <f t="shared" si="16"/>
        <v>0</v>
      </c>
      <c r="J675" s="14"/>
    </row>
    <row r="676" spans="1:10" ht="12.4" hidden="1" customHeight="1">
      <c r="A676" s="13"/>
      <c r="B676" s="1"/>
      <c r="C676" s="36"/>
      <c r="D676" s="160"/>
      <c r="E676" s="161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List'!$B$1:$X$65536,12,FALSE)*$M$15),2)</f>
        <v>0</v>
      </c>
      <c r="H676" s="21"/>
      <c r="I676" s="22">
        <f t="shared" si="16"/>
        <v>0</v>
      </c>
      <c r="J676" s="14"/>
    </row>
    <row r="677" spans="1:10" ht="12.4" hidden="1" customHeight="1">
      <c r="A677" s="13"/>
      <c r="B677" s="1"/>
      <c r="C677" s="36"/>
      <c r="D677" s="160"/>
      <c r="E677" s="161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List'!$B$1:$X$65536,12,FALSE)*$M$15),2)</f>
        <v>0</v>
      </c>
      <c r="H677" s="21"/>
      <c r="I677" s="22">
        <f t="shared" si="16"/>
        <v>0</v>
      </c>
      <c r="J677" s="14"/>
    </row>
    <row r="678" spans="1:10" ht="12.4" hidden="1" customHeight="1">
      <c r="A678" s="13"/>
      <c r="B678" s="1"/>
      <c r="C678" s="36"/>
      <c r="D678" s="160"/>
      <c r="E678" s="161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List'!$B$1:$X$65536,12,FALSE)*$M$15),2)</f>
        <v>0</v>
      </c>
      <c r="H678" s="21"/>
      <c r="I678" s="22">
        <f t="shared" si="16"/>
        <v>0</v>
      </c>
      <c r="J678" s="14"/>
    </row>
    <row r="679" spans="1:10" ht="12.4" hidden="1" customHeight="1">
      <c r="A679" s="13"/>
      <c r="B679" s="1"/>
      <c r="C679" s="36"/>
      <c r="D679" s="160"/>
      <c r="E679" s="161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List'!$B$1:$X$65536,12,FALSE)*$M$15),2)</f>
        <v>0</v>
      </c>
      <c r="H679" s="21"/>
      <c r="I679" s="22">
        <f t="shared" si="16"/>
        <v>0</v>
      </c>
      <c r="J679" s="14"/>
    </row>
    <row r="680" spans="1:10" ht="12.4" hidden="1" customHeight="1">
      <c r="A680" s="13"/>
      <c r="B680" s="1"/>
      <c r="C680" s="36"/>
      <c r="D680" s="160"/>
      <c r="E680" s="161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List'!$B$1:$X$65536,12,FALSE)*$M$15),2)</f>
        <v>0</v>
      </c>
      <c r="H680" s="21"/>
      <c r="I680" s="22">
        <f t="shared" si="16"/>
        <v>0</v>
      </c>
      <c r="J680" s="14"/>
    </row>
    <row r="681" spans="1:10" ht="12.4" hidden="1" customHeight="1">
      <c r="A681" s="13"/>
      <c r="B681" s="1"/>
      <c r="C681" s="36"/>
      <c r="D681" s="160"/>
      <c r="E681" s="161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List'!$B$1:$X$65536,12,FALSE)*$M$15),2)</f>
        <v>0</v>
      </c>
      <c r="H681" s="21"/>
      <c r="I681" s="22">
        <f t="shared" si="16"/>
        <v>0</v>
      </c>
      <c r="J681" s="14"/>
    </row>
    <row r="682" spans="1:10" ht="12.4" hidden="1" customHeight="1">
      <c r="A682" s="13"/>
      <c r="B682" s="1"/>
      <c r="C682" s="36"/>
      <c r="D682" s="160"/>
      <c r="E682" s="161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List'!$B$1:$X$65536,12,FALSE)*$M$15),2)</f>
        <v>0</v>
      </c>
      <c r="H682" s="21"/>
      <c r="I682" s="22">
        <f t="shared" si="16"/>
        <v>0</v>
      </c>
      <c r="J682" s="14"/>
    </row>
    <row r="683" spans="1:10" ht="12.4" hidden="1" customHeight="1">
      <c r="A683" s="13"/>
      <c r="B683" s="1"/>
      <c r="C683" s="36"/>
      <c r="D683" s="160"/>
      <c r="E683" s="161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List'!$B$1:$X$65536,12,FALSE)*$M$15),2)</f>
        <v>0</v>
      </c>
      <c r="H683" s="21"/>
      <c r="I683" s="22">
        <f t="shared" si="16"/>
        <v>0</v>
      </c>
      <c r="J683" s="14"/>
    </row>
    <row r="684" spans="1:10" ht="12.4" hidden="1" customHeight="1">
      <c r="A684" s="13"/>
      <c r="B684" s="1"/>
      <c r="C684" s="36"/>
      <c r="D684" s="160"/>
      <c r="E684" s="161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List'!$B$1:$X$65536,12,FALSE)*$M$15),2)</f>
        <v>0</v>
      </c>
      <c r="H684" s="21"/>
      <c r="I684" s="22">
        <f t="shared" si="16"/>
        <v>0</v>
      </c>
      <c r="J684" s="14"/>
    </row>
    <row r="685" spans="1:10" ht="12.4" hidden="1" customHeight="1">
      <c r="A685" s="13"/>
      <c r="B685" s="1"/>
      <c r="C685" s="36"/>
      <c r="D685" s="160"/>
      <c r="E685" s="161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List'!$B$1:$X$65536,12,FALSE)*$M$15),2)</f>
        <v>0</v>
      </c>
      <c r="H685" s="21"/>
      <c r="I685" s="22">
        <f t="shared" si="16"/>
        <v>0</v>
      </c>
      <c r="J685" s="14"/>
    </row>
    <row r="686" spans="1:10" ht="12.4" hidden="1" customHeight="1">
      <c r="A686" s="13"/>
      <c r="B686" s="1"/>
      <c r="C686" s="36"/>
      <c r="D686" s="160"/>
      <c r="E686" s="161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List'!$B$1:$X$65536,12,FALSE)*$M$15),2)</f>
        <v>0</v>
      </c>
      <c r="H686" s="21"/>
      <c r="I686" s="22">
        <f t="shared" si="16"/>
        <v>0</v>
      </c>
      <c r="J686" s="14"/>
    </row>
    <row r="687" spans="1:10" ht="12.4" hidden="1" customHeight="1">
      <c r="A687" s="13"/>
      <c r="B687" s="1"/>
      <c r="C687" s="36"/>
      <c r="D687" s="160"/>
      <c r="E687" s="161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List'!$B$1:$X$65536,12,FALSE)*$M$15),2)</f>
        <v>0</v>
      </c>
      <c r="H687" s="21"/>
      <c r="I687" s="22">
        <f t="shared" si="16"/>
        <v>0</v>
      </c>
      <c r="J687" s="14"/>
    </row>
    <row r="688" spans="1:10" ht="12.4" hidden="1" customHeight="1">
      <c r="A688" s="13"/>
      <c r="B688" s="1"/>
      <c r="C688" s="36"/>
      <c r="D688" s="160"/>
      <c r="E688" s="161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List'!$B$1:$X$65536,12,FALSE)*$M$15),2)</f>
        <v>0</v>
      </c>
      <c r="H688" s="21"/>
      <c r="I688" s="22">
        <f t="shared" si="16"/>
        <v>0</v>
      </c>
      <c r="J688" s="14"/>
    </row>
    <row r="689" spans="1:10" ht="12.4" hidden="1" customHeight="1">
      <c r="A689" s="13"/>
      <c r="B689" s="1"/>
      <c r="C689" s="36"/>
      <c r="D689" s="160"/>
      <c r="E689" s="161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List'!$B$1:$X$65536,12,FALSE)*$M$15),2)</f>
        <v>0</v>
      </c>
      <c r="H689" s="21"/>
      <c r="I689" s="22">
        <f t="shared" si="16"/>
        <v>0</v>
      </c>
      <c r="J689" s="14"/>
    </row>
    <row r="690" spans="1:10" ht="12.4" hidden="1" customHeight="1">
      <c r="A690" s="13"/>
      <c r="B690" s="1"/>
      <c r="C690" s="36"/>
      <c r="D690" s="160"/>
      <c r="E690" s="161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List'!$B$1:$X$65536,12,FALSE)*$M$15),2)</f>
        <v>0</v>
      </c>
      <c r="H690" s="21"/>
      <c r="I690" s="22">
        <f t="shared" si="16"/>
        <v>0</v>
      </c>
      <c r="J690" s="14"/>
    </row>
    <row r="691" spans="1:10" ht="12.4" hidden="1" customHeight="1">
      <c r="A691" s="13"/>
      <c r="B691" s="1"/>
      <c r="C691" s="36"/>
      <c r="D691" s="160"/>
      <c r="E691" s="161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List'!$B$1:$X$65536,12,FALSE)*$M$15),2)</f>
        <v>0</v>
      </c>
      <c r="H691" s="21"/>
      <c r="I691" s="22">
        <f t="shared" si="16"/>
        <v>0</v>
      </c>
      <c r="J691" s="14"/>
    </row>
    <row r="692" spans="1:10" ht="12.4" hidden="1" customHeight="1">
      <c r="A692" s="13"/>
      <c r="B692" s="1"/>
      <c r="C692" s="36"/>
      <c r="D692" s="160"/>
      <c r="E692" s="161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List'!$B$1:$X$65536,12,FALSE)*$M$15),2)</f>
        <v>0</v>
      </c>
      <c r="H692" s="21"/>
      <c r="I692" s="22">
        <f t="shared" si="16"/>
        <v>0</v>
      </c>
      <c r="J692" s="14"/>
    </row>
    <row r="693" spans="1:10" ht="12.4" hidden="1" customHeight="1">
      <c r="A693" s="13"/>
      <c r="B693" s="1"/>
      <c r="C693" s="37"/>
      <c r="D693" s="160"/>
      <c r="E693" s="161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List'!$B$1:$X$65536,12,FALSE)*$M$15),2)</f>
        <v>0</v>
      </c>
      <c r="H693" s="21"/>
      <c r="I693" s="22">
        <f t="shared" si="16"/>
        <v>0</v>
      </c>
      <c r="J693" s="14"/>
    </row>
    <row r="694" spans="1:10" ht="12" hidden="1" customHeight="1">
      <c r="A694" s="13"/>
      <c r="B694" s="1"/>
      <c r="C694" s="36"/>
      <c r="D694" s="160"/>
      <c r="E694" s="161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List'!$B$1:$X$65536,12,FALSE)*$M$15),2)</f>
        <v>0</v>
      </c>
      <c r="H694" s="21"/>
      <c r="I694" s="22">
        <f t="shared" si="16"/>
        <v>0</v>
      </c>
      <c r="J694" s="14"/>
    </row>
    <row r="695" spans="1:10" ht="12.4" hidden="1" customHeight="1">
      <c r="A695" s="13"/>
      <c r="B695" s="1"/>
      <c r="C695" s="36"/>
      <c r="D695" s="160"/>
      <c r="E695" s="161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List'!$B$1:$X$65536,12,FALSE)*$M$15),2)</f>
        <v>0</v>
      </c>
      <c r="H695" s="21"/>
      <c r="I695" s="22">
        <f t="shared" si="16"/>
        <v>0</v>
      </c>
      <c r="J695" s="14"/>
    </row>
    <row r="696" spans="1:10" ht="12.4" hidden="1" customHeight="1">
      <c r="A696" s="13"/>
      <c r="B696" s="1"/>
      <c r="C696" s="36"/>
      <c r="D696" s="160"/>
      <c r="E696" s="161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List'!$B$1:$X$65536,12,FALSE)*$M$15),2)</f>
        <v>0</v>
      </c>
      <c r="H696" s="21"/>
      <c r="I696" s="22">
        <f t="shared" si="16"/>
        <v>0</v>
      </c>
      <c r="J696" s="14"/>
    </row>
    <row r="697" spans="1:10" ht="12.4" hidden="1" customHeight="1">
      <c r="A697" s="13"/>
      <c r="B697" s="1"/>
      <c r="C697" s="36"/>
      <c r="D697" s="160"/>
      <c r="E697" s="161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List'!$B$1:$X$65536,12,FALSE)*$M$15),2)</f>
        <v>0</v>
      </c>
      <c r="H697" s="21"/>
      <c r="I697" s="22">
        <f t="shared" si="16"/>
        <v>0</v>
      </c>
      <c r="J697" s="14"/>
    </row>
    <row r="698" spans="1:10" ht="12.4" hidden="1" customHeight="1">
      <c r="A698" s="13"/>
      <c r="B698" s="1"/>
      <c r="C698" s="36"/>
      <c r="D698" s="160"/>
      <c r="E698" s="161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List'!$B$1:$X$65536,12,FALSE)*$M$15),2)</f>
        <v>0</v>
      </c>
      <c r="H698" s="21"/>
      <c r="I698" s="22">
        <f t="shared" si="16"/>
        <v>0</v>
      </c>
      <c r="J698" s="14"/>
    </row>
    <row r="699" spans="1:10" ht="12.4" hidden="1" customHeight="1">
      <c r="A699" s="13"/>
      <c r="B699" s="1"/>
      <c r="C699" s="36"/>
      <c r="D699" s="160"/>
      <c r="E699" s="161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List'!$B$1:$X$65536,12,FALSE)*$M$15),2)</f>
        <v>0</v>
      </c>
      <c r="H699" s="21"/>
      <c r="I699" s="22">
        <f t="shared" si="16"/>
        <v>0</v>
      </c>
      <c r="J699" s="14"/>
    </row>
    <row r="700" spans="1:10" ht="12.4" hidden="1" customHeight="1">
      <c r="A700" s="13"/>
      <c r="B700" s="1"/>
      <c r="C700" s="36"/>
      <c r="D700" s="160"/>
      <c r="E700" s="161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List'!$B$1:$X$65536,12,FALSE)*$M$15),2)</f>
        <v>0</v>
      </c>
      <c r="H700" s="21"/>
      <c r="I700" s="22">
        <f t="shared" si="16"/>
        <v>0</v>
      </c>
      <c r="J700" s="14"/>
    </row>
    <row r="701" spans="1:10" ht="12.4" hidden="1" customHeight="1">
      <c r="A701" s="13"/>
      <c r="B701" s="1"/>
      <c r="C701" s="36"/>
      <c r="D701" s="160"/>
      <c r="E701" s="161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List'!$B$1:$X$65536,12,FALSE)*$M$15),2)</f>
        <v>0</v>
      </c>
      <c r="H701" s="21"/>
      <c r="I701" s="22">
        <f t="shared" si="16"/>
        <v>0</v>
      </c>
      <c r="J701" s="14"/>
    </row>
    <row r="702" spans="1:10" ht="12.4" hidden="1" customHeight="1">
      <c r="A702" s="13"/>
      <c r="B702" s="1"/>
      <c r="C702" s="36"/>
      <c r="D702" s="160"/>
      <c r="E702" s="161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List'!$B$1:$X$65536,12,FALSE)*$M$15),2)</f>
        <v>0</v>
      </c>
      <c r="H702" s="21"/>
      <c r="I702" s="22">
        <f t="shared" si="16"/>
        <v>0</v>
      </c>
      <c r="J702" s="14"/>
    </row>
    <row r="703" spans="1:10" ht="12.4" hidden="1" customHeight="1">
      <c r="A703" s="13"/>
      <c r="B703" s="1"/>
      <c r="C703" s="36"/>
      <c r="D703" s="160"/>
      <c r="E703" s="161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List'!$B$1:$X$65536,12,FALSE)*$M$15),2)</f>
        <v>0</v>
      </c>
      <c r="H703" s="21"/>
      <c r="I703" s="22">
        <f t="shared" si="16"/>
        <v>0</v>
      </c>
      <c r="J703" s="14"/>
    </row>
    <row r="704" spans="1:10" ht="12.4" hidden="1" customHeight="1">
      <c r="A704" s="13"/>
      <c r="B704" s="1"/>
      <c r="C704" s="36"/>
      <c r="D704" s="160"/>
      <c r="E704" s="161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List'!$B$1:$X$65536,12,FALSE)*$M$15),2)</f>
        <v>0</v>
      </c>
      <c r="H704" s="21"/>
      <c r="I704" s="22">
        <f t="shared" si="16"/>
        <v>0</v>
      </c>
      <c r="J704" s="14"/>
    </row>
    <row r="705" spans="1:10" ht="12.4" hidden="1" customHeight="1">
      <c r="A705" s="13"/>
      <c r="B705" s="1"/>
      <c r="C705" s="36"/>
      <c r="D705" s="160"/>
      <c r="E705" s="161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List'!$B$1:$X$65536,12,FALSE)*$M$15),2)</f>
        <v>0</v>
      </c>
      <c r="H705" s="21"/>
      <c r="I705" s="22">
        <f t="shared" si="16"/>
        <v>0</v>
      </c>
      <c r="J705" s="14"/>
    </row>
    <row r="706" spans="1:10" ht="12.4" hidden="1" customHeight="1">
      <c r="A706" s="13"/>
      <c r="B706" s="1"/>
      <c r="C706" s="36"/>
      <c r="D706" s="160"/>
      <c r="E706" s="161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List'!$B$1:$X$65536,12,FALSE)*$M$15),2)</f>
        <v>0</v>
      </c>
      <c r="H706" s="21"/>
      <c r="I706" s="22">
        <f t="shared" si="16"/>
        <v>0</v>
      </c>
      <c r="J706" s="14"/>
    </row>
    <row r="707" spans="1:10" ht="12.4" hidden="1" customHeight="1">
      <c r="A707" s="13"/>
      <c r="B707" s="1"/>
      <c r="C707" s="36"/>
      <c r="D707" s="160"/>
      <c r="E707" s="161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List'!$B$1:$X$65536,12,FALSE)*$M$15),2)</f>
        <v>0</v>
      </c>
      <c r="H707" s="21"/>
      <c r="I707" s="22">
        <f t="shared" si="16"/>
        <v>0</v>
      </c>
      <c r="J707" s="14"/>
    </row>
    <row r="708" spans="1:10" ht="12.4" hidden="1" customHeight="1">
      <c r="A708" s="13"/>
      <c r="B708" s="1"/>
      <c r="C708" s="36"/>
      <c r="D708" s="160"/>
      <c r="E708" s="161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List'!$B$1:$X$65536,12,FALSE)*$M$15),2)</f>
        <v>0</v>
      </c>
      <c r="H708" s="21"/>
      <c r="I708" s="22">
        <f t="shared" si="16"/>
        <v>0</v>
      </c>
      <c r="J708" s="14"/>
    </row>
    <row r="709" spans="1:10" ht="12.4" hidden="1" customHeight="1">
      <c r="A709" s="13"/>
      <c r="B709" s="1"/>
      <c r="C709" s="36"/>
      <c r="D709" s="160"/>
      <c r="E709" s="161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List'!$B$1:$X$65536,12,FALSE)*$M$15),2)</f>
        <v>0</v>
      </c>
      <c r="H709" s="21"/>
      <c r="I709" s="22">
        <f t="shared" si="16"/>
        <v>0</v>
      </c>
      <c r="J709" s="14"/>
    </row>
    <row r="710" spans="1:10" ht="12.4" hidden="1" customHeight="1">
      <c r="A710" s="13"/>
      <c r="B710" s="1"/>
      <c r="C710" s="36"/>
      <c r="D710" s="160"/>
      <c r="E710" s="161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List'!$B$1:$X$65536,12,FALSE)*$M$15),2)</f>
        <v>0</v>
      </c>
      <c r="H710" s="21"/>
      <c r="I710" s="22">
        <f t="shared" si="16"/>
        <v>0</v>
      </c>
      <c r="J710" s="14"/>
    </row>
    <row r="711" spans="1:10" ht="12.4" hidden="1" customHeight="1">
      <c r="A711" s="13"/>
      <c r="B711" s="1"/>
      <c r="C711" s="36"/>
      <c r="D711" s="160"/>
      <c r="E711" s="161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List'!$B$1:$X$65536,12,FALSE)*$M$15),2)</f>
        <v>0</v>
      </c>
      <c r="H711" s="21"/>
      <c r="I711" s="22">
        <f t="shared" si="16"/>
        <v>0</v>
      </c>
      <c r="J711" s="14"/>
    </row>
    <row r="712" spans="1:10" ht="12.4" hidden="1" customHeight="1">
      <c r="A712" s="13"/>
      <c r="B712" s="1"/>
      <c r="C712" s="36"/>
      <c r="D712" s="160"/>
      <c r="E712" s="161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List'!$B$1:$X$65536,12,FALSE)*$M$15),2)</f>
        <v>0</v>
      </c>
      <c r="H712" s="21"/>
      <c r="I712" s="22">
        <f t="shared" si="16"/>
        <v>0</v>
      </c>
      <c r="J712" s="14"/>
    </row>
    <row r="713" spans="1:10" ht="12.4" hidden="1" customHeight="1">
      <c r="A713" s="13"/>
      <c r="B713" s="1"/>
      <c r="C713" s="36"/>
      <c r="D713" s="160"/>
      <c r="E713" s="161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List'!$B$1:$X$65536,12,FALSE)*$M$15),2)</f>
        <v>0</v>
      </c>
      <c r="H713" s="21"/>
      <c r="I713" s="22">
        <f t="shared" si="16"/>
        <v>0</v>
      </c>
      <c r="J713" s="14"/>
    </row>
    <row r="714" spans="1:10" ht="12.4" hidden="1" customHeight="1">
      <c r="A714" s="13"/>
      <c r="B714" s="1"/>
      <c r="C714" s="36"/>
      <c r="D714" s="160"/>
      <c r="E714" s="161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List'!$B$1:$X$65536,12,FALSE)*$M$15),2)</f>
        <v>0</v>
      </c>
      <c r="H714" s="21"/>
      <c r="I714" s="22">
        <f t="shared" si="16"/>
        <v>0</v>
      </c>
      <c r="J714" s="14"/>
    </row>
    <row r="715" spans="1:10" ht="12.4" hidden="1" customHeight="1">
      <c r="A715" s="13"/>
      <c r="B715" s="1"/>
      <c r="C715" s="36"/>
      <c r="D715" s="160"/>
      <c r="E715" s="161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List'!$B$1:$X$65536,12,FALSE)*$M$15),2)</f>
        <v>0</v>
      </c>
      <c r="H715" s="21"/>
      <c r="I715" s="22">
        <f t="shared" si="16"/>
        <v>0</v>
      </c>
      <c r="J715" s="14"/>
    </row>
    <row r="716" spans="1:10" ht="12.4" hidden="1" customHeight="1">
      <c r="A716" s="13"/>
      <c r="B716" s="1"/>
      <c r="C716" s="36"/>
      <c r="D716" s="160"/>
      <c r="E716" s="161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List'!$B$1:$X$65536,12,FALSE)*$M$15),2)</f>
        <v>0</v>
      </c>
      <c r="H716" s="21"/>
      <c r="I716" s="22">
        <f t="shared" si="16"/>
        <v>0</v>
      </c>
      <c r="J716" s="14"/>
    </row>
    <row r="717" spans="1:10" ht="12.4" hidden="1" customHeight="1">
      <c r="A717" s="13"/>
      <c r="B717" s="1"/>
      <c r="C717" s="36"/>
      <c r="D717" s="160"/>
      <c r="E717" s="161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List'!$B$1:$X$65536,12,FALSE)*$M$15),2)</f>
        <v>0</v>
      </c>
      <c r="H717" s="21"/>
      <c r="I717" s="22">
        <f t="shared" si="16"/>
        <v>0</v>
      </c>
      <c r="J717" s="14"/>
    </row>
    <row r="718" spans="1:10" ht="12.4" hidden="1" customHeight="1">
      <c r="A718" s="13"/>
      <c r="B718" s="1"/>
      <c r="C718" s="36"/>
      <c r="D718" s="160"/>
      <c r="E718" s="161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List'!$B$1:$X$65536,12,FALSE)*$M$15),2)</f>
        <v>0</v>
      </c>
      <c r="H718" s="21"/>
      <c r="I718" s="22">
        <f t="shared" si="16"/>
        <v>0</v>
      </c>
      <c r="J718" s="14"/>
    </row>
    <row r="719" spans="1:10" ht="12.4" hidden="1" customHeight="1">
      <c r="A719" s="13"/>
      <c r="B719" s="1"/>
      <c r="C719" s="36"/>
      <c r="D719" s="160"/>
      <c r="E719" s="161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List'!$B$1:$X$65536,12,FALSE)*$M$15),2)</f>
        <v>0</v>
      </c>
      <c r="H719" s="21"/>
      <c r="I719" s="22">
        <f t="shared" si="16"/>
        <v>0</v>
      </c>
      <c r="J719" s="14"/>
    </row>
    <row r="720" spans="1:10" ht="12.4" hidden="1" customHeight="1">
      <c r="A720" s="13"/>
      <c r="B720" s="1"/>
      <c r="C720" s="36"/>
      <c r="D720" s="160"/>
      <c r="E720" s="161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List'!$B$1:$X$65536,12,FALSE)*$M$15),2)</f>
        <v>0</v>
      </c>
      <c r="H720" s="21"/>
      <c r="I720" s="22">
        <f t="shared" si="16"/>
        <v>0</v>
      </c>
      <c r="J720" s="14"/>
    </row>
    <row r="721" spans="1:10" ht="12.4" hidden="1" customHeight="1">
      <c r="A721" s="13"/>
      <c r="B721" s="1"/>
      <c r="C721" s="37"/>
      <c r="D721" s="160"/>
      <c r="E721" s="161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List'!$B$1:$X$65536,12,FALSE)*$M$15),2)</f>
        <v>0</v>
      </c>
      <c r="H721" s="21"/>
      <c r="I721" s="22">
        <f>ROUND(IF(ISNUMBER(B721), G721*B721, 0),5)</f>
        <v>0</v>
      </c>
      <c r="J721" s="14"/>
    </row>
    <row r="722" spans="1:10" ht="12" hidden="1" customHeight="1">
      <c r="A722" s="13"/>
      <c r="B722" s="1"/>
      <c r="C722" s="36"/>
      <c r="D722" s="160"/>
      <c r="E722" s="161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List'!$B$1:$X$65536,12,FALSE)*$M$15),2)</f>
        <v>0</v>
      </c>
      <c r="H722" s="21"/>
      <c r="I722" s="22">
        <f t="shared" ref="I722:I738" si="17">ROUND(IF(ISNUMBER(B722), G722*B722, 0),5)</f>
        <v>0</v>
      </c>
      <c r="J722" s="14"/>
    </row>
    <row r="723" spans="1:10" ht="12.4" hidden="1" customHeight="1">
      <c r="A723" s="13"/>
      <c r="B723" s="1"/>
      <c r="C723" s="36"/>
      <c r="D723" s="160"/>
      <c r="E723" s="161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List'!$B$1:$X$65536,12,FALSE)*$M$15),2)</f>
        <v>0</v>
      </c>
      <c r="H723" s="21"/>
      <c r="I723" s="22">
        <f t="shared" si="17"/>
        <v>0</v>
      </c>
      <c r="J723" s="14"/>
    </row>
    <row r="724" spans="1:10" ht="12.4" hidden="1" customHeight="1">
      <c r="A724" s="13"/>
      <c r="B724" s="1"/>
      <c r="C724" s="36"/>
      <c r="D724" s="160"/>
      <c r="E724" s="161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List'!$B$1:$X$65536,12,FALSE)*$M$15),2)</f>
        <v>0</v>
      </c>
      <c r="H724" s="21"/>
      <c r="I724" s="22">
        <f t="shared" si="17"/>
        <v>0</v>
      </c>
      <c r="J724" s="14"/>
    </row>
    <row r="725" spans="1:10" ht="12.4" hidden="1" customHeight="1">
      <c r="A725" s="13"/>
      <c r="B725" s="1"/>
      <c r="C725" s="36"/>
      <c r="D725" s="160"/>
      <c r="E725" s="161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List'!$B$1:$X$65536,12,FALSE)*$M$15),2)</f>
        <v>0</v>
      </c>
      <c r="H725" s="21"/>
      <c r="I725" s="22">
        <f t="shared" si="17"/>
        <v>0</v>
      </c>
      <c r="J725" s="14"/>
    </row>
    <row r="726" spans="1:10" ht="12.4" hidden="1" customHeight="1">
      <c r="A726" s="13"/>
      <c r="B726" s="1"/>
      <c r="C726" s="36"/>
      <c r="D726" s="160"/>
      <c r="E726" s="161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List'!$B$1:$X$65536,12,FALSE)*$M$15),2)</f>
        <v>0</v>
      </c>
      <c r="H726" s="21"/>
      <c r="I726" s="22">
        <f t="shared" si="17"/>
        <v>0</v>
      </c>
      <c r="J726" s="14"/>
    </row>
    <row r="727" spans="1:10" ht="12.4" hidden="1" customHeight="1">
      <c r="A727" s="13"/>
      <c r="B727" s="1"/>
      <c r="C727" s="36"/>
      <c r="D727" s="160"/>
      <c r="E727" s="161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List'!$B$1:$X$65536,12,FALSE)*$M$15),2)</f>
        <v>0</v>
      </c>
      <c r="H727" s="21"/>
      <c r="I727" s="22">
        <f t="shared" si="17"/>
        <v>0</v>
      </c>
      <c r="J727" s="14"/>
    </row>
    <row r="728" spans="1:10" ht="12.4" hidden="1" customHeight="1">
      <c r="A728" s="13"/>
      <c r="B728" s="1"/>
      <c r="C728" s="36"/>
      <c r="D728" s="160"/>
      <c r="E728" s="161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List'!$B$1:$X$65536,12,FALSE)*$M$15),2)</f>
        <v>0</v>
      </c>
      <c r="H728" s="21"/>
      <c r="I728" s="22">
        <f t="shared" si="17"/>
        <v>0</v>
      </c>
      <c r="J728" s="14"/>
    </row>
    <row r="729" spans="1:10" ht="12.4" hidden="1" customHeight="1">
      <c r="A729" s="13"/>
      <c r="B729" s="1"/>
      <c r="C729" s="36"/>
      <c r="D729" s="160"/>
      <c r="E729" s="161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List'!$B$1:$X$65536,12,FALSE)*$M$15),2)</f>
        <v>0</v>
      </c>
      <c r="H729" s="21"/>
      <c r="I729" s="22">
        <f t="shared" si="17"/>
        <v>0</v>
      </c>
      <c r="J729" s="14"/>
    </row>
    <row r="730" spans="1:10" ht="12.4" hidden="1" customHeight="1">
      <c r="A730" s="13"/>
      <c r="B730" s="1"/>
      <c r="C730" s="36"/>
      <c r="D730" s="160"/>
      <c r="E730" s="161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List'!$B$1:$X$65536,12,FALSE)*$M$15),2)</f>
        <v>0</v>
      </c>
      <c r="H730" s="21"/>
      <c r="I730" s="22">
        <f t="shared" si="17"/>
        <v>0</v>
      </c>
      <c r="J730" s="14"/>
    </row>
    <row r="731" spans="1:10" ht="12.4" hidden="1" customHeight="1">
      <c r="A731" s="13"/>
      <c r="B731" s="1"/>
      <c r="C731" s="36"/>
      <c r="D731" s="160"/>
      <c r="E731" s="161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List'!$B$1:$X$65536,12,FALSE)*$M$15),2)</f>
        <v>0</v>
      </c>
      <c r="H731" s="21"/>
      <c r="I731" s="22">
        <f t="shared" si="17"/>
        <v>0</v>
      </c>
      <c r="J731" s="14"/>
    </row>
    <row r="732" spans="1:10" ht="12.4" hidden="1" customHeight="1">
      <c r="A732" s="13"/>
      <c r="B732" s="1"/>
      <c r="C732" s="36"/>
      <c r="D732" s="160"/>
      <c r="E732" s="161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List'!$B$1:$X$65536,12,FALSE)*$M$15),2)</f>
        <v>0</v>
      </c>
      <c r="H732" s="21"/>
      <c r="I732" s="22">
        <f t="shared" si="17"/>
        <v>0</v>
      </c>
      <c r="J732" s="14"/>
    </row>
    <row r="733" spans="1:10" ht="12.4" hidden="1" customHeight="1">
      <c r="A733" s="13"/>
      <c r="B733" s="1"/>
      <c r="C733" s="36"/>
      <c r="D733" s="160"/>
      <c r="E733" s="161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List'!$B$1:$X$65536,12,FALSE)*$M$15),2)</f>
        <v>0</v>
      </c>
      <c r="H733" s="21"/>
      <c r="I733" s="22">
        <f t="shared" si="17"/>
        <v>0</v>
      </c>
      <c r="J733" s="14"/>
    </row>
    <row r="734" spans="1:10" ht="12.4" hidden="1" customHeight="1">
      <c r="A734" s="13"/>
      <c r="B734" s="1"/>
      <c r="C734" s="36"/>
      <c r="D734" s="160"/>
      <c r="E734" s="161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List'!$B$1:$X$65536,12,FALSE)*$M$15),2)</f>
        <v>0</v>
      </c>
      <c r="H734" s="21"/>
      <c r="I734" s="22">
        <f t="shared" si="17"/>
        <v>0</v>
      </c>
      <c r="J734" s="14"/>
    </row>
    <row r="735" spans="1:10" ht="12.4" hidden="1" customHeight="1">
      <c r="A735" s="13"/>
      <c r="B735" s="1"/>
      <c r="C735" s="36"/>
      <c r="D735" s="160"/>
      <c r="E735" s="161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List'!$B$1:$X$65536,12,FALSE)*$M$15),2)</f>
        <v>0</v>
      </c>
      <c r="H735" s="21"/>
      <c r="I735" s="22">
        <f t="shared" si="17"/>
        <v>0</v>
      </c>
      <c r="J735" s="14"/>
    </row>
    <row r="736" spans="1:10" ht="12.4" hidden="1" customHeight="1">
      <c r="A736" s="13"/>
      <c r="B736" s="1"/>
      <c r="C736" s="36"/>
      <c r="D736" s="160"/>
      <c r="E736" s="161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List'!$B$1:$X$65536,12,FALSE)*$M$15),2)</f>
        <v>0</v>
      </c>
      <c r="H736" s="21"/>
      <c r="I736" s="22">
        <f t="shared" si="17"/>
        <v>0</v>
      </c>
      <c r="J736" s="14"/>
    </row>
    <row r="737" spans="1:10" ht="12.4" hidden="1" customHeight="1">
      <c r="A737" s="13"/>
      <c r="B737" s="1"/>
      <c r="C737" s="37"/>
      <c r="D737" s="160"/>
      <c r="E737" s="161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List'!$B$1:$X$65536,12,FALSE)*$M$15),2)</f>
        <v>0</v>
      </c>
      <c r="H737" s="21"/>
      <c r="I737" s="22">
        <f t="shared" si="17"/>
        <v>0</v>
      </c>
      <c r="J737" s="14"/>
    </row>
    <row r="738" spans="1:10" ht="12.4" hidden="1" customHeight="1">
      <c r="A738" s="13"/>
      <c r="B738" s="1"/>
      <c r="C738" s="37"/>
      <c r="D738" s="160"/>
      <c r="E738" s="161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List'!$B$1:$X$65536,12,FALSE)*$M$15),2)</f>
        <v>0</v>
      </c>
      <c r="H738" s="21"/>
      <c r="I738" s="22">
        <f t="shared" si="17"/>
        <v>0</v>
      </c>
      <c r="J738" s="14"/>
    </row>
    <row r="739" spans="1:10" ht="12.4" hidden="1" customHeight="1">
      <c r="A739" s="13"/>
      <c r="B739" s="1"/>
      <c r="C739" s="36"/>
      <c r="D739" s="160"/>
      <c r="E739" s="161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List'!$B$1:$X$65536,12,FALSE)*$M$15),2)</f>
        <v>0</v>
      </c>
      <c r="H739" s="21"/>
      <c r="I739" s="22">
        <f>ROUND(IF(ISNUMBER(B739), G739*B739, 0),5)</f>
        <v>0</v>
      </c>
      <c r="J739" s="14"/>
    </row>
    <row r="740" spans="1:10" ht="12.4" hidden="1" customHeight="1">
      <c r="A740" s="13"/>
      <c r="B740" s="1"/>
      <c r="C740" s="36"/>
      <c r="D740" s="160"/>
      <c r="E740" s="161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List'!$B$1:$X$65536,12,FALSE)*$M$15),2)</f>
        <v>0</v>
      </c>
      <c r="H740" s="21"/>
      <c r="I740" s="22">
        <f t="shared" ref="I740:I777" si="18">ROUND(IF(ISNUMBER(B740), G740*B740, 0),5)</f>
        <v>0</v>
      </c>
      <c r="J740" s="14"/>
    </row>
    <row r="741" spans="1:10" ht="12.4" hidden="1" customHeight="1">
      <c r="A741" s="13"/>
      <c r="B741" s="1"/>
      <c r="C741" s="36"/>
      <c r="D741" s="160"/>
      <c r="E741" s="161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List'!$B$1:$X$65536,12,FALSE)*$M$15),2)</f>
        <v>0</v>
      </c>
      <c r="H741" s="21"/>
      <c r="I741" s="22">
        <f t="shared" si="18"/>
        <v>0</v>
      </c>
      <c r="J741" s="14"/>
    </row>
    <row r="742" spans="1:10" ht="12.4" hidden="1" customHeight="1">
      <c r="A742" s="13"/>
      <c r="B742" s="1"/>
      <c r="C742" s="36"/>
      <c r="D742" s="160"/>
      <c r="E742" s="161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List'!$B$1:$X$65536,12,FALSE)*$M$15),2)</f>
        <v>0</v>
      </c>
      <c r="H742" s="21"/>
      <c r="I742" s="22">
        <f t="shared" si="18"/>
        <v>0</v>
      </c>
      <c r="J742" s="14"/>
    </row>
    <row r="743" spans="1:10" ht="12.4" hidden="1" customHeight="1">
      <c r="A743" s="13"/>
      <c r="B743" s="1"/>
      <c r="C743" s="36"/>
      <c r="D743" s="160"/>
      <c r="E743" s="161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List'!$B$1:$X$65536,12,FALSE)*$M$15),2)</f>
        <v>0</v>
      </c>
      <c r="H743" s="21"/>
      <c r="I743" s="22">
        <f t="shared" si="18"/>
        <v>0</v>
      </c>
      <c r="J743" s="14"/>
    </row>
    <row r="744" spans="1:10" ht="12.4" hidden="1" customHeight="1">
      <c r="A744" s="13"/>
      <c r="B744" s="1"/>
      <c r="C744" s="36"/>
      <c r="D744" s="160"/>
      <c r="E744" s="161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List'!$B$1:$X$65536,12,FALSE)*$M$15),2)</f>
        <v>0</v>
      </c>
      <c r="H744" s="21"/>
      <c r="I744" s="22">
        <f t="shared" si="18"/>
        <v>0</v>
      </c>
      <c r="J744" s="14"/>
    </row>
    <row r="745" spans="1:10" ht="12.4" hidden="1" customHeight="1">
      <c r="A745" s="13"/>
      <c r="B745" s="1"/>
      <c r="C745" s="36"/>
      <c r="D745" s="160"/>
      <c r="E745" s="161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List'!$B$1:$X$65536,12,FALSE)*$M$15),2)</f>
        <v>0</v>
      </c>
      <c r="H745" s="21"/>
      <c r="I745" s="22">
        <f t="shared" si="18"/>
        <v>0</v>
      </c>
      <c r="J745" s="14"/>
    </row>
    <row r="746" spans="1:10" ht="12.4" hidden="1" customHeight="1">
      <c r="A746" s="13"/>
      <c r="B746" s="1"/>
      <c r="C746" s="36"/>
      <c r="D746" s="160"/>
      <c r="E746" s="161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List'!$B$1:$X$65536,12,FALSE)*$M$15),2)</f>
        <v>0</v>
      </c>
      <c r="H746" s="21"/>
      <c r="I746" s="22">
        <f t="shared" si="18"/>
        <v>0</v>
      </c>
      <c r="J746" s="14"/>
    </row>
    <row r="747" spans="1:10" ht="12.4" hidden="1" customHeight="1">
      <c r="A747" s="13"/>
      <c r="B747" s="1"/>
      <c r="C747" s="36"/>
      <c r="D747" s="160"/>
      <c r="E747" s="161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List'!$B$1:$X$65536,12,FALSE)*$M$15),2)</f>
        <v>0</v>
      </c>
      <c r="H747" s="21"/>
      <c r="I747" s="22">
        <f t="shared" si="18"/>
        <v>0</v>
      </c>
      <c r="J747" s="14"/>
    </row>
    <row r="748" spans="1:10" ht="12.4" hidden="1" customHeight="1">
      <c r="A748" s="13"/>
      <c r="B748" s="1"/>
      <c r="C748" s="36"/>
      <c r="D748" s="160"/>
      <c r="E748" s="161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List'!$B$1:$X$65536,12,FALSE)*$M$15),2)</f>
        <v>0</v>
      </c>
      <c r="H748" s="21"/>
      <c r="I748" s="22">
        <f t="shared" si="18"/>
        <v>0</v>
      </c>
      <c r="J748" s="14"/>
    </row>
    <row r="749" spans="1:10" ht="12.4" hidden="1" customHeight="1">
      <c r="A749" s="13"/>
      <c r="B749" s="1"/>
      <c r="C749" s="36"/>
      <c r="D749" s="160"/>
      <c r="E749" s="161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List'!$B$1:$X$65536,12,FALSE)*$M$15),2)</f>
        <v>0</v>
      </c>
      <c r="H749" s="21"/>
      <c r="I749" s="22">
        <f t="shared" si="18"/>
        <v>0</v>
      </c>
      <c r="J749" s="14"/>
    </row>
    <row r="750" spans="1:10" ht="12.4" hidden="1" customHeight="1">
      <c r="A750" s="13"/>
      <c r="B750" s="1"/>
      <c r="C750" s="37"/>
      <c r="D750" s="160"/>
      <c r="E750" s="161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List'!$B$1:$X$65536,12,FALSE)*$M$15),2)</f>
        <v>0</v>
      </c>
      <c r="H750" s="21"/>
      <c r="I750" s="22">
        <f t="shared" si="18"/>
        <v>0</v>
      </c>
      <c r="J750" s="14"/>
    </row>
    <row r="751" spans="1:10" ht="12" hidden="1" customHeight="1">
      <c r="A751" s="13"/>
      <c r="B751" s="1"/>
      <c r="C751" s="36"/>
      <c r="D751" s="160"/>
      <c r="E751" s="161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List'!$B$1:$X$65536,12,FALSE)*$M$15),2)</f>
        <v>0</v>
      </c>
      <c r="H751" s="21"/>
      <c r="I751" s="22">
        <f t="shared" si="18"/>
        <v>0</v>
      </c>
      <c r="J751" s="14"/>
    </row>
    <row r="752" spans="1:10" ht="12.4" hidden="1" customHeight="1">
      <c r="A752" s="13"/>
      <c r="B752" s="1"/>
      <c r="C752" s="36"/>
      <c r="D752" s="160"/>
      <c r="E752" s="161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List'!$B$1:$X$65536,12,FALSE)*$M$15),2)</f>
        <v>0</v>
      </c>
      <c r="H752" s="21"/>
      <c r="I752" s="22">
        <f t="shared" si="18"/>
        <v>0</v>
      </c>
      <c r="J752" s="14"/>
    </row>
    <row r="753" spans="1:10" ht="12.4" hidden="1" customHeight="1">
      <c r="A753" s="13"/>
      <c r="B753" s="1"/>
      <c r="C753" s="36"/>
      <c r="D753" s="160"/>
      <c r="E753" s="161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List'!$B$1:$X$65536,12,FALSE)*$M$15),2)</f>
        <v>0</v>
      </c>
      <c r="H753" s="21"/>
      <c r="I753" s="22">
        <f t="shared" si="18"/>
        <v>0</v>
      </c>
      <c r="J753" s="14"/>
    </row>
    <row r="754" spans="1:10" ht="12.4" hidden="1" customHeight="1">
      <c r="A754" s="13"/>
      <c r="B754" s="1"/>
      <c r="C754" s="36"/>
      <c r="D754" s="160"/>
      <c r="E754" s="161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List'!$B$1:$X$65536,12,FALSE)*$M$15),2)</f>
        <v>0</v>
      </c>
      <c r="H754" s="21"/>
      <c r="I754" s="22">
        <f t="shared" si="18"/>
        <v>0</v>
      </c>
      <c r="J754" s="14"/>
    </row>
    <row r="755" spans="1:10" ht="12.4" hidden="1" customHeight="1">
      <c r="A755" s="13"/>
      <c r="B755" s="1"/>
      <c r="C755" s="36"/>
      <c r="D755" s="160"/>
      <c r="E755" s="161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List'!$B$1:$X$65536,12,FALSE)*$M$15),2)</f>
        <v>0</v>
      </c>
      <c r="H755" s="21"/>
      <c r="I755" s="22">
        <f t="shared" si="18"/>
        <v>0</v>
      </c>
      <c r="J755" s="14"/>
    </row>
    <row r="756" spans="1:10" ht="12.4" hidden="1" customHeight="1">
      <c r="A756" s="13"/>
      <c r="B756" s="1"/>
      <c r="C756" s="36"/>
      <c r="D756" s="160"/>
      <c r="E756" s="161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List'!$B$1:$X$65536,12,FALSE)*$M$15),2)</f>
        <v>0</v>
      </c>
      <c r="H756" s="21"/>
      <c r="I756" s="22">
        <f t="shared" si="18"/>
        <v>0</v>
      </c>
      <c r="J756" s="14"/>
    </row>
    <row r="757" spans="1:10" ht="12.4" hidden="1" customHeight="1">
      <c r="A757" s="13"/>
      <c r="B757" s="1"/>
      <c r="C757" s="36"/>
      <c r="D757" s="160"/>
      <c r="E757" s="161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List'!$B$1:$X$65536,12,FALSE)*$M$15),2)</f>
        <v>0</v>
      </c>
      <c r="H757" s="21"/>
      <c r="I757" s="22">
        <f t="shared" si="18"/>
        <v>0</v>
      </c>
      <c r="J757" s="14"/>
    </row>
    <row r="758" spans="1:10" ht="12.4" hidden="1" customHeight="1">
      <c r="A758" s="13"/>
      <c r="B758" s="1"/>
      <c r="C758" s="36"/>
      <c r="D758" s="160"/>
      <c r="E758" s="161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List'!$B$1:$X$65536,12,FALSE)*$M$15),2)</f>
        <v>0</v>
      </c>
      <c r="H758" s="21"/>
      <c r="I758" s="22">
        <f t="shared" si="18"/>
        <v>0</v>
      </c>
      <c r="J758" s="14"/>
    </row>
    <row r="759" spans="1:10" ht="12.4" hidden="1" customHeight="1">
      <c r="A759" s="13"/>
      <c r="B759" s="1"/>
      <c r="C759" s="36"/>
      <c r="D759" s="160"/>
      <c r="E759" s="161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List'!$B$1:$X$65536,12,FALSE)*$M$15),2)</f>
        <v>0</v>
      </c>
      <c r="H759" s="21"/>
      <c r="I759" s="22">
        <f t="shared" si="18"/>
        <v>0</v>
      </c>
      <c r="J759" s="14"/>
    </row>
    <row r="760" spans="1:10" ht="12.4" hidden="1" customHeight="1">
      <c r="A760" s="13"/>
      <c r="B760" s="1"/>
      <c r="C760" s="36"/>
      <c r="D760" s="160"/>
      <c r="E760" s="161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List'!$B$1:$X$65536,12,FALSE)*$M$15),2)</f>
        <v>0</v>
      </c>
      <c r="H760" s="21"/>
      <c r="I760" s="22">
        <f t="shared" si="18"/>
        <v>0</v>
      </c>
      <c r="J760" s="14"/>
    </row>
    <row r="761" spans="1:10" ht="12.4" hidden="1" customHeight="1">
      <c r="A761" s="13"/>
      <c r="B761" s="1"/>
      <c r="C761" s="36"/>
      <c r="D761" s="160"/>
      <c r="E761" s="161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List'!$B$1:$X$65536,12,FALSE)*$M$15),2)</f>
        <v>0</v>
      </c>
      <c r="H761" s="21"/>
      <c r="I761" s="22">
        <f t="shared" si="18"/>
        <v>0</v>
      </c>
      <c r="J761" s="14"/>
    </row>
    <row r="762" spans="1:10" ht="12.4" hidden="1" customHeight="1">
      <c r="A762" s="13"/>
      <c r="B762" s="1"/>
      <c r="C762" s="36"/>
      <c r="D762" s="160"/>
      <c r="E762" s="161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List'!$B$1:$X$65536,12,FALSE)*$M$15),2)</f>
        <v>0</v>
      </c>
      <c r="H762" s="21"/>
      <c r="I762" s="22">
        <f t="shared" si="18"/>
        <v>0</v>
      </c>
      <c r="J762" s="14"/>
    </row>
    <row r="763" spans="1:10" ht="12.4" hidden="1" customHeight="1">
      <c r="A763" s="13"/>
      <c r="B763" s="1"/>
      <c r="C763" s="36"/>
      <c r="D763" s="160"/>
      <c r="E763" s="161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List'!$B$1:$X$65536,12,FALSE)*$M$15),2)</f>
        <v>0</v>
      </c>
      <c r="H763" s="21"/>
      <c r="I763" s="22">
        <f t="shared" si="18"/>
        <v>0</v>
      </c>
      <c r="J763" s="14"/>
    </row>
    <row r="764" spans="1:10" ht="12.4" hidden="1" customHeight="1">
      <c r="A764" s="13"/>
      <c r="B764" s="1"/>
      <c r="C764" s="36"/>
      <c r="D764" s="160"/>
      <c r="E764" s="161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List'!$B$1:$X$65536,12,FALSE)*$M$15),2)</f>
        <v>0</v>
      </c>
      <c r="H764" s="21"/>
      <c r="I764" s="22">
        <f t="shared" si="18"/>
        <v>0</v>
      </c>
      <c r="J764" s="14"/>
    </row>
    <row r="765" spans="1:10" ht="12.4" hidden="1" customHeight="1">
      <c r="A765" s="13"/>
      <c r="B765" s="1"/>
      <c r="C765" s="36"/>
      <c r="D765" s="160"/>
      <c r="E765" s="161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List'!$B$1:$X$65536,12,FALSE)*$M$15),2)</f>
        <v>0</v>
      </c>
      <c r="H765" s="21"/>
      <c r="I765" s="22">
        <f t="shared" si="18"/>
        <v>0</v>
      </c>
      <c r="J765" s="14"/>
    </row>
    <row r="766" spans="1:10" ht="12.4" hidden="1" customHeight="1">
      <c r="A766" s="13"/>
      <c r="B766" s="1"/>
      <c r="C766" s="36"/>
      <c r="D766" s="160"/>
      <c r="E766" s="161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List'!$B$1:$X$65536,12,FALSE)*$M$15),2)</f>
        <v>0</v>
      </c>
      <c r="H766" s="21"/>
      <c r="I766" s="22">
        <f t="shared" si="18"/>
        <v>0</v>
      </c>
      <c r="J766" s="14"/>
    </row>
    <row r="767" spans="1:10" ht="12.4" hidden="1" customHeight="1">
      <c r="A767" s="13"/>
      <c r="B767" s="1"/>
      <c r="C767" s="36"/>
      <c r="D767" s="160"/>
      <c r="E767" s="161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List'!$B$1:$X$65536,12,FALSE)*$M$15),2)</f>
        <v>0</v>
      </c>
      <c r="H767" s="21"/>
      <c r="I767" s="22">
        <f t="shared" si="18"/>
        <v>0</v>
      </c>
      <c r="J767" s="14"/>
    </row>
    <row r="768" spans="1:10" ht="12.4" hidden="1" customHeight="1">
      <c r="A768" s="13"/>
      <c r="B768" s="1"/>
      <c r="C768" s="36"/>
      <c r="D768" s="160"/>
      <c r="E768" s="161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List'!$B$1:$X$65536,12,FALSE)*$M$15),2)</f>
        <v>0</v>
      </c>
      <c r="H768" s="21"/>
      <c r="I768" s="22">
        <f t="shared" si="18"/>
        <v>0</v>
      </c>
      <c r="J768" s="14"/>
    </row>
    <row r="769" spans="1:10" ht="12.4" hidden="1" customHeight="1">
      <c r="A769" s="13"/>
      <c r="B769" s="1"/>
      <c r="C769" s="36"/>
      <c r="D769" s="160"/>
      <c r="E769" s="161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List'!$B$1:$X$65536,12,FALSE)*$M$15),2)</f>
        <v>0</v>
      </c>
      <c r="H769" s="21"/>
      <c r="I769" s="22">
        <f t="shared" si="18"/>
        <v>0</v>
      </c>
      <c r="J769" s="14"/>
    </row>
    <row r="770" spans="1:10" ht="12.4" hidden="1" customHeight="1">
      <c r="A770" s="13"/>
      <c r="B770" s="1"/>
      <c r="C770" s="36"/>
      <c r="D770" s="160"/>
      <c r="E770" s="161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List'!$B$1:$X$65536,12,FALSE)*$M$15),2)</f>
        <v>0</v>
      </c>
      <c r="H770" s="21"/>
      <c r="I770" s="22">
        <f t="shared" si="18"/>
        <v>0</v>
      </c>
      <c r="J770" s="14"/>
    </row>
    <row r="771" spans="1:10" ht="12.4" hidden="1" customHeight="1">
      <c r="A771" s="13"/>
      <c r="B771" s="1"/>
      <c r="C771" s="36"/>
      <c r="D771" s="160"/>
      <c r="E771" s="161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List'!$B$1:$X$65536,12,FALSE)*$M$15),2)</f>
        <v>0</v>
      </c>
      <c r="H771" s="21"/>
      <c r="I771" s="22">
        <f t="shared" si="18"/>
        <v>0</v>
      </c>
      <c r="J771" s="14"/>
    </row>
    <row r="772" spans="1:10" ht="12.4" hidden="1" customHeight="1">
      <c r="A772" s="13"/>
      <c r="B772" s="1"/>
      <c r="C772" s="36"/>
      <c r="D772" s="160"/>
      <c r="E772" s="161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List'!$B$1:$X$65536,12,FALSE)*$M$15),2)</f>
        <v>0</v>
      </c>
      <c r="H772" s="21"/>
      <c r="I772" s="22">
        <f t="shared" si="18"/>
        <v>0</v>
      </c>
      <c r="J772" s="14"/>
    </row>
    <row r="773" spans="1:10" ht="12.4" hidden="1" customHeight="1">
      <c r="A773" s="13"/>
      <c r="B773" s="1"/>
      <c r="C773" s="36"/>
      <c r="D773" s="160"/>
      <c r="E773" s="161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List'!$B$1:$X$65536,12,FALSE)*$M$15),2)</f>
        <v>0</v>
      </c>
      <c r="H773" s="21"/>
      <c r="I773" s="22">
        <f t="shared" si="18"/>
        <v>0</v>
      </c>
      <c r="J773" s="14"/>
    </row>
    <row r="774" spans="1:10" ht="12.4" hidden="1" customHeight="1">
      <c r="A774" s="13"/>
      <c r="B774" s="1"/>
      <c r="C774" s="36"/>
      <c r="D774" s="160"/>
      <c r="E774" s="161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List'!$B$1:$X$65536,12,FALSE)*$M$15),2)</f>
        <v>0</v>
      </c>
      <c r="H774" s="21"/>
      <c r="I774" s="22">
        <f t="shared" si="18"/>
        <v>0</v>
      </c>
      <c r="J774" s="14"/>
    </row>
    <row r="775" spans="1:10" ht="12.4" hidden="1" customHeight="1">
      <c r="A775" s="13"/>
      <c r="B775" s="1"/>
      <c r="C775" s="36"/>
      <c r="D775" s="160"/>
      <c r="E775" s="161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List'!$B$1:$X$65536,12,FALSE)*$M$15),2)</f>
        <v>0</v>
      </c>
      <c r="H775" s="21"/>
      <c r="I775" s="22">
        <f t="shared" si="18"/>
        <v>0</v>
      </c>
      <c r="J775" s="14"/>
    </row>
    <row r="776" spans="1:10" ht="12.4" hidden="1" customHeight="1">
      <c r="A776" s="13"/>
      <c r="B776" s="1"/>
      <c r="C776" s="36"/>
      <c r="D776" s="160"/>
      <c r="E776" s="161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List'!$B$1:$X$65536,12,FALSE)*$M$15),2)</f>
        <v>0</v>
      </c>
      <c r="H776" s="21"/>
      <c r="I776" s="22">
        <f t="shared" si="18"/>
        <v>0</v>
      </c>
      <c r="J776" s="14"/>
    </row>
    <row r="777" spans="1:10" ht="12.4" hidden="1" customHeight="1">
      <c r="A777" s="13"/>
      <c r="B777" s="1"/>
      <c r="C777" s="36"/>
      <c r="D777" s="160"/>
      <c r="E777" s="161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List'!$B$1:$X$65536,12,FALSE)*$M$15),2)</f>
        <v>0</v>
      </c>
      <c r="H777" s="21"/>
      <c r="I777" s="22">
        <f t="shared" si="18"/>
        <v>0</v>
      </c>
      <c r="J777" s="14"/>
    </row>
    <row r="778" spans="1:10" ht="12.4" hidden="1" customHeight="1">
      <c r="A778" s="13"/>
      <c r="B778" s="1"/>
      <c r="C778" s="37"/>
      <c r="D778" s="160"/>
      <c r="E778" s="161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List'!$B$1:$X$65536,12,FALSE)*$M$15),2)</f>
        <v>0</v>
      </c>
      <c r="H778" s="21"/>
      <c r="I778" s="22">
        <f>ROUND(IF(ISNUMBER(B778), G778*B778, 0),5)</f>
        <v>0</v>
      </c>
      <c r="J778" s="14"/>
    </row>
    <row r="779" spans="1:10" ht="12" hidden="1" customHeight="1">
      <c r="A779" s="13"/>
      <c r="B779" s="1"/>
      <c r="C779" s="36"/>
      <c r="D779" s="160"/>
      <c r="E779" s="161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List'!$B$1:$X$65536,12,FALSE)*$M$15),2)</f>
        <v>0</v>
      </c>
      <c r="H779" s="21"/>
      <c r="I779" s="22">
        <f t="shared" ref="I779:I842" si="19">ROUND(IF(ISNUMBER(B779), G779*B779, 0),5)</f>
        <v>0</v>
      </c>
      <c r="J779" s="14"/>
    </row>
    <row r="780" spans="1:10" ht="12.4" hidden="1" customHeight="1">
      <c r="A780" s="13"/>
      <c r="B780" s="1"/>
      <c r="C780" s="36"/>
      <c r="D780" s="160"/>
      <c r="E780" s="161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List'!$B$1:$X$65536,12,FALSE)*$M$15),2)</f>
        <v>0</v>
      </c>
      <c r="H780" s="21"/>
      <c r="I780" s="22">
        <f t="shared" si="19"/>
        <v>0</v>
      </c>
      <c r="J780" s="14"/>
    </row>
    <row r="781" spans="1:10" ht="12.4" hidden="1" customHeight="1">
      <c r="A781" s="13"/>
      <c r="B781" s="1"/>
      <c r="C781" s="36"/>
      <c r="D781" s="160"/>
      <c r="E781" s="161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List'!$B$1:$X$65536,12,FALSE)*$M$15),2)</f>
        <v>0</v>
      </c>
      <c r="H781" s="21"/>
      <c r="I781" s="22">
        <f t="shared" si="19"/>
        <v>0</v>
      </c>
      <c r="J781" s="14"/>
    </row>
    <row r="782" spans="1:10" ht="12.4" hidden="1" customHeight="1">
      <c r="A782" s="13"/>
      <c r="B782" s="1"/>
      <c r="C782" s="36"/>
      <c r="D782" s="160"/>
      <c r="E782" s="161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List'!$B$1:$X$65536,12,FALSE)*$M$15),2)</f>
        <v>0</v>
      </c>
      <c r="H782" s="21"/>
      <c r="I782" s="22">
        <f t="shared" si="19"/>
        <v>0</v>
      </c>
      <c r="J782" s="14"/>
    </row>
    <row r="783" spans="1:10" ht="12.4" hidden="1" customHeight="1">
      <c r="A783" s="13"/>
      <c r="B783" s="1"/>
      <c r="C783" s="36"/>
      <c r="D783" s="160"/>
      <c r="E783" s="161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List'!$B$1:$X$65536,12,FALSE)*$M$15),2)</f>
        <v>0</v>
      </c>
      <c r="H783" s="21"/>
      <c r="I783" s="22">
        <f t="shared" si="19"/>
        <v>0</v>
      </c>
      <c r="J783" s="14"/>
    </row>
    <row r="784" spans="1:10" ht="12.4" hidden="1" customHeight="1">
      <c r="A784" s="13"/>
      <c r="B784" s="1"/>
      <c r="C784" s="36"/>
      <c r="D784" s="160"/>
      <c r="E784" s="161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List'!$B$1:$X$65536,12,FALSE)*$M$15),2)</f>
        <v>0</v>
      </c>
      <c r="H784" s="21"/>
      <c r="I784" s="22">
        <f t="shared" si="19"/>
        <v>0</v>
      </c>
      <c r="J784" s="14"/>
    </row>
    <row r="785" spans="1:10" ht="12.4" hidden="1" customHeight="1">
      <c r="A785" s="13"/>
      <c r="B785" s="1"/>
      <c r="C785" s="36"/>
      <c r="D785" s="160"/>
      <c r="E785" s="161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List'!$B$1:$X$65536,12,FALSE)*$M$15),2)</f>
        <v>0</v>
      </c>
      <c r="H785" s="21"/>
      <c r="I785" s="22">
        <f t="shared" si="19"/>
        <v>0</v>
      </c>
      <c r="J785" s="14"/>
    </row>
    <row r="786" spans="1:10" ht="12.4" hidden="1" customHeight="1">
      <c r="A786" s="13"/>
      <c r="B786" s="1"/>
      <c r="C786" s="36"/>
      <c r="D786" s="160"/>
      <c r="E786" s="161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List'!$B$1:$X$65536,12,FALSE)*$M$15),2)</f>
        <v>0</v>
      </c>
      <c r="H786" s="21"/>
      <c r="I786" s="22">
        <f t="shared" si="19"/>
        <v>0</v>
      </c>
      <c r="J786" s="14"/>
    </row>
    <row r="787" spans="1:10" ht="12.4" hidden="1" customHeight="1">
      <c r="A787" s="13"/>
      <c r="B787" s="1"/>
      <c r="C787" s="36"/>
      <c r="D787" s="160"/>
      <c r="E787" s="161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List'!$B$1:$X$65536,12,FALSE)*$M$15),2)</f>
        <v>0</v>
      </c>
      <c r="H787" s="21"/>
      <c r="I787" s="22">
        <f t="shared" si="19"/>
        <v>0</v>
      </c>
      <c r="J787" s="14"/>
    </row>
    <row r="788" spans="1:10" ht="12.4" hidden="1" customHeight="1">
      <c r="A788" s="13"/>
      <c r="B788" s="1"/>
      <c r="C788" s="36"/>
      <c r="D788" s="160"/>
      <c r="E788" s="161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List'!$B$1:$X$65536,12,FALSE)*$M$15),2)</f>
        <v>0</v>
      </c>
      <c r="H788" s="21"/>
      <c r="I788" s="22">
        <f t="shared" si="19"/>
        <v>0</v>
      </c>
      <c r="J788" s="14"/>
    </row>
    <row r="789" spans="1:10" ht="12.4" hidden="1" customHeight="1">
      <c r="A789" s="13"/>
      <c r="B789" s="1"/>
      <c r="C789" s="36"/>
      <c r="D789" s="160"/>
      <c r="E789" s="161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List'!$B$1:$X$65536,12,FALSE)*$M$15),2)</f>
        <v>0</v>
      </c>
      <c r="H789" s="21"/>
      <c r="I789" s="22">
        <f t="shared" si="19"/>
        <v>0</v>
      </c>
      <c r="J789" s="14"/>
    </row>
    <row r="790" spans="1:10" ht="12.4" hidden="1" customHeight="1">
      <c r="A790" s="13"/>
      <c r="B790" s="1"/>
      <c r="C790" s="36"/>
      <c r="D790" s="160"/>
      <c r="E790" s="161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List'!$B$1:$X$65536,12,FALSE)*$M$15),2)</f>
        <v>0</v>
      </c>
      <c r="H790" s="21"/>
      <c r="I790" s="22">
        <f t="shared" si="19"/>
        <v>0</v>
      </c>
      <c r="J790" s="14"/>
    </row>
    <row r="791" spans="1:10" ht="12.4" hidden="1" customHeight="1">
      <c r="A791" s="13"/>
      <c r="B791" s="1"/>
      <c r="C791" s="36"/>
      <c r="D791" s="160"/>
      <c r="E791" s="161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List'!$B$1:$X$65536,12,FALSE)*$M$15),2)</f>
        <v>0</v>
      </c>
      <c r="H791" s="21"/>
      <c r="I791" s="22">
        <f t="shared" si="19"/>
        <v>0</v>
      </c>
      <c r="J791" s="14"/>
    </row>
    <row r="792" spans="1:10" ht="12.4" hidden="1" customHeight="1">
      <c r="A792" s="13"/>
      <c r="B792" s="1"/>
      <c r="C792" s="36"/>
      <c r="D792" s="160"/>
      <c r="E792" s="161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List'!$B$1:$X$65536,12,FALSE)*$M$15),2)</f>
        <v>0</v>
      </c>
      <c r="H792" s="21"/>
      <c r="I792" s="22">
        <f t="shared" si="19"/>
        <v>0</v>
      </c>
      <c r="J792" s="14"/>
    </row>
    <row r="793" spans="1:10" ht="12.4" hidden="1" customHeight="1">
      <c r="A793" s="13"/>
      <c r="B793" s="1"/>
      <c r="C793" s="36"/>
      <c r="D793" s="160"/>
      <c r="E793" s="161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List'!$B$1:$X$65536,12,FALSE)*$M$15),2)</f>
        <v>0</v>
      </c>
      <c r="H793" s="21"/>
      <c r="I793" s="22">
        <f t="shared" si="19"/>
        <v>0</v>
      </c>
      <c r="J793" s="14"/>
    </row>
    <row r="794" spans="1:10" ht="12.4" hidden="1" customHeight="1">
      <c r="A794" s="13"/>
      <c r="B794" s="1"/>
      <c r="C794" s="36"/>
      <c r="D794" s="160"/>
      <c r="E794" s="161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List'!$B$1:$X$65536,12,FALSE)*$M$15),2)</f>
        <v>0</v>
      </c>
      <c r="H794" s="21"/>
      <c r="I794" s="22">
        <f t="shared" si="19"/>
        <v>0</v>
      </c>
      <c r="J794" s="14"/>
    </row>
    <row r="795" spans="1:10" ht="12.4" hidden="1" customHeight="1">
      <c r="A795" s="13"/>
      <c r="B795" s="1"/>
      <c r="C795" s="36"/>
      <c r="D795" s="160"/>
      <c r="E795" s="161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List'!$B$1:$X$65536,12,FALSE)*$M$15),2)</f>
        <v>0</v>
      </c>
      <c r="H795" s="21"/>
      <c r="I795" s="22">
        <f t="shared" si="19"/>
        <v>0</v>
      </c>
      <c r="J795" s="14"/>
    </row>
    <row r="796" spans="1:10" ht="12.4" hidden="1" customHeight="1">
      <c r="A796" s="13"/>
      <c r="B796" s="1"/>
      <c r="C796" s="36"/>
      <c r="D796" s="160"/>
      <c r="E796" s="161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List'!$B$1:$X$65536,12,FALSE)*$M$15),2)</f>
        <v>0</v>
      </c>
      <c r="H796" s="21"/>
      <c r="I796" s="22">
        <f t="shared" si="19"/>
        <v>0</v>
      </c>
      <c r="J796" s="14"/>
    </row>
    <row r="797" spans="1:10" ht="12.4" hidden="1" customHeight="1">
      <c r="A797" s="13"/>
      <c r="B797" s="1"/>
      <c r="C797" s="36"/>
      <c r="D797" s="160"/>
      <c r="E797" s="161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List'!$B$1:$X$65536,12,FALSE)*$M$15),2)</f>
        <v>0</v>
      </c>
      <c r="H797" s="21"/>
      <c r="I797" s="22">
        <f t="shared" si="19"/>
        <v>0</v>
      </c>
      <c r="J797" s="14"/>
    </row>
    <row r="798" spans="1:10" ht="12.4" hidden="1" customHeight="1">
      <c r="A798" s="13"/>
      <c r="B798" s="1"/>
      <c r="C798" s="36"/>
      <c r="D798" s="160"/>
      <c r="E798" s="161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List'!$B$1:$X$65536,12,FALSE)*$M$15),2)</f>
        <v>0</v>
      </c>
      <c r="H798" s="21"/>
      <c r="I798" s="22">
        <f t="shared" si="19"/>
        <v>0</v>
      </c>
      <c r="J798" s="14"/>
    </row>
    <row r="799" spans="1:10" ht="12.4" hidden="1" customHeight="1">
      <c r="A799" s="13"/>
      <c r="B799" s="1"/>
      <c r="C799" s="36"/>
      <c r="D799" s="160"/>
      <c r="E799" s="161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List'!$B$1:$X$65536,12,FALSE)*$M$15),2)</f>
        <v>0</v>
      </c>
      <c r="H799" s="21"/>
      <c r="I799" s="22">
        <f t="shared" si="19"/>
        <v>0</v>
      </c>
      <c r="J799" s="14"/>
    </row>
    <row r="800" spans="1:10" ht="12.4" hidden="1" customHeight="1">
      <c r="A800" s="13"/>
      <c r="B800" s="1"/>
      <c r="C800" s="36"/>
      <c r="D800" s="160"/>
      <c r="E800" s="161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List'!$B$1:$X$65536,12,FALSE)*$M$15),2)</f>
        <v>0</v>
      </c>
      <c r="H800" s="21"/>
      <c r="I800" s="22">
        <f t="shared" si="19"/>
        <v>0</v>
      </c>
      <c r="J800" s="14"/>
    </row>
    <row r="801" spans="1:10" ht="12.4" hidden="1" customHeight="1">
      <c r="A801" s="13"/>
      <c r="B801" s="1"/>
      <c r="C801" s="36"/>
      <c r="D801" s="160"/>
      <c r="E801" s="161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List'!$B$1:$X$65536,12,FALSE)*$M$15),2)</f>
        <v>0</v>
      </c>
      <c r="H801" s="21"/>
      <c r="I801" s="22">
        <f t="shared" si="19"/>
        <v>0</v>
      </c>
      <c r="J801" s="14"/>
    </row>
    <row r="802" spans="1:10" ht="12.4" hidden="1" customHeight="1">
      <c r="A802" s="13"/>
      <c r="B802" s="1"/>
      <c r="C802" s="37"/>
      <c r="D802" s="160"/>
      <c r="E802" s="161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List'!$B$1:$X$65536,12,FALSE)*$M$15),2)</f>
        <v>0</v>
      </c>
      <c r="H802" s="21"/>
      <c r="I802" s="22">
        <f t="shared" si="19"/>
        <v>0</v>
      </c>
      <c r="J802" s="14"/>
    </row>
    <row r="803" spans="1:10" ht="12" hidden="1" customHeight="1">
      <c r="A803" s="13"/>
      <c r="B803" s="1"/>
      <c r="C803" s="36"/>
      <c r="D803" s="160"/>
      <c r="E803" s="161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List'!$B$1:$X$65536,12,FALSE)*$M$15),2)</f>
        <v>0</v>
      </c>
      <c r="H803" s="21"/>
      <c r="I803" s="22">
        <f t="shared" si="19"/>
        <v>0</v>
      </c>
      <c r="J803" s="14"/>
    </row>
    <row r="804" spans="1:10" ht="12.4" hidden="1" customHeight="1">
      <c r="A804" s="13"/>
      <c r="B804" s="1"/>
      <c r="C804" s="36"/>
      <c r="D804" s="160"/>
      <c r="E804" s="161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List'!$B$1:$X$65536,12,FALSE)*$M$15),2)</f>
        <v>0</v>
      </c>
      <c r="H804" s="21"/>
      <c r="I804" s="22">
        <f t="shared" si="19"/>
        <v>0</v>
      </c>
      <c r="J804" s="14"/>
    </row>
    <row r="805" spans="1:10" ht="12.4" hidden="1" customHeight="1">
      <c r="A805" s="13"/>
      <c r="B805" s="1"/>
      <c r="C805" s="36"/>
      <c r="D805" s="160"/>
      <c r="E805" s="161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List'!$B$1:$X$65536,12,FALSE)*$M$15),2)</f>
        <v>0</v>
      </c>
      <c r="H805" s="21"/>
      <c r="I805" s="22">
        <f t="shared" si="19"/>
        <v>0</v>
      </c>
      <c r="J805" s="14"/>
    </row>
    <row r="806" spans="1:10" ht="12.4" hidden="1" customHeight="1">
      <c r="A806" s="13"/>
      <c r="B806" s="1"/>
      <c r="C806" s="36"/>
      <c r="D806" s="160"/>
      <c r="E806" s="161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List'!$B$1:$X$65536,12,FALSE)*$M$15),2)</f>
        <v>0</v>
      </c>
      <c r="H806" s="21"/>
      <c r="I806" s="22">
        <f t="shared" si="19"/>
        <v>0</v>
      </c>
      <c r="J806" s="14"/>
    </row>
    <row r="807" spans="1:10" ht="12.4" hidden="1" customHeight="1">
      <c r="A807" s="13"/>
      <c r="B807" s="1"/>
      <c r="C807" s="36"/>
      <c r="D807" s="160"/>
      <c r="E807" s="161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List'!$B$1:$X$65536,12,FALSE)*$M$15),2)</f>
        <v>0</v>
      </c>
      <c r="H807" s="21"/>
      <c r="I807" s="22">
        <f t="shared" si="19"/>
        <v>0</v>
      </c>
      <c r="J807" s="14"/>
    </row>
    <row r="808" spans="1:10" ht="12.4" hidden="1" customHeight="1">
      <c r="A808" s="13"/>
      <c r="B808" s="1"/>
      <c r="C808" s="36"/>
      <c r="D808" s="160"/>
      <c r="E808" s="161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List'!$B$1:$X$65536,12,FALSE)*$M$15),2)</f>
        <v>0</v>
      </c>
      <c r="H808" s="21"/>
      <c r="I808" s="22">
        <f t="shared" si="19"/>
        <v>0</v>
      </c>
      <c r="J808" s="14"/>
    </row>
    <row r="809" spans="1:10" ht="12.4" hidden="1" customHeight="1">
      <c r="A809" s="13"/>
      <c r="B809" s="1"/>
      <c r="C809" s="36"/>
      <c r="D809" s="160"/>
      <c r="E809" s="161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List'!$B$1:$X$65536,12,FALSE)*$M$15),2)</f>
        <v>0</v>
      </c>
      <c r="H809" s="21"/>
      <c r="I809" s="22">
        <f t="shared" si="19"/>
        <v>0</v>
      </c>
      <c r="J809" s="14"/>
    </row>
    <row r="810" spans="1:10" ht="12.4" hidden="1" customHeight="1">
      <c r="A810" s="13"/>
      <c r="B810" s="1"/>
      <c r="C810" s="36"/>
      <c r="D810" s="160"/>
      <c r="E810" s="161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List'!$B$1:$X$65536,12,FALSE)*$M$15),2)</f>
        <v>0</v>
      </c>
      <c r="H810" s="21"/>
      <c r="I810" s="22">
        <f t="shared" si="19"/>
        <v>0</v>
      </c>
      <c r="J810" s="14"/>
    </row>
    <row r="811" spans="1:10" ht="12.4" hidden="1" customHeight="1">
      <c r="A811" s="13"/>
      <c r="B811" s="1"/>
      <c r="C811" s="36"/>
      <c r="D811" s="160"/>
      <c r="E811" s="161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List'!$B$1:$X$65536,12,FALSE)*$M$15),2)</f>
        <v>0</v>
      </c>
      <c r="H811" s="21"/>
      <c r="I811" s="22">
        <f t="shared" si="19"/>
        <v>0</v>
      </c>
      <c r="J811" s="14"/>
    </row>
    <row r="812" spans="1:10" ht="12.4" hidden="1" customHeight="1">
      <c r="A812" s="13"/>
      <c r="B812" s="1"/>
      <c r="C812" s="36"/>
      <c r="D812" s="160"/>
      <c r="E812" s="161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List'!$B$1:$X$65536,12,FALSE)*$M$15),2)</f>
        <v>0</v>
      </c>
      <c r="H812" s="21"/>
      <c r="I812" s="22">
        <f t="shared" si="19"/>
        <v>0</v>
      </c>
      <c r="J812" s="14"/>
    </row>
    <row r="813" spans="1:10" ht="12.4" hidden="1" customHeight="1">
      <c r="A813" s="13"/>
      <c r="B813" s="1"/>
      <c r="C813" s="36"/>
      <c r="D813" s="160"/>
      <c r="E813" s="161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List'!$B$1:$X$65536,12,FALSE)*$M$15),2)</f>
        <v>0</v>
      </c>
      <c r="H813" s="21"/>
      <c r="I813" s="22">
        <f t="shared" si="19"/>
        <v>0</v>
      </c>
      <c r="J813" s="14"/>
    </row>
    <row r="814" spans="1:10" ht="12.4" hidden="1" customHeight="1">
      <c r="A814" s="13"/>
      <c r="B814" s="1"/>
      <c r="C814" s="36"/>
      <c r="D814" s="160"/>
      <c r="E814" s="161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List'!$B$1:$X$65536,12,FALSE)*$M$15),2)</f>
        <v>0</v>
      </c>
      <c r="H814" s="21"/>
      <c r="I814" s="22">
        <f t="shared" si="19"/>
        <v>0</v>
      </c>
      <c r="J814" s="14"/>
    </row>
    <row r="815" spans="1:10" ht="12.4" hidden="1" customHeight="1">
      <c r="A815" s="13"/>
      <c r="B815" s="1"/>
      <c r="C815" s="36"/>
      <c r="D815" s="160"/>
      <c r="E815" s="161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List'!$B$1:$X$65536,12,FALSE)*$M$15),2)</f>
        <v>0</v>
      </c>
      <c r="H815" s="21"/>
      <c r="I815" s="22">
        <f t="shared" si="19"/>
        <v>0</v>
      </c>
      <c r="J815" s="14"/>
    </row>
    <row r="816" spans="1:10" ht="12.4" hidden="1" customHeight="1">
      <c r="A816" s="13"/>
      <c r="B816" s="1"/>
      <c r="C816" s="36"/>
      <c r="D816" s="160"/>
      <c r="E816" s="161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List'!$B$1:$X$65536,12,FALSE)*$M$15),2)</f>
        <v>0</v>
      </c>
      <c r="H816" s="21"/>
      <c r="I816" s="22">
        <f t="shared" si="19"/>
        <v>0</v>
      </c>
      <c r="J816" s="14"/>
    </row>
    <row r="817" spans="1:10" ht="12.4" hidden="1" customHeight="1">
      <c r="A817" s="13"/>
      <c r="B817" s="1"/>
      <c r="C817" s="36"/>
      <c r="D817" s="160"/>
      <c r="E817" s="161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List'!$B$1:$X$65536,12,FALSE)*$M$15),2)</f>
        <v>0</v>
      </c>
      <c r="H817" s="21"/>
      <c r="I817" s="22">
        <f t="shared" si="19"/>
        <v>0</v>
      </c>
      <c r="J817" s="14"/>
    </row>
    <row r="818" spans="1:10" ht="12.4" hidden="1" customHeight="1">
      <c r="A818" s="13"/>
      <c r="B818" s="1"/>
      <c r="C818" s="36"/>
      <c r="D818" s="160"/>
      <c r="E818" s="161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List'!$B$1:$X$65536,12,FALSE)*$M$15),2)</f>
        <v>0</v>
      </c>
      <c r="H818" s="21"/>
      <c r="I818" s="22">
        <f t="shared" si="19"/>
        <v>0</v>
      </c>
      <c r="J818" s="14"/>
    </row>
    <row r="819" spans="1:10" ht="12.4" hidden="1" customHeight="1">
      <c r="A819" s="13"/>
      <c r="B819" s="1"/>
      <c r="C819" s="36"/>
      <c r="D819" s="160"/>
      <c r="E819" s="161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List'!$B$1:$X$65536,12,FALSE)*$M$15),2)</f>
        <v>0</v>
      </c>
      <c r="H819" s="21"/>
      <c r="I819" s="22">
        <f t="shared" si="19"/>
        <v>0</v>
      </c>
      <c r="J819" s="14"/>
    </row>
    <row r="820" spans="1:10" ht="12.4" hidden="1" customHeight="1">
      <c r="A820" s="13"/>
      <c r="B820" s="1"/>
      <c r="C820" s="36"/>
      <c r="D820" s="160"/>
      <c r="E820" s="161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List'!$B$1:$X$65536,12,FALSE)*$M$15),2)</f>
        <v>0</v>
      </c>
      <c r="H820" s="21"/>
      <c r="I820" s="22">
        <f t="shared" si="19"/>
        <v>0</v>
      </c>
      <c r="J820" s="14"/>
    </row>
    <row r="821" spans="1:10" ht="12.4" hidden="1" customHeight="1">
      <c r="A821" s="13"/>
      <c r="B821" s="1"/>
      <c r="C821" s="36"/>
      <c r="D821" s="160"/>
      <c r="E821" s="161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List'!$B$1:$X$65536,12,FALSE)*$M$15),2)</f>
        <v>0</v>
      </c>
      <c r="H821" s="21"/>
      <c r="I821" s="22">
        <f t="shared" si="19"/>
        <v>0</v>
      </c>
      <c r="J821" s="14"/>
    </row>
    <row r="822" spans="1:10" ht="12.4" hidden="1" customHeight="1">
      <c r="A822" s="13"/>
      <c r="B822" s="1"/>
      <c r="C822" s="36"/>
      <c r="D822" s="160"/>
      <c r="E822" s="161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List'!$B$1:$X$65536,12,FALSE)*$M$15),2)</f>
        <v>0</v>
      </c>
      <c r="H822" s="21"/>
      <c r="I822" s="22">
        <f t="shared" si="19"/>
        <v>0</v>
      </c>
      <c r="J822" s="14"/>
    </row>
    <row r="823" spans="1:10" ht="12.4" hidden="1" customHeight="1">
      <c r="A823" s="13"/>
      <c r="B823" s="1"/>
      <c r="C823" s="36"/>
      <c r="D823" s="160"/>
      <c r="E823" s="161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List'!$B$1:$X$65536,12,FALSE)*$M$15),2)</f>
        <v>0</v>
      </c>
      <c r="H823" s="21"/>
      <c r="I823" s="22">
        <f t="shared" si="19"/>
        <v>0</v>
      </c>
      <c r="J823" s="14"/>
    </row>
    <row r="824" spans="1:10" ht="12.4" hidden="1" customHeight="1">
      <c r="A824" s="13"/>
      <c r="B824" s="1"/>
      <c r="C824" s="36"/>
      <c r="D824" s="160"/>
      <c r="E824" s="161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List'!$B$1:$X$65536,12,FALSE)*$M$15),2)</f>
        <v>0</v>
      </c>
      <c r="H824" s="21"/>
      <c r="I824" s="22">
        <f t="shared" si="19"/>
        <v>0</v>
      </c>
      <c r="J824" s="14"/>
    </row>
    <row r="825" spans="1:10" ht="12.4" hidden="1" customHeight="1">
      <c r="A825" s="13"/>
      <c r="B825" s="1"/>
      <c r="C825" s="36"/>
      <c r="D825" s="160"/>
      <c r="E825" s="161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List'!$B$1:$X$65536,12,FALSE)*$M$15),2)</f>
        <v>0</v>
      </c>
      <c r="H825" s="21"/>
      <c r="I825" s="22">
        <f t="shared" si="19"/>
        <v>0</v>
      </c>
      <c r="J825" s="14"/>
    </row>
    <row r="826" spans="1:10" ht="12.4" hidden="1" customHeight="1">
      <c r="A826" s="13"/>
      <c r="B826" s="1"/>
      <c r="C826" s="36"/>
      <c r="D826" s="160"/>
      <c r="E826" s="161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List'!$B$1:$X$65536,12,FALSE)*$M$15),2)</f>
        <v>0</v>
      </c>
      <c r="H826" s="21"/>
      <c r="I826" s="22">
        <f t="shared" si="19"/>
        <v>0</v>
      </c>
      <c r="J826" s="14"/>
    </row>
    <row r="827" spans="1:10" ht="12.4" hidden="1" customHeight="1">
      <c r="A827" s="13"/>
      <c r="B827" s="1"/>
      <c r="C827" s="36"/>
      <c r="D827" s="160"/>
      <c r="E827" s="161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List'!$B$1:$X$65536,12,FALSE)*$M$15),2)</f>
        <v>0</v>
      </c>
      <c r="H827" s="21"/>
      <c r="I827" s="22">
        <f t="shared" si="19"/>
        <v>0</v>
      </c>
      <c r="J827" s="14"/>
    </row>
    <row r="828" spans="1:10" ht="12.4" hidden="1" customHeight="1">
      <c r="A828" s="13"/>
      <c r="B828" s="1"/>
      <c r="C828" s="36"/>
      <c r="D828" s="160"/>
      <c r="E828" s="161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List'!$B$1:$X$65536,12,FALSE)*$M$15),2)</f>
        <v>0</v>
      </c>
      <c r="H828" s="21"/>
      <c r="I828" s="22">
        <f t="shared" si="19"/>
        <v>0</v>
      </c>
      <c r="J828" s="14"/>
    </row>
    <row r="829" spans="1:10" ht="12.4" hidden="1" customHeight="1">
      <c r="A829" s="13"/>
      <c r="B829" s="1"/>
      <c r="C829" s="36"/>
      <c r="D829" s="160"/>
      <c r="E829" s="161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List'!$B$1:$X$65536,12,FALSE)*$M$15),2)</f>
        <v>0</v>
      </c>
      <c r="H829" s="21"/>
      <c r="I829" s="22">
        <f t="shared" si="19"/>
        <v>0</v>
      </c>
      <c r="J829" s="14"/>
    </row>
    <row r="830" spans="1:10" ht="12.4" hidden="1" customHeight="1">
      <c r="A830" s="13"/>
      <c r="B830" s="1"/>
      <c r="C830" s="37"/>
      <c r="D830" s="160"/>
      <c r="E830" s="161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List'!$B$1:$X$65536,12,FALSE)*$M$15),2)</f>
        <v>0</v>
      </c>
      <c r="H830" s="21"/>
      <c r="I830" s="22">
        <f t="shared" si="19"/>
        <v>0</v>
      </c>
      <c r="J830" s="14"/>
    </row>
    <row r="831" spans="1:10" ht="12" hidden="1" customHeight="1">
      <c r="A831" s="13"/>
      <c r="B831" s="1"/>
      <c r="C831" s="36"/>
      <c r="D831" s="160"/>
      <c r="E831" s="161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List'!$B$1:$X$65536,12,FALSE)*$M$15),2)</f>
        <v>0</v>
      </c>
      <c r="H831" s="21"/>
      <c r="I831" s="22">
        <f t="shared" si="19"/>
        <v>0</v>
      </c>
      <c r="J831" s="14"/>
    </row>
    <row r="832" spans="1:10" ht="12.4" hidden="1" customHeight="1">
      <c r="A832" s="13"/>
      <c r="B832" s="1"/>
      <c r="C832" s="36"/>
      <c r="D832" s="160"/>
      <c r="E832" s="161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List'!$B$1:$X$65536,12,FALSE)*$M$15),2)</f>
        <v>0</v>
      </c>
      <c r="H832" s="21"/>
      <c r="I832" s="22">
        <f t="shared" si="19"/>
        <v>0</v>
      </c>
      <c r="J832" s="14"/>
    </row>
    <row r="833" spans="1:10" ht="12.4" hidden="1" customHeight="1">
      <c r="A833" s="13"/>
      <c r="B833" s="1"/>
      <c r="C833" s="36"/>
      <c r="D833" s="160"/>
      <c r="E833" s="161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List'!$B$1:$X$65536,12,FALSE)*$M$15),2)</f>
        <v>0</v>
      </c>
      <c r="H833" s="21"/>
      <c r="I833" s="22">
        <f t="shared" si="19"/>
        <v>0</v>
      </c>
      <c r="J833" s="14"/>
    </row>
    <row r="834" spans="1:10" ht="12.4" hidden="1" customHeight="1">
      <c r="A834" s="13"/>
      <c r="B834" s="1"/>
      <c r="C834" s="36"/>
      <c r="D834" s="160"/>
      <c r="E834" s="161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List'!$B$1:$X$65536,12,FALSE)*$M$15),2)</f>
        <v>0</v>
      </c>
      <c r="H834" s="21"/>
      <c r="I834" s="22">
        <f t="shared" si="19"/>
        <v>0</v>
      </c>
      <c r="J834" s="14"/>
    </row>
    <row r="835" spans="1:10" ht="12.4" hidden="1" customHeight="1">
      <c r="A835" s="13"/>
      <c r="B835" s="1"/>
      <c r="C835" s="36"/>
      <c r="D835" s="160"/>
      <c r="E835" s="161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List'!$B$1:$X$65536,12,FALSE)*$M$15),2)</f>
        <v>0</v>
      </c>
      <c r="H835" s="21"/>
      <c r="I835" s="22">
        <f t="shared" si="19"/>
        <v>0</v>
      </c>
      <c r="J835" s="14"/>
    </row>
    <row r="836" spans="1:10" ht="12.4" hidden="1" customHeight="1">
      <c r="A836" s="13"/>
      <c r="B836" s="1"/>
      <c r="C836" s="36"/>
      <c r="D836" s="160"/>
      <c r="E836" s="161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List'!$B$1:$X$65536,12,FALSE)*$M$15),2)</f>
        <v>0</v>
      </c>
      <c r="H836" s="21"/>
      <c r="I836" s="22">
        <f t="shared" si="19"/>
        <v>0</v>
      </c>
      <c r="J836" s="14"/>
    </row>
    <row r="837" spans="1:10" ht="12.4" hidden="1" customHeight="1">
      <c r="A837" s="13"/>
      <c r="B837" s="1"/>
      <c r="C837" s="36"/>
      <c r="D837" s="160"/>
      <c r="E837" s="161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List'!$B$1:$X$65536,12,FALSE)*$M$15),2)</f>
        <v>0</v>
      </c>
      <c r="H837" s="21"/>
      <c r="I837" s="22">
        <f t="shared" si="19"/>
        <v>0</v>
      </c>
      <c r="J837" s="14"/>
    </row>
    <row r="838" spans="1:10" ht="12.4" hidden="1" customHeight="1">
      <c r="A838" s="13"/>
      <c r="B838" s="1"/>
      <c r="C838" s="36"/>
      <c r="D838" s="160"/>
      <c r="E838" s="161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List'!$B$1:$X$65536,12,FALSE)*$M$15),2)</f>
        <v>0</v>
      </c>
      <c r="H838" s="21"/>
      <c r="I838" s="22">
        <f t="shared" si="19"/>
        <v>0</v>
      </c>
      <c r="J838" s="14"/>
    </row>
    <row r="839" spans="1:10" ht="12.4" hidden="1" customHeight="1">
      <c r="A839" s="13"/>
      <c r="B839" s="1"/>
      <c r="C839" s="36"/>
      <c r="D839" s="160"/>
      <c r="E839" s="161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List'!$B$1:$X$65536,12,FALSE)*$M$15),2)</f>
        <v>0</v>
      </c>
      <c r="H839" s="21"/>
      <c r="I839" s="22">
        <f t="shared" si="19"/>
        <v>0</v>
      </c>
      <c r="J839" s="14"/>
    </row>
    <row r="840" spans="1:10" ht="12.4" hidden="1" customHeight="1">
      <c r="A840" s="13"/>
      <c r="B840" s="1"/>
      <c r="C840" s="36"/>
      <c r="D840" s="160"/>
      <c r="E840" s="161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List'!$B$1:$X$65536,12,FALSE)*$M$15),2)</f>
        <v>0</v>
      </c>
      <c r="H840" s="21"/>
      <c r="I840" s="22">
        <f t="shared" si="19"/>
        <v>0</v>
      </c>
      <c r="J840" s="14"/>
    </row>
    <row r="841" spans="1:10" ht="12.4" hidden="1" customHeight="1">
      <c r="A841" s="13"/>
      <c r="B841" s="1"/>
      <c r="C841" s="36"/>
      <c r="D841" s="160"/>
      <c r="E841" s="161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List'!$B$1:$X$65536,12,FALSE)*$M$15),2)</f>
        <v>0</v>
      </c>
      <c r="H841" s="21"/>
      <c r="I841" s="22">
        <f t="shared" si="19"/>
        <v>0</v>
      </c>
      <c r="J841" s="14"/>
    </row>
    <row r="842" spans="1:10" ht="12.4" hidden="1" customHeight="1">
      <c r="A842" s="13"/>
      <c r="B842" s="1"/>
      <c r="C842" s="36"/>
      <c r="D842" s="160"/>
      <c r="E842" s="161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List'!$B$1:$X$65536,12,FALSE)*$M$15),2)</f>
        <v>0</v>
      </c>
      <c r="H842" s="21"/>
      <c r="I842" s="22">
        <f t="shared" si="19"/>
        <v>0</v>
      </c>
      <c r="J842" s="14"/>
    </row>
    <row r="843" spans="1:10" ht="12.4" hidden="1" customHeight="1">
      <c r="A843" s="13"/>
      <c r="B843" s="1"/>
      <c r="C843" s="36"/>
      <c r="D843" s="160"/>
      <c r="E843" s="161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List'!$B$1:$X$65536,12,FALSE)*$M$15),2)</f>
        <v>0</v>
      </c>
      <c r="H843" s="21"/>
      <c r="I843" s="22">
        <f t="shared" ref="I843:I906" si="20">ROUND(IF(ISNUMBER(B843), G843*B843, 0),5)</f>
        <v>0</v>
      </c>
      <c r="J843" s="14"/>
    </row>
    <row r="844" spans="1:10" ht="12.4" hidden="1" customHeight="1">
      <c r="A844" s="13"/>
      <c r="B844" s="1"/>
      <c r="C844" s="36"/>
      <c r="D844" s="160"/>
      <c r="E844" s="161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List'!$B$1:$X$65536,12,FALSE)*$M$15),2)</f>
        <v>0</v>
      </c>
      <c r="H844" s="21"/>
      <c r="I844" s="22">
        <f t="shared" si="20"/>
        <v>0</v>
      </c>
      <c r="J844" s="14"/>
    </row>
    <row r="845" spans="1:10" ht="12.4" hidden="1" customHeight="1">
      <c r="A845" s="13"/>
      <c r="B845" s="1"/>
      <c r="C845" s="36"/>
      <c r="D845" s="160"/>
      <c r="E845" s="161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List'!$B$1:$X$65536,12,FALSE)*$M$15),2)</f>
        <v>0</v>
      </c>
      <c r="H845" s="21"/>
      <c r="I845" s="22">
        <f t="shared" si="20"/>
        <v>0</v>
      </c>
      <c r="J845" s="14"/>
    </row>
    <row r="846" spans="1:10" ht="12.4" hidden="1" customHeight="1">
      <c r="A846" s="13"/>
      <c r="B846" s="1"/>
      <c r="C846" s="37"/>
      <c r="D846" s="160"/>
      <c r="E846" s="161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List'!$B$1:$X$65536,12,FALSE)*$M$15),2)</f>
        <v>0</v>
      </c>
      <c r="H846" s="21"/>
      <c r="I846" s="22">
        <f t="shared" si="20"/>
        <v>0</v>
      </c>
      <c r="J846" s="14"/>
    </row>
    <row r="847" spans="1:10" ht="12.4" hidden="1" customHeight="1">
      <c r="A847" s="13"/>
      <c r="B847" s="1"/>
      <c r="C847" s="37"/>
      <c r="D847" s="160"/>
      <c r="E847" s="161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List'!$B$1:$X$65536,12,FALSE)*$M$15),2)</f>
        <v>0</v>
      </c>
      <c r="H847" s="21"/>
      <c r="I847" s="22">
        <f t="shared" si="20"/>
        <v>0</v>
      </c>
      <c r="J847" s="14"/>
    </row>
    <row r="848" spans="1:10" ht="12.4" hidden="1" customHeight="1">
      <c r="A848" s="13"/>
      <c r="B848" s="1"/>
      <c r="C848" s="36"/>
      <c r="D848" s="160"/>
      <c r="E848" s="161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List'!$B$1:$X$65536,12,FALSE)*$M$15),2)</f>
        <v>0</v>
      </c>
      <c r="H848" s="21"/>
      <c r="I848" s="22">
        <f t="shared" si="20"/>
        <v>0</v>
      </c>
      <c r="J848" s="14"/>
    </row>
    <row r="849" spans="1:10" ht="12.4" hidden="1" customHeight="1">
      <c r="A849" s="13"/>
      <c r="B849" s="1"/>
      <c r="C849" s="36"/>
      <c r="D849" s="160"/>
      <c r="E849" s="161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List'!$B$1:$X$65536,12,FALSE)*$M$15),2)</f>
        <v>0</v>
      </c>
      <c r="H849" s="21"/>
      <c r="I849" s="22">
        <f t="shared" si="20"/>
        <v>0</v>
      </c>
      <c r="J849" s="14"/>
    </row>
    <row r="850" spans="1:10" ht="12.4" hidden="1" customHeight="1">
      <c r="A850" s="13"/>
      <c r="B850" s="1"/>
      <c r="C850" s="36"/>
      <c r="D850" s="160"/>
      <c r="E850" s="161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List'!$B$1:$X$65536,12,FALSE)*$M$15),2)</f>
        <v>0</v>
      </c>
      <c r="H850" s="21"/>
      <c r="I850" s="22">
        <f t="shared" si="20"/>
        <v>0</v>
      </c>
      <c r="J850" s="14"/>
    </row>
    <row r="851" spans="1:10" ht="12.4" hidden="1" customHeight="1">
      <c r="A851" s="13"/>
      <c r="B851" s="1"/>
      <c r="C851" s="36"/>
      <c r="D851" s="160"/>
      <c r="E851" s="161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List'!$B$1:$X$65536,12,FALSE)*$M$15),2)</f>
        <v>0</v>
      </c>
      <c r="H851" s="21"/>
      <c r="I851" s="22">
        <f t="shared" si="20"/>
        <v>0</v>
      </c>
      <c r="J851" s="14"/>
    </row>
    <row r="852" spans="1:10" ht="12.4" hidden="1" customHeight="1">
      <c r="A852" s="13"/>
      <c r="B852" s="1"/>
      <c r="C852" s="36"/>
      <c r="D852" s="160"/>
      <c r="E852" s="161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List'!$B$1:$X$65536,12,FALSE)*$M$15),2)</f>
        <v>0</v>
      </c>
      <c r="H852" s="21"/>
      <c r="I852" s="22">
        <f t="shared" si="20"/>
        <v>0</v>
      </c>
      <c r="J852" s="14"/>
    </row>
    <row r="853" spans="1:10" ht="12.4" hidden="1" customHeight="1">
      <c r="A853" s="13"/>
      <c r="B853" s="1"/>
      <c r="C853" s="36"/>
      <c r="D853" s="160"/>
      <c r="E853" s="161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List'!$B$1:$X$65536,12,FALSE)*$M$15),2)</f>
        <v>0</v>
      </c>
      <c r="H853" s="21"/>
      <c r="I853" s="22">
        <f t="shared" si="20"/>
        <v>0</v>
      </c>
      <c r="J853" s="14"/>
    </row>
    <row r="854" spans="1:10" ht="12.4" hidden="1" customHeight="1">
      <c r="A854" s="13"/>
      <c r="B854" s="1"/>
      <c r="C854" s="36"/>
      <c r="D854" s="160"/>
      <c r="E854" s="161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List'!$B$1:$X$65536,12,FALSE)*$M$15),2)</f>
        <v>0</v>
      </c>
      <c r="H854" s="21"/>
      <c r="I854" s="22">
        <f t="shared" si="20"/>
        <v>0</v>
      </c>
      <c r="J854" s="14"/>
    </row>
    <row r="855" spans="1:10" ht="12.4" hidden="1" customHeight="1">
      <c r="A855" s="13"/>
      <c r="B855" s="1"/>
      <c r="C855" s="36"/>
      <c r="D855" s="160"/>
      <c r="E855" s="161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List'!$B$1:$X$65536,12,FALSE)*$M$15),2)</f>
        <v>0</v>
      </c>
      <c r="H855" s="21"/>
      <c r="I855" s="22">
        <f t="shared" si="20"/>
        <v>0</v>
      </c>
      <c r="J855" s="14"/>
    </row>
    <row r="856" spans="1:10" ht="12.4" hidden="1" customHeight="1">
      <c r="A856" s="13"/>
      <c r="B856" s="1"/>
      <c r="C856" s="36"/>
      <c r="D856" s="160"/>
      <c r="E856" s="161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List'!$B$1:$X$65536,12,FALSE)*$M$15),2)</f>
        <v>0</v>
      </c>
      <c r="H856" s="21"/>
      <c r="I856" s="22">
        <f t="shared" si="20"/>
        <v>0</v>
      </c>
      <c r="J856" s="14"/>
    </row>
    <row r="857" spans="1:10" ht="12.4" hidden="1" customHeight="1">
      <c r="A857" s="13"/>
      <c r="B857" s="1"/>
      <c r="C857" s="36"/>
      <c r="D857" s="160"/>
      <c r="E857" s="161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List'!$B$1:$X$65536,12,FALSE)*$M$15),2)</f>
        <v>0</v>
      </c>
      <c r="H857" s="21"/>
      <c r="I857" s="22">
        <f t="shared" si="20"/>
        <v>0</v>
      </c>
      <c r="J857" s="14"/>
    </row>
    <row r="858" spans="1:10" ht="12.4" hidden="1" customHeight="1">
      <c r="A858" s="13"/>
      <c r="B858" s="1"/>
      <c r="C858" s="37"/>
      <c r="D858" s="160"/>
      <c r="E858" s="161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List'!$B$1:$X$65536,12,FALSE)*$M$15),2)</f>
        <v>0</v>
      </c>
      <c r="H858" s="21"/>
      <c r="I858" s="22">
        <f t="shared" si="20"/>
        <v>0</v>
      </c>
      <c r="J858" s="14"/>
    </row>
    <row r="859" spans="1:10" ht="12" hidden="1" customHeight="1">
      <c r="A859" s="13"/>
      <c r="B859" s="1"/>
      <c r="C859" s="36"/>
      <c r="D859" s="160"/>
      <c r="E859" s="161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List'!$B$1:$X$65536,12,FALSE)*$M$15),2)</f>
        <v>0</v>
      </c>
      <c r="H859" s="21"/>
      <c r="I859" s="22">
        <f t="shared" si="20"/>
        <v>0</v>
      </c>
      <c r="J859" s="14"/>
    </row>
    <row r="860" spans="1:10" ht="12.4" hidden="1" customHeight="1">
      <c r="A860" s="13"/>
      <c r="B860" s="1"/>
      <c r="C860" s="36"/>
      <c r="D860" s="160"/>
      <c r="E860" s="161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List'!$B$1:$X$65536,12,FALSE)*$M$15),2)</f>
        <v>0</v>
      </c>
      <c r="H860" s="21"/>
      <c r="I860" s="22">
        <f t="shared" si="20"/>
        <v>0</v>
      </c>
      <c r="J860" s="14"/>
    </row>
    <row r="861" spans="1:10" ht="12.4" hidden="1" customHeight="1">
      <c r="A861" s="13"/>
      <c r="B861" s="1"/>
      <c r="C861" s="36"/>
      <c r="D861" s="160"/>
      <c r="E861" s="161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List'!$B$1:$X$65536,12,FALSE)*$M$15),2)</f>
        <v>0</v>
      </c>
      <c r="H861" s="21"/>
      <c r="I861" s="22">
        <f t="shared" si="20"/>
        <v>0</v>
      </c>
      <c r="J861" s="14"/>
    </row>
    <row r="862" spans="1:10" ht="12.4" hidden="1" customHeight="1">
      <c r="A862" s="13"/>
      <c r="B862" s="1"/>
      <c r="C862" s="36"/>
      <c r="D862" s="160"/>
      <c r="E862" s="161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List'!$B$1:$X$65536,12,FALSE)*$M$15),2)</f>
        <v>0</v>
      </c>
      <c r="H862" s="21"/>
      <c r="I862" s="22">
        <f t="shared" si="20"/>
        <v>0</v>
      </c>
      <c r="J862" s="14"/>
    </row>
    <row r="863" spans="1:10" ht="12.4" hidden="1" customHeight="1">
      <c r="A863" s="13"/>
      <c r="B863" s="1"/>
      <c r="C863" s="36"/>
      <c r="D863" s="160"/>
      <c r="E863" s="161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List'!$B$1:$X$65536,12,FALSE)*$M$15),2)</f>
        <v>0</v>
      </c>
      <c r="H863" s="21"/>
      <c r="I863" s="22">
        <f t="shared" si="20"/>
        <v>0</v>
      </c>
      <c r="J863" s="14"/>
    </row>
    <row r="864" spans="1:10" ht="12.4" hidden="1" customHeight="1">
      <c r="A864" s="13"/>
      <c r="B864" s="1"/>
      <c r="C864" s="36"/>
      <c r="D864" s="160"/>
      <c r="E864" s="161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List'!$B$1:$X$65536,12,FALSE)*$M$15),2)</f>
        <v>0</v>
      </c>
      <c r="H864" s="21"/>
      <c r="I864" s="22">
        <f t="shared" si="20"/>
        <v>0</v>
      </c>
      <c r="J864" s="14"/>
    </row>
    <row r="865" spans="1:10" ht="12.4" hidden="1" customHeight="1">
      <c r="A865" s="13"/>
      <c r="B865" s="1"/>
      <c r="C865" s="36"/>
      <c r="D865" s="160"/>
      <c r="E865" s="161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List'!$B$1:$X$65536,12,FALSE)*$M$15),2)</f>
        <v>0</v>
      </c>
      <c r="H865" s="21"/>
      <c r="I865" s="22">
        <f t="shared" si="20"/>
        <v>0</v>
      </c>
      <c r="J865" s="14"/>
    </row>
    <row r="866" spans="1:10" ht="12.4" hidden="1" customHeight="1">
      <c r="A866" s="13"/>
      <c r="B866" s="1"/>
      <c r="C866" s="36"/>
      <c r="D866" s="160"/>
      <c r="E866" s="161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List'!$B$1:$X$65536,12,FALSE)*$M$15),2)</f>
        <v>0</v>
      </c>
      <c r="H866" s="21"/>
      <c r="I866" s="22">
        <f t="shared" si="20"/>
        <v>0</v>
      </c>
      <c r="J866" s="14"/>
    </row>
    <row r="867" spans="1:10" ht="12.4" hidden="1" customHeight="1">
      <c r="A867" s="13"/>
      <c r="B867" s="1"/>
      <c r="C867" s="36"/>
      <c r="D867" s="160"/>
      <c r="E867" s="161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List'!$B$1:$X$65536,12,FALSE)*$M$15),2)</f>
        <v>0</v>
      </c>
      <c r="H867" s="21"/>
      <c r="I867" s="22">
        <f t="shared" si="20"/>
        <v>0</v>
      </c>
      <c r="J867" s="14"/>
    </row>
    <row r="868" spans="1:10" ht="12.4" hidden="1" customHeight="1">
      <c r="A868" s="13"/>
      <c r="B868" s="1"/>
      <c r="C868" s="36"/>
      <c r="D868" s="160"/>
      <c r="E868" s="161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List'!$B$1:$X$65536,12,FALSE)*$M$15),2)</f>
        <v>0</v>
      </c>
      <c r="H868" s="21"/>
      <c r="I868" s="22">
        <f t="shared" si="20"/>
        <v>0</v>
      </c>
      <c r="J868" s="14"/>
    </row>
    <row r="869" spans="1:10" ht="12.4" hidden="1" customHeight="1">
      <c r="A869" s="13"/>
      <c r="B869" s="1"/>
      <c r="C869" s="36"/>
      <c r="D869" s="160"/>
      <c r="E869" s="161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List'!$B$1:$X$65536,12,FALSE)*$M$15),2)</f>
        <v>0</v>
      </c>
      <c r="H869" s="21"/>
      <c r="I869" s="22">
        <f t="shared" si="20"/>
        <v>0</v>
      </c>
      <c r="J869" s="14"/>
    </row>
    <row r="870" spans="1:10" ht="12.4" hidden="1" customHeight="1">
      <c r="A870" s="13"/>
      <c r="B870" s="1"/>
      <c r="C870" s="36"/>
      <c r="D870" s="160"/>
      <c r="E870" s="161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List'!$B$1:$X$65536,12,FALSE)*$M$15),2)</f>
        <v>0</v>
      </c>
      <c r="H870" s="21"/>
      <c r="I870" s="22">
        <f t="shared" si="20"/>
        <v>0</v>
      </c>
      <c r="J870" s="14"/>
    </row>
    <row r="871" spans="1:10" ht="12.4" hidden="1" customHeight="1">
      <c r="A871" s="13"/>
      <c r="B871" s="1"/>
      <c r="C871" s="36"/>
      <c r="D871" s="160"/>
      <c r="E871" s="161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List'!$B$1:$X$65536,12,FALSE)*$M$15),2)</f>
        <v>0</v>
      </c>
      <c r="H871" s="21"/>
      <c r="I871" s="22">
        <f t="shared" si="20"/>
        <v>0</v>
      </c>
      <c r="J871" s="14"/>
    </row>
    <row r="872" spans="1:10" ht="12.4" hidden="1" customHeight="1">
      <c r="A872" s="13"/>
      <c r="B872" s="1"/>
      <c r="C872" s="36"/>
      <c r="D872" s="160"/>
      <c r="E872" s="161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List'!$B$1:$X$65536,12,FALSE)*$M$15),2)</f>
        <v>0</v>
      </c>
      <c r="H872" s="21"/>
      <c r="I872" s="22">
        <f t="shared" si="20"/>
        <v>0</v>
      </c>
      <c r="J872" s="14"/>
    </row>
    <row r="873" spans="1:10" ht="12.4" hidden="1" customHeight="1">
      <c r="A873" s="13"/>
      <c r="B873" s="1"/>
      <c r="C873" s="36"/>
      <c r="D873" s="160"/>
      <c r="E873" s="161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List'!$B$1:$X$65536,12,FALSE)*$M$15),2)</f>
        <v>0</v>
      </c>
      <c r="H873" s="21"/>
      <c r="I873" s="22">
        <f t="shared" si="20"/>
        <v>0</v>
      </c>
      <c r="J873" s="14"/>
    </row>
    <row r="874" spans="1:10" ht="12.4" hidden="1" customHeight="1">
      <c r="A874" s="13"/>
      <c r="B874" s="1"/>
      <c r="C874" s="36"/>
      <c r="D874" s="160"/>
      <c r="E874" s="161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List'!$B$1:$X$65536,12,FALSE)*$M$15),2)</f>
        <v>0</v>
      </c>
      <c r="H874" s="21"/>
      <c r="I874" s="22">
        <f t="shared" si="20"/>
        <v>0</v>
      </c>
      <c r="J874" s="14"/>
    </row>
    <row r="875" spans="1:10" ht="12.4" hidden="1" customHeight="1">
      <c r="A875" s="13"/>
      <c r="B875" s="1"/>
      <c r="C875" s="36"/>
      <c r="D875" s="160"/>
      <c r="E875" s="161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List'!$B$1:$X$65536,12,FALSE)*$M$15),2)</f>
        <v>0</v>
      </c>
      <c r="H875" s="21"/>
      <c r="I875" s="22">
        <f t="shared" si="20"/>
        <v>0</v>
      </c>
      <c r="J875" s="14"/>
    </row>
    <row r="876" spans="1:10" ht="12.4" hidden="1" customHeight="1">
      <c r="A876" s="13"/>
      <c r="B876" s="1"/>
      <c r="C876" s="36"/>
      <c r="D876" s="160"/>
      <c r="E876" s="161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List'!$B$1:$X$65536,12,FALSE)*$M$15),2)</f>
        <v>0</v>
      </c>
      <c r="H876" s="21"/>
      <c r="I876" s="22">
        <f t="shared" si="20"/>
        <v>0</v>
      </c>
      <c r="J876" s="14"/>
    </row>
    <row r="877" spans="1:10" ht="12.4" hidden="1" customHeight="1">
      <c r="A877" s="13"/>
      <c r="B877" s="1"/>
      <c r="C877" s="36"/>
      <c r="D877" s="160"/>
      <c r="E877" s="161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List'!$B$1:$X$65536,12,FALSE)*$M$15),2)</f>
        <v>0</v>
      </c>
      <c r="H877" s="21"/>
      <c r="I877" s="22">
        <f t="shared" si="20"/>
        <v>0</v>
      </c>
      <c r="J877" s="14"/>
    </row>
    <row r="878" spans="1:10" ht="12.4" hidden="1" customHeight="1">
      <c r="A878" s="13"/>
      <c r="B878" s="1"/>
      <c r="C878" s="36"/>
      <c r="D878" s="160"/>
      <c r="E878" s="161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List'!$B$1:$X$65536,12,FALSE)*$M$15),2)</f>
        <v>0</v>
      </c>
      <c r="H878" s="21"/>
      <c r="I878" s="22">
        <f t="shared" si="20"/>
        <v>0</v>
      </c>
      <c r="J878" s="14"/>
    </row>
    <row r="879" spans="1:10" ht="12.4" hidden="1" customHeight="1">
      <c r="A879" s="13"/>
      <c r="B879" s="1"/>
      <c r="C879" s="36"/>
      <c r="D879" s="160"/>
      <c r="E879" s="161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List'!$B$1:$X$65536,12,FALSE)*$M$15),2)</f>
        <v>0</v>
      </c>
      <c r="H879" s="21"/>
      <c r="I879" s="22">
        <f t="shared" si="20"/>
        <v>0</v>
      </c>
      <c r="J879" s="14"/>
    </row>
    <row r="880" spans="1:10" ht="12.4" hidden="1" customHeight="1">
      <c r="A880" s="13"/>
      <c r="B880" s="1"/>
      <c r="C880" s="36"/>
      <c r="D880" s="160"/>
      <c r="E880" s="161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List'!$B$1:$X$65536,12,FALSE)*$M$15),2)</f>
        <v>0</v>
      </c>
      <c r="H880" s="21"/>
      <c r="I880" s="22">
        <f t="shared" si="20"/>
        <v>0</v>
      </c>
      <c r="J880" s="14"/>
    </row>
    <row r="881" spans="1:10" ht="12.4" hidden="1" customHeight="1">
      <c r="A881" s="13"/>
      <c r="B881" s="1"/>
      <c r="C881" s="36"/>
      <c r="D881" s="160"/>
      <c r="E881" s="161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List'!$B$1:$X$65536,12,FALSE)*$M$15),2)</f>
        <v>0</v>
      </c>
      <c r="H881" s="21"/>
      <c r="I881" s="22">
        <f t="shared" si="20"/>
        <v>0</v>
      </c>
      <c r="J881" s="14"/>
    </row>
    <row r="882" spans="1:10" ht="12.4" hidden="1" customHeight="1">
      <c r="A882" s="13"/>
      <c r="B882" s="1"/>
      <c r="C882" s="36"/>
      <c r="D882" s="160"/>
      <c r="E882" s="161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List'!$B$1:$X$65536,12,FALSE)*$M$15),2)</f>
        <v>0</v>
      </c>
      <c r="H882" s="21"/>
      <c r="I882" s="22">
        <f t="shared" si="20"/>
        <v>0</v>
      </c>
      <c r="J882" s="14"/>
    </row>
    <row r="883" spans="1:10" ht="12.4" hidden="1" customHeight="1">
      <c r="A883" s="13"/>
      <c r="B883" s="1"/>
      <c r="C883" s="36"/>
      <c r="D883" s="160"/>
      <c r="E883" s="161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List'!$B$1:$X$65536,12,FALSE)*$M$15),2)</f>
        <v>0</v>
      </c>
      <c r="H883" s="21"/>
      <c r="I883" s="22">
        <f t="shared" si="20"/>
        <v>0</v>
      </c>
      <c r="J883" s="14"/>
    </row>
    <row r="884" spans="1:10" ht="12.4" hidden="1" customHeight="1">
      <c r="A884" s="13"/>
      <c r="B884" s="1"/>
      <c r="C884" s="36"/>
      <c r="D884" s="160"/>
      <c r="E884" s="161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List'!$B$1:$X$65536,12,FALSE)*$M$15),2)</f>
        <v>0</v>
      </c>
      <c r="H884" s="21"/>
      <c r="I884" s="22">
        <f t="shared" si="20"/>
        <v>0</v>
      </c>
      <c r="J884" s="14"/>
    </row>
    <row r="885" spans="1:10" ht="12.4" hidden="1" customHeight="1">
      <c r="A885" s="13"/>
      <c r="B885" s="1"/>
      <c r="C885" s="36"/>
      <c r="D885" s="160"/>
      <c r="E885" s="161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List'!$B$1:$X$65536,12,FALSE)*$M$15),2)</f>
        <v>0</v>
      </c>
      <c r="H885" s="21"/>
      <c r="I885" s="22">
        <f t="shared" si="20"/>
        <v>0</v>
      </c>
      <c r="J885" s="14"/>
    </row>
    <row r="886" spans="1:10" ht="12.4" hidden="1" customHeight="1">
      <c r="A886" s="13"/>
      <c r="B886" s="1"/>
      <c r="C886" s="37"/>
      <c r="D886" s="160"/>
      <c r="E886" s="161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List'!$B$1:$X$65536,12,FALSE)*$M$15),2)</f>
        <v>0</v>
      </c>
      <c r="H886" s="21"/>
      <c r="I886" s="22">
        <f t="shared" si="20"/>
        <v>0</v>
      </c>
      <c r="J886" s="14"/>
    </row>
    <row r="887" spans="1:10" ht="12" hidden="1" customHeight="1">
      <c r="A887" s="13"/>
      <c r="B887" s="1"/>
      <c r="C887" s="36"/>
      <c r="D887" s="160"/>
      <c r="E887" s="161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List'!$B$1:$X$65536,12,FALSE)*$M$15),2)</f>
        <v>0</v>
      </c>
      <c r="H887" s="21"/>
      <c r="I887" s="22">
        <f t="shared" si="20"/>
        <v>0</v>
      </c>
      <c r="J887" s="14"/>
    </row>
    <row r="888" spans="1:10" ht="12.4" hidden="1" customHeight="1">
      <c r="A888" s="13"/>
      <c r="B888" s="1"/>
      <c r="C888" s="36"/>
      <c r="D888" s="160"/>
      <c r="E888" s="161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List'!$B$1:$X$65536,12,FALSE)*$M$15),2)</f>
        <v>0</v>
      </c>
      <c r="H888" s="21"/>
      <c r="I888" s="22">
        <f t="shared" si="20"/>
        <v>0</v>
      </c>
      <c r="J888" s="14"/>
    </row>
    <row r="889" spans="1:10" ht="12.4" hidden="1" customHeight="1">
      <c r="A889" s="13"/>
      <c r="B889" s="1"/>
      <c r="C889" s="36"/>
      <c r="D889" s="160"/>
      <c r="E889" s="161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List'!$B$1:$X$65536,12,FALSE)*$M$15),2)</f>
        <v>0</v>
      </c>
      <c r="H889" s="21"/>
      <c r="I889" s="22">
        <f t="shared" si="20"/>
        <v>0</v>
      </c>
      <c r="J889" s="14"/>
    </row>
    <row r="890" spans="1:10" ht="12.4" hidden="1" customHeight="1">
      <c r="A890" s="13"/>
      <c r="B890" s="1"/>
      <c r="C890" s="36"/>
      <c r="D890" s="160"/>
      <c r="E890" s="161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List'!$B$1:$X$65536,12,FALSE)*$M$15),2)</f>
        <v>0</v>
      </c>
      <c r="H890" s="21"/>
      <c r="I890" s="22">
        <f t="shared" si="20"/>
        <v>0</v>
      </c>
      <c r="J890" s="14"/>
    </row>
    <row r="891" spans="1:10" ht="12.4" hidden="1" customHeight="1">
      <c r="A891" s="13"/>
      <c r="B891" s="1"/>
      <c r="C891" s="36"/>
      <c r="D891" s="160"/>
      <c r="E891" s="161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List'!$B$1:$X$65536,12,FALSE)*$M$15),2)</f>
        <v>0</v>
      </c>
      <c r="H891" s="21"/>
      <c r="I891" s="22">
        <f t="shared" si="20"/>
        <v>0</v>
      </c>
      <c r="J891" s="14"/>
    </row>
    <row r="892" spans="1:10" ht="12.4" hidden="1" customHeight="1">
      <c r="A892" s="13"/>
      <c r="B892" s="1"/>
      <c r="C892" s="36"/>
      <c r="D892" s="160"/>
      <c r="E892" s="161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List'!$B$1:$X$65536,12,FALSE)*$M$15),2)</f>
        <v>0</v>
      </c>
      <c r="H892" s="21"/>
      <c r="I892" s="22">
        <f t="shared" si="20"/>
        <v>0</v>
      </c>
      <c r="J892" s="14"/>
    </row>
    <row r="893" spans="1:10" ht="12.4" hidden="1" customHeight="1">
      <c r="A893" s="13"/>
      <c r="B893" s="1"/>
      <c r="C893" s="36"/>
      <c r="D893" s="160"/>
      <c r="E893" s="161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List'!$B$1:$X$65536,12,FALSE)*$M$15),2)</f>
        <v>0</v>
      </c>
      <c r="H893" s="21"/>
      <c r="I893" s="22">
        <f t="shared" si="20"/>
        <v>0</v>
      </c>
      <c r="J893" s="14"/>
    </row>
    <row r="894" spans="1:10" ht="12.4" hidden="1" customHeight="1">
      <c r="A894" s="13"/>
      <c r="B894" s="1"/>
      <c r="C894" s="36"/>
      <c r="D894" s="160"/>
      <c r="E894" s="161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List'!$B$1:$X$65536,12,FALSE)*$M$15),2)</f>
        <v>0</v>
      </c>
      <c r="H894" s="21"/>
      <c r="I894" s="22">
        <f t="shared" si="20"/>
        <v>0</v>
      </c>
      <c r="J894" s="14"/>
    </row>
    <row r="895" spans="1:10" ht="12.4" hidden="1" customHeight="1">
      <c r="A895" s="13"/>
      <c r="B895" s="1"/>
      <c r="C895" s="36"/>
      <c r="D895" s="160"/>
      <c r="E895" s="161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List'!$B$1:$X$65536,12,FALSE)*$M$15),2)</f>
        <v>0</v>
      </c>
      <c r="H895" s="21"/>
      <c r="I895" s="22">
        <f t="shared" si="20"/>
        <v>0</v>
      </c>
      <c r="J895" s="14"/>
    </row>
    <row r="896" spans="1:10" ht="12.4" hidden="1" customHeight="1">
      <c r="A896" s="13"/>
      <c r="B896" s="1"/>
      <c r="C896" s="36"/>
      <c r="D896" s="160"/>
      <c r="E896" s="161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List'!$B$1:$X$65536,12,FALSE)*$M$15),2)</f>
        <v>0</v>
      </c>
      <c r="H896" s="21"/>
      <c r="I896" s="22">
        <f t="shared" si="20"/>
        <v>0</v>
      </c>
      <c r="J896" s="14"/>
    </row>
    <row r="897" spans="1:10" ht="12.4" hidden="1" customHeight="1">
      <c r="A897" s="13"/>
      <c r="B897" s="1"/>
      <c r="C897" s="36"/>
      <c r="D897" s="160"/>
      <c r="E897" s="161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List'!$B$1:$X$65536,12,FALSE)*$M$15),2)</f>
        <v>0</v>
      </c>
      <c r="H897" s="21"/>
      <c r="I897" s="22">
        <f t="shared" si="20"/>
        <v>0</v>
      </c>
      <c r="J897" s="14"/>
    </row>
    <row r="898" spans="1:10" ht="12.4" hidden="1" customHeight="1">
      <c r="A898" s="13"/>
      <c r="B898" s="1"/>
      <c r="C898" s="36"/>
      <c r="D898" s="160"/>
      <c r="E898" s="161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List'!$B$1:$X$65536,12,FALSE)*$M$15),2)</f>
        <v>0</v>
      </c>
      <c r="H898" s="21"/>
      <c r="I898" s="22">
        <f t="shared" si="20"/>
        <v>0</v>
      </c>
      <c r="J898" s="14"/>
    </row>
    <row r="899" spans="1:10" ht="12.4" hidden="1" customHeight="1">
      <c r="A899" s="13"/>
      <c r="B899" s="1"/>
      <c r="C899" s="36"/>
      <c r="D899" s="160"/>
      <c r="E899" s="161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List'!$B$1:$X$65536,12,FALSE)*$M$15),2)</f>
        <v>0</v>
      </c>
      <c r="H899" s="21"/>
      <c r="I899" s="22">
        <f t="shared" si="20"/>
        <v>0</v>
      </c>
      <c r="J899" s="14"/>
    </row>
    <row r="900" spans="1:10" ht="12.4" hidden="1" customHeight="1">
      <c r="A900" s="13"/>
      <c r="B900" s="1"/>
      <c r="C900" s="36"/>
      <c r="D900" s="160"/>
      <c r="E900" s="161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List'!$B$1:$X$65536,12,FALSE)*$M$15),2)</f>
        <v>0</v>
      </c>
      <c r="H900" s="21"/>
      <c r="I900" s="22">
        <f t="shared" si="20"/>
        <v>0</v>
      </c>
      <c r="J900" s="14"/>
    </row>
    <row r="901" spans="1:10" ht="12.4" hidden="1" customHeight="1">
      <c r="A901" s="13"/>
      <c r="B901" s="1"/>
      <c r="C901" s="36"/>
      <c r="D901" s="160"/>
      <c r="E901" s="161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List'!$B$1:$X$65536,12,FALSE)*$M$15),2)</f>
        <v>0</v>
      </c>
      <c r="H901" s="21"/>
      <c r="I901" s="22">
        <f t="shared" si="20"/>
        <v>0</v>
      </c>
      <c r="J901" s="14"/>
    </row>
    <row r="902" spans="1:10" ht="12.4" hidden="1" customHeight="1">
      <c r="A902" s="13"/>
      <c r="B902" s="1"/>
      <c r="C902" s="36"/>
      <c r="D902" s="160"/>
      <c r="E902" s="161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List'!$B$1:$X$65536,12,FALSE)*$M$15),2)</f>
        <v>0</v>
      </c>
      <c r="H902" s="21"/>
      <c r="I902" s="22">
        <f t="shared" si="20"/>
        <v>0</v>
      </c>
      <c r="J902" s="14"/>
    </row>
    <row r="903" spans="1:10" ht="12.4" hidden="1" customHeight="1">
      <c r="A903" s="13"/>
      <c r="B903" s="1"/>
      <c r="C903" s="36"/>
      <c r="D903" s="160"/>
      <c r="E903" s="161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List'!$B$1:$X$65536,12,FALSE)*$M$15),2)</f>
        <v>0</v>
      </c>
      <c r="H903" s="21"/>
      <c r="I903" s="22">
        <f t="shared" si="20"/>
        <v>0</v>
      </c>
      <c r="J903" s="14"/>
    </row>
    <row r="904" spans="1:10" ht="12.4" hidden="1" customHeight="1">
      <c r="A904" s="13"/>
      <c r="B904" s="1"/>
      <c r="C904" s="36"/>
      <c r="D904" s="160"/>
      <c r="E904" s="161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List'!$B$1:$X$65536,12,FALSE)*$M$15),2)</f>
        <v>0</v>
      </c>
      <c r="H904" s="21"/>
      <c r="I904" s="22">
        <f t="shared" si="20"/>
        <v>0</v>
      </c>
      <c r="J904" s="14"/>
    </row>
    <row r="905" spans="1:10" ht="12.4" hidden="1" customHeight="1">
      <c r="A905" s="13"/>
      <c r="B905" s="1"/>
      <c r="C905" s="36"/>
      <c r="D905" s="160"/>
      <c r="E905" s="161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List'!$B$1:$X$65536,12,FALSE)*$M$15),2)</f>
        <v>0</v>
      </c>
      <c r="H905" s="21"/>
      <c r="I905" s="22">
        <f t="shared" si="20"/>
        <v>0</v>
      </c>
      <c r="J905" s="14"/>
    </row>
    <row r="906" spans="1:10" ht="12.4" hidden="1" customHeight="1">
      <c r="A906" s="13"/>
      <c r="B906" s="1"/>
      <c r="C906" s="36"/>
      <c r="D906" s="160"/>
      <c r="E906" s="161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List'!$B$1:$X$65536,12,FALSE)*$M$15),2)</f>
        <v>0</v>
      </c>
      <c r="H906" s="21"/>
      <c r="I906" s="22">
        <f t="shared" si="20"/>
        <v>0</v>
      </c>
      <c r="J906" s="14"/>
    </row>
    <row r="907" spans="1:10" ht="12.4" hidden="1" customHeight="1">
      <c r="A907" s="13"/>
      <c r="B907" s="1"/>
      <c r="C907" s="36"/>
      <c r="D907" s="160"/>
      <c r="E907" s="161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List'!$B$1:$X$65536,12,FALSE)*$M$15),2)</f>
        <v>0</v>
      </c>
      <c r="H907" s="21"/>
      <c r="I907" s="22">
        <f t="shared" ref="I907:I937" si="21">ROUND(IF(ISNUMBER(B907), G907*B907, 0),5)</f>
        <v>0</v>
      </c>
      <c r="J907" s="14"/>
    </row>
    <row r="908" spans="1:10" ht="12.4" hidden="1" customHeight="1">
      <c r="A908" s="13"/>
      <c r="B908" s="1"/>
      <c r="C908" s="36"/>
      <c r="D908" s="160"/>
      <c r="E908" s="161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List'!$B$1:$X$65536,12,FALSE)*$M$15),2)</f>
        <v>0</v>
      </c>
      <c r="H908" s="21"/>
      <c r="I908" s="22">
        <f t="shared" si="21"/>
        <v>0</v>
      </c>
      <c r="J908" s="14"/>
    </row>
    <row r="909" spans="1:10" ht="12.4" hidden="1" customHeight="1">
      <c r="A909" s="13"/>
      <c r="B909" s="1"/>
      <c r="C909" s="36"/>
      <c r="D909" s="160"/>
      <c r="E909" s="161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List'!$B$1:$X$65536,12,FALSE)*$M$15),2)</f>
        <v>0</v>
      </c>
      <c r="H909" s="21"/>
      <c r="I909" s="22">
        <f t="shared" si="21"/>
        <v>0</v>
      </c>
      <c r="J909" s="14"/>
    </row>
    <row r="910" spans="1:10" ht="12.4" hidden="1" customHeight="1">
      <c r="A910" s="13"/>
      <c r="B910" s="1"/>
      <c r="C910" s="37"/>
      <c r="D910" s="160"/>
      <c r="E910" s="161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List'!$B$1:$X$65536,12,FALSE)*$M$15),2)</f>
        <v>0</v>
      </c>
      <c r="H910" s="21"/>
      <c r="I910" s="22">
        <f t="shared" si="21"/>
        <v>0</v>
      </c>
      <c r="J910" s="14"/>
    </row>
    <row r="911" spans="1:10" ht="12" hidden="1" customHeight="1">
      <c r="A911" s="13"/>
      <c r="B911" s="1"/>
      <c r="C911" s="36"/>
      <c r="D911" s="160"/>
      <c r="E911" s="161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List'!$B$1:$X$65536,12,FALSE)*$M$15),2)</f>
        <v>0</v>
      </c>
      <c r="H911" s="21"/>
      <c r="I911" s="22">
        <f t="shared" si="21"/>
        <v>0</v>
      </c>
      <c r="J911" s="14"/>
    </row>
    <row r="912" spans="1:10" ht="12.4" hidden="1" customHeight="1">
      <c r="A912" s="13"/>
      <c r="B912" s="1"/>
      <c r="C912" s="36"/>
      <c r="D912" s="160"/>
      <c r="E912" s="161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List'!$B$1:$X$65536,12,FALSE)*$M$15),2)</f>
        <v>0</v>
      </c>
      <c r="H912" s="21"/>
      <c r="I912" s="22">
        <f t="shared" si="21"/>
        <v>0</v>
      </c>
      <c r="J912" s="14"/>
    </row>
    <row r="913" spans="1:10" ht="12.4" hidden="1" customHeight="1">
      <c r="A913" s="13"/>
      <c r="B913" s="1"/>
      <c r="C913" s="36"/>
      <c r="D913" s="160"/>
      <c r="E913" s="161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List'!$B$1:$X$65536,12,FALSE)*$M$15),2)</f>
        <v>0</v>
      </c>
      <c r="H913" s="21"/>
      <c r="I913" s="22">
        <f t="shared" si="21"/>
        <v>0</v>
      </c>
      <c r="J913" s="14"/>
    </row>
    <row r="914" spans="1:10" ht="12.4" hidden="1" customHeight="1">
      <c r="A914" s="13"/>
      <c r="B914" s="1"/>
      <c r="C914" s="36"/>
      <c r="D914" s="160"/>
      <c r="E914" s="161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List'!$B$1:$X$65536,12,FALSE)*$M$15),2)</f>
        <v>0</v>
      </c>
      <c r="H914" s="21"/>
      <c r="I914" s="22">
        <f t="shared" si="21"/>
        <v>0</v>
      </c>
      <c r="J914" s="14"/>
    </row>
    <row r="915" spans="1:10" ht="12.4" hidden="1" customHeight="1">
      <c r="A915" s="13"/>
      <c r="B915" s="1"/>
      <c r="C915" s="36"/>
      <c r="D915" s="160"/>
      <c r="E915" s="161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List'!$B$1:$X$65536,12,FALSE)*$M$15),2)</f>
        <v>0</v>
      </c>
      <c r="H915" s="21"/>
      <c r="I915" s="22">
        <f t="shared" si="21"/>
        <v>0</v>
      </c>
      <c r="J915" s="14"/>
    </row>
    <row r="916" spans="1:10" ht="12.4" hidden="1" customHeight="1">
      <c r="A916" s="13"/>
      <c r="B916" s="1"/>
      <c r="C916" s="36"/>
      <c r="D916" s="160"/>
      <c r="E916" s="161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List'!$B$1:$X$65536,12,FALSE)*$M$15),2)</f>
        <v>0</v>
      </c>
      <c r="H916" s="21"/>
      <c r="I916" s="22">
        <f t="shared" si="21"/>
        <v>0</v>
      </c>
      <c r="J916" s="14"/>
    </row>
    <row r="917" spans="1:10" ht="12.4" hidden="1" customHeight="1">
      <c r="A917" s="13"/>
      <c r="B917" s="1"/>
      <c r="C917" s="36"/>
      <c r="D917" s="160"/>
      <c r="E917" s="161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List'!$B$1:$X$65536,12,FALSE)*$M$15),2)</f>
        <v>0</v>
      </c>
      <c r="H917" s="21"/>
      <c r="I917" s="22">
        <f t="shared" si="21"/>
        <v>0</v>
      </c>
      <c r="J917" s="14"/>
    </row>
    <row r="918" spans="1:10" ht="12.4" hidden="1" customHeight="1">
      <c r="A918" s="13"/>
      <c r="B918" s="1"/>
      <c r="C918" s="36"/>
      <c r="D918" s="160"/>
      <c r="E918" s="161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List'!$B$1:$X$65536,12,FALSE)*$M$15),2)</f>
        <v>0</v>
      </c>
      <c r="H918" s="21"/>
      <c r="I918" s="22">
        <f t="shared" si="21"/>
        <v>0</v>
      </c>
      <c r="J918" s="14"/>
    </row>
    <row r="919" spans="1:10" ht="12.4" hidden="1" customHeight="1">
      <c r="A919" s="13"/>
      <c r="B919" s="1"/>
      <c r="C919" s="36"/>
      <c r="D919" s="160"/>
      <c r="E919" s="161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List'!$B$1:$X$65536,12,FALSE)*$M$15),2)</f>
        <v>0</v>
      </c>
      <c r="H919" s="21"/>
      <c r="I919" s="22">
        <f t="shared" si="21"/>
        <v>0</v>
      </c>
      <c r="J919" s="14"/>
    </row>
    <row r="920" spans="1:10" ht="12.4" hidden="1" customHeight="1">
      <c r="A920" s="13"/>
      <c r="B920" s="1"/>
      <c r="C920" s="36"/>
      <c r="D920" s="160"/>
      <c r="E920" s="161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List'!$B$1:$X$65536,12,FALSE)*$M$15),2)</f>
        <v>0</v>
      </c>
      <c r="H920" s="21"/>
      <c r="I920" s="22">
        <f t="shared" si="21"/>
        <v>0</v>
      </c>
      <c r="J920" s="14"/>
    </row>
    <row r="921" spans="1:10" ht="12.4" hidden="1" customHeight="1">
      <c r="A921" s="13"/>
      <c r="B921" s="1"/>
      <c r="C921" s="36"/>
      <c r="D921" s="160"/>
      <c r="E921" s="161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List'!$B$1:$X$65536,12,FALSE)*$M$15),2)</f>
        <v>0</v>
      </c>
      <c r="H921" s="21"/>
      <c r="I921" s="22">
        <f t="shared" si="21"/>
        <v>0</v>
      </c>
      <c r="J921" s="14"/>
    </row>
    <row r="922" spans="1:10" ht="12.4" hidden="1" customHeight="1">
      <c r="A922" s="13"/>
      <c r="B922" s="1"/>
      <c r="C922" s="36"/>
      <c r="D922" s="160"/>
      <c r="E922" s="161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List'!$B$1:$X$65536,12,FALSE)*$M$15),2)</f>
        <v>0</v>
      </c>
      <c r="H922" s="21"/>
      <c r="I922" s="22">
        <f t="shared" si="21"/>
        <v>0</v>
      </c>
      <c r="J922" s="14"/>
    </row>
    <row r="923" spans="1:10" ht="12.4" hidden="1" customHeight="1">
      <c r="A923" s="13"/>
      <c r="B923" s="1"/>
      <c r="C923" s="36"/>
      <c r="D923" s="160"/>
      <c r="E923" s="161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List'!$B$1:$X$65536,12,FALSE)*$M$15),2)</f>
        <v>0</v>
      </c>
      <c r="H923" s="21"/>
      <c r="I923" s="22">
        <f t="shared" si="21"/>
        <v>0</v>
      </c>
      <c r="J923" s="14"/>
    </row>
    <row r="924" spans="1:10" ht="12.4" hidden="1" customHeight="1">
      <c r="A924" s="13"/>
      <c r="B924" s="1"/>
      <c r="C924" s="36"/>
      <c r="D924" s="160"/>
      <c r="E924" s="161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List'!$B$1:$X$65536,12,FALSE)*$M$15),2)</f>
        <v>0</v>
      </c>
      <c r="H924" s="21"/>
      <c r="I924" s="22">
        <f t="shared" si="21"/>
        <v>0</v>
      </c>
      <c r="J924" s="14"/>
    </row>
    <row r="925" spans="1:10" ht="12.4" hidden="1" customHeight="1">
      <c r="A925" s="13"/>
      <c r="B925" s="1"/>
      <c r="C925" s="36"/>
      <c r="D925" s="160"/>
      <c r="E925" s="161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List'!$B$1:$X$65536,12,FALSE)*$M$15),2)</f>
        <v>0</v>
      </c>
      <c r="H925" s="21"/>
      <c r="I925" s="22">
        <f t="shared" si="21"/>
        <v>0</v>
      </c>
      <c r="J925" s="14"/>
    </row>
    <row r="926" spans="1:10" ht="12.4" hidden="1" customHeight="1">
      <c r="A926" s="13"/>
      <c r="B926" s="1"/>
      <c r="C926" s="36"/>
      <c r="D926" s="160"/>
      <c r="E926" s="161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List'!$B$1:$X$65536,12,FALSE)*$M$15),2)</f>
        <v>0</v>
      </c>
      <c r="H926" s="21"/>
      <c r="I926" s="22">
        <f t="shared" si="21"/>
        <v>0</v>
      </c>
      <c r="J926" s="14"/>
    </row>
    <row r="927" spans="1:10" ht="12.4" hidden="1" customHeight="1">
      <c r="A927" s="13"/>
      <c r="B927" s="1"/>
      <c r="C927" s="36"/>
      <c r="D927" s="160"/>
      <c r="E927" s="161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List'!$B$1:$X$65536,12,FALSE)*$M$15),2)</f>
        <v>0</v>
      </c>
      <c r="H927" s="21"/>
      <c r="I927" s="22">
        <f t="shared" si="21"/>
        <v>0</v>
      </c>
      <c r="J927" s="14"/>
    </row>
    <row r="928" spans="1:10" ht="12.4" hidden="1" customHeight="1">
      <c r="A928" s="13"/>
      <c r="B928" s="1"/>
      <c r="C928" s="36"/>
      <c r="D928" s="160"/>
      <c r="E928" s="161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List'!$B$1:$X$65536,12,FALSE)*$M$15),2)</f>
        <v>0</v>
      </c>
      <c r="H928" s="21"/>
      <c r="I928" s="22">
        <f t="shared" si="21"/>
        <v>0</v>
      </c>
      <c r="J928" s="14"/>
    </row>
    <row r="929" spans="1:10" ht="12.4" hidden="1" customHeight="1">
      <c r="A929" s="13"/>
      <c r="B929" s="1"/>
      <c r="C929" s="36"/>
      <c r="D929" s="160"/>
      <c r="E929" s="161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List'!$B$1:$X$65536,12,FALSE)*$M$15),2)</f>
        <v>0</v>
      </c>
      <c r="H929" s="21"/>
      <c r="I929" s="22">
        <f t="shared" si="21"/>
        <v>0</v>
      </c>
      <c r="J929" s="14"/>
    </row>
    <row r="930" spans="1:10" ht="12.4" hidden="1" customHeight="1">
      <c r="A930" s="13"/>
      <c r="B930" s="1"/>
      <c r="C930" s="36"/>
      <c r="D930" s="160"/>
      <c r="E930" s="161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List'!$B$1:$X$65536,12,FALSE)*$M$15),2)</f>
        <v>0</v>
      </c>
      <c r="H930" s="21"/>
      <c r="I930" s="22">
        <f t="shared" si="21"/>
        <v>0</v>
      </c>
      <c r="J930" s="14"/>
    </row>
    <row r="931" spans="1:10" ht="12.4" hidden="1" customHeight="1">
      <c r="A931" s="13"/>
      <c r="B931" s="1"/>
      <c r="C931" s="36"/>
      <c r="D931" s="160"/>
      <c r="E931" s="161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List'!$B$1:$X$65536,12,FALSE)*$M$15),2)</f>
        <v>0</v>
      </c>
      <c r="H931" s="21"/>
      <c r="I931" s="22">
        <f t="shared" si="21"/>
        <v>0</v>
      </c>
      <c r="J931" s="14"/>
    </row>
    <row r="932" spans="1:10" ht="12.4" hidden="1" customHeight="1">
      <c r="A932" s="13"/>
      <c r="B932" s="1"/>
      <c r="C932" s="36"/>
      <c r="D932" s="160"/>
      <c r="E932" s="161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List'!$B$1:$X$65536,12,FALSE)*$M$15),2)</f>
        <v>0</v>
      </c>
      <c r="H932" s="21"/>
      <c r="I932" s="22">
        <f t="shared" si="21"/>
        <v>0</v>
      </c>
      <c r="J932" s="14"/>
    </row>
    <row r="933" spans="1:10" ht="12.4" hidden="1" customHeight="1">
      <c r="A933" s="13"/>
      <c r="B933" s="1"/>
      <c r="C933" s="36"/>
      <c r="D933" s="160"/>
      <c r="E933" s="161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List'!$B$1:$X$65536,12,FALSE)*$M$15),2)</f>
        <v>0</v>
      </c>
      <c r="H933" s="21"/>
      <c r="I933" s="22">
        <f t="shared" si="21"/>
        <v>0</v>
      </c>
      <c r="J933" s="14"/>
    </row>
    <row r="934" spans="1:10" ht="12.4" hidden="1" customHeight="1">
      <c r="A934" s="13"/>
      <c r="B934" s="1"/>
      <c r="C934" s="36"/>
      <c r="D934" s="160"/>
      <c r="E934" s="161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List'!$B$1:$X$65536,12,FALSE)*$M$15),2)</f>
        <v>0</v>
      </c>
      <c r="H934" s="21"/>
      <c r="I934" s="22">
        <f t="shared" si="21"/>
        <v>0</v>
      </c>
      <c r="J934" s="14"/>
    </row>
    <row r="935" spans="1:10" ht="12.4" hidden="1" customHeight="1">
      <c r="A935" s="13"/>
      <c r="B935" s="1"/>
      <c r="C935" s="36"/>
      <c r="D935" s="160"/>
      <c r="E935" s="161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List'!$B$1:$X$65536,12,FALSE)*$M$15),2)</f>
        <v>0</v>
      </c>
      <c r="H935" s="21"/>
      <c r="I935" s="22">
        <f t="shared" si="21"/>
        <v>0</v>
      </c>
      <c r="J935" s="14"/>
    </row>
    <row r="936" spans="1:10" ht="12.4" hidden="1" customHeight="1">
      <c r="A936" s="13"/>
      <c r="B936" s="1"/>
      <c r="C936" s="36"/>
      <c r="D936" s="160"/>
      <c r="E936" s="161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List'!$B$1:$X$65536,12,FALSE)*$M$15),2)</f>
        <v>0</v>
      </c>
      <c r="H936" s="21"/>
      <c r="I936" s="22">
        <f t="shared" si="21"/>
        <v>0</v>
      </c>
      <c r="J936" s="14"/>
    </row>
    <row r="937" spans="1:10" ht="12.4" hidden="1" customHeight="1">
      <c r="A937" s="13"/>
      <c r="B937" s="1"/>
      <c r="C937" s="36"/>
      <c r="D937" s="160"/>
      <c r="E937" s="161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List'!$B$1:$X$65536,12,FALSE)*$M$15),2)</f>
        <v>0</v>
      </c>
      <c r="H937" s="21"/>
      <c r="I937" s="22">
        <f t="shared" si="21"/>
        <v>0</v>
      </c>
      <c r="J937" s="14"/>
    </row>
    <row r="938" spans="1:10" ht="12.4" hidden="1" customHeight="1">
      <c r="A938" s="13"/>
      <c r="B938" s="1"/>
      <c r="C938" s="37"/>
      <c r="D938" s="160"/>
      <c r="E938" s="161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List'!$B$1:$X$65536,12,FALSE)*$M$15),2)</f>
        <v>0</v>
      </c>
      <c r="H938" s="21"/>
      <c r="I938" s="22">
        <f>ROUND(IF(ISNUMBER(B938), G938*B938, 0),5)</f>
        <v>0</v>
      </c>
      <c r="J938" s="14"/>
    </row>
    <row r="939" spans="1:10" ht="12" hidden="1" customHeight="1">
      <c r="A939" s="13"/>
      <c r="B939" s="1"/>
      <c r="C939" s="36"/>
      <c r="D939" s="160"/>
      <c r="E939" s="161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List'!$B$1:$X$65536,12,FALSE)*$M$15),2)</f>
        <v>0</v>
      </c>
      <c r="H939" s="21"/>
      <c r="I939" s="22">
        <f t="shared" ref="I939:I1002" si="22">ROUND(IF(ISNUMBER(B939), G939*B939, 0),5)</f>
        <v>0</v>
      </c>
      <c r="J939" s="14"/>
    </row>
    <row r="940" spans="1:10" ht="12.4" hidden="1" customHeight="1">
      <c r="A940" s="13"/>
      <c r="B940" s="1"/>
      <c r="C940" s="36"/>
      <c r="D940" s="160"/>
      <c r="E940" s="161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List'!$B$1:$X$65536,12,FALSE)*$M$15),2)</f>
        <v>0</v>
      </c>
      <c r="H940" s="21"/>
      <c r="I940" s="22">
        <f t="shared" si="22"/>
        <v>0</v>
      </c>
      <c r="J940" s="14"/>
    </row>
    <row r="941" spans="1:10" ht="12.4" hidden="1" customHeight="1">
      <c r="A941" s="13"/>
      <c r="B941" s="1"/>
      <c r="C941" s="36"/>
      <c r="D941" s="160"/>
      <c r="E941" s="161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List'!$B$1:$X$65536,12,FALSE)*$M$15),2)</f>
        <v>0</v>
      </c>
      <c r="H941" s="21"/>
      <c r="I941" s="22">
        <f t="shared" si="22"/>
        <v>0</v>
      </c>
      <c r="J941" s="14"/>
    </row>
    <row r="942" spans="1:10" ht="12.4" hidden="1" customHeight="1">
      <c r="A942" s="13"/>
      <c r="B942" s="1"/>
      <c r="C942" s="36"/>
      <c r="D942" s="160"/>
      <c r="E942" s="161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List'!$B$1:$X$65536,12,FALSE)*$M$15),2)</f>
        <v>0</v>
      </c>
      <c r="H942" s="21"/>
      <c r="I942" s="22">
        <f t="shared" si="22"/>
        <v>0</v>
      </c>
      <c r="J942" s="14"/>
    </row>
    <row r="943" spans="1:10" ht="12.4" hidden="1" customHeight="1">
      <c r="A943" s="13"/>
      <c r="B943" s="1"/>
      <c r="C943" s="36"/>
      <c r="D943" s="160"/>
      <c r="E943" s="161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List'!$B$1:$X$65536,12,FALSE)*$M$15),2)</f>
        <v>0</v>
      </c>
      <c r="H943" s="21"/>
      <c r="I943" s="22">
        <f t="shared" si="22"/>
        <v>0</v>
      </c>
      <c r="J943" s="14"/>
    </row>
    <row r="944" spans="1:10" ht="12.4" hidden="1" customHeight="1">
      <c r="A944" s="13"/>
      <c r="B944" s="1"/>
      <c r="C944" s="36"/>
      <c r="D944" s="160"/>
      <c r="E944" s="161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List'!$B$1:$X$65536,12,FALSE)*$M$15),2)</f>
        <v>0</v>
      </c>
      <c r="H944" s="21"/>
      <c r="I944" s="22">
        <f t="shared" si="22"/>
        <v>0</v>
      </c>
      <c r="J944" s="14"/>
    </row>
    <row r="945" spans="1:10" ht="12.4" hidden="1" customHeight="1">
      <c r="A945" s="13"/>
      <c r="B945" s="1"/>
      <c r="C945" s="36"/>
      <c r="D945" s="160"/>
      <c r="E945" s="161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List'!$B$1:$X$65536,12,FALSE)*$M$15),2)</f>
        <v>0</v>
      </c>
      <c r="H945" s="21"/>
      <c r="I945" s="22">
        <f t="shared" si="22"/>
        <v>0</v>
      </c>
      <c r="J945" s="14"/>
    </row>
    <row r="946" spans="1:10" ht="12.4" hidden="1" customHeight="1">
      <c r="A946" s="13"/>
      <c r="B946" s="1"/>
      <c r="C946" s="36"/>
      <c r="D946" s="160"/>
      <c r="E946" s="161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List'!$B$1:$X$65536,12,FALSE)*$M$15),2)</f>
        <v>0</v>
      </c>
      <c r="H946" s="21"/>
      <c r="I946" s="22">
        <f t="shared" si="22"/>
        <v>0</v>
      </c>
      <c r="J946" s="14"/>
    </row>
    <row r="947" spans="1:10" ht="12.4" hidden="1" customHeight="1">
      <c r="A947" s="13"/>
      <c r="B947" s="1"/>
      <c r="C947" s="36"/>
      <c r="D947" s="160"/>
      <c r="E947" s="161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List'!$B$1:$X$65536,12,FALSE)*$M$15),2)</f>
        <v>0</v>
      </c>
      <c r="H947" s="21"/>
      <c r="I947" s="22">
        <f t="shared" si="22"/>
        <v>0</v>
      </c>
      <c r="J947" s="14"/>
    </row>
    <row r="948" spans="1:10" ht="12.4" hidden="1" customHeight="1">
      <c r="A948" s="13"/>
      <c r="B948" s="1"/>
      <c r="C948" s="36"/>
      <c r="D948" s="160"/>
      <c r="E948" s="161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List'!$B$1:$X$65536,12,FALSE)*$M$15),2)</f>
        <v>0</v>
      </c>
      <c r="H948" s="21"/>
      <c r="I948" s="22">
        <f t="shared" si="22"/>
        <v>0</v>
      </c>
      <c r="J948" s="14"/>
    </row>
    <row r="949" spans="1:10" ht="12.4" hidden="1" customHeight="1">
      <c r="A949" s="13"/>
      <c r="B949" s="1"/>
      <c r="C949" s="36"/>
      <c r="D949" s="160"/>
      <c r="E949" s="161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List'!$B$1:$X$65536,12,FALSE)*$M$15),2)</f>
        <v>0</v>
      </c>
      <c r="H949" s="21"/>
      <c r="I949" s="22">
        <f t="shared" si="22"/>
        <v>0</v>
      </c>
      <c r="J949" s="14"/>
    </row>
    <row r="950" spans="1:10" ht="12.4" hidden="1" customHeight="1">
      <c r="A950" s="13"/>
      <c r="B950" s="1"/>
      <c r="C950" s="36"/>
      <c r="D950" s="160"/>
      <c r="E950" s="161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List'!$B$1:$X$65536,12,FALSE)*$M$15),2)</f>
        <v>0</v>
      </c>
      <c r="H950" s="21"/>
      <c r="I950" s="22">
        <f t="shared" si="22"/>
        <v>0</v>
      </c>
      <c r="J950" s="14"/>
    </row>
    <row r="951" spans="1:10" ht="12.4" hidden="1" customHeight="1">
      <c r="A951" s="13"/>
      <c r="B951" s="1"/>
      <c r="C951" s="36"/>
      <c r="D951" s="160"/>
      <c r="E951" s="161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List'!$B$1:$X$65536,12,FALSE)*$M$15),2)</f>
        <v>0</v>
      </c>
      <c r="H951" s="21"/>
      <c r="I951" s="22">
        <f t="shared" si="22"/>
        <v>0</v>
      </c>
      <c r="J951" s="14"/>
    </row>
    <row r="952" spans="1:10" ht="12" hidden="1" customHeight="1">
      <c r="A952" s="13"/>
      <c r="B952" s="1"/>
      <c r="C952" s="36"/>
      <c r="D952" s="160"/>
      <c r="E952" s="161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List'!$B$1:$X$65536,12,FALSE)*$M$15),2)</f>
        <v>0</v>
      </c>
      <c r="H952" s="21"/>
      <c r="I952" s="22">
        <f t="shared" si="22"/>
        <v>0</v>
      </c>
      <c r="J952" s="14"/>
    </row>
    <row r="953" spans="1:10" ht="12.4" hidden="1" customHeight="1">
      <c r="A953" s="13"/>
      <c r="B953" s="1"/>
      <c r="C953" s="36"/>
      <c r="D953" s="160"/>
      <c r="E953" s="161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List'!$B$1:$X$65536,12,FALSE)*$M$15),2)</f>
        <v>0</v>
      </c>
      <c r="H953" s="21"/>
      <c r="I953" s="22">
        <f t="shared" si="22"/>
        <v>0</v>
      </c>
      <c r="J953" s="14"/>
    </row>
    <row r="954" spans="1:10" ht="12.4" hidden="1" customHeight="1">
      <c r="A954" s="13"/>
      <c r="B954" s="1"/>
      <c r="C954" s="36"/>
      <c r="D954" s="160"/>
      <c r="E954" s="161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List'!$B$1:$X$65536,12,FALSE)*$M$15),2)</f>
        <v>0</v>
      </c>
      <c r="H954" s="21"/>
      <c r="I954" s="22">
        <f t="shared" si="22"/>
        <v>0</v>
      </c>
      <c r="J954" s="14"/>
    </row>
    <row r="955" spans="1:10" ht="12.4" hidden="1" customHeight="1">
      <c r="A955" s="13"/>
      <c r="B955" s="1"/>
      <c r="C955" s="36"/>
      <c r="D955" s="160"/>
      <c r="E955" s="161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List'!$B$1:$X$65536,12,FALSE)*$M$15),2)</f>
        <v>0</v>
      </c>
      <c r="H955" s="21"/>
      <c r="I955" s="22">
        <f t="shared" si="22"/>
        <v>0</v>
      </c>
      <c r="J955" s="14"/>
    </row>
    <row r="956" spans="1:10" ht="12.4" hidden="1" customHeight="1">
      <c r="A956" s="13"/>
      <c r="B956" s="1"/>
      <c r="C956" s="36"/>
      <c r="D956" s="160"/>
      <c r="E956" s="161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List'!$B$1:$X$65536,12,FALSE)*$M$15),2)</f>
        <v>0</v>
      </c>
      <c r="H956" s="21"/>
      <c r="I956" s="22">
        <f t="shared" si="22"/>
        <v>0</v>
      </c>
      <c r="J956" s="14"/>
    </row>
    <row r="957" spans="1:10" ht="12.4" hidden="1" customHeight="1">
      <c r="A957" s="13"/>
      <c r="B957" s="1"/>
      <c r="C957" s="36"/>
      <c r="D957" s="160"/>
      <c r="E957" s="161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List'!$B$1:$X$65536,12,FALSE)*$M$15),2)</f>
        <v>0</v>
      </c>
      <c r="H957" s="21"/>
      <c r="I957" s="22">
        <f t="shared" si="22"/>
        <v>0</v>
      </c>
      <c r="J957" s="14"/>
    </row>
    <row r="958" spans="1:10" ht="12.4" hidden="1" customHeight="1">
      <c r="A958" s="13"/>
      <c r="B958" s="1"/>
      <c r="C958" s="36"/>
      <c r="D958" s="160"/>
      <c r="E958" s="161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List'!$B$1:$X$65536,12,FALSE)*$M$15),2)</f>
        <v>0</v>
      </c>
      <c r="H958" s="21"/>
      <c r="I958" s="22">
        <f t="shared" si="22"/>
        <v>0</v>
      </c>
      <c r="J958" s="14"/>
    </row>
    <row r="959" spans="1:10" ht="12.4" hidden="1" customHeight="1">
      <c r="A959" s="13"/>
      <c r="B959" s="1"/>
      <c r="C959" s="36"/>
      <c r="D959" s="160"/>
      <c r="E959" s="161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List'!$B$1:$X$65536,12,FALSE)*$M$15),2)</f>
        <v>0</v>
      </c>
      <c r="H959" s="21"/>
      <c r="I959" s="22">
        <f t="shared" si="22"/>
        <v>0</v>
      </c>
      <c r="J959" s="14"/>
    </row>
    <row r="960" spans="1:10" ht="12.4" hidden="1" customHeight="1">
      <c r="A960" s="13"/>
      <c r="B960" s="1"/>
      <c r="C960" s="36"/>
      <c r="D960" s="160"/>
      <c r="E960" s="161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List'!$B$1:$X$65536,12,FALSE)*$M$15),2)</f>
        <v>0</v>
      </c>
      <c r="H960" s="21"/>
      <c r="I960" s="22">
        <f t="shared" si="22"/>
        <v>0</v>
      </c>
      <c r="J960" s="14"/>
    </row>
    <row r="961" spans="1:10" ht="12.4" hidden="1" customHeight="1">
      <c r="A961" s="13"/>
      <c r="B961" s="1"/>
      <c r="C961" s="36"/>
      <c r="D961" s="160"/>
      <c r="E961" s="161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List'!$B$1:$X$65536,12,FALSE)*$M$15),2)</f>
        <v>0</v>
      </c>
      <c r="H961" s="21"/>
      <c r="I961" s="22">
        <f t="shared" si="22"/>
        <v>0</v>
      </c>
      <c r="J961" s="14"/>
    </row>
    <row r="962" spans="1:10" ht="12.4" hidden="1" customHeight="1">
      <c r="A962" s="13"/>
      <c r="B962" s="1"/>
      <c r="C962" s="36"/>
      <c r="D962" s="160"/>
      <c r="E962" s="161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List'!$B$1:$X$65536,12,FALSE)*$M$15),2)</f>
        <v>0</v>
      </c>
      <c r="H962" s="21"/>
      <c r="I962" s="22">
        <f t="shared" si="22"/>
        <v>0</v>
      </c>
      <c r="J962" s="14"/>
    </row>
    <row r="963" spans="1:10" ht="12.4" hidden="1" customHeight="1">
      <c r="A963" s="13"/>
      <c r="B963" s="1"/>
      <c r="C963" s="36"/>
      <c r="D963" s="160"/>
      <c r="E963" s="161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List'!$B$1:$X$65536,12,FALSE)*$M$15),2)</f>
        <v>0</v>
      </c>
      <c r="H963" s="21"/>
      <c r="I963" s="22">
        <f t="shared" si="22"/>
        <v>0</v>
      </c>
      <c r="J963" s="14"/>
    </row>
    <row r="964" spans="1:10" ht="12.4" hidden="1" customHeight="1">
      <c r="A964" s="13"/>
      <c r="B964" s="1"/>
      <c r="C964" s="36"/>
      <c r="D964" s="160"/>
      <c r="E964" s="161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List'!$B$1:$X$65536,12,FALSE)*$M$15),2)</f>
        <v>0</v>
      </c>
      <c r="H964" s="21"/>
      <c r="I964" s="22">
        <f t="shared" si="22"/>
        <v>0</v>
      </c>
      <c r="J964" s="14"/>
    </row>
    <row r="965" spans="1:10" ht="12.4" hidden="1" customHeight="1">
      <c r="A965" s="13"/>
      <c r="B965" s="1"/>
      <c r="C965" s="36"/>
      <c r="D965" s="160"/>
      <c r="E965" s="161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List'!$B$1:$X$65536,12,FALSE)*$M$15),2)</f>
        <v>0</v>
      </c>
      <c r="H965" s="21"/>
      <c r="I965" s="22">
        <f t="shared" si="22"/>
        <v>0</v>
      </c>
      <c r="J965" s="14"/>
    </row>
    <row r="966" spans="1:10" ht="12.4" hidden="1" customHeight="1">
      <c r="A966" s="13"/>
      <c r="B966" s="1"/>
      <c r="C966" s="36"/>
      <c r="D966" s="160"/>
      <c r="E966" s="161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List'!$B$1:$X$65536,12,FALSE)*$M$15),2)</f>
        <v>0</v>
      </c>
      <c r="H966" s="21"/>
      <c r="I966" s="22">
        <f t="shared" si="22"/>
        <v>0</v>
      </c>
      <c r="J966" s="14"/>
    </row>
    <row r="967" spans="1:10" ht="12.4" hidden="1" customHeight="1">
      <c r="A967" s="13"/>
      <c r="B967" s="1"/>
      <c r="C967" s="36"/>
      <c r="D967" s="160"/>
      <c r="E967" s="161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List'!$B$1:$X$65536,12,FALSE)*$M$15),2)</f>
        <v>0</v>
      </c>
      <c r="H967" s="21"/>
      <c r="I967" s="22">
        <f t="shared" si="22"/>
        <v>0</v>
      </c>
      <c r="J967" s="14"/>
    </row>
    <row r="968" spans="1:10" ht="12.4" hidden="1" customHeight="1">
      <c r="A968" s="13"/>
      <c r="B968" s="1"/>
      <c r="C968" s="36"/>
      <c r="D968" s="160"/>
      <c r="E968" s="161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List'!$B$1:$X$65536,12,FALSE)*$M$15),2)</f>
        <v>0</v>
      </c>
      <c r="H968" s="21"/>
      <c r="I968" s="22">
        <f t="shared" si="22"/>
        <v>0</v>
      </c>
      <c r="J968" s="14"/>
    </row>
    <row r="969" spans="1:10" ht="12.4" hidden="1" customHeight="1">
      <c r="A969" s="13"/>
      <c r="B969" s="1"/>
      <c r="C969" s="36"/>
      <c r="D969" s="160"/>
      <c r="E969" s="161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List'!$B$1:$X$65536,12,FALSE)*$M$15),2)</f>
        <v>0</v>
      </c>
      <c r="H969" s="21"/>
      <c r="I969" s="22">
        <f t="shared" si="22"/>
        <v>0</v>
      </c>
      <c r="J969" s="14"/>
    </row>
    <row r="970" spans="1:10" ht="12.4" hidden="1" customHeight="1">
      <c r="A970" s="13"/>
      <c r="B970" s="1"/>
      <c r="C970" s="36"/>
      <c r="D970" s="160"/>
      <c r="E970" s="161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List'!$B$1:$X$65536,12,FALSE)*$M$15),2)</f>
        <v>0</v>
      </c>
      <c r="H970" s="21"/>
      <c r="I970" s="22">
        <f t="shared" si="22"/>
        <v>0</v>
      </c>
      <c r="J970" s="14"/>
    </row>
    <row r="971" spans="1:10" ht="12.4" hidden="1" customHeight="1">
      <c r="A971" s="13"/>
      <c r="B971" s="1"/>
      <c r="C971" s="36"/>
      <c r="D971" s="160"/>
      <c r="E971" s="161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List'!$B$1:$X$65536,12,FALSE)*$M$15),2)</f>
        <v>0</v>
      </c>
      <c r="H971" s="21"/>
      <c r="I971" s="22">
        <f t="shared" si="22"/>
        <v>0</v>
      </c>
      <c r="J971" s="14"/>
    </row>
    <row r="972" spans="1:10" ht="12.4" hidden="1" customHeight="1">
      <c r="A972" s="13"/>
      <c r="B972" s="1"/>
      <c r="C972" s="36"/>
      <c r="D972" s="160"/>
      <c r="E972" s="161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List'!$B$1:$X$65536,12,FALSE)*$M$15),2)</f>
        <v>0</v>
      </c>
      <c r="H972" s="21"/>
      <c r="I972" s="22">
        <f t="shared" si="22"/>
        <v>0</v>
      </c>
      <c r="J972" s="14"/>
    </row>
    <row r="973" spans="1:10" ht="12.4" hidden="1" customHeight="1">
      <c r="A973" s="13"/>
      <c r="B973" s="1"/>
      <c r="C973" s="36"/>
      <c r="D973" s="160"/>
      <c r="E973" s="161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List'!$B$1:$X$65536,12,FALSE)*$M$15),2)</f>
        <v>0</v>
      </c>
      <c r="H973" s="21"/>
      <c r="I973" s="22">
        <f t="shared" si="22"/>
        <v>0</v>
      </c>
      <c r="J973" s="14"/>
    </row>
    <row r="974" spans="1:10" ht="12.4" hidden="1" customHeight="1">
      <c r="A974" s="13"/>
      <c r="B974" s="1"/>
      <c r="C974" s="36"/>
      <c r="D974" s="160"/>
      <c r="E974" s="161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List'!$B$1:$X$65536,12,FALSE)*$M$15),2)</f>
        <v>0</v>
      </c>
      <c r="H974" s="21"/>
      <c r="I974" s="22">
        <f t="shared" si="22"/>
        <v>0</v>
      </c>
      <c r="J974" s="14"/>
    </row>
    <row r="975" spans="1:10" ht="12.4" hidden="1" customHeight="1">
      <c r="A975" s="13"/>
      <c r="B975" s="1"/>
      <c r="C975" s="37"/>
      <c r="D975" s="160"/>
      <c r="E975" s="161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List'!$B$1:$X$65536,12,FALSE)*$M$15),2)</f>
        <v>0</v>
      </c>
      <c r="H975" s="21"/>
      <c r="I975" s="22">
        <f t="shared" si="22"/>
        <v>0</v>
      </c>
      <c r="J975" s="14"/>
    </row>
    <row r="976" spans="1:10" ht="12" hidden="1" customHeight="1">
      <c r="A976" s="13"/>
      <c r="B976" s="1"/>
      <c r="C976" s="36"/>
      <c r="D976" s="160"/>
      <c r="E976" s="161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List'!$B$1:$X$65536,12,FALSE)*$M$15),2)</f>
        <v>0</v>
      </c>
      <c r="H976" s="21"/>
      <c r="I976" s="22">
        <f t="shared" si="22"/>
        <v>0</v>
      </c>
      <c r="J976" s="14"/>
    </row>
    <row r="977" spans="1:10" ht="12.4" hidden="1" customHeight="1">
      <c r="A977" s="13"/>
      <c r="B977" s="1"/>
      <c r="C977" s="36"/>
      <c r="D977" s="160"/>
      <c r="E977" s="161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List'!$B$1:$X$65536,12,FALSE)*$M$15),2)</f>
        <v>0</v>
      </c>
      <c r="H977" s="21"/>
      <c r="I977" s="22">
        <f t="shared" si="22"/>
        <v>0</v>
      </c>
      <c r="J977" s="14"/>
    </row>
    <row r="978" spans="1:10" ht="12.4" hidden="1" customHeight="1">
      <c r="A978" s="13"/>
      <c r="B978" s="1"/>
      <c r="C978" s="36"/>
      <c r="D978" s="160"/>
      <c r="E978" s="161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List'!$B$1:$X$65536,12,FALSE)*$M$15),2)</f>
        <v>0</v>
      </c>
      <c r="H978" s="21"/>
      <c r="I978" s="22">
        <f t="shared" si="22"/>
        <v>0</v>
      </c>
      <c r="J978" s="14"/>
    </row>
    <row r="979" spans="1:10" ht="12.4" hidden="1" customHeight="1">
      <c r="A979" s="13"/>
      <c r="B979" s="1"/>
      <c r="C979" s="36"/>
      <c r="D979" s="160"/>
      <c r="E979" s="161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List'!$B$1:$X$65536,12,FALSE)*$M$15),2)</f>
        <v>0</v>
      </c>
      <c r="H979" s="21"/>
      <c r="I979" s="22">
        <f t="shared" si="22"/>
        <v>0</v>
      </c>
      <c r="J979" s="14"/>
    </row>
    <row r="980" spans="1:10" ht="12.4" hidden="1" customHeight="1">
      <c r="A980" s="13"/>
      <c r="B980" s="1"/>
      <c r="C980" s="36"/>
      <c r="D980" s="160"/>
      <c r="E980" s="161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List'!$B$1:$X$65536,12,FALSE)*$M$15),2)</f>
        <v>0</v>
      </c>
      <c r="H980" s="21"/>
      <c r="I980" s="22">
        <f t="shared" si="22"/>
        <v>0</v>
      </c>
      <c r="J980" s="14"/>
    </row>
    <row r="981" spans="1:10" ht="12.4" hidden="1" customHeight="1">
      <c r="A981" s="13"/>
      <c r="B981" s="1"/>
      <c r="C981" s="36"/>
      <c r="D981" s="160"/>
      <c r="E981" s="161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List'!$B$1:$X$65536,12,FALSE)*$M$15),2)</f>
        <v>0</v>
      </c>
      <c r="H981" s="21"/>
      <c r="I981" s="22">
        <f t="shared" si="22"/>
        <v>0</v>
      </c>
      <c r="J981" s="14"/>
    </row>
    <row r="982" spans="1:10" ht="12.4" hidden="1" customHeight="1">
      <c r="A982" s="13"/>
      <c r="B982" s="1"/>
      <c r="C982" s="36"/>
      <c r="D982" s="160"/>
      <c r="E982" s="161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List'!$B$1:$X$65536,12,FALSE)*$M$15),2)</f>
        <v>0</v>
      </c>
      <c r="H982" s="21"/>
      <c r="I982" s="22">
        <f t="shared" si="22"/>
        <v>0</v>
      </c>
      <c r="J982" s="14"/>
    </row>
    <row r="983" spans="1:10" ht="12.4" hidden="1" customHeight="1">
      <c r="A983" s="13"/>
      <c r="B983" s="1"/>
      <c r="C983" s="36"/>
      <c r="D983" s="160"/>
      <c r="E983" s="161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List'!$B$1:$X$65536,12,FALSE)*$M$15),2)</f>
        <v>0</v>
      </c>
      <c r="H983" s="21"/>
      <c r="I983" s="22">
        <f t="shared" si="22"/>
        <v>0</v>
      </c>
      <c r="J983" s="14"/>
    </row>
    <row r="984" spans="1:10" ht="12.4" hidden="1" customHeight="1">
      <c r="A984" s="13"/>
      <c r="B984" s="1"/>
      <c r="C984" s="36"/>
      <c r="D984" s="160"/>
      <c r="E984" s="161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List'!$B$1:$X$65536,12,FALSE)*$M$15),2)</f>
        <v>0</v>
      </c>
      <c r="H984" s="21"/>
      <c r="I984" s="22">
        <f t="shared" si="22"/>
        <v>0</v>
      </c>
      <c r="J984" s="14"/>
    </row>
    <row r="985" spans="1:10" ht="12.4" hidden="1" customHeight="1">
      <c r="A985" s="13"/>
      <c r="B985" s="1"/>
      <c r="C985" s="36"/>
      <c r="D985" s="160"/>
      <c r="E985" s="161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List'!$B$1:$X$65536,12,FALSE)*$M$15),2)</f>
        <v>0</v>
      </c>
      <c r="H985" s="21"/>
      <c r="I985" s="22">
        <f t="shared" si="22"/>
        <v>0</v>
      </c>
      <c r="J985" s="14"/>
    </row>
    <row r="986" spans="1:10" ht="12.4" hidden="1" customHeight="1">
      <c r="A986" s="13"/>
      <c r="B986" s="1"/>
      <c r="C986" s="36"/>
      <c r="D986" s="160"/>
      <c r="E986" s="161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List'!$B$1:$X$65536,12,FALSE)*$M$15),2)</f>
        <v>0</v>
      </c>
      <c r="H986" s="21"/>
      <c r="I986" s="22">
        <f t="shared" si="22"/>
        <v>0</v>
      </c>
      <c r="J986" s="14"/>
    </row>
    <row r="987" spans="1:10" ht="12.4" hidden="1" customHeight="1">
      <c r="A987" s="13"/>
      <c r="B987" s="1"/>
      <c r="C987" s="36"/>
      <c r="D987" s="160"/>
      <c r="E987" s="161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List'!$B$1:$X$65536,12,FALSE)*$M$15),2)</f>
        <v>0</v>
      </c>
      <c r="H987" s="21"/>
      <c r="I987" s="22">
        <f t="shared" si="22"/>
        <v>0</v>
      </c>
      <c r="J987" s="14"/>
    </row>
    <row r="988" spans="1:10" ht="12.4" hidden="1" customHeight="1">
      <c r="A988" s="13"/>
      <c r="B988" s="1"/>
      <c r="C988" s="36"/>
      <c r="D988" s="160"/>
      <c r="E988" s="161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List'!$B$1:$X$65536,12,FALSE)*$M$15),2)</f>
        <v>0</v>
      </c>
      <c r="H988" s="21"/>
      <c r="I988" s="22">
        <f t="shared" si="22"/>
        <v>0</v>
      </c>
      <c r="J988" s="14"/>
    </row>
    <row r="989" spans="1:10" ht="12.4" hidden="1" customHeight="1">
      <c r="A989" s="13"/>
      <c r="B989" s="1"/>
      <c r="C989" s="36"/>
      <c r="D989" s="160"/>
      <c r="E989" s="161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List'!$B$1:$X$65536,12,FALSE)*$M$15),2)</f>
        <v>0</v>
      </c>
      <c r="H989" s="21"/>
      <c r="I989" s="22">
        <f t="shared" si="22"/>
        <v>0</v>
      </c>
      <c r="J989" s="14"/>
    </row>
    <row r="990" spans="1:10" ht="12.4" hidden="1" customHeight="1">
      <c r="A990" s="13"/>
      <c r="B990" s="1"/>
      <c r="C990" s="36"/>
      <c r="D990" s="160"/>
      <c r="E990" s="161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List'!$B$1:$X$65536,12,FALSE)*$M$15),2)</f>
        <v>0</v>
      </c>
      <c r="H990" s="21"/>
      <c r="I990" s="22">
        <f t="shared" si="22"/>
        <v>0</v>
      </c>
      <c r="J990" s="14"/>
    </row>
    <row r="991" spans="1:10" ht="12.4" hidden="1" customHeight="1">
      <c r="A991" s="13"/>
      <c r="B991" s="1"/>
      <c r="C991" s="36"/>
      <c r="D991" s="160"/>
      <c r="E991" s="161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List'!$B$1:$X$65536,12,FALSE)*$M$15),2)</f>
        <v>0</v>
      </c>
      <c r="H991" s="21"/>
      <c r="I991" s="22">
        <f t="shared" si="22"/>
        <v>0</v>
      </c>
      <c r="J991" s="14"/>
    </row>
    <row r="992" spans="1:10" ht="12.4" hidden="1" customHeight="1">
      <c r="A992" s="13"/>
      <c r="B992" s="1"/>
      <c r="C992" s="36"/>
      <c r="D992" s="160"/>
      <c r="E992" s="161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List'!$B$1:$X$65536,12,FALSE)*$M$15),2)</f>
        <v>0</v>
      </c>
      <c r="H992" s="21"/>
      <c r="I992" s="22">
        <f t="shared" si="22"/>
        <v>0</v>
      </c>
      <c r="J992" s="14"/>
    </row>
    <row r="993" spans="1:10" ht="12.4" hidden="1" customHeight="1">
      <c r="A993" s="13"/>
      <c r="B993" s="1"/>
      <c r="C993" s="36"/>
      <c r="D993" s="160"/>
      <c r="E993" s="161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List'!$B$1:$X$65536,12,FALSE)*$M$15),2)</f>
        <v>0</v>
      </c>
      <c r="H993" s="21"/>
      <c r="I993" s="22">
        <f t="shared" si="22"/>
        <v>0</v>
      </c>
      <c r="J993" s="14"/>
    </row>
    <row r="994" spans="1:10" ht="12.4" hidden="1" customHeight="1">
      <c r="A994" s="13"/>
      <c r="B994" s="1"/>
      <c r="C994" s="36"/>
      <c r="D994" s="160"/>
      <c r="E994" s="161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List'!$B$1:$X$65536,12,FALSE)*$M$15),2)</f>
        <v>0</v>
      </c>
      <c r="H994" s="21"/>
      <c r="I994" s="22">
        <f t="shared" si="22"/>
        <v>0</v>
      </c>
      <c r="J994" s="14"/>
    </row>
    <row r="995" spans="1:10" ht="12.4" hidden="1" customHeight="1">
      <c r="A995" s="13"/>
      <c r="B995" s="1"/>
      <c r="C995" s="36"/>
      <c r="D995" s="160"/>
      <c r="E995" s="161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List'!$B$1:$X$65536,12,FALSE)*$M$15),2)</f>
        <v>0</v>
      </c>
      <c r="H995" s="21"/>
      <c r="I995" s="22">
        <f t="shared" si="22"/>
        <v>0</v>
      </c>
      <c r="J995" s="14"/>
    </row>
    <row r="996" spans="1:10" ht="12.4" hidden="1" customHeight="1">
      <c r="A996" s="13"/>
      <c r="B996" s="1"/>
      <c r="C996" s="36"/>
      <c r="D996" s="160"/>
      <c r="E996" s="161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List'!$B$1:$X$65536,12,FALSE)*$M$15),2)</f>
        <v>0</v>
      </c>
      <c r="H996" s="21"/>
      <c r="I996" s="22">
        <f t="shared" si="22"/>
        <v>0</v>
      </c>
      <c r="J996" s="14"/>
    </row>
    <row r="997" spans="1:10" ht="12.4" hidden="1" customHeight="1">
      <c r="A997" s="13"/>
      <c r="B997" s="1"/>
      <c r="C997" s="36"/>
      <c r="D997" s="160"/>
      <c r="E997" s="161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List'!$B$1:$X$65536,12,FALSE)*$M$15),2)</f>
        <v>0</v>
      </c>
      <c r="H997" s="21"/>
      <c r="I997" s="22">
        <f t="shared" si="22"/>
        <v>0</v>
      </c>
      <c r="J997" s="14"/>
    </row>
    <row r="998" spans="1:10" ht="12.4" hidden="1" customHeight="1">
      <c r="A998" s="13"/>
      <c r="B998" s="1"/>
      <c r="C998" s="36"/>
      <c r="D998" s="160"/>
      <c r="E998" s="161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List'!$B$1:$X$65536,12,FALSE)*$M$15),2)</f>
        <v>0</v>
      </c>
      <c r="H998" s="21"/>
      <c r="I998" s="22">
        <f t="shared" si="22"/>
        <v>0</v>
      </c>
      <c r="J998" s="14"/>
    </row>
    <row r="999" spans="1:10" ht="12.4" hidden="1" customHeight="1">
      <c r="A999" s="13"/>
      <c r="B999" s="1"/>
      <c r="C999" s="36"/>
      <c r="D999" s="160"/>
      <c r="E999" s="161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List'!$B$1:$X$65536,12,FALSE)*$M$15),2)</f>
        <v>0</v>
      </c>
      <c r="H999" s="21"/>
      <c r="I999" s="22">
        <f t="shared" si="22"/>
        <v>0</v>
      </c>
      <c r="J999" s="14"/>
    </row>
    <row r="1000" spans="1:10" ht="12.4" hidden="1" customHeight="1">
      <c r="A1000" s="13"/>
      <c r="B1000" s="1"/>
      <c r="C1000" s="36"/>
      <c r="D1000" s="160"/>
      <c r="E1000" s="161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List'!$B$1:$X$65536,12,FALSE)*$M$15),2)</f>
        <v>0</v>
      </c>
      <c r="H1000" s="21"/>
      <c r="I1000" s="22">
        <f t="shared" si="22"/>
        <v>0</v>
      </c>
      <c r="J1000" s="14"/>
    </row>
    <row r="1001" spans="1:10" ht="12.4" hidden="1" customHeight="1">
      <c r="A1001" s="13"/>
      <c r="B1001" s="1"/>
      <c r="C1001" s="36"/>
      <c r="D1001" s="160"/>
      <c r="E1001" s="161"/>
      <c r="F1001" s="43" t="str">
        <f>VLOOKUP(C1001,'[2]Acha Air Sales Price List'!$B$1:$D$65536,3,FALSE)</f>
        <v>Exchange rate :</v>
      </c>
      <c r="G1001" s="21">
        <f>ROUND(IF(ISBLANK(C1001),0,VLOOKUP(C1001,'[2]Acha Air Sales Price List'!$B$1:$X$65536,12,FALSE)*$M$15),2)</f>
        <v>0</v>
      </c>
      <c r="H1001" s="21"/>
      <c r="I1001" s="22">
        <f t="shared" si="22"/>
        <v>0</v>
      </c>
      <c r="J1001" s="14"/>
    </row>
    <row r="1002" spans="1:10" ht="12.4" customHeight="1">
      <c r="A1002" s="13"/>
      <c r="B1002" s="1"/>
      <c r="C1002" s="102"/>
      <c r="D1002" s="160"/>
      <c r="E1002" s="161"/>
      <c r="F1002" s="43"/>
      <c r="G1002" s="21">
        <f>ROUND(IF(ISBLANK(C1002),0,VLOOKUP(C1002,'[2]Acha Air Sales Price List'!$B$1:$X$65536,12,FALSE)*$M$15),2)</f>
        <v>0</v>
      </c>
      <c r="H1002" s="21"/>
      <c r="I1002" s="22">
        <f t="shared" si="22"/>
        <v>0</v>
      </c>
      <c r="J1002" s="14"/>
    </row>
    <row r="1003" spans="1:10" ht="12.4" customHeight="1">
      <c r="A1003" s="13"/>
      <c r="B1003" s="1"/>
      <c r="C1003" s="37"/>
      <c r="D1003" s="179"/>
      <c r="E1003" s="180"/>
      <c r="F1003" s="43" t="s">
        <v>26</v>
      </c>
      <c r="G1003" s="21"/>
      <c r="H1003" s="21"/>
      <c r="I1003" s="22">
        <f>-453.55</f>
        <v>-453.55</v>
      </c>
      <c r="J1003" s="14"/>
    </row>
    <row r="1004" spans="1:10" ht="12.4" customHeight="1" thickBot="1">
      <c r="A1004" s="13"/>
      <c r="B1004" s="23"/>
      <c r="C1004" s="24"/>
      <c r="D1004" s="172"/>
      <c r="E1004" s="173"/>
      <c r="F1004" s="44"/>
      <c r="G1004" s="25">
        <f>ROUND(IF(ISBLANK(C1004),0,VLOOKUP(C1004,'[2]Acha Air Sales Price List'!$B$1:$X$65536,12,FALSE)*$X$15),2)</f>
        <v>0</v>
      </c>
      <c r="H1004" s="25"/>
      <c r="I1004" s="26">
        <f>ROUND(IF(ISNUMBER(B1004), G1004*B1004, 0),5)</f>
        <v>0</v>
      </c>
      <c r="J1004" s="14"/>
    </row>
    <row r="1005" spans="1:10" ht="10.5" customHeight="1" thickBot="1">
      <c r="A1005" s="13"/>
      <c r="B1005" s="2"/>
      <c r="C1005" s="2"/>
      <c r="D1005" s="2"/>
      <c r="E1005" s="2"/>
      <c r="F1005" s="2"/>
      <c r="G1005" s="31"/>
      <c r="H1005" s="31"/>
      <c r="I1005" s="32"/>
      <c r="J1005" s="14"/>
    </row>
    <row r="1006" spans="1:10" ht="16.5" thickBot="1">
      <c r="A1006" s="13"/>
      <c r="B1006" s="30"/>
      <c r="C1006" s="3"/>
      <c r="D1006" s="3"/>
      <c r="E1006" s="3"/>
      <c r="F1006" s="3"/>
      <c r="G1006" s="33" t="s">
        <v>18</v>
      </c>
      <c r="H1006" s="152"/>
      <c r="I1006" s="34">
        <f>SUM(I21:I1004)</f>
        <v>4999.9999999999982</v>
      </c>
      <c r="J1006" s="14"/>
    </row>
    <row r="1007" spans="1:10" ht="16.5" thickBot="1">
      <c r="A1007" s="13"/>
      <c r="B1007" s="30"/>
      <c r="C1007" s="3"/>
      <c r="D1007" s="3"/>
      <c r="E1007" s="3"/>
      <c r="F1007" s="3"/>
      <c r="G1007" s="33" t="s">
        <v>23</v>
      </c>
      <c r="H1007" s="152"/>
      <c r="I1007" s="34">
        <f>I1006/36.22</f>
        <v>138.04527885146322</v>
      </c>
      <c r="J1007" s="14"/>
    </row>
    <row r="1008" spans="1:10" ht="16.5" hidden="1" thickBot="1">
      <c r="A1008" s="13"/>
      <c r="B1008" s="30"/>
      <c r="C1008" s="3"/>
      <c r="D1008" s="3"/>
      <c r="E1008" s="3"/>
      <c r="F1008" s="3"/>
      <c r="G1008" s="33" t="s">
        <v>25</v>
      </c>
      <c r="H1008" s="152"/>
      <c r="I1008" s="34"/>
      <c r="J1008" s="14"/>
    </row>
    <row r="1009" spans="1:10" ht="16.5" hidden="1" thickBot="1">
      <c r="A1009" s="13"/>
      <c r="B1009" s="30"/>
      <c r="C1009" s="3"/>
      <c r="D1009" s="3"/>
      <c r="E1009" s="3"/>
      <c r="F1009" s="3"/>
      <c r="G1009" s="33" t="s">
        <v>24</v>
      </c>
      <c r="H1009" s="152"/>
      <c r="I1009" s="34">
        <f>(I1008-I1007)*41.5</f>
        <v>-5728.8790723357233</v>
      </c>
      <c r="J1009" s="14"/>
    </row>
    <row r="1010" spans="1:10" ht="10.5" customHeight="1">
      <c r="A1010" s="18"/>
      <c r="B1010" s="19"/>
      <c r="C1010" s="19"/>
      <c r="D1010" s="19"/>
      <c r="E1010" s="19"/>
      <c r="F1010" s="19"/>
      <c r="G1010" s="19"/>
      <c r="H1010" s="19"/>
      <c r="I1010" s="19"/>
      <c r="J1010" s="20"/>
    </row>
    <row r="1014" spans="1:10">
      <c r="I1014" s="45"/>
    </row>
  </sheetData>
  <mergeCells count="992">
    <mergeCell ref="B9:D9"/>
    <mergeCell ref="G10:G11"/>
    <mergeCell ref="I10:I11"/>
    <mergeCell ref="G12:G13"/>
    <mergeCell ref="I12:I13"/>
    <mergeCell ref="G14:G15"/>
    <mergeCell ref="I14:I15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98:E98"/>
    <mergeCell ref="D99:E99"/>
    <mergeCell ref="D100:E100"/>
    <mergeCell ref="D101:E101"/>
    <mergeCell ref="D102:E102"/>
    <mergeCell ref="D103:E103"/>
    <mergeCell ref="D92:E92"/>
    <mergeCell ref="D93:E93"/>
    <mergeCell ref="D94:E94"/>
    <mergeCell ref="D95:E95"/>
    <mergeCell ref="D96:E96"/>
    <mergeCell ref="D97:E97"/>
    <mergeCell ref="D110:E110"/>
    <mergeCell ref="D111:E111"/>
    <mergeCell ref="D112:E112"/>
    <mergeCell ref="D113:E113"/>
    <mergeCell ref="D114:E114"/>
    <mergeCell ref="D115:E115"/>
    <mergeCell ref="D104:E104"/>
    <mergeCell ref="D105:E105"/>
    <mergeCell ref="D106:E106"/>
    <mergeCell ref="D107:E107"/>
    <mergeCell ref="D108:E108"/>
    <mergeCell ref="D109:E109"/>
    <mergeCell ref="D122:E122"/>
    <mergeCell ref="D123:E123"/>
    <mergeCell ref="D124:E124"/>
    <mergeCell ref="D125:E125"/>
    <mergeCell ref="D126:E126"/>
    <mergeCell ref="D127:E127"/>
    <mergeCell ref="D116:E116"/>
    <mergeCell ref="D117:E117"/>
    <mergeCell ref="D118:E118"/>
    <mergeCell ref="D119:E119"/>
    <mergeCell ref="D120:E120"/>
    <mergeCell ref="D121:E121"/>
    <mergeCell ref="D134:E134"/>
    <mergeCell ref="D135:E135"/>
    <mergeCell ref="D136:E136"/>
    <mergeCell ref="D137:E137"/>
    <mergeCell ref="D138:E138"/>
    <mergeCell ref="D139:E139"/>
    <mergeCell ref="D128:E128"/>
    <mergeCell ref="D129:E129"/>
    <mergeCell ref="D130:E130"/>
    <mergeCell ref="D131:E131"/>
    <mergeCell ref="D132:E132"/>
    <mergeCell ref="D133:E133"/>
    <mergeCell ref="D146:E146"/>
    <mergeCell ref="D147:E147"/>
    <mergeCell ref="D148:E148"/>
    <mergeCell ref="D149:E149"/>
    <mergeCell ref="D150:E150"/>
    <mergeCell ref="D151:E151"/>
    <mergeCell ref="D140:E140"/>
    <mergeCell ref="D141:E141"/>
    <mergeCell ref="D142:E142"/>
    <mergeCell ref="D143:E143"/>
    <mergeCell ref="D144:E144"/>
    <mergeCell ref="D145:E145"/>
    <mergeCell ref="D158:E158"/>
    <mergeCell ref="D159:E159"/>
    <mergeCell ref="D160:E160"/>
    <mergeCell ref="D161:E161"/>
    <mergeCell ref="D162:E162"/>
    <mergeCell ref="D163:E163"/>
    <mergeCell ref="D152:E152"/>
    <mergeCell ref="D153:E153"/>
    <mergeCell ref="D154:E154"/>
    <mergeCell ref="D155:E155"/>
    <mergeCell ref="D156:E156"/>
    <mergeCell ref="D157:E157"/>
    <mergeCell ref="D170:E170"/>
    <mergeCell ref="D171:E171"/>
    <mergeCell ref="D172:E172"/>
    <mergeCell ref="D173:E173"/>
    <mergeCell ref="D174:E174"/>
    <mergeCell ref="D175:E175"/>
    <mergeCell ref="D164:E164"/>
    <mergeCell ref="D165:E165"/>
    <mergeCell ref="D166:E166"/>
    <mergeCell ref="D167:E167"/>
    <mergeCell ref="D168:E168"/>
    <mergeCell ref="D169:E169"/>
    <mergeCell ref="D182:E182"/>
    <mergeCell ref="D183:E183"/>
    <mergeCell ref="D184:E184"/>
    <mergeCell ref="D185:E185"/>
    <mergeCell ref="D186:E186"/>
    <mergeCell ref="D187:E187"/>
    <mergeCell ref="D176:E176"/>
    <mergeCell ref="D177:E177"/>
    <mergeCell ref="D178:E178"/>
    <mergeCell ref="D179:E179"/>
    <mergeCell ref="D180:E180"/>
    <mergeCell ref="D181:E181"/>
    <mergeCell ref="D194:E194"/>
    <mergeCell ref="D195:E195"/>
    <mergeCell ref="D196:E196"/>
    <mergeCell ref="D197:E197"/>
    <mergeCell ref="D198:E198"/>
    <mergeCell ref="D199:E199"/>
    <mergeCell ref="D188:E188"/>
    <mergeCell ref="D189:E189"/>
    <mergeCell ref="D190:E190"/>
    <mergeCell ref="D191:E191"/>
    <mergeCell ref="D192:E192"/>
    <mergeCell ref="D193:E193"/>
    <mergeCell ref="D206:E206"/>
    <mergeCell ref="D207:E207"/>
    <mergeCell ref="D208:E208"/>
    <mergeCell ref="D209:E209"/>
    <mergeCell ref="D210:E210"/>
    <mergeCell ref="D211:E211"/>
    <mergeCell ref="D200:E200"/>
    <mergeCell ref="D201:E201"/>
    <mergeCell ref="D202:E202"/>
    <mergeCell ref="D203:E203"/>
    <mergeCell ref="D204:E204"/>
    <mergeCell ref="D205:E205"/>
    <mergeCell ref="D218:E218"/>
    <mergeCell ref="D219:E219"/>
    <mergeCell ref="D220:E220"/>
    <mergeCell ref="D221:E221"/>
    <mergeCell ref="D222:E222"/>
    <mergeCell ref="D223:E223"/>
    <mergeCell ref="D212:E212"/>
    <mergeCell ref="D213:E213"/>
    <mergeCell ref="D214:E214"/>
    <mergeCell ref="D215:E215"/>
    <mergeCell ref="D216:E216"/>
    <mergeCell ref="D217:E217"/>
    <mergeCell ref="D230:E230"/>
    <mergeCell ref="D231:E231"/>
    <mergeCell ref="D232:E232"/>
    <mergeCell ref="D233:E233"/>
    <mergeCell ref="D234:E234"/>
    <mergeCell ref="D235:E235"/>
    <mergeCell ref="D224:E224"/>
    <mergeCell ref="D225:E225"/>
    <mergeCell ref="D226:E226"/>
    <mergeCell ref="D227:E227"/>
    <mergeCell ref="D228:E228"/>
    <mergeCell ref="D229:E229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54:E254"/>
    <mergeCell ref="D255:E255"/>
    <mergeCell ref="D256:E256"/>
    <mergeCell ref="D257:E257"/>
    <mergeCell ref="D258:E258"/>
    <mergeCell ref="D259:E259"/>
    <mergeCell ref="D248:E248"/>
    <mergeCell ref="D249:E249"/>
    <mergeCell ref="D250:E250"/>
    <mergeCell ref="D251:E251"/>
    <mergeCell ref="D252:E252"/>
    <mergeCell ref="D253:E253"/>
    <mergeCell ref="D266:E266"/>
    <mergeCell ref="D267:E267"/>
    <mergeCell ref="D268:E268"/>
    <mergeCell ref="D269:E269"/>
    <mergeCell ref="D270:E270"/>
    <mergeCell ref="D271:E271"/>
    <mergeCell ref="D260:E260"/>
    <mergeCell ref="D261:E261"/>
    <mergeCell ref="D262:E262"/>
    <mergeCell ref="D263:E263"/>
    <mergeCell ref="D264:E264"/>
    <mergeCell ref="D265:E265"/>
    <mergeCell ref="D278:E278"/>
    <mergeCell ref="D279:E279"/>
    <mergeCell ref="D280:E280"/>
    <mergeCell ref="D281:E281"/>
    <mergeCell ref="D282:E282"/>
    <mergeCell ref="D283:E283"/>
    <mergeCell ref="D272:E272"/>
    <mergeCell ref="D273:E273"/>
    <mergeCell ref="D274:E274"/>
    <mergeCell ref="D275:E275"/>
    <mergeCell ref="D276:E276"/>
    <mergeCell ref="D277:E277"/>
    <mergeCell ref="D290:E290"/>
    <mergeCell ref="D291:E291"/>
    <mergeCell ref="D292:E292"/>
    <mergeCell ref="D293:E293"/>
    <mergeCell ref="D294:E294"/>
    <mergeCell ref="D295:E295"/>
    <mergeCell ref="D284:E284"/>
    <mergeCell ref="D285:E285"/>
    <mergeCell ref="D286:E286"/>
    <mergeCell ref="D287:E287"/>
    <mergeCell ref="D288:E288"/>
    <mergeCell ref="D289:E289"/>
    <mergeCell ref="D302:E302"/>
    <mergeCell ref="D303:E303"/>
    <mergeCell ref="D304:E304"/>
    <mergeCell ref="D305:E305"/>
    <mergeCell ref="D306:E306"/>
    <mergeCell ref="D307:E307"/>
    <mergeCell ref="D296:E296"/>
    <mergeCell ref="D297:E297"/>
    <mergeCell ref="D298:E298"/>
    <mergeCell ref="D299:E299"/>
    <mergeCell ref="D300:E300"/>
    <mergeCell ref="D301:E301"/>
    <mergeCell ref="D314:E314"/>
    <mergeCell ref="D315:E315"/>
    <mergeCell ref="D316:E316"/>
    <mergeCell ref="D317:E317"/>
    <mergeCell ref="D318:E318"/>
    <mergeCell ref="D319:E319"/>
    <mergeCell ref="D308:E308"/>
    <mergeCell ref="D309:E309"/>
    <mergeCell ref="D310:E310"/>
    <mergeCell ref="D311:E311"/>
    <mergeCell ref="D312:E312"/>
    <mergeCell ref="D313:E313"/>
    <mergeCell ref="D326:E326"/>
    <mergeCell ref="D327:E327"/>
    <mergeCell ref="D328:E328"/>
    <mergeCell ref="D329:E329"/>
    <mergeCell ref="D330:E330"/>
    <mergeCell ref="D331:E331"/>
    <mergeCell ref="D320:E320"/>
    <mergeCell ref="D321:E321"/>
    <mergeCell ref="D322:E322"/>
    <mergeCell ref="D323:E323"/>
    <mergeCell ref="D324:E324"/>
    <mergeCell ref="D325:E325"/>
    <mergeCell ref="D338:E338"/>
    <mergeCell ref="D339:E339"/>
    <mergeCell ref="D340:E340"/>
    <mergeCell ref="D341:E341"/>
    <mergeCell ref="D342:E342"/>
    <mergeCell ref="D343:E343"/>
    <mergeCell ref="D332:E332"/>
    <mergeCell ref="D333:E333"/>
    <mergeCell ref="D334:E334"/>
    <mergeCell ref="D335:E335"/>
    <mergeCell ref="D336:E336"/>
    <mergeCell ref="D337:E337"/>
    <mergeCell ref="D350:E350"/>
    <mergeCell ref="D351:E351"/>
    <mergeCell ref="D352:E352"/>
    <mergeCell ref="D353:E353"/>
    <mergeCell ref="D354:E354"/>
    <mergeCell ref="D355:E355"/>
    <mergeCell ref="D344:E344"/>
    <mergeCell ref="D345:E345"/>
    <mergeCell ref="D346:E346"/>
    <mergeCell ref="D347:E347"/>
    <mergeCell ref="D348:E348"/>
    <mergeCell ref="D349:E349"/>
    <mergeCell ref="D362:E362"/>
    <mergeCell ref="D363:E363"/>
    <mergeCell ref="D364:E364"/>
    <mergeCell ref="D365:E365"/>
    <mergeCell ref="D366:E366"/>
    <mergeCell ref="D367:E367"/>
    <mergeCell ref="D356:E356"/>
    <mergeCell ref="D357:E357"/>
    <mergeCell ref="D358:E358"/>
    <mergeCell ref="D359:E359"/>
    <mergeCell ref="D360:E360"/>
    <mergeCell ref="D361:E361"/>
    <mergeCell ref="D374:E374"/>
    <mergeCell ref="D375:E375"/>
    <mergeCell ref="D376:E376"/>
    <mergeCell ref="D377:E377"/>
    <mergeCell ref="D378:E378"/>
    <mergeCell ref="D379:E379"/>
    <mergeCell ref="D368:E368"/>
    <mergeCell ref="D369:E369"/>
    <mergeCell ref="D370:E370"/>
    <mergeCell ref="D371:E371"/>
    <mergeCell ref="D372:E372"/>
    <mergeCell ref="D373:E373"/>
    <mergeCell ref="D386:E386"/>
    <mergeCell ref="D387:E387"/>
    <mergeCell ref="D388:E388"/>
    <mergeCell ref="D389:E389"/>
    <mergeCell ref="D390:E390"/>
    <mergeCell ref="D391:E391"/>
    <mergeCell ref="D380:E380"/>
    <mergeCell ref="D381:E381"/>
    <mergeCell ref="D382:E382"/>
    <mergeCell ref="D383:E383"/>
    <mergeCell ref="D384:E384"/>
    <mergeCell ref="D385:E385"/>
    <mergeCell ref="D398:E398"/>
    <mergeCell ref="D399:E399"/>
    <mergeCell ref="D400:E400"/>
    <mergeCell ref="D401:E401"/>
    <mergeCell ref="D402:E402"/>
    <mergeCell ref="D403:E403"/>
    <mergeCell ref="D392:E392"/>
    <mergeCell ref="D393:E393"/>
    <mergeCell ref="D394:E394"/>
    <mergeCell ref="D395:E395"/>
    <mergeCell ref="D396:E396"/>
    <mergeCell ref="D397:E397"/>
    <mergeCell ref="D410:E410"/>
    <mergeCell ref="D411:E411"/>
    <mergeCell ref="D412:E412"/>
    <mergeCell ref="D413:E413"/>
    <mergeCell ref="D414:E414"/>
    <mergeCell ref="D415:E415"/>
    <mergeCell ref="D404:E404"/>
    <mergeCell ref="D405:E405"/>
    <mergeCell ref="D406:E406"/>
    <mergeCell ref="D407:E407"/>
    <mergeCell ref="D408:E408"/>
    <mergeCell ref="D409:E409"/>
    <mergeCell ref="D422:E422"/>
    <mergeCell ref="D423:E423"/>
    <mergeCell ref="D424:E424"/>
    <mergeCell ref="D425:E425"/>
    <mergeCell ref="D426:E426"/>
    <mergeCell ref="D427:E427"/>
    <mergeCell ref="D416:E416"/>
    <mergeCell ref="D417:E417"/>
    <mergeCell ref="D418:E418"/>
    <mergeCell ref="D419:E419"/>
    <mergeCell ref="D420:E420"/>
    <mergeCell ref="D421:E421"/>
    <mergeCell ref="D434:E434"/>
    <mergeCell ref="D435:E435"/>
    <mergeCell ref="D436:E436"/>
    <mergeCell ref="D437:E437"/>
    <mergeCell ref="D438:E438"/>
    <mergeCell ref="D439:E439"/>
    <mergeCell ref="D428:E428"/>
    <mergeCell ref="D429:E429"/>
    <mergeCell ref="D430:E430"/>
    <mergeCell ref="D431:E431"/>
    <mergeCell ref="D432:E432"/>
    <mergeCell ref="D433:E433"/>
    <mergeCell ref="D446:E446"/>
    <mergeCell ref="D447:E447"/>
    <mergeCell ref="D448:E448"/>
    <mergeCell ref="D449:E449"/>
    <mergeCell ref="D450:E450"/>
    <mergeCell ref="D451:E451"/>
    <mergeCell ref="D440:E440"/>
    <mergeCell ref="D441:E441"/>
    <mergeCell ref="D442:E442"/>
    <mergeCell ref="D443:E443"/>
    <mergeCell ref="D444:E444"/>
    <mergeCell ref="D445:E445"/>
    <mergeCell ref="D458:E458"/>
    <mergeCell ref="D459:E459"/>
    <mergeCell ref="D460:E460"/>
    <mergeCell ref="D461:E461"/>
    <mergeCell ref="D462:E462"/>
    <mergeCell ref="D463:E463"/>
    <mergeCell ref="D452:E452"/>
    <mergeCell ref="D453:E453"/>
    <mergeCell ref="D454:E454"/>
    <mergeCell ref="D455:E455"/>
    <mergeCell ref="D456:E456"/>
    <mergeCell ref="D457:E457"/>
    <mergeCell ref="D470:E470"/>
    <mergeCell ref="D471:E471"/>
    <mergeCell ref="D472:E472"/>
    <mergeCell ref="D473:E473"/>
    <mergeCell ref="D474:E474"/>
    <mergeCell ref="D475:E475"/>
    <mergeCell ref="D464:E464"/>
    <mergeCell ref="D465:E465"/>
    <mergeCell ref="D466:E466"/>
    <mergeCell ref="D467:E467"/>
    <mergeCell ref="D468:E468"/>
    <mergeCell ref="D469:E469"/>
    <mergeCell ref="D482:E482"/>
    <mergeCell ref="D483:E483"/>
    <mergeCell ref="D484:E484"/>
    <mergeCell ref="D485:E485"/>
    <mergeCell ref="D486:E486"/>
    <mergeCell ref="D487:E487"/>
    <mergeCell ref="D476:E476"/>
    <mergeCell ref="D477:E477"/>
    <mergeCell ref="D478:E478"/>
    <mergeCell ref="D479:E479"/>
    <mergeCell ref="D480:E480"/>
    <mergeCell ref="D481:E481"/>
    <mergeCell ref="D494:E494"/>
    <mergeCell ref="D495:E495"/>
    <mergeCell ref="D496:E496"/>
    <mergeCell ref="D497:E497"/>
    <mergeCell ref="D498:E498"/>
    <mergeCell ref="D499:E499"/>
    <mergeCell ref="D488:E488"/>
    <mergeCell ref="D489:E489"/>
    <mergeCell ref="D490:E490"/>
    <mergeCell ref="D491:E491"/>
    <mergeCell ref="D492:E492"/>
    <mergeCell ref="D493:E493"/>
    <mergeCell ref="D506:E506"/>
    <mergeCell ref="D507:E507"/>
    <mergeCell ref="D508:E508"/>
    <mergeCell ref="D509:E509"/>
    <mergeCell ref="D510:E510"/>
    <mergeCell ref="D511:E511"/>
    <mergeCell ref="D500:E500"/>
    <mergeCell ref="D501:E501"/>
    <mergeCell ref="D502:E502"/>
    <mergeCell ref="D503:E503"/>
    <mergeCell ref="D504:E504"/>
    <mergeCell ref="D505:E505"/>
    <mergeCell ref="D518:E518"/>
    <mergeCell ref="D519:E519"/>
    <mergeCell ref="D520:E520"/>
    <mergeCell ref="D521:E521"/>
    <mergeCell ref="D522:E522"/>
    <mergeCell ref="D523:E523"/>
    <mergeCell ref="D512:E512"/>
    <mergeCell ref="D513:E513"/>
    <mergeCell ref="D514:E514"/>
    <mergeCell ref="D515:E515"/>
    <mergeCell ref="D516:E516"/>
    <mergeCell ref="D517:E517"/>
    <mergeCell ref="D530:E530"/>
    <mergeCell ref="D531:E531"/>
    <mergeCell ref="D532:E532"/>
    <mergeCell ref="D533:E533"/>
    <mergeCell ref="D534:E534"/>
    <mergeCell ref="D535:E535"/>
    <mergeCell ref="D524:E524"/>
    <mergeCell ref="D525:E525"/>
    <mergeCell ref="D526:E526"/>
    <mergeCell ref="D527:E527"/>
    <mergeCell ref="D528:E528"/>
    <mergeCell ref="D529:E529"/>
    <mergeCell ref="D542:E542"/>
    <mergeCell ref="D543:E543"/>
    <mergeCell ref="D544:E544"/>
    <mergeCell ref="D545:E545"/>
    <mergeCell ref="D546:E546"/>
    <mergeCell ref="D547:E547"/>
    <mergeCell ref="D536:E536"/>
    <mergeCell ref="D537:E537"/>
    <mergeCell ref="D538:E538"/>
    <mergeCell ref="D539:E539"/>
    <mergeCell ref="D540:E540"/>
    <mergeCell ref="D541:E541"/>
    <mergeCell ref="D554:E554"/>
    <mergeCell ref="D555:E555"/>
    <mergeCell ref="D556:E556"/>
    <mergeCell ref="D557:E557"/>
    <mergeCell ref="D558:E558"/>
    <mergeCell ref="D559:E559"/>
    <mergeCell ref="D548:E548"/>
    <mergeCell ref="D549:E549"/>
    <mergeCell ref="D550:E550"/>
    <mergeCell ref="D551:E551"/>
    <mergeCell ref="D552:E552"/>
    <mergeCell ref="D553:E553"/>
    <mergeCell ref="D566:E566"/>
    <mergeCell ref="D567:E567"/>
    <mergeCell ref="D568:E568"/>
    <mergeCell ref="D569:E569"/>
    <mergeCell ref="D570:E570"/>
    <mergeCell ref="D571:E571"/>
    <mergeCell ref="D560:E560"/>
    <mergeCell ref="D561:E561"/>
    <mergeCell ref="D562:E562"/>
    <mergeCell ref="D563:E563"/>
    <mergeCell ref="D564:E564"/>
    <mergeCell ref="D565:E565"/>
    <mergeCell ref="D578:E578"/>
    <mergeCell ref="D579:E579"/>
    <mergeCell ref="D580:E580"/>
    <mergeCell ref="D581:E581"/>
    <mergeCell ref="D582:E582"/>
    <mergeCell ref="D583:E583"/>
    <mergeCell ref="D572:E572"/>
    <mergeCell ref="D573:E573"/>
    <mergeCell ref="D574:E574"/>
    <mergeCell ref="D575:E575"/>
    <mergeCell ref="D576:E576"/>
    <mergeCell ref="D577:E577"/>
    <mergeCell ref="D590:E590"/>
    <mergeCell ref="D591:E591"/>
    <mergeCell ref="D592:E592"/>
    <mergeCell ref="D593:E593"/>
    <mergeCell ref="D594:E594"/>
    <mergeCell ref="D595:E595"/>
    <mergeCell ref="D584:E584"/>
    <mergeCell ref="D585:E585"/>
    <mergeCell ref="D586:E586"/>
    <mergeCell ref="D587:E587"/>
    <mergeCell ref="D588:E588"/>
    <mergeCell ref="D589:E589"/>
    <mergeCell ref="D602:E602"/>
    <mergeCell ref="D603:E603"/>
    <mergeCell ref="D604:E604"/>
    <mergeCell ref="D605:E605"/>
    <mergeCell ref="D606:E606"/>
    <mergeCell ref="D607:E607"/>
    <mergeCell ref="D596:E596"/>
    <mergeCell ref="D597:E597"/>
    <mergeCell ref="D598:E598"/>
    <mergeCell ref="D599:E599"/>
    <mergeCell ref="D600:E600"/>
    <mergeCell ref="D601:E601"/>
    <mergeCell ref="D614:E614"/>
    <mergeCell ref="D615:E615"/>
    <mergeCell ref="D616:E616"/>
    <mergeCell ref="D617:E617"/>
    <mergeCell ref="D618:E618"/>
    <mergeCell ref="D619:E619"/>
    <mergeCell ref="D608:E608"/>
    <mergeCell ref="D609:E609"/>
    <mergeCell ref="D610:E610"/>
    <mergeCell ref="D611:E611"/>
    <mergeCell ref="D612:E612"/>
    <mergeCell ref="D613:E613"/>
    <mergeCell ref="D626:E626"/>
    <mergeCell ref="D627:E627"/>
    <mergeCell ref="D628:E628"/>
    <mergeCell ref="D629:E629"/>
    <mergeCell ref="D630:E630"/>
    <mergeCell ref="D631:E631"/>
    <mergeCell ref="D620:E620"/>
    <mergeCell ref="D621:E621"/>
    <mergeCell ref="D622:E622"/>
    <mergeCell ref="D623:E623"/>
    <mergeCell ref="D624:E624"/>
    <mergeCell ref="D625:E625"/>
    <mergeCell ref="D638:E638"/>
    <mergeCell ref="D639:E639"/>
    <mergeCell ref="D640:E640"/>
    <mergeCell ref="D641:E641"/>
    <mergeCell ref="D642:E642"/>
    <mergeCell ref="D643:E643"/>
    <mergeCell ref="D632:E632"/>
    <mergeCell ref="D633:E633"/>
    <mergeCell ref="D634:E634"/>
    <mergeCell ref="D635:E635"/>
    <mergeCell ref="D636:E636"/>
    <mergeCell ref="D637:E637"/>
    <mergeCell ref="D650:E650"/>
    <mergeCell ref="D651:E651"/>
    <mergeCell ref="D652:E652"/>
    <mergeCell ref="D653:E653"/>
    <mergeCell ref="D654:E654"/>
    <mergeCell ref="D655:E655"/>
    <mergeCell ref="D644:E644"/>
    <mergeCell ref="D645:E645"/>
    <mergeCell ref="D646:E646"/>
    <mergeCell ref="D647:E647"/>
    <mergeCell ref="D648:E648"/>
    <mergeCell ref="D649:E649"/>
    <mergeCell ref="D662:E662"/>
    <mergeCell ref="D663:E663"/>
    <mergeCell ref="D664:E664"/>
    <mergeCell ref="D665:E665"/>
    <mergeCell ref="D666:E666"/>
    <mergeCell ref="D667:E667"/>
    <mergeCell ref="D656:E656"/>
    <mergeCell ref="D657:E657"/>
    <mergeCell ref="D658:E658"/>
    <mergeCell ref="D659:E659"/>
    <mergeCell ref="D660:E660"/>
    <mergeCell ref="D661:E661"/>
    <mergeCell ref="D674:E674"/>
    <mergeCell ref="D675:E675"/>
    <mergeCell ref="D676:E676"/>
    <mergeCell ref="D677:E677"/>
    <mergeCell ref="D678:E678"/>
    <mergeCell ref="D679:E679"/>
    <mergeCell ref="D668:E668"/>
    <mergeCell ref="D669:E669"/>
    <mergeCell ref="D670:E670"/>
    <mergeCell ref="D671:E671"/>
    <mergeCell ref="D672:E672"/>
    <mergeCell ref="D673:E673"/>
    <mergeCell ref="D686:E686"/>
    <mergeCell ref="D687:E687"/>
    <mergeCell ref="D688:E688"/>
    <mergeCell ref="D689:E689"/>
    <mergeCell ref="D690:E690"/>
    <mergeCell ref="D691:E691"/>
    <mergeCell ref="D680:E680"/>
    <mergeCell ref="D681:E681"/>
    <mergeCell ref="D682:E682"/>
    <mergeCell ref="D683:E683"/>
    <mergeCell ref="D684:E684"/>
    <mergeCell ref="D685:E685"/>
    <mergeCell ref="D698:E698"/>
    <mergeCell ref="D699:E699"/>
    <mergeCell ref="D700:E700"/>
    <mergeCell ref="D701:E701"/>
    <mergeCell ref="D702:E702"/>
    <mergeCell ref="D703:E703"/>
    <mergeCell ref="D692:E692"/>
    <mergeCell ref="D693:E693"/>
    <mergeCell ref="D694:E694"/>
    <mergeCell ref="D695:E695"/>
    <mergeCell ref="D696:E696"/>
    <mergeCell ref="D697:E697"/>
    <mergeCell ref="D710:E710"/>
    <mergeCell ref="D711:E711"/>
    <mergeCell ref="D712:E712"/>
    <mergeCell ref="D713:E713"/>
    <mergeCell ref="D714:E714"/>
    <mergeCell ref="D715:E715"/>
    <mergeCell ref="D704:E704"/>
    <mergeCell ref="D705:E705"/>
    <mergeCell ref="D706:E706"/>
    <mergeCell ref="D707:E707"/>
    <mergeCell ref="D708:E708"/>
    <mergeCell ref="D709:E709"/>
    <mergeCell ref="D722:E722"/>
    <mergeCell ref="D723:E723"/>
    <mergeCell ref="D724:E724"/>
    <mergeCell ref="D725:E725"/>
    <mergeCell ref="D726:E726"/>
    <mergeCell ref="D727:E727"/>
    <mergeCell ref="D716:E716"/>
    <mergeCell ref="D717:E717"/>
    <mergeCell ref="D718:E718"/>
    <mergeCell ref="D719:E719"/>
    <mergeCell ref="D720:E720"/>
    <mergeCell ref="D721:E721"/>
    <mergeCell ref="D734:E734"/>
    <mergeCell ref="D735:E735"/>
    <mergeCell ref="D736:E736"/>
    <mergeCell ref="D737:E737"/>
    <mergeCell ref="D738:E738"/>
    <mergeCell ref="D739:E739"/>
    <mergeCell ref="D728:E728"/>
    <mergeCell ref="D729:E729"/>
    <mergeCell ref="D730:E730"/>
    <mergeCell ref="D731:E731"/>
    <mergeCell ref="D732:E732"/>
    <mergeCell ref="D733:E733"/>
    <mergeCell ref="D746:E746"/>
    <mergeCell ref="D747:E747"/>
    <mergeCell ref="D748:E748"/>
    <mergeCell ref="D749:E749"/>
    <mergeCell ref="D750:E750"/>
    <mergeCell ref="D751:E751"/>
    <mergeCell ref="D740:E740"/>
    <mergeCell ref="D741:E741"/>
    <mergeCell ref="D742:E742"/>
    <mergeCell ref="D743:E743"/>
    <mergeCell ref="D744:E744"/>
    <mergeCell ref="D745:E745"/>
    <mergeCell ref="D758:E758"/>
    <mergeCell ref="D759:E759"/>
    <mergeCell ref="D760:E760"/>
    <mergeCell ref="D761:E761"/>
    <mergeCell ref="D762:E762"/>
    <mergeCell ref="D763:E763"/>
    <mergeCell ref="D752:E752"/>
    <mergeCell ref="D753:E753"/>
    <mergeCell ref="D754:E754"/>
    <mergeCell ref="D755:E755"/>
    <mergeCell ref="D756:E756"/>
    <mergeCell ref="D757:E757"/>
    <mergeCell ref="D770:E770"/>
    <mergeCell ref="D771:E771"/>
    <mergeCell ref="D772:E772"/>
    <mergeCell ref="D773:E773"/>
    <mergeCell ref="D774:E774"/>
    <mergeCell ref="D775:E775"/>
    <mergeCell ref="D764:E764"/>
    <mergeCell ref="D765:E765"/>
    <mergeCell ref="D766:E766"/>
    <mergeCell ref="D767:E767"/>
    <mergeCell ref="D768:E768"/>
    <mergeCell ref="D769:E769"/>
    <mergeCell ref="D782:E782"/>
    <mergeCell ref="D783:E783"/>
    <mergeCell ref="D784:E784"/>
    <mergeCell ref="D785:E785"/>
    <mergeCell ref="D786:E786"/>
    <mergeCell ref="D787:E787"/>
    <mergeCell ref="D776:E776"/>
    <mergeCell ref="D777:E777"/>
    <mergeCell ref="D778:E778"/>
    <mergeCell ref="D779:E779"/>
    <mergeCell ref="D780:E780"/>
    <mergeCell ref="D781:E781"/>
    <mergeCell ref="D794:E794"/>
    <mergeCell ref="D795:E795"/>
    <mergeCell ref="D796:E796"/>
    <mergeCell ref="D797:E797"/>
    <mergeCell ref="D798:E798"/>
    <mergeCell ref="D799:E799"/>
    <mergeCell ref="D788:E788"/>
    <mergeCell ref="D789:E789"/>
    <mergeCell ref="D790:E790"/>
    <mergeCell ref="D791:E791"/>
    <mergeCell ref="D792:E792"/>
    <mergeCell ref="D793:E793"/>
    <mergeCell ref="D806:E806"/>
    <mergeCell ref="D807:E807"/>
    <mergeCell ref="D808:E808"/>
    <mergeCell ref="D809:E809"/>
    <mergeCell ref="D810:E810"/>
    <mergeCell ref="D811:E811"/>
    <mergeCell ref="D800:E800"/>
    <mergeCell ref="D801:E801"/>
    <mergeCell ref="D802:E802"/>
    <mergeCell ref="D803:E803"/>
    <mergeCell ref="D804:E804"/>
    <mergeCell ref="D805:E805"/>
    <mergeCell ref="D818:E818"/>
    <mergeCell ref="D819:E819"/>
    <mergeCell ref="D820:E820"/>
    <mergeCell ref="D821:E821"/>
    <mergeCell ref="D822:E822"/>
    <mergeCell ref="D823:E823"/>
    <mergeCell ref="D812:E812"/>
    <mergeCell ref="D813:E813"/>
    <mergeCell ref="D814:E814"/>
    <mergeCell ref="D815:E815"/>
    <mergeCell ref="D816:E816"/>
    <mergeCell ref="D817:E817"/>
    <mergeCell ref="D830:E830"/>
    <mergeCell ref="D831:E831"/>
    <mergeCell ref="D832:E832"/>
    <mergeCell ref="D833:E833"/>
    <mergeCell ref="D834:E834"/>
    <mergeCell ref="D835:E835"/>
    <mergeCell ref="D824:E824"/>
    <mergeCell ref="D825:E825"/>
    <mergeCell ref="D826:E826"/>
    <mergeCell ref="D827:E827"/>
    <mergeCell ref="D828:E828"/>
    <mergeCell ref="D829:E829"/>
    <mergeCell ref="D842:E842"/>
    <mergeCell ref="D843:E843"/>
    <mergeCell ref="D844:E844"/>
    <mergeCell ref="D845:E845"/>
    <mergeCell ref="D846:E846"/>
    <mergeCell ref="D847:E847"/>
    <mergeCell ref="D836:E836"/>
    <mergeCell ref="D837:E837"/>
    <mergeCell ref="D838:E838"/>
    <mergeCell ref="D839:E839"/>
    <mergeCell ref="D840:E840"/>
    <mergeCell ref="D841:E841"/>
    <mergeCell ref="D854:E854"/>
    <mergeCell ref="D855:E855"/>
    <mergeCell ref="D856:E856"/>
    <mergeCell ref="D857:E857"/>
    <mergeCell ref="D858:E858"/>
    <mergeCell ref="D859:E859"/>
    <mergeCell ref="D848:E848"/>
    <mergeCell ref="D849:E849"/>
    <mergeCell ref="D850:E850"/>
    <mergeCell ref="D851:E851"/>
    <mergeCell ref="D852:E852"/>
    <mergeCell ref="D853:E853"/>
    <mergeCell ref="D866:E866"/>
    <mergeCell ref="D867:E867"/>
    <mergeCell ref="D868:E868"/>
    <mergeCell ref="D869:E869"/>
    <mergeCell ref="D870:E870"/>
    <mergeCell ref="D871:E871"/>
    <mergeCell ref="D860:E860"/>
    <mergeCell ref="D861:E861"/>
    <mergeCell ref="D862:E862"/>
    <mergeCell ref="D863:E863"/>
    <mergeCell ref="D864:E864"/>
    <mergeCell ref="D865:E865"/>
    <mergeCell ref="D878:E878"/>
    <mergeCell ref="D879:E879"/>
    <mergeCell ref="D880:E880"/>
    <mergeCell ref="D881:E881"/>
    <mergeCell ref="D882:E882"/>
    <mergeCell ref="D883:E883"/>
    <mergeCell ref="D872:E872"/>
    <mergeCell ref="D873:E873"/>
    <mergeCell ref="D874:E874"/>
    <mergeCell ref="D875:E875"/>
    <mergeCell ref="D876:E876"/>
    <mergeCell ref="D877:E877"/>
    <mergeCell ref="D890:E890"/>
    <mergeCell ref="D891:E891"/>
    <mergeCell ref="D892:E892"/>
    <mergeCell ref="D893:E893"/>
    <mergeCell ref="D894:E894"/>
    <mergeCell ref="D895:E895"/>
    <mergeCell ref="D884:E884"/>
    <mergeCell ref="D885:E885"/>
    <mergeCell ref="D886:E886"/>
    <mergeCell ref="D887:E887"/>
    <mergeCell ref="D888:E888"/>
    <mergeCell ref="D889:E889"/>
    <mergeCell ref="D902:E902"/>
    <mergeCell ref="D903:E903"/>
    <mergeCell ref="D904:E904"/>
    <mergeCell ref="D905:E905"/>
    <mergeCell ref="D906:E906"/>
    <mergeCell ref="D907:E907"/>
    <mergeCell ref="D896:E896"/>
    <mergeCell ref="D897:E897"/>
    <mergeCell ref="D898:E898"/>
    <mergeCell ref="D899:E899"/>
    <mergeCell ref="D900:E900"/>
    <mergeCell ref="D901:E901"/>
    <mergeCell ref="D914:E914"/>
    <mergeCell ref="D915:E915"/>
    <mergeCell ref="D916:E916"/>
    <mergeCell ref="D917:E917"/>
    <mergeCell ref="D918:E918"/>
    <mergeCell ref="D919:E919"/>
    <mergeCell ref="D908:E908"/>
    <mergeCell ref="D909:E909"/>
    <mergeCell ref="D910:E910"/>
    <mergeCell ref="D911:E911"/>
    <mergeCell ref="D912:E912"/>
    <mergeCell ref="D913:E913"/>
    <mergeCell ref="D926:E926"/>
    <mergeCell ref="D927:E927"/>
    <mergeCell ref="D928:E928"/>
    <mergeCell ref="D929:E929"/>
    <mergeCell ref="D930:E930"/>
    <mergeCell ref="D931:E931"/>
    <mergeCell ref="D920:E920"/>
    <mergeCell ref="D921:E921"/>
    <mergeCell ref="D922:E922"/>
    <mergeCell ref="D923:E923"/>
    <mergeCell ref="D924:E924"/>
    <mergeCell ref="D925:E925"/>
    <mergeCell ref="D938:E938"/>
    <mergeCell ref="D939:E939"/>
    <mergeCell ref="D940:E940"/>
    <mergeCell ref="D941:E941"/>
    <mergeCell ref="D942:E942"/>
    <mergeCell ref="D943:E943"/>
    <mergeCell ref="D932:E932"/>
    <mergeCell ref="D933:E933"/>
    <mergeCell ref="D934:E934"/>
    <mergeCell ref="D935:E935"/>
    <mergeCell ref="D936:E936"/>
    <mergeCell ref="D937:E937"/>
    <mergeCell ref="D950:E950"/>
    <mergeCell ref="D951:E951"/>
    <mergeCell ref="D952:E952"/>
    <mergeCell ref="D953:E953"/>
    <mergeCell ref="D954:E954"/>
    <mergeCell ref="D955:E955"/>
    <mergeCell ref="D944:E944"/>
    <mergeCell ref="D945:E945"/>
    <mergeCell ref="D946:E946"/>
    <mergeCell ref="D947:E947"/>
    <mergeCell ref="D948:E948"/>
    <mergeCell ref="D949:E949"/>
    <mergeCell ref="D962:E962"/>
    <mergeCell ref="D963:E963"/>
    <mergeCell ref="D964:E964"/>
    <mergeCell ref="D965:E965"/>
    <mergeCell ref="D966:E966"/>
    <mergeCell ref="D967:E967"/>
    <mergeCell ref="D956:E956"/>
    <mergeCell ref="D957:E957"/>
    <mergeCell ref="D958:E958"/>
    <mergeCell ref="D959:E959"/>
    <mergeCell ref="D960:E960"/>
    <mergeCell ref="D961:E961"/>
    <mergeCell ref="D974:E974"/>
    <mergeCell ref="D975:E975"/>
    <mergeCell ref="D976:E976"/>
    <mergeCell ref="D977:E977"/>
    <mergeCell ref="D978:E978"/>
    <mergeCell ref="D979:E979"/>
    <mergeCell ref="D968:E968"/>
    <mergeCell ref="D969:E969"/>
    <mergeCell ref="D970:E970"/>
    <mergeCell ref="D971:E971"/>
    <mergeCell ref="D972:E972"/>
    <mergeCell ref="D973:E973"/>
    <mergeCell ref="D986:E986"/>
    <mergeCell ref="D987:E987"/>
    <mergeCell ref="D988:E988"/>
    <mergeCell ref="D989:E989"/>
    <mergeCell ref="D990:E990"/>
    <mergeCell ref="D991:E991"/>
    <mergeCell ref="D980:E980"/>
    <mergeCell ref="D981:E981"/>
    <mergeCell ref="D982:E982"/>
    <mergeCell ref="D983:E983"/>
    <mergeCell ref="D984:E984"/>
    <mergeCell ref="D985:E985"/>
    <mergeCell ref="D1004:E1004"/>
    <mergeCell ref="D998:E998"/>
    <mergeCell ref="D999:E999"/>
    <mergeCell ref="D1000:E1000"/>
    <mergeCell ref="D1001:E1001"/>
    <mergeCell ref="D1002:E1002"/>
    <mergeCell ref="D1003:E1003"/>
    <mergeCell ref="D992:E992"/>
    <mergeCell ref="D993:E993"/>
    <mergeCell ref="D994:E994"/>
    <mergeCell ref="D995:E995"/>
    <mergeCell ref="D996:E996"/>
    <mergeCell ref="D997:E997"/>
  </mergeCells>
  <conditionalFormatting sqref="B21:B62 B66:B1004">
    <cfRule type="cellIs" dxfId="28" priority="12" stopIfTrue="1" operator="equal">
      <formula>"ALERT"</formula>
    </cfRule>
  </conditionalFormatting>
  <conditionalFormatting sqref="F11:F15">
    <cfRule type="containsBlanks" dxfId="27" priority="11" stopIfTrue="1">
      <formula>LEN(TRIM(F11))=0</formula>
    </cfRule>
  </conditionalFormatting>
  <conditionalFormatting sqref="F10:F15">
    <cfRule type="cellIs" dxfId="26" priority="10" stopIfTrue="1" operator="equal">
      <formula>0</formula>
    </cfRule>
  </conditionalFormatting>
  <conditionalFormatting sqref="I1006:I1009 F21:I32 F36:I36 F33:F35 F66:I1004 F38:I62 F37:H37">
    <cfRule type="containsErrors" dxfId="25" priority="7" stopIfTrue="1">
      <formula>ISERROR(F21)</formula>
    </cfRule>
    <cfRule type="cellIs" dxfId="24" priority="8" stopIfTrue="1" operator="equal">
      <formula>"NA"</formula>
    </cfRule>
    <cfRule type="cellIs" dxfId="23" priority="9" stopIfTrue="1" operator="equal">
      <formula>0</formula>
    </cfRule>
  </conditionalFormatting>
  <conditionalFormatting sqref="F21:F62 F66:F1001">
    <cfRule type="containsText" dxfId="22" priority="6" stopIfTrue="1" operator="containsText" text="Exchange rate :">
      <formula>NOT(ISERROR(SEARCH("Exchange rate :",F21)))</formula>
    </cfRule>
  </conditionalFormatting>
  <conditionalFormatting sqref="B63:B65">
    <cfRule type="cellIs" dxfId="21" priority="5" stopIfTrue="1" operator="equal">
      <formula>"ALERT"</formula>
    </cfRule>
  </conditionalFormatting>
  <conditionalFormatting sqref="F63:I65">
    <cfRule type="containsErrors" dxfId="20" priority="2" stopIfTrue="1">
      <formula>ISERROR(F63)</formula>
    </cfRule>
    <cfRule type="cellIs" dxfId="19" priority="3" stopIfTrue="1" operator="equal">
      <formula>"NA"</formula>
    </cfRule>
    <cfRule type="cellIs" dxfId="18" priority="4" stopIfTrue="1" operator="equal">
      <formula>0</formula>
    </cfRule>
  </conditionalFormatting>
  <conditionalFormatting sqref="F63:F65">
    <cfRule type="containsText" dxfId="17" priority="1" stopIfTrue="1" operator="containsText" text="Exchange rate :">
      <formula>NOT(ISERROR(SEARCH("Exchange rate :",F63)))</formula>
    </cfRule>
  </conditionalFormatting>
  <hyperlinks>
    <hyperlink ref="B6" r:id="rId1" display="http://www.achadirect.com/" xr:uid="{27D063F4-3F18-43C9-A887-C993F87B6BA2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BAA6-1759-47BE-8FB8-902E49F3DA23}">
  <sheetPr>
    <tabColor rgb="FFFFFF00"/>
  </sheetPr>
  <dimension ref="A1:W1013"/>
  <sheetViews>
    <sheetView zoomScaleNormal="100" workbookViewId="0">
      <selection activeCell="D27" sqref="D27:E27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6.4257812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0" t="s">
        <v>5</v>
      </c>
      <c r="H4" s="111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2">
        <v>44897</v>
      </c>
      <c r="H5" s="41">
        <v>47822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74" t="s">
        <v>3</v>
      </c>
      <c r="C8" s="175"/>
      <c r="D8" s="176"/>
      <c r="E8" s="4"/>
      <c r="F8" s="112" t="s">
        <v>12</v>
      </c>
      <c r="G8" s="27"/>
      <c r="H8" s="27"/>
      <c r="I8" s="14"/>
      <c r="K8" s="108"/>
    </row>
    <row r="9" spans="1:23">
      <c r="A9" s="13"/>
      <c r="B9" s="127" t="s">
        <v>52</v>
      </c>
      <c r="C9" s="128"/>
      <c r="D9" s="129"/>
      <c r="E9" s="9"/>
      <c r="F9" s="39" t="str">
        <f t="shared" ref="F9:F14" si="0">B9</f>
        <v>Piercing &amp; Sign</v>
      </c>
      <c r="G9" s="162" t="s">
        <v>14</v>
      </c>
      <c r="H9" s="164"/>
      <c r="I9" s="14"/>
    </row>
    <row r="10" spans="1:23">
      <c r="A10" s="13"/>
      <c r="B10" s="118" t="s">
        <v>53</v>
      </c>
      <c r="C10" s="119"/>
      <c r="D10" s="120"/>
      <c r="E10" s="10"/>
      <c r="F10" s="39" t="str">
        <f t="shared" si="0"/>
        <v>Claire</v>
      </c>
      <c r="G10" s="162"/>
      <c r="H10" s="165"/>
      <c r="I10" s="14"/>
    </row>
    <row r="11" spans="1:23">
      <c r="A11" s="13"/>
      <c r="B11" s="121"/>
      <c r="C11" s="119"/>
      <c r="D11" s="120"/>
      <c r="E11" s="10"/>
      <c r="F11" s="39">
        <f t="shared" si="0"/>
        <v>0</v>
      </c>
      <c r="G11" s="162" t="s">
        <v>15</v>
      </c>
      <c r="H11" s="166" t="s">
        <v>22</v>
      </c>
      <c r="I11" s="14"/>
    </row>
    <row r="12" spans="1:23">
      <c r="A12" s="13"/>
      <c r="B12" s="121"/>
      <c r="C12" s="119"/>
      <c r="D12" s="120"/>
      <c r="E12" s="10"/>
      <c r="F12" s="39">
        <f t="shared" si="0"/>
        <v>0</v>
      </c>
      <c r="G12" s="162"/>
      <c r="H12" s="165"/>
      <c r="I12" s="14"/>
    </row>
    <row r="13" spans="1:23">
      <c r="A13" s="13"/>
      <c r="B13" s="118"/>
      <c r="C13" s="122"/>
      <c r="D13" s="123"/>
      <c r="E13" s="11"/>
      <c r="F13" s="39">
        <f t="shared" si="0"/>
        <v>0</v>
      </c>
      <c r="G13" s="163" t="s">
        <v>16</v>
      </c>
      <c r="H13" s="166" t="s">
        <v>51</v>
      </c>
      <c r="I13" s="14"/>
      <c r="L13" s="28" t="s">
        <v>20</v>
      </c>
    </row>
    <row r="14" spans="1:23" ht="13.5" thickBot="1">
      <c r="A14" s="13"/>
      <c r="B14" s="124"/>
      <c r="C14" s="125"/>
      <c r="D14" s="126"/>
      <c r="E14" s="11"/>
      <c r="F14" s="40">
        <f t="shared" si="0"/>
        <v>0</v>
      </c>
      <c r="G14" s="163"/>
      <c r="H14" s="167"/>
      <c r="I14" s="14"/>
      <c r="L14" s="109">
        <f>VLOOKUP(G5,[1]Sheet1!$A$9:$I$7290,2,FALSE)</f>
        <v>34.630000000000003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7.25" customHeight="1" thickBot="1">
      <c r="A19" s="13"/>
      <c r="B19" s="113" t="s">
        <v>11</v>
      </c>
      <c r="C19" s="114" t="s">
        <v>7</v>
      </c>
      <c r="D19" s="177" t="s">
        <v>13</v>
      </c>
      <c r="E19" s="178"/>
      <c r="F19" s="115" t="s">
        <v>0</v>
      </c>
      <c r="G19" s="116" t="s">
        <v>9</v>
      </c>
      <c r="H19" s="117" t="s">
        <v>10</v>
      </c>
      <c r="I19" s="14"/>
    </row>
    <row r="20" spans="1:10" ht="24">
      <c r="A20" s="13"/>
      <c r="B20" s="1">
        <v>2</v>
      </c>
      <c r="C20" s="38" t="s">
        <v>54</v>
      </c>
      <c r="D20" s="160" t="s">
        <v>55</v>
      </c>
      <c r="E20" s="161"/>
      <c r="F20" s="43" t="str">
        <f>VLOOKUP(C20,'[2]Acha Air Sales Price List'!$B$1:$D$65536,3,FALSE)</f>
        <v xml:space="preserve">Industrial crystal barbell with double jewel balls “forward facing crystal”- 14g, 38mm, 5mm balls </v>
      </c>
      <c r="G20" s="21">
        <f>ROUND(IF(ISBLANK(C20),0,VLOOKUP(C20,'[2]Acha Air Sales Price List'!$B$1:$X$65536,12,FALSE)*$L$14),2)</f>
        <v>34.28</v>
      </c>
      <c r="H20" s="22">
        <f t="shared" ref="H20:H83" si="1">ROUND(IF(ISNUMBER(B20), G20*B20, 0),5)</f>
        <v>68.56</v>
      </c>
      <c r="I20" s="14"/>
    </row>
    <row r="21" spans="1:10" ht="24">
      <c r="A21" s="13"/>
      <c r="B21" s="143">
        <v>2</v>
      </c>
      <c r="C21" s="38" t="s">
        <v>54</v>
      </c>
      <c r="D21" s="181" t="s">
        <v>56</v>
      </c>
      <c r="E21" s="169"/>
      <c r="F21" s="144" t="str">
        <f>VLOOKUP(C21,'[2]Acha Air Sales Price List'!$B$1:$D$65536,3,FALSE)</f>
        <v xml:space="preserve">Industrial crystal barbell with double jewel balls “forward facing crystal”- 14g, 38mm, 5mm balls </v>
      </c>
      <c r="G21" s="145">
        <f>ROUND(IF(ISBLANK(C21),0,VLOOKUP(C21,'[2]Acha Air Sales Price List'!$B$1:$X$65536,12,FALSE)*$L$14),2)</f>
        <v>34.28</v>
      </c>
      <c r="H21" s="146">
        <f t="shared" si="1"/>
        <v>68.56</v>
      </c>
      <c r="I21" s="14"/>
    </row>
    <row r="22" spans="1:10" ht="24">
      <c r="A22" s="13"/>
      <c r="B22" s="1">
        <v>2</v>
      </c>
      <c r="C22" s="38" t="s">
        <v>54</v>
      </c>
      <c r="D22" s="160" t="s">
        <v>57</v>
      </c>
      <c r="E22" s="161"/>
      <c r="F22" s="43" t="str">
        <f>VLOOKUP(C22,'[2]Acha Air Sales Price List'!$B$1:$D$65536,3,FALSE)</f>
        <v xml:space="preserve">Industrial crystal barbell with double jewel balls “forward facing crystal”- 14g, 38mm, 5mm balls </v>
      </c>
      <c r="G22" s="21">
        <f>ROUND(IF(ISBLANK(C22),0,VLOOKUP(C22,'[2]Acha Air Sales Price List'!$B$1:$X$65536,12,FALSE)*$L$14),2)</f>
        <v>34.28</v>
      </c>
      <c r="H22" s="22">
        <f t="shared" si="1"/>
        <v>68.56</v>
      </c>
      <c r="I22" s="14"/>
    </row>
    <row r="23" spans="1:10" ht="24">
      <c r="A23" s="13"/>
      <c r="B23" s="1">
        <v>4</v>
      </c>
      <c r="C23" s="36" t="s">
        <v>58</v>
      </c>
      <c r="D23" s="160" t="s">
        <v>62</v>
      </c>
      <c r="E23" s="161"/>
      <c r="F23" s="43" t="str">
        <f>VLOOKUP(C23,'[2]Acha Air Sales Price List'!$B$1:$D$65536,3,FALSE)</f>
        <v>Double forward facing crystal nipple barbell - 14g, 9/16'' or 5/8'', 5mm balls</v>
      </c>
      <c r="G23" s="21">
        <f>ROUND(IF(ISBLANK(C23),0,VLOOKUP(C23,'[2]Acha Air Sales Price List'!$B$1:$X$65536,12,FALSE)*$L$14),2)</f>
        <v>34.28</v>
      </c>
      <c r="H23" s="22">
        <f t="shared" si="1"/>
        <v>137.12</v>
      </c>
      <c r="I23" s="14"/>
    </row>
    <row r="24" spans="1:10" ht="24">
      <c r="A24" s="13"/>
      <c r="B24" s="1">
        <v>4</v>
      </c>
      <c r="C24" s="36" t="s">
        <v>58</v>
      </c>
      <c r="D24" s="160" t="s">
        <v>63</v>
      </c>
      <c r="E24" s="161"/>
      <c r="F24" s="43" t="str">
        <f>VLOOKUP(C24,'[2]Acha Air Sales Price List'!$B$1:$D$65536,3,FALSE)</f>
        <v>Double forward facing crystal nipple barbell - 14g, 9/16'' or 5/8'', 5mm balls</v>
      </c>
      <c r="G24" s="21">
        <f>ROUND(IF(ISBLANK(C24),0,VLOOKUP(C24,'[2]Acha Air Sales Price List'!$B$1:$X$65536,12,FALSE)*$L$14),2)</f>
        <v>34.28</v>
      </c>
      <c r="H24" s="22">
        <f t="shared" si="1"/>
        <v>137.12</v>
      </c>
      <c r="I24" s="14"/>
    </row>
    <row r="25" spans="1:10" ht="24">
      <c r="A25" s="13"/>
      <c r="B25" s="1">
        <v>4</v>
      </c>
      <c r="C25" s="36" t="s">
        <v>58</v>
      </c>
      <c r="D25" s="160" t="s">
        <v>64</v>
      </c>
      <c r="E25" s="161"/>
      <c r="F25" s="43" t="str">
        <f>VLOOKUP(C25,'[2]Acha Air Sales Price List'!$B$1:$D$65536,3,FALSE)</f>
        <v>Double forward facing crystal nipple barbell - 14g, 9/16'' or 5/8'', 5mm balls</v>
      </c>
      <c r="G25" s="21">
        <f>ROUND(IF(ISBLANK(C25),0,VLOOKUP(C25,'[2]Acha Air Sales Price List'!$B$1:$X$65536,12,FALSE)*$L$14),2)</f>
        <v>34.28</v>
      </c>
      <c r="H25" s="22">
        <f t="shared" si="1"/>
        <v>137.12</v>
      </c>
      <c r="I25" s="14"/>
    </row>
    <row r="26" spans="1:10" ht="24">
      <c r="A26" s="13"/>
      <c r="B26" s="1">
        <v>2</v>
      </c>
      <c r="C26" s="36" t="s">
        <v>65</v>
      </c>
      <c r="D26" s="160" t="s">
        <v>62</v>
      </c>
      <c r="E26" s="161"/>
      <c r="F26" s="43" t="str">
        <f>VLOOKUP(C26,'[2]Acha Air Sales Price List'!$B$1:$D$65536,3,FALSE)</f>
        <v>Surgical steel nipple barbell, 14g (1.6mm) with two forward facing 6mm jewel balls</v>
      </c>
      <c r="G26" s="21">
        <f>ROUND(IF(ISBLANK(C26),0,VLOOKUP(C26,'[2]Acha Air Sales Price List'!$B$1:$X$65536,12,FALSE)*$L$14),2)</f>
        <v>37.75</v>
      </c>
      <c r="H26" s="22">
        <f t="shared" si="1"/>
        <v>75.5</v>
      </c>
      <c r="I26" s="14"/>
    </row>
    <row r="27" spans="1:10" ht="24">
      <c r="A27" s="13"/>
      <c r="B27" s="1">
        <v>2</v>
      </c>
      <c r="C27" s="36" t="s">
        <v>65</v>
      </c>
      <c r="D27" s="160" t="s">
        <v>63</v>
      </c>
      <c r="E27" s="161"/>
      <c r="F27" s="43" t="str">
        <f>VLOOKUP(C27,'[2]Acha Air Sales Price List'!$B$1:$D$65536,3,FALSE)</f>
        <v>Surgical steel nipple barbell, 14g (1.6mm) with two forward facing 6mm jewel balls</v>
      </c>
      <c r="G27" s="21">
        <f>ROUND(IF(ISBLANK(C27),0,VLOOKUP(C27,'[2]Acha Air Sales Price List'!$B$1:$X$65536,12,FALSE)*$L$14),2)</f>
        <v>37.75</v>
      </c>
      <c r="H27" s="22">
        <f t="shared" si="1"/>
        <v>75.5</v>
      </c>
      <c r="I27" s="14"/>
    </row>
    <row r="28" spans="1:10" ht="24">
      <c r="A28" s="13"/>
      <c r="B28" s="1">
        <v>2</v>
      </c>
      <c r="C28" s="36" t="s">
        <v>65</v>
      </c>
      <c r="D28" s="160" t="s">
        <v>64</v>
      </c>
      <c r="E28" s="161"/>
      <c r="F28" s="43" t="str">
        <f>VLOOKUP(C28,'[2]Acha Air Sales Price List'!$B$1:$D$65536,3,FALSE)</f>
        <v>Surgical steel nipple barbell, 14g (1.6mm) with two forward facing 6mm jewel balls</v>
      </c>
      <c r="G28" s="21">
        <f>ROUND(IF(ISBLANK(C28),0,VLOOKUP(C28,'[2]Acha Air Sales Price List'!$B$1:$X$65536,12,FALSE)*$L$14),2)</f>
        <v>37.75</v>
      </c>
      <c r="H28" s="22">
        <f t="shared" si="1"/>
        <v>75.5</v>
      </c>
      <c r="I28" s="14"/>
    </row>
    <row r="29" spans="1:10" ht="24">
      <c r="A29" s="13"/>
      <c r="B29" s="1">
        <v>4</v>
      </c>
      <c r="C29" s="36" t="s">
        <v>66</v>
      </c>
      <c r="D29" s="160" t="s">
        <v>67</v>
      </c>
      <c r="E29" s="161"/>
      <c r="F29" s="43" t="str">
        <f>VLOOKUP(C29,'[2]Acha Air Sales Price List'!$B$1:$D$65536,3,FALSE)</f>
        <v>Anodized 316L steel barbell, 1.6mm (14g) with two forward facing 5mm jewel balls</v>
      </c>
      <c r="G29" s="21">
        <f>ROUND(IF(ISBLANK(C29),0,VLOOKUP(C29,'[2]Acha Air Sales Price List'!$B$1:$X$65536,12,FALSE)*$L$14),2)</f>
        <v>51.6</v>
      </c>
      <c r="H29" s="22">
        <f t="shared" si="1"/>
        <v>206.4</v>
      </c>
      <c r="I29" s="14"/>
    </row>
    <row r="30" spans="1:10" ht="24">
      <c r="A30" s="13"/>
      <c r="B30" s="1">
        <v>4</v>
      </c>
      <c r="C30" s="36" t="s">
        <v>66</v>
      </c>
      <c r="D30" s="160" t="s">
        <v>68</v>
      </c>
      <c r="E30" s="161"/>
      <c r="F30" s="43" t="str">
        <f>VLOOKUP(C30,'[2]Acha Air Sales Price List'!$B$1:$D$65536,3,FALSE)</f>
        <v>Anodized 316L steel barbell, 1.6mm (14g) with two forward facing 5mm jewel balls</v>
      </c>
      <c r="G30" s="21">
        <f>ROUND(IF(ISBLANK(C30),0,VLOOKUP(C30,'[2]Acha Air Sales Price List'!$B$1:$X$65536,12,FALSE)*$L$14),2)</f>
        <v>51.6</v>
      </c>
      <c r="H30" s="22">
        <f t="shared" si="1"/>
        <v>206.4</v>
      </c>
      <c r="I30" s="14"/>
    </row>
    <row r="31" spans="1:10" ht="24">
      <c r="A31" s="13"/>
      <c r="B31" s="1">
        <v>4</v>
      </c>
      <c r="C31" s="36" t="s">
        <v>66</v>
      </c>
      <c r="D31" s="160" t="s">
        <v>69</v>
      </c>
      <c r="E31" s="161"/>
      <c r="F31" s="43" t="str">
        <f>VLOOKUP(C31,'[2]Acha Air Sales Price List'!$B$1:$D$65536,3,FALSE)</f>
        <v>Anodized 316L steel barbell, 1.6mm (14g) with two forward facing 5mm jewel balls</v>
      </c>
      <c r="G31" s="21">
        <f>ROUND(IF(ISBLANK(C31),0,VLOOKUP(C31,'[2]Acha Air Sales Price List'!$B$1:$X$65536,12,FALSE)*$L$14),2)</f>
        <v>51.6</v>
      </c>
      <c r="H31" s="22">
        <f t="shared" si="1"/>
        <v>206.4</v>
      </c>
      <c r="I31" s="14"/>
    </row>
    <row r="32" spans="1:10" ht="24">
      <c r="A32" s="13"/>
      <c r="B32" s="130">
        <v>0</v>
      </c>
      <c r="C32" s="140" t="s">
        <v>66</v>
      </c>
      <c r="D32" s="182" t="s">
        <v>67</v>
      </c>
      <c r="E32" s="183"/>
      <c r="F32" s="131" t="s">
        <v>75</v>
      </c>
      <c r="G32" s="132">
        <v>0</v>
      </c>
      <c r="H32" s="133">
        <f t="shared" si="1"/>
        <v>0</v>
      </c>
      <c r="I32" s="14"/>
      <c r="J32" s="139"/>
    </row>
    <row r="33" spans="1:10" ht="24">
      <c r="A33" s="13"/>
      <c r="B33" s="130">
        <v>0</v>
      </c>
      <c r="C33" s="140" t="s">
        <v>66</v>
      </c>
      <c r="D33" s="182" t="s">
        <v>68</v>
      </c>
      <c r="E33" s="183"/>
      <c r="F33" s="131" t="s">
        <v>75</v>
      </c>
      <c r="G33" s="132">
        <v>0</v>
      </c>
      <c r="H33" s="133">
        <f t="shared" si="1"/>
        <v>0</v>
      </c>
      <c r="I33" s="14"/>
      <c r="J33" s="139"/>
    </row>
    <row r="34" spans="1:10" ht="24">
      <c r="A34" s="13"/>
      <c r="B34" s="130">
        <v>0</v>
      </c>
      <c r="C34" s="140" t="s">
        <v>66</v>
      </c>
      <c r="D34" s="182" t="s">
        <v>69</v>
      </c>
      <c r="E34" s="183"/>
      <c r="F34" s="131" t="s">
        <v>75</v>
      </c>
      <c r="G34" s="132">
        <v>0</v>
      </c>
      <c r="H34" s="133">
        <f t="shared" si="1"/>
        <v>0</v>
      </c>
      <c r="I34" s="14"/>
      <c r="J34" s="139"/>
    </row>
    <row r="35" spans="1:10" ht="24">
      <c r="A35" s="13"/>
      <c r="B35" s="1">
        <v>30</v>
      </c>
      <c r="C35" s="36" t="s">
        <v>71</v>
      </c>
      <c r="D35" s="160"/>
      <c r="E35" s="161"/>
      <c r="F35" s="43" t="str">
        <f>VLOOKUP(C35,'[2]Acha Air Sales Price List'!$B$1:$D$65536,3,FALSE)</f>
        <v xml:space="preserve">Steel earring with clear round CZ 3 mm - 6 prongs and butterfly ( 1 pairs) </v>
      </c>
      <c r="G35" s="21">
        <f>ROUND(IF(ISBLANK(C35),0,VLOOKUP(C35,'[2]Acha Air Sales Price List'!$B$1:$X$65536,12,FALSE)*$L$14),2)</f>
        <v>34.28</v>
      </c>
      <c r="H35" s="22">
        <f t="shared" si="1"/>
        <v>1028.4000000000001</v>
      </c>
      <c r="I35" s="14"/>
    </row>
    <row r="36" spans="1:10" ht="24">
      <c r="A36" s="13"/>
      <c r="B36" s="130">
        <v>0</v>
      </c>
      <c r="C36" s="140" t="s">
        <v>72</v>
      </c>
      <c r="D36" s="182"/>
      <c r="E36" s="183"/>
      <c r="F36" s="131" t="str">
        <f>VLOOKUP(C36,'[2]Acha Air Sales Price List'!$B$1:$D$65536,3,FALSE)</f>
        <v xml:space="preserve">Steel earring with clear round CZ 4 mm - 6 prongs and butterfly ( 1 pairs) </v>
      </c>
      <c r="G36" s="132">
        <f>ROUND(IF(ISBLANK(C36),0,VLOOKUP(C36,'[2]Acha Air Sales Price List'!$B$1:$X$65536,12,FALSE)*$L$14),2)</f>
        <v>39.82</v>
      </c>
      <c r="H36" s="133">
        <f t="shared" si="1"/>
        <v>0</v>
      </c>
      <c r="I36" s="14"/>
      <c r="J36" s="139"/>
    </row>
    <row r="37" spans="1:10" ht="24">
      <c r="A37" s="13"/>
      <c r="B37" s="1">
        <v>20</v>
      </c>
      <c r="C37" s="36" t="s">
        <v>73</v>
      </c>
      <c r="D37" s="160"/>
      <c r="E37" s="161"/>
      <c r="F37" s="43" t="str">
        <f>VLOOKUP(C37,'[2]Acha Air Sales Price List'!$B$1:$D$65536,3,FALSE)</f>
        <v xml:space="preserve">Steel earring with clear round CZ 5 mm - 6 prongs and butterfly ( 1 pairs) </v>
      </c>
      <c r="G37" s="21">
        <f>ROUND(IF(ISBLANK(C37),0,VLOOKUP(C37,'[2]Acha Air Sales Price List'!$B$1:$X$65536,12,FALSE)*$L$14),2)</f>
        <v>50.21</v>
      </c>
      <c r="H37" s="22">
        <f t="shared" si="1"/>
        <v>1004.2</v>
      </c>
      <c r="I37" s="14"/>
    </row>
    <row r="38" spans="1:10" ht="24">
      <c r="A38" s="13"/>
      <c r="B38" s="1">
        <v>20</v>
      </c>
      <c r="C38" s="36" t="s">
        <v>74</v>
      </c>
      <c r="D38" s="160"/>
      <c r="E38" s="161"/>
      <c r="F38" s="43" t="str">
        <f>VLOOKUP(C38,'[2]Acha Air Sales Price List'!$B$1:$D$65536,3,FALSE)</f>
        <v xml:space="preserve">Steel earring with clear round CZ 6 mm - 6 prongs and butterfly ( 1 pairs) </v>
      </c>
      <c r="G38" s="21">
        <f>ROUND(IF(ISBLANK(C38),0,VLOOKUP(C38,'[2]Acha Air Sales Price List'!$B$1:$X$65536,12,FALSE)*$L$14),2)</f>
        <v>60.6</v>
      </c>
      <c r="H38" s="22">
        <f t="shared" si="1"/>
        <v>1212</v>
      </c>
      <c r="I38" s="14"/>
    </row>
    <row r="39" spans="1:10" ht="24">
      <c r="A39" s="13"/>
      <c r="B39" s="1">
        <v>5</v>
      </c>
      <c r="C39" s="36" t="s">
        <v>76</v>
      </c>
      <c r="D39" s="160" t="s">
        <v>77</v>
      </c>
      <c r="E39" s="161"/>
      <c r="F39" s="43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110.58</v>
      </c>
      <c r="H39" s="22">
        <f t="shared" si="1"/>
        <v>552.9</v>
      </c>
      <c r="I39" s="14"/>
    </row>
    <row r="40" spans="1:10" ht="24">
      <c r="A40" s="13"/>
      <c r="B40" s="1">
        <v>5</v>
      </c>
      <c r="C40" s="36" t="s">
        <v>78</v>
      </c>
      <c r="D40" s="160" t="s">
        <v>79</v>
      </c>
      <c r="E40" s="161"/>
      <c r="F40" s="43" t="str">
        <f>VLOOKUP(C40,'[2]Acha Air Sales Price List'!$B$1:$D$65536,3,FALSE)</f>
        <v>Pack of 10 anodized steel balls w/ clear crystals - 3mm * 1.2mm threading (16g)</v>
      </c>
      <c r="G40" s="21">
        <f>ROUND(IF(ISBLANK(C40),0,VLOOKUP(C40,'[2]Acha Air Sales Price List'!$B$1:$X$65536,12,FALSE)*$L$14),2)</f>
        <v>183.08</v>
      </c>
      <c r="H40" s="22">
        <f t="shared" si="1"/>
        <v>915.4</v>
      </c>
      <c r="I40" s="14"/>
    </row>
    <row r="41" spans="1:10" ht="36">
      <c r="A41" s="13"/>
      <c r="B41" s="134">
        <v>5</v>
      </c>
      <c r="C41" s="135" t="s">
        <v>80</v>
      </c>
      <c r="D41" s="188" t="s">
        <v>99</v>
      </c>
      <c r="E41" s="187"/>
      <c r="F41" s="136" t="str">
        <f>VLOOKUP(C41,'[2]Acha Air Sales Price List'!$B$1:$D$65536,3,FALSE)</f>
        <v>Pack of 10 steel curved bar posts for bananas - 1.2mm threading (16g), selectable length ”body jewelry parts”</v>
      </c>
      <c r="G41" s="137">
        <f>ROUND(IF(ISBLANK(C41),0,VLOOKUP(C41,'[2]Acha Air Sales Price List'!$B$1:$X$65536,12,FALSE)*$L$14),2)</f>
        <v>22.16</v>
      </c>
      <c r="H41" s="138">
        <f t="shared" si="1"/>
        <v>110.8</v>
      </c>
      <c r="I41" s="14"/>
    </row>
    <row r="42" spans="1:10" ht="24">
      <c r="A42" s="13"/>
      <c r="B42" s="1">
        <v>4</v>
      </c>
      <c r="C42" s="36" t="s">
        <v>81</v>
      </c>
      <c r="D42" s="160" t="s">
        <v>62</v>
      </c>
      <c r="E42" s="161"/>
      <c r="F42" s="43" t="str">
        <f>VLOOKUP(C42,'[2]Acha Air Sales Price List'!$B$1:$D$65536,3,FALSE)</f>
        <v>Anodized barbell, 14g, 5/8'' long with 5mm resin-covered Ferido multi crystal balls</v>
      </c>
      <c r="G42" s="21">
        <f>ROUND(IF(ISBLANK(C42),0,VLOOKUP(C42,'[2]Acha Air Sales Price List'!$B$1:$X$65536,12,FALSE)*$L$14),2)</f>
        <v>112.8</v>
      </c>
      <c r="H42" s="22">
        <f t="shared" si="1"/>
        <v>451.2</v>
      </c>
      <c r="I42" s="14"/>
    </row>
    <row r="43" spans="1:10" ht="24">
      <c r="A43" s="13"/>
      <c r="B43" s="1">
        <v>4</v>
      </c>
      <c r="C43" s="36" t="s">
        <v>81</v>
      </c>
      <c r="D43" s="160" t="s">
        <v>63</v>
      </c>
      <c r="E43" s="161"/>
      <c r="F43" s="43" t="str">
        <f>VLOOKUP(C43,'[2]Acha Air Sales Price List'!$B$1:$D$65536,3,FALSE)</f>
        <v>Anodized barbell, 14g, 5/8'' long with 5mm resin-covered Ferido multi crystal balls</v>
      </c>
      <c r="G43" s="21">
        <f>ROUND(IF(ISBLANK(C43),0,VLOOKUP(C43,'[2]Acha Air Sales Price List'!$B$1:$X$65536,12,FALSE)*$L$14),2)</f>
        <v>112.8</v>
      </c>
      <c r="H43" s="22">
        <f t="shared" si="1"/>
        <v>451.2</v>
      </c>
      <c r="I43" s="14"/>
    </row>
    <row r="44" spans="1:10" ht="24">
      <c r="A44" s="13"/>
      <c r="B44" s="1">
        <v>4</v>
      </c>
      <c r="C44" s="36" t="s">
        <v>81</v>
      </c>
      <c r="D44" s="160" t="s">
        <v>64</v>
      </c>
      <c r="E44" s="161"/>
      <c r="F44" s="43" t="str">
        <f>VLOOKUP(C44,'[2]Acha Air Sales Price List'!$B$1:$D$65536,3,FALSE)</f>
        <v>Anodized barbell, 14g, 5/8'' long with 5mm resin-covered Ferido multi crystal balls</v>
      </c>
      <c r="G44" s="21">
        <f>ROUND(IF(ISBLANK(C44),0,VLOOKUP(C44,'[2]Acha Air Sales Price List'!$B$1:$X$65536,12,FALSE)*$L$14),2)</f>
        <v>112.8</v>
      </c>
      <c r="H44" s="22">
        <f t="shared" si="1"/>
        <v>451.2</v>
      </c>
      <c r="I44" s="14"/>
    </row>
    <row r="45" spans="1:10" ht="24">
      <c r="A45" s="13"/>
      <c r="B45" s="1">
        <v>2</v>
      </c>
      <c r="C45" s="36" t="s">
        <v>82</v>
      </c>
      <c r="D45" s="160" t="s">
        <v>83</v>
      </c>
      <c r="E45" s="161"/>
      <c r="F45" s="43" t="str">
        <f>VLOOKUP(C45,'[2]Acha Air Sales Price List'!$B$1:$D$65536,3,FALSE)</f>
        <v>Industrial barbell (14g, 38mm long, 5mm balls) with crystal-eyed skull on post</v>
      </c>
      <c r="G45" s="21">
        <f>ROUND(IF(ISBLANK(C45),0,VLOOKUP(C45,'[2]Acha Air Sales Price List'!$B$1:$X$65536,12,FALSE)*$L$14),2)</f>
        <v>67.53</v>
      </c>
      <c r="H45" s="22">
        <f t="shared" si="1"/>
        <v>135.06</v>
      </c>
      <c r="I45" s="14"/>
    </row>
    <row r="46" spans="1:10" ht="24">
      <c r="A46" s="13"/>
      <c r="B46" s="1">
        <v>2</v>
      </c>
      <c r="C46" s="36" t="s">
        <v>82</v>
      </c>
      <c r="D46" s="160" t="s">
        <v>84</v>
      </c>
      <c r="E46" s="161"/>
      <c r="F46" s="43" t="str">
        <f>VLOOKUP(C46,'[2]Acha Air Sales Price List'!$B$1:$D$65536,3,FALSE)</f>
        <v>Industrial barbell (14g, 38mm long, 5mm balls) with crystal-eyed skull on post</v>
      </c>
      <c r="G46" s="21">
        <f>ROUND(IF(ISBLANK(C46),0,VLOOKUP(C46,'[2]Acha Air Sales Price List'!$B$1:$X$65536,12,FALSE)*$L$14),2)</f>
        <v>67.53</v>
      </c>
      <c r="H46" s="22">
        <f t="shared" si="1"/>
        <v>135.06</v>
      </c>
      <c r="I46" s="14"/>
    </row>
    <row r="47" spans="1:10" ht="36">
      <c r="A47" s="13"/>
      <c r="B47" s="134">
        <v>2</v>
      </c>
      <c r="C47" s="135" t="s">
        <v>85</v>
      </c>
      <c r="D47" s="188" t="s">
        <v>59</v>
      </c>
      <c r="E47" s="187"/>
      <c r="F47" s="136" t="str">
        <f>VLOOKUP(C47,'[2]Acha Air Sales Price List'!$B$1:$D$65536,3,FALSE)</f>
        <v>Surgical steel nipple barbell, 14g (1.6mm) with two small wings with black accents (wings are made from 925 Silver plated brass)</v>
      </c>
      <c r="G47" s="137">
        <f>ROUND(IF(ISBLANK(C47),0,VLOOKUP(C47,'[2]Acha Air Sales Price List'!$B$1:$X$65536,12,FALSE)*$L$14),2)</f>
        <v>55.91</v>
      </c>
      <c r="H47" s="138">
        <f t="shared" si="1"/>
        <v>111.82</v>
      </c>
      <c r="I47" s="14"/>
      <c r="J47" s="139" t="s">
        <v>70</v>
      </c>
    </row>
    <row r="48" spans="1:10" ht="36">
      <c r="A48" s="13"/>
      <c r="B48" s="134">
        <v>2</v>
      </c>
      <c r="C48" s="135" t="s">
        <v>85</v>
      </c>
      <c r="D48" s="188" t="s">
        <v>60</v>
      </c>
      <c r="E48" s="187"/>
      <c r="F48" s="136" t="str">
        <f>VLOOKUP(C48,'[2]Acha Air Sales Price List'!$B$1:$D$65536,3,FALSE)</f>
        <v>Surgical steel nipple barbell, 14g (1.6mm) with two small wings with black accents (wings are made from 925 Silver plated brass)</v>
      </c>
      <c r="G48" s="137">
        <f>ROUND(IF(ISBLANK(C48),0,VLOOKUP(C48,'[2]Acha Air Sales Price List'!$B$1:$X$65536,12,FALSE)*$L$14),2)</f>
        <v>55.91</v>
      </c>
      <c r="H48" s="138">
        <f t="shared" si="1"/>
        <v>111.82</v>
      </c>
      <c r="I48" s="14"/>
      <c r="J48" s="139" t="s">
        <v>70</v>
      </c>
    </row>
    <row r="49" spans="1:10" ht="36">
      <c r="A49" s="13"/>
      <c r="B49" s="134">
        <v>2</v>
      </c>
      <c r="C49" s="135" t="s">
        <v>85</v>
      </c>
      <c r="D49" s="188" t="s">
        <v>61</v>
      </c>
      <c r="E49" s="187"/>
      <c r="F49" s="136" t="str">
        <f>VLOOKUP(C49,'[2]Acha Air Sales Price List'!$B$1:$D$65536,3,FALSE)</f>
        <v>Surgical steel nipple barbell, 14g (1.6mm) with two small wings with black accents (wings are made from 925 Silver plated brass)</v>
      </c>
      <c r="G49" s="137">
        <f>ROUND(IF(ISBLANK(C49),0,VLOOKUP(C49,'[2]Acha Air Sales Price List'!$B$1:$X$65536,12,FALSE)*$L$14),2)</f>
        <v>55.91</v>
      </c>
      <c r="H49" s="138">
        <f t="shared" si="1"/>
        <v>111.82</v>
      </c>
      <c r="I49" s="14"/>
      <c r="J49" s="139" t="s">
        <v>70</v>
      </c>
    </row>
    <row r="50" spans="1:10" ht="36">
      <c r="A50" s="13"/>
      <c r="B50" s="134">
        <v>2</v>
      </c>
      <c r="C50" s="135" t="s">
        <v>86</v>
      </c>
      <c r="D50" s="188" t="s">
        <v>59</v>
      </c>
      <c r="E50" s="187"/>
      <c r="F50" s="136" t="str">
        <f>VLOOKUP(C50,'[2]Acha Air Sales Price List'!$B$1:$D$65536,3,FALSE)</f>
        <v>Surgical steel nipple barbell, 14g (1.6mm) with a rose and two small leafs - length 1/2 " - 5/8" (12mm to 16mm)</v>
      </c>
      <c r="G50" s="137">
        <f>ROUND(IF(ISBLANK(C50),0,VLOOKUP(C50,'[2]Acha Air Sales Price List'!$B$1:$X$65536,12,FALSE)*$L$14),2)</f>
        <v>56.18</v>
      </c>
      <c r="H50" s="138">
        <f t="shared" si="1"/>
        <v>112.36</v>
      </c>
      <c r="I50" s="14"/>
      <c r="J50" s="139" t="s">
        <v>70</v>
      </c>
    </row>
    <row r="51" spans="1:10" ht="36">
      <c r="A51" s="13"/>
      <c r="B51" s="134">
        <v>2</v>
      </c>
      <c r="C51" s="135" t="s">
        <v>86</v>
      </c>
      <c r="D51" s="188" t="s">
        <v>60</v>
      </c>
      <c r="E51" s="187"/>
      <c r="F51" s="136" t="str">
        <f>VLOOKUP(C51,'[2]Acha Air Sales Price List'!$B$1:$D$65536,3,FALSE)</f>
        <v>Surgical steel nipple barbell, 14g (1.6mm) with a rose and two small leafs - length 1/2 " - 5/8" (12mm to 16mm)</v>
      </c>
      <c r="G51" s="137">
        <f>ROUND(IF(ISBLANK(C51),0,VLOOKUP(C51,'[2]Acha Air Sales Price List'!$B$1:$X$65536,12,FALSE)*$L$14),2)</f>
        <v>56.18</v>
      </c>
      <c r="H51" s="138">
        <f t="shared" si="1"/>
        <v>112.36</v>
      </c>
      <c r="I51" s="14"/>
      <c r="J51" s="139" t="s">
        <v>70</v>
      </c>
    </row>
    <row r="52" spans="1:10" ht="36">
      <c r="A52" s="13"/>
      <c r="B52" s="134">
        <v>2</v>
      </c>
      <c r="C52" s="135" t="s">
        <v>86</v>
      </c>
      <c r="D52" s="188" t="s">
        <v>61</v>
      </c>
      <c r="E52" s="187"/>
      <c r="F52" s="136" t="str">
        <f>VLOOKUP(C52,'[2]Acha Air Sales Price List'!$B$1:$D$65536,3,FALSE)</f>
        <v>Surgical steel nipple barbell, 14g (1.6mm) with a rose and two small leafs - length 1/2 " - 5/8" (12mm to 16mm)</v>
      </c>
      <c r="G52" s="137">
        <f>ROUND(IF(ISBLANK(C52),0,VLOOKUP(C52,'[2]Acha Air Sales Price List'!$B$1:$X$65536,12,FALSE)*$L$14),2)</f>
        <v>56.18</v>
      </c>
      <c r="H52" s="138">
        <f t="shared" si="1"/>
        <v>112.36</v>
      </c>
      <c r="I52" s="14"/>
      <c r="J52" s="139" t="s">
        <v>70</v>
      </c>
    </row>
    <row r="53" spans="1:10" ht="24">
      <c r="A53" s="13"/>
      <c r="B53" s="134">
        <v>2</v>
      </c>
      <c r="C53" s="135" t="s">
        <v>87</v>
      </c>
      <c r="D53" s="186" t="s">
        <v>59</v>
      </c>
      <c r="E53" s="187"/>
      <c r="F53" s="136" t="str">
        <f>VLOOKUP(C53,'[2]Acha Air Sales Price List'!$B$1:$D$65536,3,FALSE)</f>
        <v>Surgical steel nipple barbell, 14g (1.6mm) with two wing pairs on both sides with black accents</v>
      </c>
      <c r="G53" s="137">
        <f>ROUND(IF(ISBLANK(C53),0,VLOOKUP(C53,'[2]Acha Air Sales Price List'!$B$1:$X$65536,12,FALSE)*$L$14),2)</f>
        <v>51.6</v>
      </c>
      <c r="H53" s="138">
        <f t="shared" si="1"/>
        <v>103.2</v>
      </c>
      <c r="I53" s="14"/>
      <c r="J53" s="139" t="s">
        <v>70</v>
      </c>
    </row>
    <row r="54" spans="1:10" ht="24">
      <c r="A54" s="13"/>
      <c r="B54" s="1">
        <v>2</v>
      </c>
      <c r="C54" s="36" t="s">
        <v>87</v>
      </c>
      <c r="D54" s="189" t="s">
        <v>60</v>
      </c>
      <c r="E54" s="161"/>
      <c r="F54" s="43" t="str">
        <f>VLOOKUP(C54,'[2]Acha Air Sales Price List'!$B$1:$D$65536,3,FALSE)</f>
        <v>Surgical steel nipple barbell, 14g (1.6mm) with two wing pairs on both sides with black accents</v>
      </c>
      <c r="G54" s="21">
        <f>ROUND(IF(ISBLANK(C54),0,VLOOKUP(C54,'[2]Acha Air Sales Price List'!$B$1:$X$65536,12,FALSE)*$L$14),2)</f>
        <v>51.6</v>
      </c>
      <c r="H54" s="22">
        <f t="shared" si="1"/>
        <v>103.2</v>
      </c>
      <c r="I54" s="14"/>
      <c r="J54" s="139" t="s">
        <v>70</v>
      </c>
    </row>
    <row r="55" spans="1:10" ht="24">
      <c r="A55" s="13"/>
      <c r="B55" s="134">
        <v>2</v>
      </c>
      <c r="C55" s="135" t="s">
        <v>87</v>
      </c>
      <c r="D55" s="186" t="s">
        <v>61</v>
      </c>
      <c r="E55" s="187"/>
      <c r="F55" s="136" t="str">
        <f>VLOOKUP(C55,'[2]Acha Air Sales Price List'!$B$1:$D$65536,3,FALSE)</f>
        <v>Surgical steel nipple barbell, 14g (1.6mm) with two wing pairs on both sides with black accents</v>
      </c>
      <c r="G55" s="137">
        <f>ROUND(IF(ISBLANK(C55),0,VLOOKUP(C55,'[2]Acha Air Sales Price List'!$B$1:$X$65536,12,FALSE)*$L$14),2)</f>
        <v>51.6</v>
      </c>
      <c r="H55" s="138">
        <f t="shared" si="1"/>
        <v>103.2</v>
      </c>
      <c r="I55" s="14"/>
      <c r="J55" s="139" t="s">
        <v>70</v>
      </c>
    </row>
    <row r="56" spans="1:10" ht="36">
      <c r="A56" s="13"/>
      <c r="B56" s="134">
        <v>2</v>
      </c>
      <c r="C56" s="135" t="s">
        <v>88</v>
      </c>
      <c r="D56" s="184" t="s">
        <v>93</v>
      </c>
      <c r="E56" s="185" t="s">
        <v>59</v>
      </c>
      <c r="F56" s="136" t="str">
        <f>VLOOKUP(C56,'[2]Acha Air Sales Price List'!$B$1:$D$65536,3,FALSE)</f>
        <v>Surgical steel nipple barbell, 14g (1.6mm) with 5mm balls connected via a small chain with a dangling small steel cross</v>
      </c>
      <c r="G56" s="137">
        <f>ROUND(IF(ISBLANK(C56),0,VLOOKUP(C56,'[2]Acha Air Sales Price List'!$B$1:$X$65536,12,FALSE)*$L$14),2)</f>
        <v>43.06</v>
      </c>
      <c r="H56" s="138">
        <f t="shared" si="1"/>
        <v>86.12</v>
      </c>
      <c r="I56" s="14"/>
      <c r="J56" s="139" t="s">
        <v>70</v>
      </c>
    </row>
    <row r="57" spans="1:10" ht="36">
      <c r="A57" s="13"/>
      <c r="B57" s="134">
        <v>2</v>
      </c>
      <c r="C57" s="135" t="s">
        <v>88</v>
      </c>
      <c r="D57" s="184" t="s">
        <v>94</v>
      </c>
      <c r="E57" s="185" t="s">
        <v>60</v>
      </c>
      <c r="F57" s="136" t="str">
        <f>VLOOKUP(C57,'[2]Acha Air Sales Price List'!$B$1:$D$65536,3,FALSE)</f>
        <v>Surgical steel nipple barbell, 14g (1.6mm) with 5mm balls connected via a small chain with a dangling small steel cross</v>
      </c>
      <c r="G57" s="137">
        <f>ROUND(IF(ISBLANK(C57),0,VLOOKUP(C57,'[2]Acha Air Sales Price List'!$B$1:$X$65536,12,FALSE)*$L$14),2)</f>
        <v>43.06</v>
      </c>
      <c r="H57" s="138">
        <f t="shared" si="1"/>
        <v>86.12</v>
      </c>
      <c r="I57" s="14"/>
      <c r="J57" s="139" t="s">
        <v>70</v>
      </c>
    </row>
    <row r="58" spans="1:10" ht="36">
      <c r="A58" s="13"/>
      <c r="B58" s="134">
        <v>2</v>
      </c>
      <c r="C58" s="135" t="s">
        <v>88</v>
      </c>
      <c r="D58" s="184" t="s">
        <v>95</v>
      </c>
      <c r="E58" s="185" t="s">
        <v>61</v>
      </c>
      <c r="F58" s="136" t="str">
        <f>VLOOKUP(C58,'[2]Acha Air Sales Price List'!$B$1:$D$65536,3,FALSE)</f>
        <v>Surgical steel nipple barbell, 14g (1.6mm) with 5mm balls connected via a small chain with a dangling small steel cross</v>
      </c>
      <c r="G58" s="137">
        <f>ROUND(IF(ISBLANK(C58),0,VLOOKUP(C58,'[2]Acha Air Sales Price List'!$B$1:$X$65536,12,FALSE)*$L$14),2)</f>
        <v>43.06</v>
      </c>
      <c r="H58" s="138">
        <f t="shared" si="1"/>
        <v>86.12</v>
      </c>
      <c r="I58" s="14"/>
      <c r="J58" s="139" t="s">
        <v>70</v>
      </c>
    </row>
    <row r="59" spans="1:10" ht="36">
      <c r="A59" s="13"/>
      <c r="B59" s="134">
        <v>2</v>
      </c>
      <c r="C59" s="135" t="s">
        <v>89</v>
      </c>
      <c r="D59" s="184" t="s">
        <v>96</v>
      </c>
      <c r="E59" s="185" t="s">
        <v>62</v>
      </c>
      <c r="F59" s="136" t="str">
        <f>VLOOKUP(C59,'[2]Acha Air Sales Price List'!$B$1:$D$65536,3,FALSE)</f>
        <v>Surgical steel nipple barbell, 14g (1.6mm) with two 5mm balls connected via a small chain with a dangling small moon with a Cubic Zirconia stone</v>
      </c>
      <c r="G59" s="137">
        <f>ROUND(IF(ISBLANK(C59),0,VLOOKUP(C59,'[2]Acha Air Sales Price List'!$B$1:$X$65536,12,FALSE)*$L$14),2)</f>
        <v>60.44</v>
      </c>
      <c r="H59" s="138">
        <f t="shared" si="1"/>
        <v>120.88</v>
      </c>
      <c r="I59" s="14"/>
      <c r="J59" s="139" t="s">
        <v>70</v>
      </c>
    </row>
    <row r="60" spans="1:10" ht="36">
      <c r="A60" s="13"/>
      <c r="B60" s="134">
        <v>2</v>
      </c>
      <c r="C60" s="135" t="s">
        <v>89</v>
      </c>
      <c r="D60" s="184" t="s">
        <v>97</v>
      </c>
      <c r="E60" s="185" t="s">
        <v>63</v>
      </c>
      <c r="F60" s="136" t="str">
        <f>VLOOKUP(C60,'[2]Acha Air Sales Price List'!$B$1:$D$65536,3,FALSE)</f>
        <v>Surgical steel nipple barbell, 14g (1.6mm) with two 5mm balls connected via a small chain with a dangling small moon with a Cubic Zirconia stone</v>
      </c>
      <c r="G60" s="137">
        <f>ROUND(IF(ISBLANK(C60),0,VLOOKUP(C60,'[2]Acha Air Sales Price List'!$B$1:$X$65536,12,FALSE)*$L$14),2)</f>
        <v>60.44</v>
      </c>
      <c r="H60" s="138">
        <f t="shared" si="1"/>
        <v>120.88</v>
      </c>
      <c r="I60" s="14"/>
      <c r="J60" s="139" t="s">
        <v>70</v>
      </c>
    </row>
    <row r="61" spans="1:10" ht="36">
      <c r="A61" s="13"/>
      <c r="B61" s="134">
        <v>2</v>
      </c>
      <c r="C61" s="135" t="s">
        <v>89</v>
      </c>
      <c r="D61" s="184" t="s">
        <v>98</v>
      </c>
      <c r="E61" s="185" t="s">
        <v>64</v>
      </c>
      <c r="F61" s="136" t="str">
        <f>VLOOKUP(C61,'[2]Acha Air Sales Price List'!$B$1:$D$65536,3,FALSE)</f>
        <v>Surgical steel nipple barbell, 14g (1.6mm) with two 5mm balls connected via a small chain with a dangling small moon with a Cubic Zirconia stone</v>
      </c>
      <c r="G61" s="137">
        <f>ROUND(IF(ISBLANK(C61),0,VLOOKUP(C61,'[2]Acha Air Sales Price List'!$B$1:$X$65536,12,FALSE)*$L$14),2)</f>
        <v>60.44</v>
      </c>
      <c r="H61" s="138">
        <f t="shared" si="1"/>
        <v>120.88</v>
      </c>
      <c r="I61" s="14"/>
      <c r="J61" s="139" t="s">
        <v>70</v>
      </c>
    </row>
    <row r="62" spans="1:10" ht="24">
      <c r="A62" s="13"/>
      <c r="B62" s="142">
        <v>6</v>
      </c>
      <c r="C62" s="135" t="s">
        <v>90</v>
      </c>
      <c r="D62" s="184" t="s">
        <v>91</v>
      </c>
      <c r="E62" s="185" t="s">
        <v>59</v>
      </c>
      <c r="F62" s="136" t="s">
        <v>92</v>
      </c>
      <c r="G62" s="141">
        <f>0.88*34.63</f>
        <v>30.474400000000003</v>
      </c>
      <c r="H62" s="138">
        <f t="shared" si="1"/>
        <v>182.84639999999999</v>
      </c>
      <c r="I62" s="14"/>
      <c r="J62" s="139" t="s">
        <v>70</v>
      </c>
    </row>
    <row r="63" spans="1:10" ht="24">
      <c r="A63" s="13"/>
      <c r="B63" s="142">
        <v>6</v>
      </c>
      <c r="C63" s="135" t="s">
        <v>90</v>
      </c>
      <c r="D63" s="184" t="s">
        <v>91</v>
      </c>
      <c r="E63" s="185" t="s">
        <v>59</v>
      </c>
      <c r="F63" s="136" t="s">
        <v>92</v>
      </c>
      <c r="G63" s="141">
        <f t="shared" ref="G63:G64" si="2">0.88*34.63</f>
        <v>30.474400000000003</v>
      </c>
      <c r="H63" s="138">
        <f t="shared" si="1"/>
        <v>182.84639999999999</v>
      </c>
      <c r="I63" s="14"/>
      <c r="J63" s="139" t="s">
        <v>70</v>
      </c>
    </row>
    <row r="64" spans="1:10" ht="24">
      <c r="A64" s="13"/>
      <c r="B64" s="142">
        <v>6</v>
      </c>
      <c r="C64" s="135" t="s">
        <v>90</v>
      </c>
      <c r="D64" s="184" t="s">
        <v>91</v>
      </c>
      <c r="E64" s="185" t="s">
        <v>59</v>
      </c>
      <c r="F64" s="136" t="s">
        <v>92</v>
      </c>
      <c r="G64" s="141">
        <f t="shared" si="2"/>
        <v>30.474400000000003</v>
      </c>
      <c r="H64" s="138">
        <f t="shared" si="1"/>
        <v>182.84639999999999</v>
      </c>
      <c r="I64" s="14"/>
      <c r="J64" s="139" t="s">
        <v>70</v>
      </c>
    </row>
    <row r="65" spans="1:9" ht="12.4" hidden="1" customHeight="1">
      <c r="A65" s="13"/>
      <c r="B65" s="1"/>
      <c r="C65" s="36"/>
      <c r="D65" s="160"/>
      <c r="E65" s="161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1"/>
        <v>0</v>
      </c>
      <c r="I65" s="14"/>
    </row>
    <row r="66" spans="1:9" ht="12.4" hidden="1" customHeight="1">
      <c r="A66" s="13"/>
      <c r="B66" s="1"/>
      <c r="C66" s="36"/>
      <c r="D66" s="160"/>
      <c r="E66" s="161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1"/>
        <v>0</v>
      </c>
      <c r="I66" s="14"/>
    </row>
    <row r="67" spans="1:9" ht="12.4" hidden="1" customHeight="1">
      <c r="A67" s="13"/>
      <c r="B67" s="1"/>
      <c r="C67" s="36"/>
      <c r="D67" s="160"/>
      <c r="E67" s="161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1"/>
        <v>0</v>
      </c>
      <c r="I67" s="14"/>
    </row>
    <row r="68" spans="1:9" ht="12.4" hidden="1" customHeight="1">
      <c r="A68" s="13"/>
      <c r="B68" s="1"/>
      <c r="C68" s="36"/>
      <c r="D68" s="160"/>
      <c r="E68" s="161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1"/>
        <v>0</v>
      </c>
      <c r="I68" s="14"/>
    </row>
    <row r="69" spans="1:9" ht="12.4" hidden="1" customHeight="1">
      <c r="A69" s="13"/>
      <c r="B69" s="1"/>
      <c r="C69" s="36"/>
      <c r="D69" s="160"/>
      <c r="E69" s="161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1"/>
        <v>0</v>
      </c>
      <c r="I69" s="14"/>
    </row>
    <row r="70" spans="1:9" ht="12.4" hidden="1" customHeight="1">
      <c r="A70" s="13"/>
      <c r="B70" s="1"/>
      <c r="C70" s="36"/>
      <c r="D70" s="160"/>
      <c r="E70" s="161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1"/>
        <v>0</v>
      </c>
      <c r="I70" s="14"/>
    </row>
    <row r="71" spans="1:9" ht="12.4" hidden="1" customHeight="1">
      <c r="A71" s="13"/>
      <c r="B71" s="1"/>
      <c r="C71" s="36"/>
      <c r="D71" s="160"/>
      <c r="E71" s="161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1"/>
        <v>0</v>
      </c>
      <c r="I71" s="14"/>
    </row>
    <row r="72" spans="1:9" ht="12.4" hidden="1" customHeight="1">
      <c r="A72" s="13"/>
      <c r="B72" s="1"/>
      <c r="C72" s="36"/>
      <c r="D72" s="160"/>
      <c r="E72" s="161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1"/>
        <v>0</v>
      </c>
      <c r="I72" s="14"/>
    </row>
    <row r="73" spans="1:9" ht="12.4" hidden="1" customHeight="1">
      <c r="A73" s="13"/>
      <c r="B73" s="1"/>
      <c r="C73" s="36"/>
      <c r="D73" s="160"/>
      <c r="E73" s="161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1"/>
        <v>0</v>
      </c>
      <c r="I73" s="14"/>
    </row>
    <row r="74" spans="1:9" ht="12.4" hidden="1" customHeight="1">
      <c r="A74" s="13"/>
      <c r="B74" s="1"/>
      <c r="C74" s="36"/>
      <c r="D74" s="160"/>
      <c r="E74" s="161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1"/>
        <v>0</v>
      </c>
      <c r="I74" s="14"/>
    </row>
    <row r="75" spans="1:9" ht="12.4" hidden="1" customHeight="1">
      <c r="A75" s="13"/>
      <c r="B75" s="1"/>
      <c r="C75" s="36"/>
      <c r="D75" s="160"/>
      <c r="E75" s="161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1"/>
        <v>0</v>
      </c>
      <c r="I75" s="14"/>
    </row>
    <row r="76" spans="1:9" ht="12.4" hidden="1" customHeight="1">
      <c r="A76" s="13"/>
      <c r="B76" s="1"/>
      <c r="C76" s="36"/>
      <c r="D76" s="160"/>
      <c r="E76" s="161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1"/>
        <v>0</v>
      </c>
      <c r="I76" s="14"/>
    </row>
    <row r="77" spans="1:9" ht="12.4" hidden="1" customHeight="1">
      <c r="A77" s="13"/>
      <c r="B77" s="1"/>
      <c r="C77" s="36"/>
      <c r="D77" s="160"/>
      <c r="E77" s="161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1"/>
        <v>0</v>
      </c>
      <c r="I77" s="14"/>
    </row>
    <row r="78" spans="1:9" ht="12.4" hidden="1" customHeight="1">
      <c r="A78" s="13"/>
      <c r="B78" s="1"/>
      <c r="C78" s="36"/>
      <c r="D78" s="160"/>
      <c r="E78" s="161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1"/>
        <v>0</v>
      </c>
      <c r="I78" s="14"/>
    </row>
    <row r="79" spans="1:9" ht="12.4" hidden="1" customHeight="1">
      <c r="A79" s="13"/>
      <c r="B79" s="1"/>
      <c r="C79" s="36"/>
      <c r="D79" s="160"/>
      <c r="E79" s="161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1"/>
        <v>0</v>
      </c>
      <c r="I79" s="14"/>
    </row>
    <row r="80" spans="1:9" ht="12.4" hidden="1" customHeight="1">
      <c r="A80" s="13"/>
      <c r="B80" s="1"/>
      <c r="C80" s="36"/>
      <c r="D80" s="160"/>
      <c r="E80" s="161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1"/>
        <v>0</v>
      </c>
      <c r="I80" s="14"/>
    </row>
    <row r="81" spans="1:9" ht="12.4" hidden="1" customHeight="1">
      <c r="A81" s="13"/>
      <c r="B81" s="1"/>
      <c r="C81" s="36"/>
      <c r="D81" s="160"/>
      <c r="E81" s="161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1"/>
        <v>0</v>
      </c>
      <c r="I81" s="14"/>
    </row>
    <row r="82" spans="1:9" ht="12.4" hidden="1" customHeight="1">
      <c r="A82" s="13"/>
      <c r="B82" s="1"/>
      <c r="C82" s="36"/>
      <c r="D82" s="160"/>
      <c r="E82" s="161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1"/>
        <v>0</v>
      </c>
      <c r="I82" s="14"/>
    </row>
    <row r="83" spans="1:9" ht="12.4" hidden="1" customHeight="1">
      <c r="A83" s="13"/>
      <c r="B83" s="1"/>
      <c r="C83" s="36"/>
      <c r="D83" s="160"/>
      <c r="E83" s="161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1"/>
        <v>0</v>
      </c>
      <c r="I83" s="14"/>
    </row>
    <row r="84" spans="1:9" ht="12.4" hidden="1" customHeight="1">
      <c r="A84" s="13"/>
      <c r="B84" s="1"/>
      <c r="C84" s="37"/>
      <c r="D84" s="160"/>
      <c r="E84" s="161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ref="H84:H147" si="3">ROUND(IF(ISNUMBER(B84), G84*B84, 0),5)</f>
        <v>0</v>
      </c>
      <c r="I84" s="14"/>
    </row>
    <row r="85" spans="1:9" ht="12" hidden="1" customHeight="1">
      <c r="A85" s="13"/>
      <c r="B85" s="1"/>
      <c r="C85" s="36"/>
      <c r="D85" s="160"/>
      <c r="E85" s="161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3"/>
        <v>0</v>
      </c>
      <c r="I85" s="14"/>
    </row>
    <row r="86" spans="1:9" ht="12.4" hidden="1" customHeight="1">
      <c r="A86" s="13"/>
      <c r="B86" s="1"/>
      <c r="C86" s="36"/>
      <c r="D86" s="160"/>
      <c r="E86" s="161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3"/>
        <v>0</v>
      </c>
      <c r="I86" s="14"/>
    </row>
    <row r="87" spans="1:9" ht="12.4" hidden="1" customHeight="1">
      <c r="A87" s="13"/>
      <c r="B87" s="1"/>
      <c r="C87" s="36"/>
      <c r="D87" s="160"/>
      <c r="E87" s="161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3"/>
        <v>0</v>
      </c>
      <c r="I87" s="14"/>
    </row>
    <row r="88" spans="1:9" ht="12.4" hidden="1" customHeight="1">
      <c r="A88" s="13"/>
      <c r="B88" s="1"/>
      <c r="C88" s="36"/>
      <c r="D88" s="160"/>
      <c r="E88" s="161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3"/>
        <v>0</v>
      </c>
      <c r="I88" s="14"/>
    </row>
    <row r="89" spans="1:9" ht="12.4" hidden="1" customHeight="1">
      <c r="A89" s="13"/>
      <c r="B89" s="1"/>
      <c r="C89" s="36"/>
      <c r="D89" s="160"/>
      <c r="E89" s="161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3"/>
        <v>0</v>
      </c>
      <c r="I89" s="14"/>
    </row>
    <row r="90" spans="1:9" ht="12.4" hidden="1" customHeight="1">
      <c r="A90" s="13"/>
      <c r="B90" s="1"/>
      <c r="C90" s="36"/>
      <c r="D90" s="160"/>
      <c r="E90" s="161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3"/>
        <v>0</v>
      </c>
      <c r="I90" s="14"/>
    </row>
    <row r="91" spans="1:9" ht="12.4" hidden="1" customHeight="1">
      <c r="A91" s="13"/>
      <c r="B91" s="1"/>
      <c r="C91" s="36"/>
      <c r="D91" s="160"/>
      <c r="E91" s="161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3"/>
        <v>0</v>
      </c>
      <c r="I91" s="14"/>
    </row>
    <row r="92" spans="1:9" ht="12.4" hidden="1" customHeight="1">
      <c r="A92" s="13"/>
      <c r="B92" s="1"/>
      <c r="C92" s="36"/>
      <c r="D92" s="160"/>
      <c r="E92" s="161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3"/>
        <v>0</v>
      </c>
      <c r="I92" s="14"/>
    </row>
    <row r="93" spans="1:9" ht="12.4" hidden="1" customHeight="1">
      <c r="A93" s="13"/>
      <c r="B93" s="1"/>
      <c r="C93" s="36"/>
      <c r="D93" s="160"/>
      <c r="E93" s="161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3"/>
        <v>0</v>
      </c>
      <c r="I93" s="14"/>
    </row>
    <row r="94" spans="1:9" ht="12.4" hidden="1" customHeight="1">
      <c r="A94" s="13"/>
      <c r="B94" s="1"/>
      <c r="C94" s="36"/>
      <c r="D94" s="160"/>
      <c r="E94" s="161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3"/>
        <v>0</v>
      </c>
      <c r="I94" s="14"/>
    </row>
    <row r="95" spans="1:9" ht="12.4" hidden="1" customHeight="1">
      <c r="A95" s="13"/>
      <c r="B95" s="1"/>
      <c r="C95" s="36"/>
      <c r="D95" s="160"/>
      <c r="E95" s="161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3"/>
        <v>0</v>
      </c>
      <c r="I95" s="14"/>
    </row>
    <row r="96" spans="1:9" ht="12.4" hidden="1" customHeight="1">
      <c r="A96" s="13"/>
      <c r="B96" s="1"/>
      <c r="C96" s="36"/>
      <c r="D96" s="160"/>
      <c r="E96" s="161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3"/>
        <v>0</v>
      </c>
      <c r="I96" s="14"/>
    </row>
    <row r="97" spans="1:9" ht="12.4" hidden="1" customHeight="1">
      <c r="A97" s="13"/>
      <c r="B97" s="1"/>
      <c r="C97" s="36"/>
      <c r="D97" s="160"/>
      <c r="E97" s="161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3"/>
        <v>0</v>
      </c>
      <c r="I97" s="14"/>
    </row>
    <row r="98" spans="1:9" ht="12.4" hidden="1" customHeight="1">
      <c r="A98" s="13"/>
      <c r="B98" s="1"/>
      <c r="C98" s="37"/>
      <c r="D98" s="160"/>
      <c r="E98" s="161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3"/>
        <v>0</v>
      </c>
      <c r="I98" s="14"/>
    </row>
    <row r="99" spans="1:9" ht="12" hidden="1" customHeight="1">
      <c r="A99" s="13"/>
      <c r="B99" s="1"/>
      <c r="C99" s="36"/>
      <c r="D99" s="160"/>
      <c r="E99" s="161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60"/>
      <c r="E100" s="161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60"/>
      <c r="E101" s="161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60"/>
      <c r="E102" s="161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60"/>
      <c r="E103" s="161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60"/>
      <c r="E104" s="161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60"/>
      <c r="E105" s="161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60"/>
      <c r="E106" s="161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60"/>
      <c r="E107" s="161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60"/>
      <c r="E108" s="161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60"/>
      <c r="E109" s="161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60"/>
      <c r="E110" s="161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60"/>
      <c r="E111" s="161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60"/>
      <c r="E112" s="161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60"/>
      <c r="E113" s="161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60"/>
      <c r="E114" s="161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60"/>
      <c r="E115" s="161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60"/>
      <c r="E116" s="161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60"/>
      <c r="E117" s="161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60"/>
      <c r="E118" s="161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60"/>
      <c r="E119" s="161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60"/>
      <c r="E120" s="161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60"/>
      <c r="E121" s="161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60"/>
      <c r="E122" s="161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60"/>
      <c r="E123" s="161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60"/>
      <c r="E124" s="161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60"/>
      <c r="E125" s="161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7"/>
      <c r="D126" s="160"/>
      <c r="E126" s="161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6"/>
      <c r="D127" s="160"/>
      <c r="E127" s="161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3"/>
        <v>0</v>
      </c>
      <c r="I127" s="14"/>
    </row>
    <row r="128" spans="1:9" ht="12.4" hidden="1" customHeight="1">
      <c r="A128" s="13"/>
      <c r="B128" s="1"/>
      <c r="C128" s="36"/>
      <c r="D128" s="160"/>
      <c r="E128" s="161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3"/>
        <v>0</v>
      </c>
      <c r="I128" s="14"/>
    </row>
    <row r="129" spans="1:9" ht="12.4" hidden="1" customHeight="1">
      <c r="A129" s="13"/>
      <c r="B129" s="1"/>
      <c r="C129" s="36"/>
      <c r="D129" s="160"/>
      <c r="E129" s="161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3"/>
        <v>0</v>
      </c>
      <c r="I129" s="14"/>
    </row>
    <row r="130" spans="1:9" ht="12.4" hidden="1" customHeight="1">
      <c r="A130" s="13"/>
      <c r="B130" s="1"/>
      <c r="C130" s="36"/>
      <c r="D130" s="160"/>
      <c r="E130" s="161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3"/>
        <v>0</v>
      </c>
      <c r="I130" s="14"/>
    </row>
    <row r="131" spans="1:9" ht="12.4" hidden="1" customHeight="1">
      <c r="A131" s="13"/>
      <c r="B131" s="1"/>
      <c r="C131" s="36"/>
      <c r="D131" s="160"/>
      <c r="E131" s="161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3"/>
        <v>0</v>
      </c>
      <c r="I131" s="14"/>
    </row>
    <row r="132" spans="1:9" ht="12.4" hidden="1" customHeight="1">
      <c r="A132" s="13"/>
      <c r="B132" s="1"/>
      <c r="C132" s="36"/>
      <c r="D132" s="160"/>
      <c r="E132" s="161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3"/>
        <v>0</v>
      </c>
      <c r="I132" s="14"/>
    </row>
    <row r="133" spans="1:9" ht="12.4" hidden="1" customHeight="1">
      <c r="A133" s="13"/>
      <c r="B133" s="1"/>
      <c r="C133" s="36"/>
      <c r="D133" s="160"/>
      <c r="E133" s="161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3"/>
        <v>0</v>
      </c>
      <c r="I133" s="14"/>
    </row>
    <row r="134" spans="1:9" ht="12.4" hidden="1" customHeight="1">
      <c r="A134" s="13"/>
      <c r="B134" s="1"/>
      <c r="C134" s="36"/>
      <c r="D134" s="160"/>
      <c r="E134" s="161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3"/>
        <v>0</v>
      </c>
      <c r="I134" s="14"/>
    </row>
    <row r="135" spans="1:9" ht="12.4" hidden="1" customHeight="1">
      <c r="A135" s="13"/>
      <c r="B135" s="1"/>
      <c r="C135" s="36"/>
      <c r="D135" s="160"/>
      <c r="E135" s="161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3"/>
        <v>0</v>
      </c>
      <c r="I135" s="14"/>
    </row>
    <row r="136" spans="1:9" ht="12.4" hidden="1" customHeight="1">
      <c r="A136" s="13"/>
      <c r="B136" s="1"/>
      <c r="C136" s="36"/>
      <c r="D136" s="160"/>
      <c r="E136" s="161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3"/>
        <v>0</v>
      </c>
      <c r="I136" s="14"/>
    </row>
    <row r="137" spans="1:9" ht="12.4" hidden="1" customHeight="1">
      <c r="A137" s="13"/>
      <c r="B137" s="1"/>
      <c r="C137" s="36"/>
      <c r="D137" s="160"/>
      <c r="E137" s="161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3"/>
        <v>0</v>
      </c>
      <c r="I137" s="14"/>
    </row>
    <row r="138" spans="1:9" ht="12.4" hidden="1" customHeight="1">
      <c r="A138" s="13"/>
      <c r="B138" s="1"/>
      <c r="C138" s="36"/>
      <c r="D138" s="160"/>
      <c r="E138" s="161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3"/>
        <v>0</v>
      </c>
      <c r="I138" s="14"/>
    </row>
    <row r="139" spans="1:9" ht="12.4" hidden="1" customHeight="1">
      <c r="A139" s="13"/>
      <c r="B139" s="1"/>
      <c r="C139" s="36"/>
      <c r="D139" s="160"/>
      <c r="E139" s="161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3"/>
        <v>0</v>
      </c>
      <c r="I139" s="14"/>
    </row>
    <row r="140" spans="1:9" ht="12.4" hidden="1" customHeight="1">
      <c r="A140" s="13"/>
      <c r="B140" s="1"/>
      <c r="C140" s="36"/>
      <c r="D140" s="160"/>
      <c r="E140" s="161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3"/>
        <v>0</v>
      </c>
      <c r="I140" s="14"/>
    </row>
    <row r="141" spans="1:9" ht="12.4" hidden="1" customHeight="1">
      <c r="A141" s="13"/>
      <c r="B141" s="1"/>
      <c r="C141" s="36"/>
      <c r="D141" s="160"/>
      <c r="E141" s="161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3"/>
        <v>0</v>
      </c>
      <c r="I141" s="14"/>
    </row>
    <row r="142" spans="1:9" ht="12.4" hidden="1" customHeight="1">
      <c r="A142" s="13"/>
      <c r="B142" s="1"/>
      <c r="C142" s="36"/>
      <c r="D142" s="160"/>
      <c r="E142" s="161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3"/>
        <v>0</v>
      </c>
      <c r="I142" s="14"/>
    </row>
    <row r="143" spans="1:9" ht="12.4" hidden="1" customHeight="1">
      <c r="A143" s="13"/>
      <c r="B143" s="1"/>
      <c r="C143" s="36"/>
      <c r="D143" s="160"/>
      <c r="E143" s="161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3"/>
        <v>0</v>
      </c>
      <c r="I143" s="14"/>
    </row>
    <row r="144" spans="1:9" ht="12.4" hidden="1" customHeight="1">
      <c r="A144" s="13"/>
      <c r="B144" s="1"/>
      <c r="C144" s="36"/>
      <c r="D144" s="160"/>
      <c r="E144" s="161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3"/>
        <v>0</v>
      </c>
      <c r="I144" s="14"/>
    </row>
    <row r="145" spans="1:9" ht="12.4" hidden="1" customHeight="1">
      <c r="A145" s="13"/>
      <c r="B145" s="1"/>
      <c r="C145" s="36"/>
      <c r="D145" s="160"/>
      <c r="E145" s="161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3"/>
        <v>0</v>
      </c>
      <c r="I145" s="14"/>
    </row>
    <row r="146" spans="1:9" ht="12.4" hidden="1" customHeight="1">
      <c r="A146" s="13"/>
      <c r="B146" s="1"/>
      <c r="C146" s="36"/>
      <c r="D146" s="160"/>
      <c r="E146" s="161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3"/>
        <v>0</v>
      </c>
      <c r="I146" s="14"/>
    </row>
    <row r="147" spans="1:9" ht="12.4" hidden="1" customHeight="1">
      <c r="A147" s="13"/>
      <c r="B147" s="1"/>
      <c r="C147" s="36"/>
      <c r="D147" s="160"/>
      <c r="E147" s="161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3"/>
        <v>0</v>
      </c>
      <c r="I147" s="14"/>
    </row>
    <row r="148" spans="1:9" ht="12.4" hidden="1" customHeight="1">
      <c r="A148" s="13"/>
      <c r="B148" s="1"/>
      <c r="C148" s="36"/>
      <c r="D148" s="160"/>
      <c r="E148" s="161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ref="H148:H177" si="4">ROUND(IF(ISNUMBER(B148), G148*B148, 0),5)</f>
        <v>0</v>
      </c>
      <c r="I148" s="14"/>
    </row>
    <row r="149" spans="1:9" ht="12.4" hidden="1" customHeight="1">
      <c r="A149" s="13"/>
      <c r="B149" s="1"/>
      <c r="C149" s="36"/>
      <c r="D149" s="160"/>
      <c r="E149" s="161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60"/>
      <c r="E150" s="161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6"/>
      <c r="D151" s="160"/>
      <c r="E151" s="161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60"/>
      <c r="E152" s="161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60"/>
      <c r="E153" s="161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60"/>
      <c r="E154" s="161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60"/>
      <c r="E155" s="161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60"/>
      <c r="E156" s="161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60"/>
      <c r="E157" s="161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60"/>
      <c r="E158" s="161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60"/>
      <c r="E159" s="161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60"/>
      <c r="E160" s="161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60"/>
      <c r="E161" s="161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60"/>
      <c r="E162" s="161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60"/>
      <c r="E163" s="161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60"/>
      <c r="E164" s="161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60"/>
      <c r="E165" s="161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60"/>
      <c r="E166" s="161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60"/>
      <c r="E167" s="161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60"/>
      <c r="E168" s="161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60"/>
      <c r="E169" s="161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60"/>
      <c r="E170" s="161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60"/>
      <c r="E171" s="161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60"/>
      <c r="E172" s="161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60"/>
      <c r="E173" s="161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60"/>
      <c r="E174" s="161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60"/>
      <c r="E175" s="161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60"/>
      <c r="E176" s="161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60"/>
      <c r="E177" s="161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60"/>
      <c r="E178" s="161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60"/>
      <c r="E179" s="161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60"/>
      <c r="E180" s="161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6"/>
      <c r="D181" s="160"/>
      <c r="E181" s="161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60"/>
      <c r="E182" s="161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60"/>
      <c r="E183" s="161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60"/>
      <c r="E184" s="161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60"/>
      <c r="E185" s="161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60"/>
      <c r="E186" s="161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60"/>
      <c r="E187" s="161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60"/>
      <c r="E188" s="161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60"/>
      <c r="E189" s="161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60"/>
      <c r="E190" s="161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60"/>
      <c r="E191" s="161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60"/>
      <c r="E192" s="161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60"/>
      <c r="E193" s="161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60"/>
      <c r="E194" s="161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60"/>
      <c r="E195" s="161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60"/>
      <c r="E196" s="161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60"/>
      <c r="E197" s="161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60"/>
      <c r="E198" s="161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60"/>
      <c r="E199" s="161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60"/>
      <c r="E200" s="161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60"/>
      <c r="E201" s="161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60"/>
      <c r="E202" s="161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60"/>
      <c r="E203" s="161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60"/>
      <c r="E204" s="161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60"/>
      <c r="E205" s="161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60"/>
      <c r="E206" s="161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6"/>
      <c r="D207" s="160"/>
      <c r="E207" s="161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6"/>
      <c r="D208" s="160"/>
      <c r="E208" s="161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60"/>
      <c r="E209" s="161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60"/>
      <c r="E210" s="161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60"/>
      <c r="E211" s="161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60"/>
      <c r="E212" s="161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60"/>
      <c r="E213" s="161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60"/>
      <c r="E214" s="161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60"/>
      <c r="E215" s="161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60"/>
      <c r="E216" s="161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60"/>
      <c r="E217" s="161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60"/>
      <c r="E218" s="161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60"/>
      <c r="E219" s="161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60"/>
      <c r="E220" s="161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60"/>
      <c r="E221" s="161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60"/>
      <c r="E222" s="161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60"/>
      <c r="E223" s="161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60"/>
      <c r="E224" s="161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60"/>
      <c r="E225" s="161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60"/>
      <c r="E226" s="161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60"/>
      <c r="E227" s="161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60"/>
      <c r="E228" s="161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60"/>
      <c r="E229" s="161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60"/>
      <c r="E230" s="161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60"/>
      <c r="E231" s="161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60"/>
      <c r="E232" s="161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60"/>
      <c r="E233" s="161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60"/>
      <c r="E234" s="161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60"/>
      <c r="E235" s="161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60"/>
      <c r="E236" s="161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60"/>
      <c r="E237" s="161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60"/>
      <c r="E238" s="161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60"/>
      <c r="E239" s="161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60"/>
      <c r="E240" s="161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60"/>
      <c r="E241" s="161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60"/>
      <c r="E242" s="161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60"/>
      <c r="E243" s="161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60"/>
      <c r="E244" s="161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60"/>
      <c r="E245" s="161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60"/>
      <c r="E246" s="161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60"/>
      <c r="E247" s="161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60"/>
      <c r="E248" s="161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60"/>
      <c r="E249" s="161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60"/>
      <c r="E250" s="161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60"/>
      <c r="E251" s="161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60"/>
      <c r="E252" s="161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60"/>
      <c r="E253" s="161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60"/>
      <c r="E254" s="161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60"/>
      <c r="E255" s="161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60"/>
      <c r="E256" s="161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60"/>
      <c r="E257" s="161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60"/>
      <c r="E258" s="161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6"/>
      <c r="D259" s="160"/>
      <c r="E259" s="161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6"/>
      <c r="D260" s="160"/>
      <c r="E260" s="161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60"/>
      <c r="E261" s="161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60"/>
      <c r="E262" s="161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60"/>
      <c r="E263" s="161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60"/>
      <c r="E264" s="161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60"/>
      <c r="E265" s="161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60"/>
      <c r="E266" s="161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60"/>
      <c r="E267" s="161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60"/>
      <c r="E268" s="161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60"/>
      <c r="E269" s="161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60"/>
      <c r="E270" s="161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60"/>
      <c r="E271" s="161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60"/>
      <c r="E272" s="161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60"/>
      <c r="E273" s="161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60"/>
      <c r="E274" s="161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60"/>
      <c r="E275" s="161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60"/>
      <c r="E276" s="161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60"/>
      <c r="E277" s="161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60"/>
      <c r="E278" s="161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60"/>
      <c r="E279" s="161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60"/>
      <c r="E280" s="161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60"/>
      <c r="E281" s="161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60"/>
      <c r="E282" s="161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60"/>
      <c r="E283" s="161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60"/>
      <c r="E284" s="161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60"/>
      <c r="E285" s="161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60"/>
      <c r="E286" s="161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60"/>
      <c r="E287" s="161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60"/>
      <c r="E288" s="161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60"/>
      <c r="E289" s="161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60"/>
      <c r="E290" s="161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60"/>
      <c r="E291" s="161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60"/>
      <c r="E292" s="161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60"/>
      <c r="E293" s="161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60"/>
      <c r="E294" s="161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60"/>
      <c r="E295" s="161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60"/>
      <c r="E296" s="161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60"/>
      <c r="E297" s="161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60"/>
      <c r="E298" s="161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60"/>
      <c r="E299" s="161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60"/>
      <c r="E300" s="161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60"/>
      <c r="E301" s="161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60"/>
      <c r="E302" s="161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60"/>
      <c r="E303" s="161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6"/>
      <c r="D304" s="160"/>
      <c r="E304" s="161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60"/>
      <c r="E305" s="161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60"/>
      <c r="E306" s="161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60"/>
      <c r="E307" s="161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60"/>
      <c r="E308" s="161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60"/>
      <c r="E309" s="161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60"/>
      <c r="E310" s="161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60"/>
      <c r="E311" s="161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60"/>
      <c r="E312" s="161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60"/>
      <c r="E313" s="161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60"/>
      <c r="E314" s="161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60"/>
      <c r="E315" s="161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6"/>
      <c r="D316" s="160"/>
      <c r="E316" s="161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60"/>
      <c r="E317" s="161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60"/>
      <c r="E318" s="161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60"/>
      <c r="E319" s="161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60"/>
      <c r="E320" s="161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60"/>
      <c r="E321" s="161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60"/>
      <c r="E322" s="161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60"/>
      <c r="E323" s="161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60"/>
      <c r="E324" s="161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60"/>
      <c r="E325" s="161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60"/>
      <c r="E326" s="161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60"/>
      <c r="E327" s="161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60"/>
      <c r="E328" s="161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60"/>
      <c r="E329" s="161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60"/>
      <c r="E330" s="161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60"/>
      <c r="E331" s="161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60"/>
      <c r="E332" s="161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60"/>
      <c r="E333" s="161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60"/>
      <c r="E334" s="161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60"/>
      <c r="E335" s="161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60"/>
      <c r="E336" s="161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60"/>
      <c r="E337" s="161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60"/>
      <c r="E338" s="161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60"/>
      <c r="E339" s="161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60"/>
      <c r="E340" s="161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60"/>
      <c r="E341" s="161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60"/>
      <c r="E342" s="161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60"/>
      <c r="E343" s="161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60"/>
      <c r="E344" s="161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60"/>
      <c r="E345" s="161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6"/>
      <c r="D346" s="160"/>
      <c r="E346" s="161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60"/>
      <c r="E347" s="161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60"/>
      <c r="E348" s="161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60"/>
      <c r="E349" s="161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60"/>
      <c r="E350" s="161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60"/>
      <c r="E351" s="161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60"/>
      <c r="E352" s="161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60"/>
      <c r="E353" s="161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60"/>
      <c r="E354" s="161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60"/>
      <c r="E355" s="161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60"/>
      <c r="E356" s="161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60"/>
      <c r="E357" s="161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60"/>
      <c r="E358" s="161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60"/>
      <c r="E359" s="161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60"/>
      <c r="E360" s="161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60"/>
      <c r="E361" s="161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60"/>
      <c r="E362" s="161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60"/>
      <c r="E363" s="161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60"/>
      <c r="E364" s="161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60"/>
      <c r="E365" s="161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60"/>
      <c r="E366" s="161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60"/>
      <c r="E367" s="161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6"/>
      <c r="D368" s="160"/>
      <c r="E368" s="161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60"/>
      <c r="E369" s="161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60"/>
      <c r="E370" s="161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60"/>
      <c r="E371" s="161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60"/>
      <c r="E372" s="161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60"/>
      <c r="E373" s="161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60"/>
      <c r="E374" s="161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60"/>
      <c r="E375" s="161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60"/>
      <c r="E376" s="161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60"/>
      <c r="E377" s="161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60"/>
      <c r="E378" s="161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60"/>
      <c r="E379" s="161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60"/>
      <c r="E380" s="161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60"/>
      <c r="E381" s="161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60"/>
      <c r="E382" s="161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60"/>
      <c r="E383" s="161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60"/>
      <c r="E384" s="161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60"/>
      <c r="E385" s="161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60"/>
      <c r="E386" s="161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60"/>
      <c r="E387" s="161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60"/>
      <c r="E388" s="161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60"/>
      <c r="E389" s="161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60"/>
      <c r="E390" s="161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60"/>
      <c r="E391" s="161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60"/>
      <c r="E392" s="161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60"/>
      <c r="E393" s="161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60"/>
      <c r="E394" s="161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60"/>
      <c r="E395" s="161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60"/>
      <c r="E396" s="161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60"/>
      <c r="E397" s="161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6"/>
      <c r="D398" s="160"/>
      <c r="E398" s="161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60"/>
      <c r="E399" s="161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60"/>
      <c r="E400" s="161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60"/>
      <c r="E401" s="161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60"/>
      <c r="E402" s="161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60"/>
      <c r="E403" s="161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60"/>
      <c r="E404" s="161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60"/>
      <c r="E405" s="161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60"/>
      <c r="E406" s="161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60"/>
      <c r="E407" s="161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60"/>
      <c r="E408" s="161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60"/>
      <c r="E409" s="161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60"/>
      <c r="E410" s="161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60"/>
      <c r="E411" s="161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60"/>
      <c r="E412" s="161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60"/>
      <c r="E413" s="161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60"/>
      <c r="E414" s="161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60"/>
      <c r="E415" s="161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60"/>
      <c r="E416" s="161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60"/>
      <c r="E417" s="161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60"/>
      <c r="E418" s="161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60"/>
      <c r="E419" s="161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60"/>
      <c r="E420" s="161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60"/>
      <c r="E421" s="161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60"/>
      <c r="E422" s="161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60"/>
      <c r="E423" s="161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6"/>
      <c r="D424" s="160"/>
      <c r="E424" s="161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6"/>
      <c r="D425" s="160"/>
      <c r="E425" s="161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60"/>
      <c r="E426" s="161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60"/>
      <c r="E427" s="161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60"/>
      <c r="E428" s="161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60"/>
      <c r="E429" s="161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60"/>
      <c r="E430" s="161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60"/>
      <c r="E431" s="161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60"/>
      <c r="E432" s="161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60"/>
      <c r="E433" s="161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60"/>
      <c r="E434" s="161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60"/>
      <c r="E435" s="161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60"/>
      <c r="E436" s="161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60"/>
      <c r="E437" s="161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60"/>
      <c r="E438" s="161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60"/>
      <c r="E439" s="161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60"/>
      <c r="E440" s="161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60"/>
      <c r="E441" s="161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60"/>
      <c r="E442" s="161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60"/>
      <c r="E443" s="161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60"/>
      <c r="E444" s="161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60"/>
      <c r="E445" s="161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60"/>
      <c r="E446" s="161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60"/>
      <c r="E447" s="161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60"/>
      <c r="E448" s="161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60"/>
      <c r="E449" s="161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60"/>
      <c r="E450" s="161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60"/>
      <c r="E451" s="161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60"/>
      <c r="E452" s="161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60"/>
      <c r="E453" s="161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60"/>
      <c r="E454" s="161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60"/>
      <c r="E455" s="161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60"/>
      <c r="E456" s="161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60"/>
      <c r="E457" s="161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60"/>
      <c r="E458" s="161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60"/>
      <c r="E459" s="161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60"/>
      <c r="E460" s="161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60"/>
      <c r="E461" s="161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60"/>
      <c r="E462" s="161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60"/>
      <c r="E463" s="161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60"/>
      <c r="E464" s="161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60"/>
      <c r="E465" s="161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60"/>
      <c r="E466" s="161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60"/>
      <c r="E467" s="161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60"/>
      <c r="E468" s="161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60"/>
      <c r="E469" s="161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60"/>
      <c r="E470" s="161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60"/>
      <c r="E471" s="161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60"/>
      <c r="E472" s="161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60"/>
      <c r="E473" s="161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60"/>
      <c r="E474" s="161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60"/>
      <c r="E475" s="161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6"/>
      <c r="D476" s="160"/>
      <c r="E476" s="161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6"/>
      <c r="D477" s="160"/>
      <c r="E477" s="161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60"/>
      <c r="E478" s="161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60"/>
      <c r="E479" s="161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60"/>
      <c r="E480" s="161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60"/>
      <c r="E481" s="161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60"/>
      <c r="E482" s="161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60"/>
      <c r="E483" s="161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60"/>
      <c r="E484" s="161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60"/>
      <c r="E485" s="161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60"/>
      <c r="E486" s="161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60"/>
      <c r="E487" s="161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60"/>
      <c r="E488" s="161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60"/>
      <c r="E489" s="161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60"/>
      <c r="E490" s="161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60"/>
      <c r="E491" s="161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60"/>
      <c r="E492" s="161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60"/>
      <c r="E493" s="161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60"/>
      <c r="E494" s="161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60"/>
      <c r="E495" s="161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60"/>
      <c r="E496" s="161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60"/>
      <c r="E497" s="161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60"/>
      <c r="E498" s="161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60"/>
      <c r="E499" s="161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60"/>
      <c r="E500" s="161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60"/>
      <c r="E501" s="161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60"/>
      <c r="E502" s="161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60"/>
      <c r="E503" s="161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60"/>
      <c r="E504" s="161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60"/>
      <c r="E505" s="161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60"/>
      <c r="E506" s="161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60"/>
      <c r="E507" s="161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60"/>
      <c r="E508" s="161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60"/>
      <c r="E509" s="161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60"/>
      <c r="E510" s="161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60"/>
      <c r="E511" s="161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60"/>
      <c r="E512" s="161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60"/>
      <c r="E513" s="161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60"/>
      <c r="E514" s="161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60"/>
      <c r="E515" s="161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60"/>
      <c r="E516" s="161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60"/>
      <c r="E517" s="161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60"/>
      <c r="E518" s="161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60"/>
      <c r="E519" s="161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60"/>
      <c r="E520" s="161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6"/>
      <c r="D521" s="160"/>
      <c r="E521" s="161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60"/>
      <c r="E522" s="161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60"/>
      <c r="E523" s="161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60"/>
      <c r="E524" s="161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60"/>
      <c r="E525" s="161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60"/>
      <c r="E526" s="161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60"/>
      <c r="E527" s="161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60"/>
      <c r="E528" s="161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60"/>
      <c r="E529" s="161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60"/>
      <c r="E530" s="161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60"/>
      <c r="E531" s="161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60"/>
      <c r="E532" s="161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6"/>
      <c r="D533" s="160"/>
      <c r="E533" s="161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60"/>
      <c r="E534" s="161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60"/>
      <c r="E535" s="161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60"/>
      <c r="E536" s="161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60"/>
      <c r="E537" s="161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60"/>
      <c r="E538" s="161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60"/>
      <c r="E539" s="161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60"/>
      <c r="E540" s="161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60"/>
      <c r="E541" s="161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60"/>
      <c r="E542" s="161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60"/>
      <c r="E543" s="161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60"/>
      <c r="E544" s="161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60"/>
      <c r="E545" s="161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60"/>
      <c r="E546" s="161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60"/>
      <c r="E547" s="161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60"/>
      <c r="E548" s="161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60"/>
      <c r="E549" s="161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60"/>
      <c r="E550" s="161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60"/>
      <c r="E551" s="161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60"/>
      <c r="E552" s="161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60"/>
      <c r="E553" s="161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60"/>
      <c r="E554" s="161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60"/>
      <c r="E555" s="161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60"/>
      <c r="E556" s="161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60"/>
      <c r="E557" s="161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60"/>
      <c r="E558" s="161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60"/>
      <c r="E559" s="161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60"/>
      <c r="E560" s="161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60"/>
      <c r="E561" s="161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60"/>
      <c r="E562" s="161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6"/>
      <c r="D563" s="160"/>
      <c r="E563" s="161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60"/>
      <c r="E564" s="161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60"/>
      <c r="E565" s="161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60"/>
      <c r="E566" s="161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60"/>
      <c r="E567" s="161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60"/>
      <c r="E568" s="161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60"/>
      <c r="E569" s="161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60"/>
      <c r="E570" s="161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60"/>
      <c r="E571" s="161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60"/>
      <c r="E572" s="161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60"/>
      <c r="E573" s="161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60"/>
      <c r="E574" s="161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60"/>
      <c r="E575" s="161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60"/>
      <c r="E576" s="161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60"/>
      <c r="E577" s="161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60"/>
      <c r="E578" s="161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60"/>
      <c r="E579" s="161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60"/>
      <c r="E580" s="161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60"/>
      <c r="E581" s="161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60"/>
      <c r="E582" s="161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60"/>
      <c r="E583" s="161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60"/>
      <c r="E584" s="161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6"/>
      <c r="D585" s="160"/>
      <c r="E585" s="161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60"/>
      <c r="E586" s="161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60"/>
      <c r="E587" s="161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60"/>
      <c r="E588" s="161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60"/>
      <c r="E589" s="161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60"/>
      <c r="E590" s="161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60"/>
      <c r="E591" s="161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60"/>
      <c r="E592" s="161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60"/>
      <c r="E593" s="161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60"/>
      <c r="E594" s="161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60"/>
      <c r="E595" s="161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60"/>
      <c r="E596" s="161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60"/>
      <c r="E597" s="161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60"/>
      <c r="E598" s="161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60"/>
      <c r="E599" s="161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60"/>
      <c r="E600" s="161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60"/>
      <c r="E601" s="161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60"/>
      <c r="E602" s="161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60"/>
      <c r="E603" s="161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60"/>
      <c r="E604" s="161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60"/>
      <c r="E605" s="161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60"/>
      <c r="E606" s="161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60"/>
      <c r="E607" s="161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60"/>
      <c r="E608" s="161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60"/>
      <c r="E609" s="161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60"/>
      <c r="E610" s="161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60"/>
      <c r="E611" s="161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60"/>
      <c r="E612" s="161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60"/>
      <c r="E613" s="161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60"/>
      <c r="E614" s="161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6"/>
      <c r="D615" s="160"/>
      <c r="E615" s="161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60"/>
      <c r="E616" s="161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60"/>
      <c r="E617" s="161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60"/>
      <c r="E618" s="161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60"/>
      <c r="E619" s="161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60"/>
      <c r="E620" s="161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60"/>
      <c r="E621" s="161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60"/>
      <c r="E622" s="161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60"/>
      <c r="E623" s="161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60"/>
      <c r="E624" s="161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60"/>
      <c r="E625" s="161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60"/>
      <c r="E626" s="161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60"/>
      <c r="E627" s="161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60"/>
      <c r="E628" s="161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60"/>
      <c r="E629" s="161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60"/>
      <c r="E630" s="161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60"/>
      <c r="E631" s="161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60"/>
      <c r="E632" s="161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60"/>
      <c r="E633" s="161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60"/>
      <c r="E634" s="161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60"/>
      <c r="E635" s="161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60"/>
      <c r="E636" s="161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60"/>
      <c r="E637" s="161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60"/>
      <c r="E638" s="161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60"/>
      <c r="E639" s="161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60"/>
      <c r="E640" s="161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6"/>
      <c r="D641" s="160"/>
      <c r="E641" s="161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6"/>
      <c r="D642" s="160"/>
      <c r="E642" s="161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60"/>
      <c r="E643" s="161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60"/>
      <c r="E644" s="161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60"/>
      <c r="E645" s="161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60"/>
      <c r="E646" s="161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60"/>
      <c r="E647" s="161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60"/>
      <c r="E648" s="161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60"/>
      <c r="E649" s="161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60"/>
      <c r="E650" s="161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60"/>
      <c r="E651" s="161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60"/>
      <c r="E652" s="161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60"/>
      <c r="E653" s="161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60"/>
      <c r="E654" s="161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60"/>
      <c r="E655" s="161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60"/>
      <c r="E656" s="161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60"/>
      <c r="E657" s="161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60"/>
      <c r="E658" s="161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60"/>
      <c r="E659" s="161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60"/>
      <c r="E660" s="161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60"/>
      <c r="E661" s="161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60"/>
      <c r="E662" s="161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60"/>
      <c r="E663" s="161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60"/>
      <c r="E664" s="161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60"/>
      <c r="E665" s="161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60"/>
      <c r="E666" s="161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60"/>
      <c r="E667" s="161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60"/>
      <c r="E668" s="161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60"/>
      <c r="E669" s="161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60"/>
      <c r="E670" s="161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60"/>
      <c r="E671" s="161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60"/>
      <c r="E672" s="161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60"/>
      <c r="E673" s="161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60"/>
      <c r="E674" s="161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60"/>
      <c r="E675" s="161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60"/>
      <c r="E676" s="161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60"/>
      <c r="E677" s="161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60"/>
      <c r="E678" s="161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60"/>
      <c r="E679" s="161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60"/>
      <c r="E680" s="161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60"/>
      <c r="E681" s="161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60"/>
      <c r="E682" s="161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60"/>
      <c r="E683" s="161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60"/>
      <c r="E684" s="161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60"/>
      <c r="E685" s="161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60"/>
      <c r="E686" s="161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60"/>
      <c r="E687" s="161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60"/>
      <c r="E688" s="161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60"/>
      <c r="E689" s="161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60"/>
      <c r="E690" s="161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60"/>
      <c r="E691" s="161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60"/>
      <c r="E692" s="161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6"/>
      <c r="D693" s="160"/>
      <c r="E693" s="161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6"/>
      <c r="D694" s="160"/>
      <c r="E694" s="161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60"/>
      <c r="E695" s="161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60"/>
      <c r="E696" s="161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60"/>
      <c r="E697" s="161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60"/>
      <c r="E698" s="161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60"/>
      <c r="E699" s="161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60"/>
      <c r="E700" s="161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60"/>
      <c r="E701" s="161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60"/>
      <c r="E702" s="161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60"/>
      <c r="E703" s="161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60"/>
      <c r="E704" s="161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60"/>
      <c r="E705" s="161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60"/>
      <c r="E706" s="161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60"/>
      <c r="E707" s="161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60"/>
      <c r="E708" s="161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60"/>
      <c r="E709" s="161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60"/>
      <c r="E710" s="161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60"/>
      <c r="E711" s="161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60"/>
      <c r="E712" s="161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60"/>
      <c r="E713" s="161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60"/>
      <c r="E714" s="161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60"/>
      <c r="E715" s="161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60"/>
      <c r="E716" s="161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60"/>
      <c r="E717" s="161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60"/>
      <c r="E718" s="161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60"/>
      <c r="E719" s="161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60"/>
      <c r="E720" s="161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60"/>
      <c r="E721" s="161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60"/>
      <c r="E722" s="161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60"/>
      <c r="E723" s="161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60"/>
      <c r="E724" s="161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60"/>
      <c r="E725" s="161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60"/>
      <c r="E726" s="161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60"/>
      <c r="E727" s="161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60"/>
      <c r="E728" s="161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60"/>
      <c r="E729" s="161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60"/>
      <c r="E730" s="161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60"/>
      <c r="E731" s="161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60"/>
      <c r="E732" s="161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60"/>
      <c r="E733" s="161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60"/>
      <c r="E734" s="161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60"/>
      <c r="E735" s="161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60"/>
      <c r="E736" s="161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60"/>
      <c r="E737" s="161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60"/>
      <c r="E738" s="161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60"/>
      <c r="E739" s="161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76" si="18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60"/>
      <c r="E740" s="161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6"/>
      <c r="D741" s="160"/>
      <c r="E741" s="161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60"/>
      <c r="E742" s="161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60"/>
      <c r="E743" s="161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60"/>
      <c r="E744" s="161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60"/>
      <c r="E745" s="161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60"/>
      <c r="E746" s="161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60"/>
      <c r="E747" s="161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60"/>
      <c r="E748" s="161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60"/>
      <c r="E749" s="161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6"/>
      <c r="D750" s="160"/>
      <c r="E750" s="161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60"/>
      <c r="E751" s="161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60"/>
      <c r="E752" s="161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60"/>
      <c r="E753" s="161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60"/>
      <c r="E754" s="161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60"/>
      <c r="E755" s="161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60"/>
      <c r="E756" s="161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60"/>
      <c r="E757" s="161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60"/>
      <c r="E758" s="161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60"/>
      <c r="E759" s="161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60"/>
      <c r="E760" s="161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60"/>
      <c r="E761" s="161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60"/>
      <c r="E762" s="161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60"/>
      <c r="E763" s="161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60"/>
      <c r="E764" s="161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60"/>
      <c r="E765" s="161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8"/>
        <v>0</v>
      </c>
      <c r="I765" s="14"/>
    </row>
    <row r="766" spans="1:9" ht="12.4" hidden="1" customHeight="1">
      <c r="A766" s="13"/>
      <c r="B766" s="1"/>
      <c r="C766" s="36"/>
      <c r="D766" s="160"/>
      <c r="E766" s="161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8"/>
        <v>0</v>
      </c>
      <c r="I766" s="14"/>
    </row>
    <row r="767" spans="1:9" ht="12.4" hidden="1" customHeight="1">
      <c r="A767" s="13"/>
      <c r="B767" s="1"/>
      <c r="C767" s="36"/>
      <c r="D767" s="160"/>
      <c r="E767" s="161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8"/>
        <v>0</v>
      </c>
      <c r="I767" s="14"/>
    </row>
    <row r="768" spans="1:9" ht="12.4" hidden="1" customHeight="1">
      <c r="A768" s="13"/>
      <c r="B768" s="1"/>
      <c r="C768" s="36"/>
      <c r="D768" s="160"/>
      <c r="E768" s="161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8"/>
        <v>0</v>
      </c>
      <c r="I768" s="14"/>
    </row>
    <row r="769" spans="1:9" ht="12.4" hidden="1" customHeight="1">
      <c r="A769" s="13"/>
      <c r="B769" s="1"/>
      <c r="C769" s="36"/>
      <c r="D769" s="160"/>
      <c r="E769" s="161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8"/>
        <v>0</v>
      </c>
      <c r="I769" s="14"/>
    </row>
    <row r="770" spans="1:9" ht="12.4" hidden="1" customHeight="1">
      <c r="A770" s="13"/>
      <c r="B770" s="1"/>
      <c r="C770" s="36"/>
      <c r="D770" s="160"/>
      <c r="E770" s="161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8"/>
        <v>0</v>
      </c>
      <c r="I770" s="14"/>
    </row>
    <row r="771" spans="1:9" ht="12.4" hidden="1" customHeight="1">
      <c r="A771" s="13"/>
      <c r="B771" s="1"/>
      <c r="C771" s="36"/>
      <c r="D771" s="160"/>
      <c r="E771" s="161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8"/>
        <v>0</v>
      </c>
      <c r="I771" s="14"/>
    </row>
    <row r="772" spans="1:9" ht="12.4" hidden="1" customHeight="1">
      <c r="A772" s="13"/>
      <c r="B772" s="1"/>
      <c r="C772" s="36"/>
      <c r="D772" s="160"/>
      <c r="E772" s="161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8"/>
        <v>0</v>
      </c>
      <c r="I772" s="14"/>
    </row>
    <row r="773" spans="1:9" ht="12.4" hidden="1" customHeight="1">
      <c r="A773" s="13"/>
      <c r="B773" s="1"/>
      <c r="C773" s="36"/>
      <c r="D773" s="160"/>
      <c r="E773" s="161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8"/>
        <v>0</v>
      </c>
      <c r="I773" s="14"/>
    </row>
    <row r="774" spans="1:9" ht="12.4" hidden="1" customHeight="1">
      <c r="A774" s="13"/>
      <c r="B774" s="1"/>
      <c r="C774" s="36"/>
      <c r="D774" s="160"/>
      <c r="E774" s="161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8"/>
        <v>0</v>
      </c>
      <c r="I774" s="14"/>
    </row>
    <row r="775" spans="1:9" ht="12.4" hidden="1" customHeight="1">
      <c r="A775" s="13"/>
      <c r="B775" s="1"/>
      <c r="C775" s="36"/>
      <c r="D775" s="160"/>
      <c r="E775" s="161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8"/>
        <v>0</v>
      </c>
      <c r="I775" s="14"/>
    </row>
    <row r="776" spans="1:9" ht="12.4" hidden="1" customHeight="1">
      <c r="A776" s="13"/>
      <c r="B776" s="1"/>
      <c r="C776" s="36"/>
      <c r="D776" s="160"/>
      <c r="E776" s="161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8"/>
        <v>0</v>
      </c>
      <c r="I776" s="14"/>
    </row>
    <row r="777" spans="1:9" ht="12.4" hidden="1" customHeight="1">
      <c r="A777" s="13"/>
      <c r="B777" s="1"/>
      <c r="C777" s="37"/>
      <c r="D777" s="160"/>
      <c r="E777" s="161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60"/>
      <c r="E778" s="161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841" si="19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60"/>
      <c r="E779" s="161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9"/>
        <v>0</v>
      </c>
      <c r="I779" s="14"/>
    </row>
    <row r="780" spans="1:9" ht="12.4" hidden="1" customHeight="1">
      <c r="A780" s="13"/>
      <c r="B780" s="1"/>
      <c r="C780" s="36"/>
      <c r="D780" s="160"/>
      <c r="E780" s="161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9"/>
        <v>0</v>
      </c>
      <c r="I780" s="14"/>
    </row>
    <row r="781" spans="1:9" ht="12.4" hidden="1" customHeight="1">
      <c r="A781" s="13"/>
      <c r="B781" s="1"/>
      <c r="C781" s="36"/>
      <c r="D781" s="160"/>
      <c r="E781" s="161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9"/>
        <v>0</v>
      </c>
      <c r="I781" s="14"/>
    </row>
    <row r="782" spans="1:9" ht="12.4" hidden="1" customHeight="1">
      <c r="A782" s="13"/>
      <c r="B782" s="1"/>
      <c r="C782" s="36"/>
      <c r="D782" s="160"/>
      <c r="E782" s="161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9"/>
        <v>0</v>
      </c>
      <c r="I782" s="14"/>
    </row>
    <row r="783" spans="1:9" ht="12.4" hidden="1" customHeight="1">
      <c r="A783" s="13"/>
      <c r="B783" s="1"/>
      <c r="C783" s="36"/>
      <c r="D783" s="160"/>
      <c r="E783" s="161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9"/>
        <v>0</v>
      </c>
      <c r="I783" s="14"/>
    </row>
    <row r="784" spans="1:9" ht="12.4" hidden="1" customHeight="1">
      <c r="A784" s="13"/>
      <c r="B784" s="1"/>
      <c r="C784" s="36"/>
      <c r="D784" s="160"/>
      <c r="E784" s="161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9"/>
        <v>0</v>
      </c>
      <c r="I784" s="14"/>
    </row>
    <row r="785" spans="1:9" ht="12.4" hidden="1" customHeight="1">
      <c r="A785" s="13"/>
      <c r="B785" s="1"/>
      <c r="C785" s="36"/>
      <c r="D785" s="160"/>
      <c r="E785" s="161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9"/>
        <v>0</v>
      </c>
      <c r="I785" s="14"/>
    </row>
    <row r="786" spans="1:9" ht="12.4" hidden="1" customHeight="1">
      <c r="A786" s="13"/>
      <c r="B786" s="1"/>
      <c r="C786" s="36"/>
      <c r="D786" s="160"/>
      <c r="E786" s="161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9"/>
        <v>0</v>
      </c>
      <c r="I786" s="14"/>
    </row>
    <row r="787" spans="1:9" ht="12.4" hidden="1" customHeight="1">
      <c r="A787" s="13"/>
      <c r="B787" s="1"/>
      <c r="C787" s="36"/>
      <c r="D787" s="160"/>
      <c r="E787" s="161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9"/>
        <v>0</v>
      </c>
      <c r="I787" s="14"/>
    </row>
    <row r="788" spans="1:9" ht="12.4" hidden="1" customHeight="1">
      <c r="A788" s="13"/>
      <c r="B788" s="1"/>
      <c r="C788" s="36"/>
      <c r="D788" s="160"/>
      <c r="E788" s="161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9"/>
        <v>0</v>
      </c>
      <c r="I788" s="14"/>
    </row>
    <row r="789" spans="1:9" ht="12.4" hidden="1" customHeight="1">
      <c r="A789" s="13"/>
      <c r="B789" s="1"/>
      <c r="C789" s="36"/>
      <c r="D789" s="160"/>
      <c r="E789" s="161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9"/>
        <v>0</v>
      </c>
      <c r="I789" s="14"/>
    </row>
    <row r="790" spans="1:9" ht="12.4" hidden="1" customHeight="1">
      <c r="A790" s="13"/>
      <c r="B790" s="1"/>
      <c r="C790" s="36"/>
      <c r="D790" s="160"/>
      <c r="E790" s="161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9"/>
        <v>0</v>
      </c>
      <c r="I790" s="14"/>
    </row>
    <row r="791" spans="1:9" ht="12.4" hidden="1" customHeight="1">
      <c r="A791" s="13"/>
      <c r="B791" s="1"/>
      <c r="C791" s="36"/>
      <c r="D791" s="160"/>
      <c r="E791" s="161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9"/>
        <v>0</v>
      </c>
      <c r="I791" s="14"/>
    </row>
    <row r="792" spans="1:9" ht="12.4" hidden="1" customHeight="1">
      <c r="A792" s="13"/>
      <c r="B792" s="1"/>
      <c r="C792" s="36"/>
      <c r="D792" s="160"/>
      <c r="E792" s="161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9"/>
        <v>0</v>
      </c>
      <c r="I792" s="14"/>
    </row>
    <row r="793" spans="1:9" ht="12.4" hidden="1" customHeight="1">
      <c r="A793" s="13"/>
      <c r="B793" s="1"/>
      <c r="C793" s="36"/>
      <c r="D793" s="160"/>
      <c r="E793" s="161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9"/>
        <v>0</v>
      </c>
      <c r="I793" s="14"/>
    </row>
    <row r="794" spans="1:9" ht="12.4" hidden="1" customHeight="1">
      <c r="A794" s="13"/>
      <c r="B794" s="1"/>
      <c r="C794" s="36"/>
      <c r="D794" s="160"/>
      <c r="E794" s="161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9"/>
        <v>0</v>
      </c>
      <c r="I794" s="14"/>
    </row>
    <row r="795" spans="1:9" ht="12.4" hidden="1" customHeight="1">
      <c r="A795" s="13"/>
      <c r="B795" s="1"/>
      <c r="C795" s="36"/>
      <c r="D795" s="160"/>
      <c r="E795" s="161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9"/>
        <v>0</v>
      </c>
      <c r="I795" s="14"/>
    </row>
    <row r="796" spans="1:9" ht="12.4" hidden="1" customHeight="1">
      <c r="A796" s="13"/>
      <c r="B796" s="1"/>
      <c r="C796" s="36"/>
      <c r="D796" s="160"/>
      <c r="E796" s="161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9"/>
        <v>0</v>
      </c>
      <c r="I796" s="14"/>
    </row>
    <row r="797" spans="1:9" ht="12.4" hidden="1" customHeight="1">
      <c r="A797" s="13"/>
      <c r="B797" s="1"/>
      <c r="C797" s="36"/>
      <c r="D797" s="160"/>
      <c r="E797" s="161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9"/>
        <v>0</v>
      </c>
      <c r="I797" s="14"/>
    </row>
    <row r="798" spans="1:9" ht="12.4" hidden="1" customHeight="1">
      <c r="A798" s="13"/>
      <c r="B798" s="1"/>
      <c r="C798" s="36"/>
      <c r="D798" s="160"/>
      <c r="E798" s="161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9"/>
        <v>0</v>
      </c>
      <c r="I798" s="14"/>
    </row>
    <row r="799" spans="1:9" ht="12.4" hidden="1" customHeight="1">
      <c r="A799" s="13"/>
      <c r="B799" s="1"/>
      <c r="C799" s="36"/>
      <c r="D799" s="160"/>
      <c r="E799" s="161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9"/>
        <v>0</v>
      </c>
      <c r="I799" s="14"/>
    </row>
    <row r="800" spans="1:9" ht="12.4" hidden="1" customHeight="1">
      <c r="A800" s="13"/>
      <c r="B800" s="1"/>
      <c r="C800" s="36"/>
      <c r="D800" s="160"/>
      <c r="E800" s="161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9"/>
        <v>0</v>
      </c>
      <c r="I800" s="14"/>
    </row>
    <row r="801" spans="1:9" ht="12.4" hidden="1" customHeight="1">
      <c r="A801" s="13"/>
      <c r="B801" s="1"/>
      <c r="C801" s="37"/>
      <c r="D801" s="160"/>
      <c r="E801" s="161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9"/>
        <v>0</v>
      </c>
      <c r="I801" s="14"/>
    </row>
    <row r="802" spans="1:9" ht="12" hidden="1" customHeight="1">
      <c r="A802" s="13"/>
      <c r="B802" s="1"/>
      <c r="C802" s="36"/>
      <c r="D802" s="160"/>
      <c r="E802" s="161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9"/>
        <v>0</v>
      </c>
      <c r="I802" s="14"/>
    </row>
    <row r="803" spans="1:9" ht="12.4" hidden="1" customHeight="1">
      <c r="A803" s="13"/>
      <c r="B803" s="1"/>
      <c r="C803" s="36"/>
      <c r="D803" s="160"/>
      <c r="E803" s="161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9"/>
        <v>0</v>
      </c>
      <c r="I803" s="14"/>
    </row>
    <row r="804" spans="1:9" ht="12.4" hidden="1" customHeight="1">
      <c r="A804" s="13"/>
      <c r="B804" s="1"/>
      <c r="C804" s="36"/>
      <c r="D804" s="160"/>
      <c r="E804" s="161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9"/>
        <v>0</v>
      </c>
      <c r="I804" s="14"/>
    </row>
    <row r="805" spans="1:9" ht="12.4" hidden="1" customHeight="1">
      <c r="A805" s="13"/>
      <c r="B805" s="1"/>
      <c r="C805" s="36"/>
      <c r="D805" s="160"/>
      <c r="E805" s="161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9"/>
        <v>0</v>
      </c>
      <c r="I805" s="14"/>
    </row>
    <row r="806" spans="1:9" ht="12.4" hidden="1" customHeight="1">
      <c r="A806" s="13"/>
      <c r="B806" s="1"/>
      <c r="C806" s="36"/>
      <c r="D806" s="160"/>
      <c r="E806" s="161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9"/>
        <v>0</v>
      </c>
      <c r="I806" s="14"/>
    </row>
    <row r="807" spans="1:9" ht="12.4" hidden="1" customHeight="1">
      <c r="A807" s="13"/>
      <c r="B807" s="1"/>
      <c r="C807" s="36"/>
      <c r="D807" s="160"/>
      <c r="E807" s="161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9"/>
        <v>0</v>
      </c>
      <c r="I807" s="14"/>
    </row>
    <row r="808" spans="1:9" ht="12.4" hidden="1" customHeight="1">
      <c r="A808" s="13"/>
      <c r="B808" s="1"/>
      <c r="C808" s="36"/>
      <c r="D808" s="160"/>
      <c r="E808" s="161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9"/>
        <v>0</v>
      </c>
      <c r="I808" s="14"/>
    </row>
    <row r="809" spans="1:9" ht="12.4" hidden="1" customHeight="1">
      <c r="A809" s="13"/>
      <c r="B809" s="1"/>
      <c r="C809" s="36"/>
      <c r="D809" s="160"/>
      <c r="E809" s="161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9"/>
        <v>0</v>
      </c>
      <c r="I809" s="14"/>
    </row>
    <row r="810" spans="1:9" ht="12.4" hidden="1" customHeight="1">
      <c r="A810" s="13"/>
      <c r="B810" s="1"/>
      <c r="C810" s="36"/>
      <c r="D810" s="160"/>
      <c r="E810" s="161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9"/>
        <v>0</v>
      </c>
      <c r="I810" s="14"/>
    </row>
    <row r="811" spans="1:9" ht="12.4" hidden="1" customHeight="1">
      <c r="A811" s="13"/>
      <c r="B811" s="1"/>
      <c r="C811" s="36"/>
      <c r="D811" s="160"/>
      <c r="E811" s="161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9"/>
        <v>0</v>
      </c>
      <c r="I811" s="14"/>
    </row>
    <row r="812" spans="1:9" ht="12.4" hidden="1" customHeight="1">
      <c r="A812" s="13"/>
      <c r="B812" s="1"/>
      <c r="C812" s="36"/>
      <c r="D812" s="160"/>
      <c r="E812" s="161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9"/>
        <v>0</v>
      </c>
      <c r="I812" s="14"/>
    </row>
    <row r="813" spans="1:9" ht="12.4" hidden="1" customHeight="1">
      <c r="A813" s="13"/>
      <c r="B813" s="1"/>
      <c r="C813" s="36"/>
      <c r="D813" s="160"/>
      <c r="E813" s="161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9"/>
        <v>0</v>
      </c>
      <c r="I813" s="14"/>
    </row>
    <row r="814" spans="1:9" ht="12.4" hidden="1" customHeight="1">
      <c r="A814" s="13"/>
      <c r="B814" s="1"/>
      <c r="C814" s="36"/>
      <c r="D814" s="160"/>
      <c r="E814" s="161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9"/>
        <v>0</v>
      </c>
      <c r="I814" s="14"/>
    </row>
    <row r="815" spans="1:9" ht="12.4" hidden="1" customHeight="1">
      <c r="A815" s="13"/>
      <c r="B815" s="1"/>
      <c r="C815" s="36"/>
      <c r="D815" s="160"/>
      <c r="E815" s="161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9"/>
        <v>0</v>
      </c>
      <c r="I815" s="14"/>
    </row>
    <row r="816" spans="1:9" ht="12.4" hidden="1" customHeight="1">
      <c r="A816" s="13"/>
      <c r="B816" s="1"/>
      <c r="C816" s="36"/>
      <c r="D816" s="160"/>
      <c r="E816" s="161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9"/>
        <v>0</v>
      </c>
      <c r="I816" s="14"/>
    </row>
    <row r="817" spans="1:9" ht="12.4" hidden="1" customHeight="1">
      <c r="A817" s="13"/>
      <c r="B817" s="1"/>
      <c r="C817" s="36"/>
      <c r="D817" s="160"/>
      <c r="E817" s="161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9"/>
        <v>0</v>
      </c>
      <c r="I817" s="14"/>
    </row>
    <row r="818" spans="1:9" ht="12.4" hidden="1" customHeight="1">
      <c r="A818" s="13"/>
      <c r="B818" s="1"/>
      <c r="C818" s="36"/>
      <c r="D818" s="160"/>
      <c r="E818" s="161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9"/>
        <v>0</v>
      </c>
      <c r="I818" s="14"/>
    </row>
    <row r="819" spans="1:9" ht="12.4" hidden="1" customHeight="1">
      <c r="A819" s="13"/>
      <c r="B819" s="1"/>
      <c r="C819" s="36"/>
      <c r="D819" s="160"/>
      <c r="E819" s="161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9"/>
        <v>0</v>
      </c>
      <c r="I819" s="14"/>
    </row>
    <row r="820" spans="1:9" ht="12.4" hidden="1" customHeight="1">
      <c r="A820" s="13"/>
      <c r="B820" s="1"/>
      <c r="C820" s="36"/>
      <c r="D820" s="160"/>
      <c r="E820" s="161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9"/>
        <v>0</v>
      </c>
      <c r="I820" s="14"/>
    </row>
    <row r="821" spans="1:9" ht="12.4" hidden="1" customHeight="1">
      <c r="A821" s="13"/>
      <c r="B821" s="1"/>
      <c r="C821" s="36"/>
      <c r="D821" s="160"/>
      <c r="E821" s="161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9"/>
        <v>0</v>
      </c>
      <c r="I821" s="14"/>
    </row>
    <row r="822" spans="1:9" ht="12.4" hidden="1" customHeight="1">
      <c r="A822" s="13"/>
      <c r="B822" s="1"/>
      <c r="C822" s="36"/>
      <c r="D822" s="160"/>
      <c r="E822" s="161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9"/>
        <v>0</v>
      </c>
      <c r="I822" s="14"/>
    </row>
    <row r="823" spans="1:9" ht="12.4" hidden="1" customHeight="1">
      <c r="A823" s="13"/>
      <c r="B823" s="1"/>
      <c r="C823" s="36"/>
      <c r="D823" s="160"/>
      <c r="E823" s="161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9"/>
        <v>0</v>
      </c>
      <c r="I823" s="14"/>
    </row>
    <row r="824" spans="1:9" ht="12.4" hidden="1" customHeight="1">
      <c r="A824" s="13"/>
      <c r="B824" s="1"/>
      <c r="C824" s="36"/>
      <c r="D824" s="160"/>
      <c r="E824" s="161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9"/>
        <v>0</v>
      </c>
      <c r="I824" s="14"/>
    </row>
    <row r="825" spans="1:9" ht="12.4" hidden="1" customHeight="1">
      <c r="A825" s="13"/>
      <c r="B825" s="1"/>
      <c r="C825" s="36"/>
      <c r="D825" s="160"/>
      <c r="E825" s="161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9"/>
        <v>0</v>
      </c>
      <c r="I825" s="14"/>
    </row>
    <row r="826" spans="1:9" ht="12.4" hidden="1" customHeight="1">
      <c r="A826" s="13"/>
      <c r="B826" s="1"/>
      <c r="C826" s="36"/>
      <c r="D826" s="160"/>
      <c r="E826" s="161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9"/>
        <v>0</v>
      </c>
      <c r="I826" s="14"/>
    </row>
    <row r="827" spans="1:9" ht="12.4" hidden="1" customHeight="1">
      <c r="A827" s="13"/>
      <c r="B827" s="1"/>
      <c r="C827" s="36"/>
      <c r="D827" s="160"/>
      <c r="E827" s="161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9"/>
        <v>0</v>
      </c>
      <c r="I827" s="14"/>
    </row>
    <row r="828" spans="1:9" ht="12.4" hidden="1" customHeight="1">
      <c r="A828" s="13"/>
      <c r="B828" s="1"/>
      <c r="C828" s="36"/>
      <c r="D828" s="160"/>
      <c r="E828" s="161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9"/>
        <v>0</v>
      </c>
      <c r="I828" s="14"/>
    </row>
    <row r="829" spans="1:9" ht="12.4" hidden="1" customHeight="1">
      <c r="A829" s="13"/>
      <c r="B829" s="1"/>
      <c r="C829" s="37"/>
      <c r="D829" s="160"/>
      <c r="E829" s="161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9"/>
        <v>0</v>
      </c>
      <c r="I829" s="14"/>
    </row>
    <row r="830" spans="1:9" ht="12" hidden="1" customHeight="1">
      <c r="A830" s="13"/>
      <c r="B830" s="1"/>
      <c r="C830" s="36"/>
      <c r="D830" s="160"/>
      <c r="E830" s="161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9"/>
        <v>0</v>
      </c>
      <c r="I830" s="14"/>
    </row>
    <row r="831" spans="1:9" ht="12.4" hidden="1" customHeight="1">
      <c r="A831" s="13"/>
      <c r="B831" s="1"/>
      <c r="C831" s="36"/>
      <c r="D831" s="160"/>
      <c r="E831" s="161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9"/>
        <v>0</v>
      </c>
      <c r="I831" s="14"/>
    </row>
    <row r="832" spans="1:9" ht="12.4" hidden="1" customHeight="1">
      <c r="A832" s="13"/>
      <c r="B832" s="1"/>
      <c r="C832" s="36"/>
      <c r="D832" s="160"/>
      <c r="E832" s="161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9"/>
        <v>0</v>
      </c>
      <c r="I832" s="14"/>
    </row>
    <row r="833" spans="1:9" ht="12.4" hidden="1" customHeight="1">
      <c r="A833" s="13"/>
      <c r="B833" s="1"/>
      <c r="C833" s="36"/>
      <c r="D833" s="160"/>
      <c r="E833" s="161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9"/>
        <v>0</v>
      </c>
      <c r="I833" s="14"/>
    </row>
    <row r="834" spans="1:9" ht="12.4" hidden="1" customHeight="1">
      <c r="A834" s="13"/>
      <c r="B834" s="1"/>
      <c r="C834" s="36"/>
      <c r="D834" s="160"/>
      <c r="E834" s="161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9"/>
        <v>0</v>
      </c>
      <c r="I834" s="14"/>
    </row>
    <row r="835" spans="1:9" ht="12.4" hidden="1" customHeight="1">
      <c r="A835" s="13"/>
      <c r="B835" s="1"/>
      <c r="C835" s="36"/>
      <c r="D835" s="160"/>
      <c r="E835" s="161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9"/>
        <v>0</v>
      </c>
      <c r="I835" s="14"/>
    </row>
    <row r="836" spans="1:9" ht="12.4" hidden="1" customHeight="1">
      <c r="A836" s="13"/>
      <c r="B836" s="1"/>
      <c r="C836" s="36"/>
      <c r="D836" s="160"/>
      <c r="E836" s="161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9"/>
        <v>0</v>
      </c>
      <c r="I836" s="14"/>
    </row>
    <row r="837" spans="1:9" ht="12.4" hidden="1" customHeight="1">
      <c r="A837" s="13"/>
      <c r="B837" s="1"/>
      <c r="C837" s="36"/>
      <c r="D837" s="160"/>
      <c r="E837" s="161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9"/>
        <v>0</v>
      </c>
      <c r="I837" s="14"/>
    </row>
    <row r="838" spans="1:9" ht="12.4" hidden="1" customHeight="1">
      <c r="A838" s="13"/>
      <c r="B838" s="1"/>
      <c r="C838" s="36"/>
      <c r="D838" s="160"/>
      <c r="E838" s="161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9"/>
        <v>0</v>
      </c>
      <c r="I838" s="14"/>
    </row>
    <row r="839" spans="1:9" ht="12.4" hidden="1" customHeight="1">
      <c r="A839" s="13"/>
      <c r="B839" s="1"/>
      <c r="C839" s="36"/>
      <c r="D839" s="160"/>
      <c r="E839" s="161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9"/>
        <v>0</v>
      </c>
      <c r="I839" s="14"/>
    </row>
    <row r="840" spans="1:9" ht="12.4" hidden="1" customHeight="1">
      <c r="A840" s="13"/>
      <c r="B840" s="1"/>
      <c r="C840" s="36"/>
      <c r="D840" s="160"/>
      <c r="E840" s="161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9"/>
        <v>0</v>
      </c>
      <c r="I840" s="14"/>
    </row>
    <row r="841" spans="1:9" ht="12.4" hidden="1" customHeight="1">
      <c r="A841" s="13"/>
      <c r="B841" s="1"/>
      <c r="C841" s="36"/>
      <c r="D841" s="160"/>
      <c r="E841" s="161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19"/>
        <v>0</v>
      </c>
      <c r="I841" s="14"/>
    </row>
    <row r="842" spans="1:9" ht="12.4" hidden="1" customHeight="1">
      <c r="A842" s="13"/>
      <c r="B842" s="1"/>
      <c r="C842" s="36"/>
      <c r="D842" s="160"/>
      <c r="E842" s="161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905" si="20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60"/>
      <c r="E843" s="161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0"/>
        <v>0</v>
      </c>
      <c r="I843" s="14"/>
    </row>
    <row r="844" spans="1:9" ht="12.4" hidden="1" customHeight="1">
      <c r="A844" s="13"/>
      <c r="B844" s="1"/>
      <c r="C844" s="36"/>
      <c r="D844" s="160"/>
      <c r="E844" s="161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0"/>
        <v>0</v>
      </c>
      <c r="I844" s="14"/>
    </row>
    <row r="845" spans="1:9" ht="12.4" hidden="1" customHeight="1">
      <c r="A845" s="13"/>
      <c r="B845" s="1"/>
      <c r="C845" s="37"/>
      <c r="D845" s="160"/>
      <c r="E845" s="161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0"/>
        <v>0</v>
      </c>
      <c r="I845" s="14"/>
    </row>
    <row r="846" spans="1:9" ht="12.4" hidden="1" customHeight="1">
      <c r="A846" s="13"/>
      <c r="B846" s="1"/>
      <c r="C846" s="37"/>
      <c r="D846" s="160"/>
      <c r="E846" s="161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0"/>
        <v>0</v>
      </c>
      <c r="I846" s="14"/>
    </row>
    <row r="847" spans="1:9" ht="12.4" hidden="1" customHeight="1">
      <c r="A847" s="13"/>
      <c r="B847" s="1"/>
      <c r="C847" s="36"/>
      <c r="D847" s="160"/>
      <c r="E847" s="161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0"/>
        <v>0</v>
      </c>
      <c r="I847" s="14"/>
    </row>
    <row r="848" spans="1:9" ht="12.4" hidden="1" customHeight="1">
      <c r="A848" s="13"/>
      <c r="B848" s="1"/>
      <c r="C848" s="36"/>
      <c r="D848" s="160"/>
      <c r="E848" s="161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0"/>
        <v>0</v>
      </c>
      <c r="I848" s="14"/>
    </row>
    <row r="849" spans="1:9" ht="12.4" hidden="1" customHeight="1">
      <c r="A849" s="13"/>
      <c r="B849" s="1"/>
      <c r="C849" s="36"/>
      <c r="D849" s="160"/>
      <c r="E849" s="161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0"/>
        <v>0</v>
      </c>
      <c r="I849" s="14"/>
    </row>
    <row r="850" spans="1:9" ht="12.4" hidden="1" customHeight="1">
      <c r="A850" s="13"/>
      <c r="B850" s="1"/>
      <c r="C850" s="36"/>
      <c r="D850" s="160"/>
      <c r="E850" s="161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0"/>
        <v>0</v>
      </c>
      <c r="I850" s="14"/>
    </row>
    <row r="851" spans="1:9" ht="12.4" hidden="1" customHeight="1">
      <c r="A851" s="13"/>
      <c r="B851" s="1"/>
      <c r="C851" s="36"/>
      <c r="D851" s="160"/>
      <c r="E851" s="161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0"/>
        <v>0</v>
      </c>
      <c r="I851" s="14"/>
    </row>
    <row r="852" spans="1:9" ht="12.4" hidden="1" customHeight="1">
      <c r="A852" s="13"/>
      <c r="B852" s="1"/>
      <c r="C852" s="36"/>
      <c r="D852" s="160"/>
      <c r="E852" s="161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0"/>
        <v>0</v>
      </c>
      <c r="I852" s="14"/>
    </row>
    <row r="853" spans="1:9" ht="12.4" hidden="1" customHeight="1">
      <c r="A853" s="13"/>
      <c r="B853" s="1"/>
      <c r="C853" s="36"/>
      <c r="D853" s="160"/>
      <c r="E853" s="161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0"/>
        <v>0</v>
      </c>
      <c r="I853" s="14"/>
    </row>
    <row r="854" spans="1:9" ht="12.4" hidden="1" customHeight="1">
      <c r="A854" s="13"/>
      <c r="B854" s="1"/>
      <c r="C854" s="36"/>
      <c r="D854" s="160"/>
      <c r="E854" s="161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0"/>
        <v>0</v>
      </c>
      <c r="I854" s="14"/>
    </row>
    <row r="855" spans="1:9" ht="12.4" hidden="1" customHeight="1">
      <c r="A855" s="13"/>
      <c r="B855" s="1"/>
      <c r="C855" s="36"/>
      <c r="D855" s="160"/>
      <c r="E855" s="161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0"/>
        <v>0</v>
      </c>
      <c r="I855" s="14"/>
    </row>
    <row r="856" spans="1:9" ht="12.4" hidden="1" customHeight="1">
      <c r="A856" s="13"/>
      <c r="B856" s="1"/>
      <c r="C856" s="36"/>
      <c r="D856" s="160"/>
      <c r="E856" s="161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0"/>
        <v>0</v>
      </c>
      <c r="I856" s="14"/>
    </row>
    <row r="857" spans="1:9" ht="12.4" hidden="1" customHeight="1">
      <c r="A857" s="13"/>
      <c r="B857" s="1"/>
      <c r="C857" s="37"/>
      <c r="D857" s="160"/>
      <c r="E857" s="161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0"/>
        <v>0</v>
      </c>
      <c r="I857" s="14"/>
    </row>
    <row r="858" spans="1:9" ht="12" hidden="1" customHeight="1">
      <c r="A858" s="13"/>
      <c r="B858" s="1"/>
      <c r="C858" s="36"/>
      <c r="D858" s="160"/>
      <c r="E858" s="161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0"/>
        <v>0</v>
      </c>
      <c r="I858" s="14"/>
    </row>
    <row r="859" spans="1:9" ht="12.4" hidden="1" customHeight="1">
      <c r="A859" s="13"/>
      <c r="B859" s="1"/>
      <c r="C859" s="36"/>
      <c r="D859" s="160"/>
      <c r="E859" s="161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0"/>
        <v>0</v>
      </c>
      <c r="I859" s="14"/>
    </row>
    <row r="860" spans="1:9" ht="12.4" hidden="1" customHeight="1">
      <c r="A860" s="13"/>
      <c r="B860" s="1"/>
      <c r="C860" s="36"/>
      <c r="D860" s="160"/>
      <c r="E860" s="161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0"/>
        <v>0</v>
      </c>
      <c r="I860" s="14"/>
    </row>
    <row r="861" spans="1:9" ht="12.4" hidden="1" customHeight="1">
      <c r="A861" s="13"/>
      <c r="B861" s="1"/>
      <c r="C861" s="36"/>
      <c r="D861" s="160"/>
      <c r="E861" s="161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0"/>
        <v>0</v>
      </c>
      <c r="I861" s="14"/>
    </row>
    <row r="862" spans="1:9" ht="12.4" hidden="1" customHeight="1">
      <c r="A862" s="13"/>
      <c r="B862" s="1"/>
      <c r="C862" s="36"/>
      <c r="D862" s="160"/>
      <c r="E862" s="161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0"/>
        <v>0</v>
      </c>
      <c r="I862" s="14"/>
    </row>
    <row r="863" spans="1:9" ht="12.4" hidden="1" customHeight="1">
      <c r="A863" s="13"/>
      <c r="B863" s="1"/>
      <c r="C863" s="36"/>
      <c r="D863" s="160"/>
      <c r="E863" s="161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0"/>
        <v>0</v>
      </c>
      <c r="I863" s="14"/>
    </row>
    <row r="864" spans="1:9" ht="12.4" hidden="1" customHeight="1">
      <c r="A864" s="13"/>
      <c r="B864" s="1"/>
      <c r="C864" s="36"/>
      <c r="D864" s="160"/>
      <c r="E864" s="161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0"/>
        <v>0</v>
      </c>
      <c r="I864" s="14"/>
    </row>
    <row r="865" spans="1:9" ht="12.4" hidden="1" customHeight="1">
      <c r="A865" s="13"/>
      <c r="B865" s="1"/>
      <c r="C865" s="36"/>
      <c r="D865" s="160"/>
      <c r="E865" s="161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0"/>
        <v>0</v>
      </c>
      <c r="I865" s="14"/>
    </row>
    <row r="866" spans="1:9" ht="12.4" hidden="1" customHeight="1">
      <c r="A866" s="13"/>
      <c r="B866" s="1"/>
      <c r="C866" s="36"/>
      <c r="D866" s="160"/>
      <c r="E866" s="161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0"/>
        <v>0</v>
      </c>
      <c r="I866" s="14"/>
    </row>
    <row r="867" spans="1:9" ht="12.4" hidden="1" customHeight="1">
      <c r="A867" s="13"/>
      <c r="B867" s="1"/>
      <c r="C867" s="36"/>
      <c r="D867" s="160"/>
      <c r="E867" s="161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0"/>
        <v>0</v>
      </c>
      <c r="I867" s="14"/>
    </row>
    <row r="868" spans="1:9" ht="12.4" hidden="1" customHeight="1">
      <c r="A868" s="13"/>
      <c r="B868" s="1"/>
      <c r="C868" s="36"/>
      <c r="D868" s="160"/>
      <c r="E868" s="161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0"/>
        <v>0</v>
      </c>
      <c r="I868" s="14"/>
    </row>
    <row r="869" spans="1:9" ht="12.4" hidden="1" customHeight="1">
      <c r="A869" s="13"/>
      <c r="B869" s="1"/>
      <c r="C869" s="36"/>
      <c r="D869" s="160"/>
      <c r="E869" s="161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0"/>
        <v>0</v>
      </c>
      <c r="I869" s="14"/>
    </row>
    <row r="870" spans="1:9" ht="12.4" hidden="1" customHeight="1">
      <c r="A870" s="13"/>
      <c r="B870" s="1"/>
      <c r="C870" s="36"/>
      <c r="D870" s="160"/>
      <c r="E870" s="161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0"/>
        <v>0</v>
      </c>
      <c r="I870" s="14"/>
    </row>
    <row r="871" spans="1:9" ht="12.4" hidden="1" customHeight="1">
      <c r="A871" s="13"/>
      <c r="B871" s="1"/>
      <c r="C871" s="36"/>
      <c r="D871" s="160"/>
      <c r="E871" s="161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0"/>
        <v>0</v>
      </c>
      <c r="I871" s="14"/>
    </row>
    <row r="872" spans="1:9" ht="12.4" hidden="1" customHeight="1">
      <c r="A872" s="13"/>
      <c r="B872" s="1"/>
      <c r="C872" s="36"/>
      <c r="D872" s="160"/>
      <c r="E872" s="161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0"/>
        <v>0</v>
      </c>
      <c r="I872" s="14"/>
    </row>
    <row r="873" spans="1:9" ht="12.4" hidden="1" customHeight="1">
      <c r="A873" s="13"/>
      <c r="B873" s="1"/>
      <c r="C873" s="36"/>
      <c r="D873" s="160"/>
      <c r="E873" s="161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0"/>
        <v>0</v>
      </c>
      <c r="I873" s="14"/>
    </row>
    <row r="874" spans="1:9" ht="12.4" hidden="1" customHeight="1">
      <c r="A874" s="13"/>
      <c r="B874" s="1"/>
      <c r="C874" s="36"/>
      <c r="D874" s="160"/>
      <c r="E874" s="161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0"/>
        <v>0</v>
      </c>
      <c r="I874" s="14"/>
    </row>
    <row r="875" spans="1:9" ht="12.4" hidden="1" customHeight="1">
      <c r="A875" s="13"/>
      <c r="B875" s="1"/>
      <c r="C875" s="36"/>
      <c r="D875" s="160"/>
      <c r="E875" s="161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0"/>
        <v>0</v>
      </c>
      <c r="I875" s="14"/>
    </row>
    <row r="876" spans="1:9" ht="12.4" hidden="1" customHeight="1">
      <c r="A876" s="13"/>
      <c r="B876" s="1"/>
      <c r="C876" s="36"/>
      <c r="D876" s="160"/>
      <c r="E876" s="161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0"/>
        <v>0</v>
      </c>
      <c r="I876" s="14"/>
    </row>
    <row r="877" spans="1:9" ht="12.4" hidden="1" customHeight="1">
      <c r="A877" s="13"/>
      <c r="B877" s="1"/>
      <c r="C877" s="36"/>
      <c r="D877" s="160"/>
      <c r="E877" s="161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0"/>
        <v>0</v>
      </c>
      <c r="I877" s="14"/>
    </row>
    <row r="878" spans="1:9" ht="12.4" hidden="1" customHeight="1">
      <c r="A878" s="13"/>
      <c r="B878" s="1"/>
      <c r="C878" s="36"/>
      <c r="D878" s="160"/>
      <c r="E878" s="161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0"/>
        <v>0</v>
      </c>
      <c r="I878" s="14"/>
    </row>
    <row r="879" spans="1:9" ht="12.4" hidden="1" customHeight="1">
      <c r="A879" s="13"/>
      <c r="B879" s="1"/>
      <c r="C879" s="36"/>
      <c r="D879" s="160"/>
      <c r="E879" s="161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0"/>
        <v>0</v>
      </c>
      <c r="I879" s="14"/>
    </row>
    <row r="880" spans="1:9" ht="12.4" hidden="1" customHeight="1">
      <c r="A880" s="13"/>
      <c r="B880" s="1"/>
      <c r="C880" s="36"/>
      <c r="D880" s="160"/>
      <c r="E880" s="161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0"/>
        <v>0</v>
      </c>
      <c r="I880" s="14"/>
    </row>
    <row r="881" spans="1:9" ht="12.4" hidden="1" customHeight="1">
      <c r="A881" s="13"/>
      <c r="B881" s="1"/>
      <c r="C881" s="36"/>
      <c r="D881" s="160"/>
      <c r="E881" s="161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0"/>
        <v>0</v>
      </c>
      <c r="I881" s="14"/>
    </row>
    <row r="882" spans="1:9" ht="12.4" hidden="1" customHeight="1">
      <c r="A882" s="13"/>
      <c r="B882" s="1"/>
      <c r="C882" s="36"/>
      <c r="D882" s="160"/>
      <c r="E882" s="161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0"/>
        <v>0</v>
      </c>
      <c r="I882" s="14"/>
    </row>
    <row r="883" spans="1:9" ht="12.4" hidden="1" customHeight="1">
      <c r="A883" s="13"/>
      <c r="B883" s="1"/>
      <c r="C883" s="36"/>
      <c r="D883" s="160"/>
      <c r="E883" s="161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0"/>
        <v>0</v>
      </c>
      <c r="I883" s="14"/>
    </row>
    <row r="884" spans="1:9" ht="12.4" hidden="1" customHeight="1">
      <c r="A884" s="13"/>
      <c r="B884" s="1"/>
      <c r="C884" s="36"/>
      <c r="D884" s="160"/>
      <c r="E884" s="161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0"/>
        <v>0</v>
      </c>
      <c r="I884" s="14"/>
    </row>
    <row r="885" spans="1:9" ht="12.4" hidden="1" customHeight="1">
      <c r="A885" s="13"/>
      <c r="B885" s="1"/>
      <c r="C885" s="37"/>
      <c r="D885" s="160"/>
      <c r="E885" s="161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0"/>
        <v>0</v>
      </c>
      <c r="I885" s="14"/>
    </row>
    <row r="886" spans="1:9" ht="12" hidden="1" customHeight="1">
      <c r="A886" s="13"/>
      <c r="B886" s="1"/>
      <c r="C886" s="36"/>
      <c r="D886" s="160"/>
      <c r="E886" s="161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20"/>
        <v>0</v>
      </c>
      <c r="I886" s="14"/>
    </row>
    <row r="887" spans="1:9" ht="12.4" hidden="1" customHeight="1">
      <c r="A887" s="13"/>
      <c r="B887" s="1"/>
      <c r="C887" s="36"/>
      <c r="D887" s="160"/>
      <c r="E887" s="161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0"/>
        <v>0</v>
      </c>
      <c r="I887" s="14"/>
    </row>
    <row r="888" spans="1:9" ht="12.4" hidden="1" customHeight="1">
      <c r="A888" s="13"/>
      <c r="B888" s="1"/>
      <c r="C888" s="36"/>
      <c r="D888" s="160"/>
      <c r="E888" s="161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0"/>
        <v>0</v>
      </c>
      <c r="I888" s="14"/>
    </row>
    <row r="889" spans="1:9" ht="12.4" hidden="1" customHeight="1">
      <c r="A889" s="13"/>
      <c r="B889" s="1"/>
      <c r="C889" s="36"/>
      <c r="D889" s="160"/>
      <c r="E889" s="161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0"/>
        <v>0</v>
      </c>
      <c r="I889" s="14"/>
    </row>
    <row r="890" spans="1:9" ht="12.4" hidden="1" customHeight="1">
      <c r="A890" s="13"/>
      <c r="B890" s="1"/>
      <c r="C890" s="36"/>
      <c r="D890" s="160"/>
      <c r="E890" s="161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0"/>
        <v>0</v>
      </c>
      <c r="I890" s="14"/>
    </row>
    <row r="891" spans="1:9" ht="12.4" hidden="1" customHeight="1">
      <c r="A891" s="13"/>
      <c r="B891" s="1"/>
      <c r="C891" s="36"/>
      <c r="D891" s="160"/>
      <c r="E891" s="161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0"/>
        <v>0</v>
      </c>
      <c r="I891" s="14"/>
    </row>
    <row r="892" spans="1:9" ht="12.4" hidden="1" customHeight="1">
      <c r="A892" s="13"/>
      <c r="B892" s="1"/>
      <c r="C892" s="36"/>
      <c r="D892" s="160"/>
      <c r="E892" s="161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0"/>
        <v>0</v>
      </c>
      <c r="I892" s="14"/>
    </row>
    <row r="893" spans="1:9" ht="12.4" hidden="1" customHeight="1">
      <c r="A893" s="13"/>
      <c r="B893" s="1"/>
      <c r="C893" s="36"/>
      <c r="D893" s="160"/>
      <c r="E893" s="161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0"/>
        <v>0</v>
      </c>
      <c r="I893" s="14"/>
    </row>
    <row r="894" spans="1:9" ht="12.4" hidden="1" customHeight="1">
      <c r="A894" s="13"/>
      <c r="B894" s="1"/>
      <c r="C894" s="36"/>
      <c r="D894" s="160"/>
      <c r="E894" s="161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0"/>
        <v>0</v>
      </c>
      <c r="I894" s="14"/>
    </row>
    <row r="895" spans="1:9" ht="12.4" hidden="1" customHeight="1">
      <c r="A895" s="13"/>
      <c r="B895" s="1"/>
      <c r="C895" s="36"/>
      <c r="D895" s="160"/>
      <c r="E895" s="161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0"/>
        <v>0</v>
      </c>
      <c r="I895" s="14"/>
    </row>
    <row r="896" spans="1:9" ht="12.4" hidden="1" customHeight="1">
      <c r="A896" s="13"/>
      <c r="B896" s="1"/>
      <c r="C896" s="36"/>
      <c r="D896" s="160"/>
      <c r="E896" s="161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0"/>
        <v>0</v>
      </c>
      <c r="I896" s="14"/>
    </row>
    <row r="897" spans="1:9" ht="12.4" hidden="1" customHeight="1">
      <c r="A897" s="13"/>
      <c r="B897" s="1"/>
      <c r="C897" s="36"/>
      <c r="D897" s="160"/>
      <c r="E897" s="161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0"/>
        <v>0</v>
      </c>
      <c r="I897" s="14"/>
    </row>
    <row r="898" spans="1:9" ht="12.4" hidden="1" customHeight="1">
      <c r="A898" s="13"/>
      <c r="B898" s="1"/>
      <c r="C898" s="36"/>
      <c r="D898" s="160"/>
      <c r="E898" s="161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0"/>
        <v>0</v>
      </c>
      <c r="I898" s="14"/>
    </row>
    <row r="899" spans="1:9" ht="12.4" hidden="1" customHeight="1">
      <c r="A899" s="13"/>
      <c r="B899" s="1"/>
      <c r="C899" s="36"/>
      <c r="D899" s="160"/>
      <c r="E899" s="161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0"/>
        <v>0</v>
      </c>
      <c r="I899" s="14"/>
    </row>
    <row r="900" spans="1:9" ht="12.4" hidden="1" customHeight="1">
      <c r="A900" s="13"/>
      <c r="B900" s="1"/>
      <c r="C900" s="36"/>
      <c r="D900" s="160"/>
      <c r="E900" s="161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0"/>
        <v>0</v>
      </c>
      <c r="I900" s="14"/>
    </row>
    <row r="901" spans="1:9" ht="12.4" hidden="1" customHeight="1">
      <c r="A901" s="13"/>
      <c r="B901" s="1"/>
      <c r="C901" s="36"/>
      <c r="D901" s="160"/>
      <c r="E901" s="161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0"/>
        <v>0</v>
      </c>
      <c r="I901" s="14"/>
    </row>
    <row r="902" spans="1:9" ht="12.4" hidden="1" customHeight="1">
      <c r="A902" s="13"/>
      <c r="B902" s="1"/>
      <c r="C902" s="36"/>
      <c r="D902" s="160"/>
      <c r="E902" s="161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0"/>
        <v>0</v>
      </c>
      <c r="I902" s="14"/>
    </row>
    <row r="903" spans="1:9" ht="12.4" hidden="1" customHeight="1">
      <c r="A903" s="13"/>
      <c r="B903" s="1"/>
      <c r="C903" s="36"/>
      <c r="D903" s="160"/>
      <c r="E903" s="161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0"/>
        <v>0</v>
      </c>
      <c r="I903" s="14"/>
    </row>
    <row r="904" spans="1:9" ht="12.4" hidden="1" customHeight="1">
      <c r="A904" s="13"/>
      <c r="B904" s="1"/>
      <c r="C904" s="36"/>
      <c r="D904" s="160"/>
      <c r="E904" s="161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0"/>
        <v>0</v>
      </c>
      <c r="I904" s="14"/>
    </row>
    <row r="905" spans="1:9" ht="12.4" hidden="1" customHeight="1">
      <c r="A905" s="13"/>
      <c r="B905" s="1"/>
      <c r="C905" s="36"/>
      <c r="D905" s="160"/>
      <c r="E905" s="161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0"/>
        <v>0</v>
      </c>
      <c r="I905" s="14"/>
    </row>
    <row r="906" spans="1:9" ht="12.4" hidden="1" customHeight="1">
      <c r="A906" s="13"/>
      <c r="B906" s="1"/>
      <c r="C906" s="36"/>
      <c r="D906" s="160"/>
      <c r="E906" s="161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ref="H906:H936" si="21">ROUND(IF(ISNUMBER(B906), G906*B906, 0),5)</f>
        <v>0</v>
      </c>
      <c r="I906" s="14"/>
    </row>
    <row r="907" spans="1:9" ht="12.4" hidden="1" customHeight="1">
      <c r="A907" s="13"/>
      <c r="B907" s="1"/>
      <c r="C907" s="36"/>
      <c r="D907" s="160"/>
      <c r="E907" s="161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1"/>
        <v>0</v>
      </c>
      <c r="I907" s="14"/>
    </row>
    <row r="908" spans="1:9" ht="12.4" hidden="1" customHeight="1">
      <c r="A908" s="13"/>
      <c r="B908" s="1"/>
      <c r="C908" s="36"/>
      <c r="D908" s="160"/>
      <c r="E908" s="161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1"/>
        <v>0</v>
      </c>
      <c r="I908" s="14"/>
    </row>
    <row r="909" spans="1:9" ht="12.4" hidden="1" customHeight="1">
      <c r="A909" s="13"/>
      <c r="B909" s="1"/>
      <c r="C909" s="37"/>
      <c r="D909" s="160"/>
      <c r="E909" s="161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1"/>
        <v>0</v>
      </c>
      <c r="I909" s="14"/>
    </row>
    <row r="910" spans="1:9" ht="12" hidden="1" customHeight="1">
      <c r="A910" s="13"/>
      <c r="B910" s="1"/>
      <c r="C910" s="36"/>
      <c r="D910" s="160"/>
      <c r="E910" s="161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1"/>
        <v>0</v>
      </c>
      <c r="I910" s="14"/>
    </row>
    <row r="911" spans="1:9" ht="12.4" hidden="1" customHeight="1">
      <c r="A911" s="13"/>
      <c r="B911" s="1"/>
      <c r="C911" s="36"/>
      <c r="D911" s="160"/>
      <c r="E911" s="161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1"/>
        <v>0</v>
      </c>
      <c r="I911" s="14"/>
    </row>
    <row r="912" spans="1:9" ht="12.4" hidden="1" customHeight="1">
      <c r="A912" s="13"/>
      <c r="B912" s="1"/>
      <c r="C912" s="36"/>
      <c r="D912" s="160"/>
      <c r="E912" s="161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1"/>
        <v>0</v>
      </c>
      <c r="I912" s="14"/>
    </row>
    <row r="913" spans="1:9" ht="12.4" hidden="1" customHeight="1">
      <c r="A913" s="13"/>
      <c r="B913" s="1"/>
      <c r="C913" s="36"/>
      <c r="D913" s="160"/>
      <c r="E913" s="161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1"/>
        <v>0</v>
      </c>
      <c r="I913" s="14"/>
    </row>
    <row r="914" spans="1:9" ht="12.4" hidden="1" customHeight="1">
      <c r="A914" s="13"/>
      <c r="B914" s="1"/>
      <c r="C914" s="36"/>
      <c r="D914" s="160"/>
      <c r="E914" s="161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1"/>
        <v>0</v>
      </c>
      <c r="I914" s="14"/>
    </row>
    <row r="915" spans="1:9" ht="12.4" hidden="1" customHeight="1">
      <c r="A915" s="13"/>
      <c r="B915" s="1"/>
      <c r="C915" s="36"/>
      <c r="D915" s="160"/>
      <c r="E915" s="161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1"/>
        <v>0</v>
      </c>
      <c r="I915" s="14"/>
    </row>
    <row r="916" spans="1:9" ht="12.4" hidden="1" customHeight="1">
      <c r="A916" s="13"/>
      <c r="B916" s="1"/>
      <c r="C916" s="36"/>
      <c r="D916" s="160"/>
      <c r="E916" s="161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1"/>
        <v>0</v>
      </c>
      <c r="I916" s="14"/>
    </row>
    <row r="917" spans="1:9" ht="12.4" hidden="1" customHeight="1">
      <c r="A917" s="13"/>
      <c r="B917" s="1"/>
      <c r="C917" s="36"/>
      <c r="D917" s="160"/>
      <c r="E917" s="161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1"/>
        <v>0</v>
      </c>
      <c r="I917" s="14"/>
    </row>
    <row r="918" spans="1:9" ht="12.4" hidden="1" customHeight="1">
      <c r="A918" s="13"/>
      <c r="B918" s="1"/>
      <c r="C918" s="36"/>
      <c r="D918" s="160"/>
      <c r="E918" s="161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1"/>
        <v>0</v>
      </c>
      <c r="I918" s="14"/>
    </row>
    <row r="919" spans="1:9" ht="12.4" hidden="1" customHeight="1">
      <c r="A919" s="13"/>
      <c r="B919" s="1"/>
      <c r="C919" s="36"/>
      <c r="D919" s="160"/>
      <c r="E919" s="161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1"/>
        <v>0</v>
      </c>
      <c r="I919" s="14"/>
    </row>
    <row r="920" spans="1:9" ht="12.4" hidden="1" customHeight="1">
      <c r="A920" s="13"/>
      <c r="B920" s="1"/>
      <c r="C920" s="36"/>
      <c r="D920" s="160"/>
      <c r="E920" s="161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1"/>
        <v>0</v>
      </c>
      <c r="I920" s="14"/>
    </row>
    <row r="921" spans="1:9" ht="12.4" hidden="1" customHeight="1">
      <c r="A921" s="13"/>
      <c r="B921" s="1"/>
      <c r="C921" s="36"/>
      <c r="D921" s="160"/>
      <c r="E921" s="161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1"/>
        <v>0</v>
      </c>
      <c r="I921" s="14"/>
    </row>
    <row r="922" spans="1:9" ht="12.4" hidden="1" customHeight="1">
      <c r="A922" s="13"/>
      <c r="B922" s="1"/>
      <c r="C922" s="36"/>
      <c r="D922" s="160"/>
      <c r="E922" s="161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1"/>
        <v>0</v>
      </c>
      <c r="I922" s="14"/>
    </row>
    <row r="923" spans="1:9" ht="12.4" hidden="1" customHeight="1">
      <c r="A923" s="13"/>
      <c r="B923" s="1"/>
      <c r="C923" s="36"/>
      <c r="D923" s="160"/>
      <c r="E923" s="161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1"/>
        <v>0</v>
      </c>
      <c r="I923" s="14"/>
    </row>
    <row r="924" spans="1:9" ht="12.4" hidden="1" customHeight="1">
      <c r="A924" s="13"/>
      <c r="B924" s="1"/>
      <c r="C924" s="36"/>
      <c r="D924" s="160"/>
      <c r="E924" s="161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1"/>
        <v>0</v>
      </c>
      <c r="I924" s="14"/>
    </row>
    <row r="925" spans="1:9" ht="12.4" hidden="1" customHeight="1">
      <c r="A925" s="13"/>
      <c r="B925" s="1"/>
      <c r="C925" s="36"/>
      <c r="D925" s="160"/>
      <c r="E925" s="161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1"/>
        <v>0</v>
      </c>
      <c r="I925" s="14"/>
    </row>
    <row r="926" spans="1:9" ht="12.4" hidden="1" customHeight="1">
      <c r="A926" s="13"/>
      <c r="B926" s="1"/>
      <c r="C926" s="36"/>
      <c r="D926" s="160"/>
      <c r="E926" s="161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1"/>
        <v>0</v>
      </c>
      <c r="I926" s="14"/>
    </row>
    <row r="927" spans="1:9" ht="12.4" hidden="1" customHeight="1">
      <c r="A927" s="13"/>
      <c r="B927" s="1"/>
      <c r="C927" s="36"/>
      <c r="D927" s="160"/>
      <c r="E927" s="161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1"/>
        <v>0</v>
      </c>
      <c r="I927" s="14"/>
    </row>
    <row r="928" spans="1:9" ht="12.4" hidden="1" customHeight="1">
      <c r="A928" s="13"/>
      <c r="B928" s="1"/>
      <c r="C928" s="36"/>
      <c r="D928" s="160"/>
      <c r="E928" s="161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1"/>
        <v>0</v>
      </c>
      <c r="I928" s="14"/>
    </row>
    <row r="929" spans="1:9" ht="12.4" hidden="1" customHeight="1">
      <c r="A929" s="13"/>
      <c r="B929" s="1"/>
      <c r="C929" s="36"/>
      <c r="D929" s="160"/>
      <c r="E929" s="161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1"/>
        <v>0</v>
      </c>
      <c r="I929" s="14"/>
    </row>
    <row r="930" spans="1:9" ht="12.4" hidden="1" customHeight="1">
      <c r="A930" s="13"/>
      <c r="B930" s="1"/>
      <c r="C930" s="36"/>
      <c r="D930" s="160"/>
      <c r="E930" s="161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1"/>
        <v>0</v>
      </c>
      <c r="I930" s="14"/>
    </row>
    <row r="931" spans="1:9" ht="12.4" hidden="1" customHeight="1">
      <c r="A931" s="13"/>
      <c r="B931" s="1"/>
      <c r="C931" s="36"/>
      <c r="D931" s="160"/>
      <c r="E931" s="161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1"/>
        <v>0</v>
      </c>
      <c r="I931" s="14"/>
    </row>
    <row r="932" spans="1:9" ht="12.4" hidden="1" customHeight="1">
      <c r="A932" s="13"/>
      <c r="B932" s="1"/>
      <c r="C932" s="36"/>
      <c r="D932" s="160"/>
      <c r="E932" s="161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1"/>
        <v>0</v>
      </c>
      <c r="I932" s="14"/>
    </row>
    <row r="933" spans="1:9" ht="12.4" hidden="1" customHeight="1">
      <c r="A933" s="13"/>
      <c r="B933" s="1"/>
      <c r="C933" s="36"/>
      <c r="D933" s="160"/>
      <c r="E933" s="161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1"/>
        <v>0</v>
      </c>
      <c r="I933" s="14"/>
    </row>
    <row r="934" spans="1:9" ht="12.4" hidden="1" customHeight="1">
      <c r="A934" s="13"/>
      <c r="B934" s="1"/>
      <c r="C934" s="36"/>
      <c r="D934" s="160"/>
      <c r="E934" s="161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1"/>
        <v>0</v>
      </c>
      <c r="I934" s="14"/>
    </row>
    <row r="935" spans="1:9" ht="12.4" hidden="1" customHeight="1">
      <c r="A935" s="13"/>
      <c r="B935" s="1"/>
      <c r="C935" s="36"/>
      <c r="D935" s="160"/>
      <c r="E935" s="161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1"/>
        <v>0</v>
      </c>
      <c r="I935" s="14"/>
    </row>
    <row r="936" spans="1:9" ht="12.4" hidden="1" customHeight="1">
      <c r="A936" s="13"/>
      <c r="B936" s="1"/>
      <c r="C936" s="36"/>
      <c r="D936" s="160"/>
      <c r="E936" s="161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1"/>
        <v>0</v>
      </c>
      <c r="I936" s="14"/>
    </row>
    <row r="937" spans="1:9" ht="12.4" hidden="1" customHeight="1">
      <c r="A937" s="13"/>
      <c r="B937" s="1"/>
      <c r="C937" s="37"/>
      <c r="D937" s="160"/>
      <c r="E937" s="161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60"/>
      <c r="E938" s="161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2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60"/>
      <c r="E939" s="161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2"/>
        <v>0</v>
      </c>
      <c r="I939" s="14"/>
    </row>
    <row r="940" spans="1:9" ht="12.4" hidden="1" customHeight="1">
      <c r="A940" s="13"/>
      <c r="B940" s="1"/>
      <c r="C940" s="36"/>
      <c r="D940" s="160"/>
      <c r="E940" s="161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2"/>
        <v>0</v>
      </c>
      <c r="I940" s="14"/>
    </row>
    <row r="941" spans="1:9" ht="12.4" hidden="1" customHeight="1">
      <c r="A941" s="13"/>
      <c r="B941" s="1"/>
      <c r="C941" s="36"/>
      <c r="D941" s="160"/>
      <c r="E941" s="161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2"/>
        <v>0</v>
      </c>
      <c r="I941" s="14"/>
    </row>
    <row r="942" spans="1:9" ht="12.4" hidden="1" customHeight="1">
      <c r="A942" s="13"/>
      <c r="B942" s="1"/>
      <c r="C942" s="36"/>
      <c r="D942" s="160"/>
      <c r="E942" s="161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2"/>
        <v>0</v>
      </c>
      <c r="I942" s="14"/>
    </row>
    <row r="943" spans="1:9" ht="12.4" hidden="1" customHeight="1">
      <c r="A943" s="13"/>
      <c r="B943" s="1"/>
      <c r="C943" s="36"/>
      <c r="D943" s="160"/>
      <c r="E943" s="161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2"/>
        <v>0</v>
      </c>
      <c r="I943" s="14"/>
    </row>
    <row r="944" spans="1:9" ht="12.4" hidden="1" customHeight="1">
      <c r="A944" s="13"/>
      <c r="B944" s="1"/>
      <c r="C944" s="36"/>
      <c r="D944" s="160"/>
      <c r="E944" s="161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2"/>
        <v>0</v>
      </c>
      <c r="I944" s="14"/>
    </row>
    <row r="945" spans="1:9" ht="12.4" hidden="1" customHeight="1">
      <c r="A945" s="13"/>
      <c r="B945" s="1"/>
      <c r="C945" s="36"/>
      <c r="D945" s="160"/>
      <c r="E945" s="161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2"/>
        <v>0</v>
      </c>
      <c r="I945" s="14"/>
    </row>
    <row r="946" spans="1:9" ht="12.4" hidden="1" customHeight="1">
      <c r="A946" s="13"/>
      <c r="B946" s="1"/>
      <c r="C946" s="36"/>
      <c r="D946" s="160"/>
      <c r="E946" s="161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2"/>
        <v>0</v>
      </c>
      <c r="I946" s="14"/>
    </row>
    <row r="947" spans="1:9" ht="12.4" hidden="1" customHeight="1">
      <c r="A947" s="13"/>
      <c r="B947" s="1"/>
      <c r="C947" s="36"/>
      <c r="D947" s="160"/>
      <c r="E947" s="161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2"/>
        <v>0</v>
      </c>
      <c r="I947" s="14"/>
    </row>
    <row r="948" spans="1:9" ht="12.4" hidden="1" customHeight="1">
      <c r="A948" s="13"/>
      <c r="B948" s="1"/>
      <c r="C948" s="36"/>
      <c r="D948" s="160"/>
      <c r="E948" s="161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2"/>
        <v>0</v>
      </c>
      <c r="I948" s="14"/>
    </row>
    <row r="949" spans="1:9" ht="12.4" hidden="1" customHeight="1">
      <c r="A949" s="13"/>
      <c r="B949" s="1"/>
      <c r="C949" s="36"/>
      <c r="D949" s="160"/>
      <c r="E949" s="161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2"/>
        <v>0</v>
      </c>
      <c r="I949" s="14"/>
    </row>
    <row r="950" spans="1:9" ht="12.4" hidden="1" customHeight="1">
      <c r="A950" s="13"/>
      <c r="B950" s="1"/>
      <c r="C950" s="36"/>
      <c r="D950" s="160"/>
      <c r="E950" s="161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2"/>
        <v>0</v>
      </c>
      <c r="I950" s="14"/>
    </row>
    <row r="951" spans="1:9" ht="12" hidden="1" customHeight="1">
      <c r="A951" s="13"/>
      <c r="B951" s="1"/>
      <c r="C951" s="36"/>
      <c r="D951" s="160"/>
      <c r="E951" s="161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2"/>
        <v>0</v>
      </c>
      <c r="I951" s="14"/>
    </row>
    <row r="952" spans="1:9" ht="12.4" hidden="1" customHeight="1">
      <c r="A952" s="13"/>
      <c r="B952" s="1"/>
      <c r="C952" s="36"/>
      <c r="D952" s="160"/>
      <c r="E952" s="161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2"/>
        <v>0</v>
      </c>
      <c r="I952" s="14"/>
    </row>
    <row r="953" spans="1:9" ht="12.4" hidden="1" customHeight="1">
      <c r="A953" s="13"/>
      <c r="B953" s="1"/>
      <c r="C953" s="36"/>
      <c r="D953" s="160"/>
      <c r="E953" s="161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2"/>
        <v>0</v>
      </c>
      <c r="I953" s="14"/>
    </row>
    <row r="954" spans="1:9" ht="12.4" hidden="1" customHeight="1">
      <c r="A954" s="13"/>
      <c r="B954" s="1"/>
      <c r="C954" s="36"/>
      <c r="D954" s="160"/>
      <c r="E954" s="161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2"/>
        <v>0</v>
      </c>
      <c r="I954" s="14"/>
    </row>
    <row r="955" spans="1:9" ht="12.4" hidden="1" customHeight="1">
      <c r="A955" s="13"/>
      <c r="B955" s="1"/>
      <c r="C955" s="36"/>
      <c r="D955" s="160"/>
      <c r="E955" s="161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2"/>
        <v>0</v>
      </c>
      <c r="I955" s="14"/>
    </row>
    <row r="956" spans="1:9" ht="12.4" hidden="1" customHeight="1">
      <c r="A956" s="13"/>
      <c r="B956" s="1"/>
      <c r="C956" s="36"/>
      <c r="D956" s="160"/>
      <c r="E956" s="161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2"/>
        <v>0</v>
      </c>
      <c r="I956" s="14"/>
    </row>
    <row r="957" spans="1:9" ht="12.4" hidden="1" customHeight="1">
      <c r="A957" s="13"/>
      <c r="B957" s="1"/>
      <c r="C957" s="36"/>
      <c r="D957" s="160"/>
      <c r="E957" s="161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2"/>
        <v>0</v>
      </c>
      <c r="I957" s="14"/>
    </row>
    <row r="958" spans="1:9" ht="12.4" hidden="1" customHeight="1">
      <c r="A958" s="13"/>
      <c r="B958" s="1"/>
      <c r="C958" s="36"/>
      <c r="D958" s="160"/>
      <c r="E958" s="161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2"/>
        <v>0</v>
      </c>
      <c r="I958" s="14"/>
    </row>
    <row r="959" spans="1:9" ht="12.4" hidden="1" customHeight="1">
      <c r="A959" s="13"/>
      <c r="B959" s="1"/>
      <c r="C959" s="36"/>
      <c r="D959" s="160"/>
      <c r="E959" s="161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2"/>
        <v>0</v>
      </c>
      <c r="I959" s="14"/>
    </row>
    <row r="960" spans="1:9" ht="12.4" hidden="1" customHeight="1">
      <c r="A960" s="13"/>
      <c r="B960" s="1"/>
      <c r="C960" s="36"/>
      <c r="D960" s="160"/>
      <c r="E960" s="161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2"/>
        <v>0</v>
      </c>
      <c r="I960" s="14"/>
    </row>
    <row r="961" spans="1:9" ht="12.4" hidden="1" customHeight="1">
      <c r="A961" s="13"/>
      <c r="B961" s="1"/>
      <c r="C961" s="36"/>
      <c r="D961" s="160"/>
      <c r="E961" s="161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2"/>
        <v>0</v>
      </c>
      <c r="I961" s="14"/>
    </row>
    <row r="962" spans="1:9" ht="12.4" hidden="1" customHeight="1">
      <c r="A962" s="13"/>
      <c r="B962" s="1"/>
      <c r="C962" s="36"/>
      <c r="D962" s="160"/>
      <c r="E962" s="161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2"/>
        <v>0</v>
      </c>
      <c r="I962" s="14"/>
    </row>
    <row r="963" spans="1:9" ht="12.4" hidden="1" customHeight="1">
      <c r="A963" s="13"/>
      <c r="B963" s="1"/>
      <c r="C963" s="36"/>
      <c r="D963" s="160"/>
      <c r="E963" s="161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2"/>
        <v>0</v>
      </c>
      <c r="I963" s="14"/>
    </row>
    <row r="964" spans="1:9" ht="12.4" hidden="1" customHeight="1">
      <c r="A964" s="13"/>
      <c r="B964" s="1"/>
      <c r="C964" s="36"/>
      <c r="D964" s="160"/>
      <c r="E964" s="161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2"/>
        <v>0</v>
      </c>
      <c r="I964" s="14"/>
    </row>
    <row r="965" spans="1:9" ht="12.4" hidden="1" customHeight="1">
      <c r="A965" s="13"/>
      <c r="B965" s="1"/>
      <c r="C965" s="36"/>
      <c r="D965" s="160"/>
      <c r="E965" s="161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2"/>
        <v>0</v>
      </c>
      <c r="I965" s="14"/>
    </row>
    <row r="966" spans="1:9" ht="12.4" hidden="1" customHeight="1">
      <c r="A966" s="13"/>
      <c r="B966" s="1"/>
      <c r="C966" s="36"/>
      <c r="D966" s="160"/>
      <c r="E966" s="161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2"/>
        <v>0</v>
      </c>
      <c r="I966" s="14"/>
    </row>
    <row r="967" spans="1:9" ht="12.4" hidden="1" customHeight="1">
      <c r="A967" s="13"/>
      <c r="B967" s="1"/>
      <c r="C967" s="36"/>
      <c r="D967" s="160"/>
      <c r="E967" s="161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2"/>
        <v>0</v>
      </c>
      <c r="I967" s="14"/>
    </row>
    <row r="968" spans="1:9" ht="12.4" hidden="1" customHeight="1">
      <c r="A968" s="13"/>
      <c r="B968" s="1"/>
      <c r="C968" s="36"/>
      <c r="D968" s="160"/>
      <c r="E968" s="161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2"/>
        <v>0</v>
      </c>
      <c r="I968" s="14"/>
    </row>
    <row r="969" spans="1:9" ht="12.4" hidden="1" customHeight="1">
      <c r="A969" s="13"/>
      <c r="B969" s="1"/>
      <c r="C969" s="36"/>
      <c r="D969" s="160"/>
      <c r="E969" s="161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2"/>
        <v>0</v>
      </c>
      <c r="I969" s="14"/>
    </row>
    <row r="970" spans="1:9" ht="12.4" hidden="1" customHeight="1">
      <c r="A970" s="13"/>
      <c r="B970" s="1"/>
      <c r="C970" s="36"/>
      <c r="D970" s="160"/>
      <c r="E970" s="161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2"/>
        <v>0</v>
      </c>
      <c r="I970" s="14"/>
    </row>
    <row r="971" spans="1:9" ht="12.4" hidden="1" customHeight="1">
      <c r="A971" s="13"/>
      <c r="B971" s="1"/>
      <c r="C971" s="36"/>
      <c r="D971" s="160"/>
      <c r="E971" s="161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2"/>
        <v>0</v>
      </c>
      <c r="I971" s="14"/>
    </row>
    <row r="972" spans="1:9" ht="12.4" hidden="1" customHeight="1">
      <c r="A972" s="13"/>
      <c r="B972" s="1"/>
      <c r="C972" s="36"/>
      <c r="D972" s="160"/>
      <c r="E972" s="161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2"/>
        <v>0</v>
      </c>
      <c r="I972" s="14"/>
    </row>
    <row r="973" spans="1:9" ht="12.4" hidden="1" customHeight="1">
      <c r="A973" s="13"/>
      <c r="B973" s="1"/>
      <c r="C973" s="36"/>
      <c r="D973" s="160"/>
      <c r="E973" s="161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2"/>
        <v>0</v>
      </c>
      <c r="I973" s="14"/>
    </row>
    <row r="974" spans="1:9" ht="12.4" hidden="1" customHeight="1">
      <c r="A974" s="13"/>
      <c r="B974" s="1"/>
      <c r="C974" s="37"/>
      <c r="D974" s="160"/>
      <c r="E974" s="161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2"/>
        <v>0</v>
      </c>
      <c r="I974" s="14"/>
    </row>
    <row r="975" spans="1:9" ht="12" hidden="1" customHeight="1">
      <c r="A975" s="13"/>
      <c r="B975" s="1"/>
      <c r="C975" s="36"/>
      <c r="D975" s="160"/>
      <c r="E975" s="161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2"/>
        <v>0</v>
      </c>
      <c r="I975" s="14"/>
    </row>
    <row r="976" spans="1:9" ht="12.4" hidden="1" customHeight="1">
      <c r="A976" s="13"/>
      <c r="B976" s="1"/>
      <c r="C976" s="36"/>
      <c r="D976" s="160"/>
      <c r="E976" s="161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2"/>
        <v>0</v>
      </c>
      <c r="I976" s="14"/>
    </row>
    <row r="977" spans="1:9" ht="12.4" hidden="1" customHeight="1">
      <c r="A977" s="13"/>
      <c r="B977" s="1"/>
      <c r="C977" s="36"/>
      <c r="D977" s="160"/>
      <c r="E977" s="161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2"/>
        <v>0</v>
      </c>
      <c r="I977" s="14"/>
    </row>
    <row r="978" spans="1:9" ht="12.4" hidden="1" customHeight="1">
      <c r="A978" s="13"/>
      <c r="B978" s="1"/>
      <c r="C978" s="36"/>
      <c r="D978" s="160"/>
      <c r="E978" s="161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2"/>
        <v>0</v>
      </c>
      <c r="I978" s="14"/>
    </row>
    <row r="979" spans="1:9" ht="12.4" hidden="1" customHeight="1">
      <c r="A979" s="13"/>
      <c r="B979" s="1"/>
      <c r="C979" s="36"/>
      <c r="D979" s="160"/>
      <c r="E979" s="161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2"/>
        <v>0</v>
      </c>
      <c r="I979" s="14"/>
    </row>
    <row r="980" spans="1:9" ht="12.4" hidden="1" customHeight="1">
      <c r="A980" s="13"/>
      <c r="B980" s="1"/>
      <c r="C980" s="36"/>
      <c r="D980" s="160"/>
      <c r="E980" s="161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2"/>
        <v>0</v>
      </c>
      <c r="I980" s="14"/>
    </row>
    <row r="981" spans="1:9" ht="12.4" hidden="1" customHeight="1">
      <c r="A981" s="13"/>
      <c r="B981" s="1"/>
      <c r="C981" s="36"/>
      <c r="D981" s="160"/>
      <c r="E981" s="161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2"/>
        <v>0</v>
      </c>
      <c r="I981" s="14"/>
    </row>
    <row r="982" spans="1:9" ht="12.4" hidden="1" customHeight="1">
      <c r="A982" s="13"/>
      <c r="B982" s="1"/>
      <c r="C982" s="36"/>
      <c r="D982" s="160"/>
      <c r="E982" s="161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2"/>
        <v>0</v>
      </c>
      <c r="I982" s="14"/>
    </row>
    <row r="983" spans="1:9" ht="12.4" hidden="1" customHeight="1">
      <c r="A983" s="13"/>
      <c r="B983" s="1"/>
      <c r="C983" s="36"/>
      <c r="D983" s="160"/>
      <c r="E983" s="161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2"/>
        <v>0</v>
      </c>
      <c r="I983" s="14"/>
    </row>
    <row r="984" spans="1:9" ht="12.4" hidden="1" customHeight="1">
      <c r="A984" s="13"/>
      <c r="B984" s="1"/>
      <c r="C984" s="36"/>
      <c r="D984" s="160"/>
      <c r="E984" s="161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2"/>
        <v>0</v>
      </c>
      <c r="I984" s="14"/>
    </row>
    <row r="985" spans="1:9" ht="12.4" hidden="1" customHeight="1">
      <c r="A985" s="13"/>
      <c r="B985" s="1"/>
      <c r="C985" s="36"/>
      <c r="D985" s="160"/>
      <c r="E985" s="161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2"/>
        <v>0</v>
      </c>
      <c r="I985" s="14"/>
    </row>
    <row r="986" spans="1:9" ht="12.4" hidden="1" customHeight="1">
      <c r="A986" s="13"/>
      <c r="B986" s="1"/>
      <c r="C986" s="36"/>
      <c r="D986" s="160"/>
      <c r="E986" s="161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2"/>
        <v>0</v>
      </c>
      <c r="I986" s="14"/>
    </row>
    <row r="987" spans="1:9" ht="12.4" hidden="1" customHeight="1">
      <c r="A987" s="13"/>
      <c r="B987" s="1"/>
      <c r="C987" s="36"/>
      <c r="D987" s="160"/>
      <c r="E987" s="161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2"/>
        <v>0</v>
      </c>
      <c r="I987" s="14"/>
    </row>
    <row r="988" spans="1:9" ht="12.4" hidden="1" customHeight="1">
      <c r="A988" s="13"/>
      <c r="B988" s="1"/>
      <c r="C988" s="36"/>
      <c r="D988" s="160"/>
      <c r="E988" s="161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2"/>
        <v>0</v>
      </c>
      <c r="I988" s="14"/>
    </row>
    <row r="989" spans="1:9" ht="12.4" hidden="1" customHeight="1">
      <c r="A989" s="13"/>
      <c r="B989" s="1"/>
      <c r="C989" s="36"/>
      <c r="D989" s="160"/>
      <c r="E989" s="161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2"/>
        <v>0</v>
      </c>
      <c r="I989" s="14"/>
    </row>
    <row r="990" spans="1:9" ht="12.4" hidden="1" customHeight="1">
      <c r="A990" s="13"/>
      <c r="B990" s="1"/>
      <c r="C990" s="36"/>
      <c r="D990" s="160"/>
      <c r="E990" s="161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2"/>
        <v>0</v>
      </c>
      <c r="I990" s="14"/>
    </row>
    <row r="991" spans="1:9" ht="12.4" hidden="1" customHeight="1">
      <c r="A991" s="13"/>
      <c r="B991" s="1"/>
      <c r="C991" s="36"/>
      <c r="D991" s="160"/>
      <c r="E991" s="161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2"/>
        <v>0</v>
      </c>
      <c r="I991" s="14"/>
    </row>
    <row r="992" spans="1:9" ht="12.4" hidden="1" customHeight="1">
      <c r="A992" s="13"/>
      <c r="B992" s="1"/>
      <c r="C992" s="36"/>
      <c r="D992" s="160"/>
      <c r="E992" s="161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2"/>
        <v>0</v>
      </c>
      <c r="I992" s="14"/>
    </row>
    <row r="993" spans="1:9" ht="12.4" hidden="1" customHeight="1">
      <c r="A993" s="13"/>
      <c r="B993" s="1"/>
      <c r="C993" s="36"/>
      <c r="D993" s="160"/>
      <c r="E993" s="161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2"/>
        <v>0</v>
      </c>
      <c r="I993" s="14"/>
    </row>
    <row r="994" spans="1:9" ht="12.4" hidden="1" customHeight="1">
      <c r="A994" s="13"/>
      <c r="B994" s="1"/>
      <c r="C994" s="36"/>
      <c r="D994" s="160"/>
      <c r="E994" s="161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2"/>
        <v>0</v>
      </c>
      <c r="I994" s="14"/>
    </row>
    <row r="995" spans="1:9" ht="12.4" hidden="1" customHeight="1">
      <c r="A995" s="13"/>
      <c r="B995" s="1"/>
      <c r="C995" s="36"/>
      <c r="D995" s="160"/>
      <c r="E995" s="161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2"/>
        <v>0</v>
      </c>
      <c r="I995" s="14"/>
    </row>
    <row r="996" spans="1:9" ht="12.4" hidden="1" customHeight="1">
      <c r="A996" s="13"/>
      <c r="B996" s="1"/>
      <c r="C996" s="36"/>
      <c r="D996" s="160"/>
      <c r="E996" s="161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2"/>
        <v>0</v>
      </c>
      <c r="I996" s="14"/>
    </row>
    <row r="997" spans="1:9" ht="12.4" hidden="1" customHeight="1">
      <c r="A997" s="13"/>
      <c r="B997" s="1"/>
      <c r="C997" s="36"/>
      <c r="D997" s="160"/>
      <c r="E997" s="161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2"/>
        <v>0</v>
      </c>
      <c r="I997" s="14"/>
    </row>
    <row r="998" spans="1:9" ht="12.4" hidden="1" customHeight="1">
      <c r="A998" s="13"/>
      <c r="B998" s="1"/>
      <c r="C998" s="36"/>
      <c r="D998" s="160"/>
      <c r="E998" s="161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2"/>
        <v>0</v>
      </c>
      <c r="I998" s="14"/>
    </row>
    <row r="999" spans="1:9" ht="12.4" hidden="1" customHeight="1">
      <c r="A999" s="13"/>
      <c r="B999" s="1"/>
      <c r="C999" s="36"/>
      <c r="D999" s="160"/>
      <c r="E999" s="161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2"/>
        <v>0</v>
      </c>
      <c r="I999" s="14"/>
    </row>
    <row r="1000" spans="1:9" ht="12.4" customHeight="1">
      <c r="A1000" s="13"/>
      <c r="B1000" s="1"/>
      <c r="C1000" s="36"/>
      <c r="D1000" s="160"/>
      <c r="E1000" s="161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2"/>
        <v>0</v>
      </c>
      <c r="I1000" s="14"/>
    </row>
    <row r="1001" spans="1:9" ht="12.4" customHeight="1">
      <c r="A1001" s="13"/>
      <c r="B1001" s="1"/>
      <c r="C1001" s="102"/>
      <c r="D1001" s="160"/>
      <c r="E1001" s="161"/>
      <c r="F1001" s="43"/>
      <c r="G1001" s="21">
        <f>ROUND(IF(ISBLANK(C1001),0,VLOOKUP(C1001,'[2]Acha Air Sales Price List'!$B$1:$X$65536,12,FALSE)*$L$14),2)</f>
        <v>0</v>
      </c>
      <c r="H1001" s="22">
        <f t="shared" si="22"/>
        <v>0</v>
      </c>
      <c r="I1001" s="14"/>
    </row>
    <row r="1002" spans="1:9" ht="12.4" customHeight="1">
      <c r="A1002" s="13"/>
      <c r="B1002" s="1"/>
      <c r="C1002" s="37"/>
      <c r="D1002" s="179"/>
      <c r="E1002" s="180"/>
      <c r="F1002" s="43" t="s">
        <v>26</v>
      </c>
      <c r="G1002" s="21"/>
      <c r="H1002" s="22">
        <f>-256.44</f>
        <v>-256.44</v>
      </c>
      <c r="I1002" s="14"/>
    </row>
    <row r="1003" spans="1:9" ht="12.4" customHeight="1" thickBot="1">
      <c r="A1003" s="13"/>
      <c r="B1003" s="23"/>
      <c r="C1003" s="24"/>
      <c r="D1003" s="172"/>
      <c r="E1003" s="173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9805.3992000000035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23</v>
      </c>
      <c r="H1006" s="34"/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/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0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>
      <c r="H1013" s="45"/>
    </row>
  </sheetData>
  <mergeCells count="992">
    <mergeCell ref="B8:D8"/>
    <mergeCell ref="G9:G10"/>
    <mergeCell ref="H9:H10"/>
    <mergeCell ref="G11:G12"/>
    <mergeCell ref="H11:H12"/>
    <mergeCell ref="G13:G14"/>
    <mergeCell ref="H13:H14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1003:E1003"/>
    <mergeCell ref="D997:E997"/>
    <mergeCell ref="D998:E998"/>
    <mergeCell ref="D999:E999"/>
    <mergeCell ref="D1000:E1000"/>
    <mergeCell ref="D1001:E1001"/>
    <mergeCell ref="D1002:E1002"/>
    <mergeCell ref="D991:E991"/>
    <mergeCell ref="D992:E992"/>
    <mergeCell ref="D993:E993"/>
    <mergeCell ref="D994:E994"/>
    <mergeCell ref="D995:E995"/>
    <mergeCell ref="D996:E996"/>
  </mergeCells>
  <conditionalFormatting sqref="B20:B61 B65:B1003">
    <cfRule type="cellIs" dxfId="16" priority="12" stopIfTrue="1" operator="equal">
      <formula>"ALERT"</formula>
    </cfRule>
  </conditionalFormatting>
  <conditionalFormatting sqref="F10:F14">
    <cfRule type="containsBlanks" dxfId="15" priority="11" stopIfTrue="1">
      <formula>LEN(TRIM(F10))=0</formula>
    </cfRule>
  </conditionalFormatting>
  <conditionalFormatting sqref="F9:F14">
    <cfRule type="cellIs" dxfId="14" priority="10" stopIfTrue="1" operator="equal">
      <formula>0</formula>
    </cfRule>
  </conditionalFormatting>
  <conditionalFormatting sqref="H1005:H1008 F20:H31 F35:H61 F32:F34 F65:H1003">
    <cfRule type="containsErrors" dxfId="13" priority="7" stopIfTrue="1">
      <formula>ISERROR(F20)</formula>
    </cfRule>
    <cfRule type="cellIs" dxfId="12" priority="8" stopIfTrue="1" operator="equal">
      <formula>"NA"</formula>
    </cfRule>
    <cfRule type="cellIs" dxfId="11" priority="9" stopIfTrue="1" operator="equal">
      <formula>0</formula>
    </cfRule>
  </conditionalFormatting>
  <conditionalFormatting sqref="F20:F61 F65:F1000">
    <cfRule type="containsText" dxfId="10" priority="6" stopIfTrue="1" operator="containsText" text="Exchange rate :">
      <formula>NOT(ISERROR(SEARCH("Exchange rate :",F20)))</formula>
    </cfRule>
  </conditionalFormatting>
  <conditionalFormatting sqref="B62:B64">
    <cfRule type="cellIs" dxfId="9" priority="5" stopIfTrue="1" operator="equal">
      <formula>"ALERT"</formula>
    </cfRule>
  </conditionalFormatting>
  <conditionalFormatting sqref="F62:H64">
    <cfRule type="containsErrors" dxfId="8" priority="2" stopIfTrue="1">
      <formula>ISERROR(F62)</formula>
    </cfRule>
    <cfRule type="cellIs" dxfId="7" priority="3" stopIfTrue="1" operator="equal">
      <formula>"NA"</formula>
    </cfRule>
    <cfRule type="cellIs" dxfId="6" priority="4" stopIfTrue="1" operator="equal">
      <formula>0</formula>
    </cfRule>
  </conditionalFormatting>
  <conditionalFormatting sqref="F62:F64">
    <cfRule type="containsText" dxfId="5" priority="1" stopIfTrue="1" operator="containsText" text="Exchange rate :">
      <formula>NOT(ISERROR(SEARCH("Exchange rate :",F62)))</formula>
    </cfRule>
  </conditionalFormatting>
  <hyperlinks>
    <hyperlink ref="B6" r:id="rId1" display="http://www.achadirect.com/" xr:uid="{60D15A39-B971-4BE8-AC5A-C697599AB192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H18" sqref="H18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f>Invoice!G5</f>
        <v>44897</v>
      </c>
      <c r="G3" s="60" t="e">
        <f>VLOOKUP(Invoice!H5,'[3]Invoice Number'!$A$4:$I$27310,9,FALSE)</f>
        <v>#N/A</v>
      </c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31</v>
      </c>
      <c r="F9" s="106"/>
      <c r="G9" s="107"/>
    </row>
    <row r="10" spans="1:8" s="52" customFormat="1">
      <c r="A10" s="63" t="str">
        <f>Invoice!B9</f>
        <v>Piercing &amp; Sign</v>
      </c>
      <c r="B10" s="64"/>
      <c r="C10" s="64"/>
      <c r="E10" s="65" t="str">
        <f>Invoice!F9</f>
        <v>Piercing &amp; Sign</v>
      </c>
      <c r="F10" s="66"/>
      <c r="G10" s="67"/>
    </row>
    <row r="11" spans="1:8" s="52" customFormat="1">
      <c r="A11" s="68" t="str">
        <f>Invoice!B10</f>
        <v>Claire</v>
      </c>
      <c r="B11" s="69"/>
      <c r="C11" s="69"/>
      <c r="E11" s="70" t="str">
        <f>Invoice!F10</f>
        <v>Claire</v>
      </c>
      <c r="F11" s="71"/>
      <c r="G11" s="72"/>
    </row>
    <row r="12" spans="1:8" s="52" customFormat="1">
      <c r="A12" s="68">
        <f>Invoice!B11</f>
        <v>0</v>
      </c>
      <c r="B12" s="69"/>
      <c r="C12" s="69"/>
      <c r="E12" s="70">
        <f>Invoice!F11</f>
        <v>0</v>
      </c>
      <c r="F12" s="71"/>
      <c r="G12" s="72"/>
    </row>
    <row r="13" spans="1:8" s="52" customFormat="1">
      <c r="A13" s="68">
        <f>Invoice!B12</f>
        <v>0</v>
      </c>
      <c r="B13" s="69"/>
      <c r="C13" s="69"/>
      <c r="E13" s="70">
        <f>Invoice!F12</f>
        <v>0</v>
      </c>
      <c r="F13" s="71"/>
      <c r="G13" s="72"/>
    </row>
    <row r="14" spans="1:8" s="52" customFormat="1">
      <c r="A14" s="68">
        <f>Invoice!B13</f>
        <v>0</v>
      </c>
      <c r="B14" s="69"/>
      <c r="C14" s="69"/>
      <c r="D14" s="103">
        <f>VLOOKUP(F3,[1]Sheet1!$A$9:$F$7290,2,FALSE)</f>
        <v>34.630000000000003</v>
      </c>
      <c r="E14" s="70">
        <f>Invoice!F13</f>
        <v>0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ht="24">
      <c r="A18" s="101" t="str">
        <f>Invoice!F20</f>
        <v xml:space="preserve">Industrial crystal barbell with double jewel balls “forward facing crystal”- 14g, 38mm, 5mm balls </v>
      </c>
      <c r="B18" s="80" t="str">
        <f>Invoice!C20</f>
        <v>BBCC38</v>
      </c>
      <c r="C18" s="81">
        <f>Invoice!B20</f>
        <v>2</v>
      </c>
      <c r="D18" s="82">
        <f>F18/$D$14</f>
        <v>0.98989315622292806</v>
      </c>
      <c r="E18" s="82">
        <f>G18/$D$14</f>
        <v>1.9797863124458561</v>
      </c>
      <c r="F18" s="83">
        <f>Invoice!G20</f>
        <v>34.28</v>
      </c>
      <c r="G18" s="84">
        <f>C18*F18</f>
        <v>68.56</v>
      </c>
    </row>
    <row r="19" spans="1:7" s="85" customFormat="1" ht="24">
      <c r="A19" s="101" t="str">
        <f>Invoice!F21</f>
        <v xml:space="preserve">Industrial crystal barbell with double jewel balls “forward facing crystal”- 14g, 38mm, 5mm balls </v>
      </c>
      <c r="B19" s="80" t="str">
        <f>Invoice!C21</f>
        <v>BBCC38</v>
      </c>
      <c r="C19" s="81">
        <f>Invoice!B21</f>
        <v>2</v>
      </c>
      <c r="D19" s="86">
        <f t="shared" ref="D19:E64" si="0">F19/$D$14</f>
        <v>0.98989315622292806</v>
      </c>
      <c r="E19" s="86">
        <f t="shared" si="0"/>
        <v>1.9797863124458561</v>
      </c>
      <c r="F19" s="87">
        <f>Invoice!G21</f>
        <v>34.28</v>
      </c>
      <c r="G19" s="88">
        <f t="shared" ref="G19:G64" si="1">C19*F19</f>
        <v>68.56</v>
      </c>
    </row>
    <row r="20" spans="1:7" s="85" customFormat="1" ht="24">
      <c r="A20" s="101" t="str">
        <f>Invoice!F22</f>
        <v xml:space="preserve">Industrial crystal barbell with double jewel balls “forward facing crystal”- 14g, 38mm, 5mm balls </v>
      </c>
      <c r="B20" s="80" t="str">
        <f>Invoice!C22</f>
        <v>BBCC38</v>
      </c>
      <c r="C20" s="81">
        <f>Invoice!B22</f>
        <v>2</v>
      </c>
      <c r="D20" s="86">
        <f t="shared" si="0"/>
        <v>0.98989315622292806</v>
      </c>
      <c r="E20" s="86">
        <f t="shared" si="0"/>
        <v>1.9797863124458561</v>
      </c>
      <c r="F20" s="87">
        <f>Invoice!G22</f>
        <v>34.28</v>
      </c>
      <c r="G20" s="88">
        <f t="shared" si="1"/>
        <v>68.56</v>
      </c>
    </row>
    <row r="21" spans="1:7" s="85" customFormat="1" ht="24">
      <c r="A21" s="101" t="str">
        <f>Invoice!F23</f>
        <v>Double forward facing crystal nipple barbell - 14g, 9/16'' or 5/8'', 5mm balls</v>
      </c>
      <c r="B21" s="80" t="str">
        <f>Invoice!C23</f>
        <v>BBNP2C</v>
      </c>
      <c r="C21" s="81">
        <f>Invoice!B23</f>
        <v>4</v>
      </c>
      <c r="D21" s="86">
        <f t="shared" si="0"/>
        <v>0.98989315622292806</v>
      </c>
      <c r="E21" s="86">
        <f t="shared" si="0"/>
        <v>3.9595726248917122</v>
      </c>
      <c r="F21" s="87">
        <f>Invoice!G23</f>
        <v>34.28</v>
      </c>
      <c r="G21" s="88">
        <f t="shared" si="1"/>
        <v>137.12</v>
      </c>
    </row>
    <row r="22" spans="1:7" s="85" customFormat="1" ht="24">
      <c r="A22" s="101" t="str">
        <f>Invoice!F24</f>
        <v>Double forward facing crystal nipple barbell - 14g, 9/16'' or 5/8'', 5mm balls</v>
      </c>
      <c r="B22" s="80" t="str">
        <f>Invoice!C24</f>
        <v>BBNP2C</v>
      </c>
      <c r="C22" s="81">
        <f>Invoice!B24</f>
        <v>4</v>
      </c>
      <c r="D22" s="86">
        <f t="shared" si="0"/>
        <v>0.98989315622292806</v>
      </c>
      <c r="E22" s="86">
        <f t="shared" si="0"/>
        <v>3.9595726248917122</v>
      </c>
      <c r="F22" s="87">
        <f>Invoice!G24</f>
        <v>34.28</v>
      </c>
      <c r="G22" s="88">
        <f t="shared" si="1"/>
        <v>137.12</v>
      </c>
    </row>
    <row r="23" spans="1:7" s="85" customFormat="1" ht="24">
      <c r="A23" s="101" t="str">
        <f>Invoice!F25</f>
        <v>Double forward facing crystal nipple barbell - 14g, 9/16'' or 5/8'', 5mm balls</v>
      </c>
      <c r="B23" s="80" t="str">
        <f>Invoice!C25</f>
        <v>BBNP2C</v>
      </c>
      <c r="C23" s="81">
        <f>Invoice!B25</f>
        <v>4</v>
      </c>
      <c r="D23" s="86">
        <f t="shared" si="0"/>
        <v>0.98989315622292806</v>
      </c>
      <c r="E23" s="86">
        <f t="shared" si="0"/>
        <v>3.9595726248917122</v>
      </c>
      <c r="F23" s="87">
        <f>Invoice!G25</f>
        <v>34.28</v>
      </c>
      <c r="G23" s="88">
        <f t="shared" si="1"/>
        <v>137.12</v>
      </c>
    </row>
    <row r="24" spans="1:7" s="85" customFormat="1" ht="25.5">
      <c r="A24" s="101" t="str">
        <f>Invoice!F26</f>
        <v>Surgical steel nipple barbell, 14g (1.6mm) with two forward facing 6mm jewel balls</v>
      </c>
      <c r="B24" s="80" t="str">
        <f>Invoice!C26</f>
        <v>BBNP2C6</v>
      </c>
      <c r="C24" s="81">
        <f>Invoice!B26</f>
        <v>2</v>
      </c>
      <c r="D24" s="86">
        <f t="shared" si="0"/>
        <v>1.0900952930984695</v>
      </c>
      <c r="E24" s="86">
        <f t="shared" si="0"/>
        <v>2.1801905861969391</v>
      </c>
      <c r="F24" s="87">
        <f>Invoice!G26</f>
        <v>37.75</v>
      </c>
      <c r="G24" s="88">
        <f t="shared" si="1"/>
        <v>75.5</v>
      </c>
    </row>
    <row r="25" spans="1:7" s="85" customFormat="1" ht="25.5">
      <c r="A25" s="101" t="str">
        <f>Invoice!F27</f>
        <v>Surgical steel nipple barbell, 14g (1.6mm) with two forward facing 6mm jewel balls</v>
      </c>
      <c r="B25" s="80" t="str">
        <f>Invoice!C27</f>
        <v>BBNP2C6</v>
      </c>
      <c r="C25" s="81">
        <f>Invoice!B27</f>
        <v>2</v>
      </c>
      <c r="D25" s="86">
        <f t="shared" si="0"/>
        <v>1.0900952930984695</v>
      </c>
      <c r="E25" s="86">
        <f t="shared" si="0"/>
        <v>2.1801905861969391</v>
      </c>
      <c r="F25" s="87">
        <f>Invoice!G27</f>
        <v>37.75</v>
      </c>
      <c r="G25" s="88">
        <f t="shared" si="1"/>
        <v>75.5</v>
      </c>
    </row>
    <row r="26" spans="1:7" s="85" customFormat="1" ht="25.5">
      <c r="A26" s="101" t="str">
        <f>Invoice!F28</f>
        <v>Surgical steel nipple barbell, 14g (1.6mm) with two forward facing 6mm jewel balls</v>
      </c>
      <c r="B26" s="80" t="str">
        <f>Invoice!C28</f>
        <v>BBNP2C6</v>
      </c>
      <c r="C26" s="81">
        <f>Invoice!B28</f>
        <v>2</v>
      </c>
      <c r="D26" s="86">
        <f t="shared" si="0"/>
        <v>1.0900952930984695</v>
      </c>
      <c r="E26" s="86">
        <f t="shared" si="0"/>
        <v>2.1801905861969391</v>
      </c>
      <c r="F26" s="87">
        <f>Invoice!G28</f>
        <v>37.75</v>
      </c>
      <c r="G26" s="88">
        <f t="shared" si="1"/>
        <v>75.5</v>
      </c>
    </row>
    <row r="27" spans="1:7" s="85" customFormat="1" ht="24">
      <c r="A27" s="101" t="str">
        <f>Invoice!F29</f>
        <v>Anodized 316L steel barbell, 1.6mm (14g) with two forward facing 5mm jewel balls</v>
      </c>
      <c r="B27" s="80" t="str">
        <f>Invoice!C29</f>
        <v>BBTNPC</v>
      </c>
      <c r="C27" s="81">
        <f>Invoice!B29</f>
        <v>4</v>
      </c>
      <c r="D27" s="86">
        <f t="shared" si="0"/>
        <v>1.4900375397054577</v>
      </c>
      <c r="E27" s="86">
        <f t="shared" si="0"/>
        <v>5.9601501588218309</v>
      </c>
      <c r="F27" s="87">
        <f>Invoice!G29</f>
        <v>51.6</v>
      </c>
      <c r="G27" s="88">
        <f t="shared" si="1"/>
        <v>206.4</v>
      </c>
    </row>
    <row r="28" spans="1:7" s="85" customFormat="1" ht="24">
      <c r="A28" s="101" t="str">
        <f>Invoice!F30</f>
        <v>Anodized 316L steel barbell, 1.6mm (14g) with two forward facing 5mm jewel balls</v>
      </c>
      <c r="B28" s="80" t="str">
        <f>Invoice!C30</f>
        <v>BBTNPC</v>
      </c>
      <c r="C28" s="81">
        <f>Invoice!B30</f>
        <v>4</v>
      </c>
      <c r="D28" s="86">
        <f t="shared" si="0"/>
        <v>1.4900375397054577</v>
      </c>
      <c r="E28" s="86">
        <f t="shared" si="0"/>
        <v>5.9601501588218309</v>
      </c>
      <c r="F28" s="87">
        <f>Invoice!G30</f>
        <v>51.6</v>
      </c>
      <c r="G28" s="88">
        <f t="shared" si="1"/>
        <v>206.4</v>
      </c>
    </row>
    <row r="29" spans="1:7" s="85" customFormat="1" ht="24">
      <c r="A29" s="101" t="str">
        <f>Invoice!F31</f>
        <v>Anodized 316L steel barbell, 1.6mm (14g) with two forward facing 5mm jewel balls</v>
      </c>
      <c r="B29" s="80" t="str">
        <f>Invoice!C31</f>
        <v>BBTNPC</v>
      </c>
      <c r="C29" s="81">
        <f>Invoice!B31</f>
        <v>4</v>
      </c>
      <c r="D29" s="86">
        <f t="shared" si="0"/>
        <v>1.4900375397054577</v>
      </c>
      <c r="E29" s="86">
        <f t="shared" si="0"/>
        <v>5.9601501588218309</v>
      </c>
      <c r="F29" s="87">
        <f>Invoice!G31</f>
        <v>51.6</v>
      </c>
      <c r="G29" s="88">
        <f t="shared" si="1"/>
        <v>206.4</v>
      </c>
    </row>
    <row r="30" spans="1:7" s="85" customFormat="1" ht="24">
      <c r="A30" s="101" t="str">
        <f>Invoice!F32</f>
        <v>Anodized 316L steel barbell, 1.6mm (14g) with two forward facing 6mm jewel balls</v>
      </c>
      <c r="B30" s="80" t="str">
        <f>Invoice!C32</f>
        <v>BBTNPC</v>
      </c>
      <c r="C30" s="81">
        <f>Invoice!B32</f>
        <v>0</v>
      </c>
      <c r="D30" s="86">
        <f t="shared" si="0"/>
        <v>0</v>
      </c>
      <c r="E30" s="86">
        <f t="shared" si="0"/>
        <v>0</v>
      </c>
      <c r="F30" s="87">
        <f>Invoice!G32</f>
        <v>0</v>
      </c>
      <c r="G30" s="88">
        <f t="shared" si="1"/>
        <v>0</v>
      </c>
    </row>
    <row r="31" spans="1:7" s="85" customFormat="1" ht="24">
      <c r="A31" s="101" t="str">
        <f>Invoice!F33</f>
        <v>Anodized 316L steel barbell, 1.6mm (14g) with two forward facing 6mm jewel balls</v>
      </c>
      <c r="B31" s="80" t="str">
        <f>Invoice!C33</f>
        <v>BBTNPC</v>
      </c>
      <c r="C31" s="81">
        <f>Invoice!B33</f>
        <v>0</v>
      </c>
      <c r="D31" s="86">
        <f t="shared" si="0"/>
        <v>0</v>
      </c>
      <c r="E31" s="86">
        <f t="shared" si="0"/>
        <v>0</v>
      </c>
      <c r="F31" s="87">
        <f>Invoice!G33</f>
        <v>0</v>
      </c>
      <c r="G31" s="88">
        <f t="shared" si="1"/>
        <v>0</v>
      </c>
    </row>
    <row r="32" spans="1:7" s="85" customFormat="1" ht="24">
      <c r="A32" s="101" t="str">
        <f>Invoice!F34</f>
        <v>Anodized 316L steel barbell, 1.6mm (14g) with two forward facing 6mm jewel balls</v>
      </c>
      <c r="B32" s="80" t="str">
        <f>Invoice!C34</f>
        <v>BBTNPC</v>
      </c>
      <c r="C32" s="81">
        <f>Invoice!B34</f>
        <v>0</v>
      </c>
      <c r="D32" s="86">
        <f t="shared" si="0"/>
        <v>0</v>
      </c>
      <c r="E32" s="86">
        <f t="shared" si="0"/>
        <v>0</v>
      </c>
      <c r="F32" s="87">
        <f>Invoice!G34</f>
        <v>0</v>
      </c>
      <c r="G32" s="88">
        <f t="shared" si="1"/>
        <v>0</v>
      </c>
    </row>
    <row r="33" spans="1:7" s="85" customFormat="1" ht="24">
      <c r="A33" s="101" t="str">
        <f>Invoice!F35</f>
        <v xml:space="preserve">Steel earring with clear round CZ 3 mm - 6 prongs and butterfly ( 1 pairs) </v>
      </c>
      <c r="B33" s="80" t="str">
        <f>Invoice!C35</f>
        <v>ERZ3</v>
      </c>
      <c r="C33" s="81">
        <f>Invoice!B35</f>
        <v>30</v>
      </c>
      <c r="D33" s="86">
        <f t="shared" si="0"/>
        <v>0.98989315622292806</v>
      </c>
      <c r="E33" s="86">
        <f t="shared" si="0"/>
        <v>29.696794686687845</v>
      </c>
      <c r="F33" s="87">
        <f>Invoice!G35</f>
        <v>34.28</v>
      </c>
      <c r="G33" s="88">
        <f t="shared" si="1"/>
        <v>1028.4000000000001</v>
      </c>
    </row>
    <row r="34" spans="1:7" s="85" customFormat="1" ht="24">
      <c r="A34" s="101" t="str">
        <f>Invoice!F36</f>
        <v xml:space="preserve">Steel earring with clear round CZ 4 mm - 6 prongs and butterfly ( 1 pairs) </v>
      </c>
      <c r="B34" s="80" t="str">
        <f>Invoice!C36</f>
        <v>ERZ4</v>
      </c>
      <c r="C34" s="81">
        <f>Invoice!B36</f>
        <v>0</v>
      </c>
      <c r="D34" s="86">
        <f t="shared" si="0"/>
        <v>1.1498700548657232</v>
      </c>
      <c r="E34" s="86">
        <f t="shared" si="0"/>
        <v>0</v>
      </c>
      <c r="F34" s="87">
        <f>Invoice!G36</f>
        <v>39.82</v>
      </c>
      <c r="G34" s="88">
        <f t="shared" si="1"/>
        <v>0</v>
      </c>
    </row>
    <row r="35" spans="1:7" s="85" customFormat="1" ht="24">
      <c r="A35" s="101" t="str">
        <f>Invoice!F37</f>
        <v xml:space="preserve">Steel earring with clear round CZ 5 mm - 6 prongs and butterfly ( 1 pairs) </v>
      </c>
      <c r="B35" s="80" t="str">
        <f>Invoice!C37</f>
        <v>ERZ5</v>
      </c>
      <c r="C35" s="81">
        <f>Invoice!B37</f>
        <v>20</v>
      </c>
      <c r="D35" s="86">
        <f t="shared" si="0"/>
        <v>1.4498989315622293</v>
      </c>
      <c r="E35" s="86">
        <f t="shared" si="0"/>
        <v>28.997978631244585</v>
      </c>
      <c r="F35" s="87">
        <f>Invoice!G37</f>
        <v>50.21</v>
      </c>
      <c r="G35" s="88">
        <f t="shared" si="1"/>
        <v>1004.2</v>
      </c>
    </row>
    <row r="36" spans="1:7" s="85" customFormat="1" ht="24">
      <c r="A36" s="101" t="str">
        <f>Invoice!F38</f>
        <v xml:space="preserve">Steel earring with clear round CZ 6 mm - 6 prongs and butterfly ( 1 pairs) </v>
      </c>
      <c r="B36" s="80" t="str">
        <f>Invoice!C38</f>
        <v>ERZ6</v>
      </c>
      <c r="C36" s="81">
        <f>Invoice!B38</f>
        <v>20</v>
      </c>
      <c r="D36" s="86">
        <f t="shared" si="0"/>
        <v>1.7499278082587351</v>
      </c>
      <c r="E36" s="86">
        <f t="shared" si="0"/>
        <v>34.998556165174705</v>
      </c>
      <c r="F36" s="87">
        <f>Invoice!G38</f>
        <v>60.6</v>
      </c>
      <c r="G36" s="88">
        <f t="shared" si="1"/>
        <v>1212</v>
      </c>
    </row>
    <row r="37" spans="1:7" s="85" customFormat="1" ht="24">
      <c r="A37" s="101" t="str">
        <f>Invoice!F39</f>
        <v>Pack of 10 pcs. of Surgical steel half ball (3mm) with bezel set crystal with 1.2mm threading (16g)</v>
      </c>
      <c r="B37" s="80" t="str">
        <f>Invoice!C39</f>
        <v>XHJB3</v>
      </c>
      <c r="C37" s="81">
        <f>Invoice!B39</f>
        <v>5</v>
      </c>
      <c r="D37" s="86">
        <f t="shared" si="0"/>
        <v>3.1931850996246025</v>
      </c>
      <c r="E37" s="86">
        <f t="shared" si="0"/>
        <v>15.965925498123013</v>
      </c>
      <c r="F37" s="87">
        <f>Invoice!G39</f>
        <v>110.58</v>
      </c>
      <c r="G37" s="88">
        <f t="shared" si="1"/>
        <v>552.9</v>
      </c>
    </row>
    <row r="38" spans="1:7" s="85" customFormat="1" ht="24">
      <c r="A38" s="101" t="str">
        <f>Invoice!F40</f>
        <v>Pack of 10 anodized steel balls w/ clear crystals - 3mm * 1.2mm threading (16g)</v>
      </c>
      <c r="B38" s="80" t="str">
        <f>Invoice!C40</f>
        <v>XJBT3S</v>
      </c>
      <c r="C38" s="81">
        <f>Invoice!B40</f>
        <v>0</v>
      </c>
      <c r="D38" s="86">
        <f t="shared" si="0"/>
        <v>5.286745596303783</v>
      </c>
      <c r="E38" s="86">
        <f t="shared" si="0"/>
        <v>0</v>
      </c>
      <c r="F38" s="87">
        <f>Invoice!G40</f>
        <v>183.08</v>
      </c>
      <c r="G38" s="88">
        <f t="shared" si="1"/>
        <v>0</v>
      </c>
    </row>
    <row r="39" spans="1:7" s="85" customFormat="1" ht="24">
      <c r="A39" s="101" t="str">
        <f>Invoice!F41</f>
        <v>Pack of 10 steel curved bar posts for bananas - 1.2mm threading (16g), selectable length ”body jewelry parts”</v>
      </c>
      <c r="B39" s="80" t="str">
        <f>Invoice!C41</f>
        <v>XBN16G</v>
      </c>
      <c r="C39" s="81">
        <f>Invoice!B41</f>
        <v>5</v>
      </c>
      <c r="D39" s="86">
        <f t="shared" si="0"/>
        <v>0.63990759457118096</v>
      </c>
      <c r="E39" s="86">
        <f t="shared" si="0"/>
        <v>3.199537972855905</v>
      </c>
      <c r="F39" s="87">
        <f>Invoice!G41</f>
        <v>22.16</v>
      </c>
      <c r="G39" s="88">
        <f t="shared" si="1"/>
        <v>110.8</v>
      </c>
    </row>
    <row r="40" spans="1:7" s="85" customFormat="1" ht="24">
      <c r="A40" s="101" t="str">
        <f>Invoice!F42</f>
        <v>Anodized barbell, 14g, 5/8'' long with 5mm resin-covered Ferido multi crystal balls</v>
      </c>
      <c r="B40" s="80" t="str">
        <f>Invoice!C42</f>
        <v>BBT2FM</v>
      </c>
      <c r="C40" s="81">
        <f>Invoice!B42</f>
        <v>4</v>
      </c>
      <c r="D40" s="86">
        <f t="shared" si="0"/>
        <v>3.2572913658677445</v>
      </c>
      <c r="E40" s="86">
        <f t="shared" si="0"/>
        <v>13.029165463470978</v>
      </c>
      <c r="F40" s="87">
        <f>Invoice!G42</f>
        <v>112.8</v>
      </c>
      <c r="G40" s="88">
        <f t="shared" si="1"/>
        <v>451.2</v>
      </c>
    </row>
    <row r="41" spans="1:7" s="85" customFormat="1" ht="24">
      <c r="A41" s="101" t="str">
        <f>Invoice!F43</f>
        <v>Anodized barbell, 14g, 5/8'' long with 5mm resin-covered Ferido multi crystal balls</v>
      </c>
      <c r="B41" s="80" t="str">
        <f>Invoice!C43</f>
        <v>BBT2FM</v>
      </c>
      <c r="C41" s="81">
        <f>Invoice!B43</f>
        <v>4</v>
      </c>
      <c r="D41" s="86">
        <f t="shared" si="0"/>
        <v>3.2572913658677445</v>
      </c>
      <c r="E41" s="86">
        <f t="shared" si="0"/>
        <v>13.029165463470978</v>
      </c>
      <c r="F41" s="87">
        <f>Invoice!G43</f>
        <v>112.8</v>
      </c>
      <c r="G41" s="88">
        <f t="shared" si="1"/>
        <v>451.2</v>
      </c>
    </row>
    <row r="42" spans="1:7" s="85" customFormat="1" ht="24">
      <c r="A42" s="101" t="str">
        <f>Invoice!F44</f>
        <v>Anodized barbell, 14g, 5/8'' long with 5mm resin-covered Ferido multi crystal balls</v>
      </c>
      <c r="B42" s="80" t="str">
        <f>Invoice!C44</f>
        <v>BBT2FM</v>
      </c>
      <c r="C42" s="81">
        <f>Invoice!B44</f>
        <v>4</v>
      </c>
      <c r="D42" s="86">
        <f t="shared" si="0"/>
        <v>3.2572913658677445</v>
      </c>
      <c r="E42" s="86">
        <f t="shared" si="0"/>
        <v>13.029165463470978</v>
      </c>
      <c r="F42" s="87">
        <f>Invoice!G44</f>
        <v>112.8</v>
      </c>
      <c r="G42" s="88">
        <f t="shared" si="1"/>
        <v>451.2</v>
      </c>
    </row>
    <row r="43" spans="1:7" s="85" customFormat="1" ht="24">
      <c r="A43" s="101" t="str">
        <f>Invoice!F45</f>
        <v>Industrial barbell (14g, 38mm long, 5mm balls) with crystal-eyed skull on post</v>
      </c>
      <c r="B43" s="80" t="str">
        <f>Invoice!C45</f>
        <v>INDSH4</v>
      </c>
      <c r="C43" s="81">
        <f>Invoice!B45</f>
        <v>2</v>
      </c>
      <c r="D43" s="86">
        <f t="shared" si="0"/>
        <v>1.9500433150447587</v>
      </c>
      <c r="E43" s="86">
        <f t="shared" si="0"/>
        <v>3.9000866300895174</v>
      </c>
      <c r="F43" s="87">
        <f>Invoice!G45</f>
        <v>67.53</v>
      </c>
      <c r="G43" s="88">
        <f t="shared" si="1"/>
        <v>135.06</v>
      </c>
    </row>
    <row r="44" spans="1:7" s="85" customFormat="1" ht="24">
      <c r="A44" s="101" t="str">
        <f>Invoice!F46</f>
        <v>Industrial barbell (14g, 38mm long, 5mm balls) with crystal-eyed skull on post</v>
      </c>
      <c r="B44" s="80" t="str">
        <f>Invoice!C46</f>
        <v>INDSH4</v>
      </c>
      <c r="C44" s="81">
        <f>Invoice!B46</f>
        <v>2</v>
      </c>
      <c r="D44" s="86">
        <f t="shared" si="0"/>
        <v>1.9500433150447587</v>
      </c>
      <c r="E44" s="86">
        <f t="shared" si="0"/>
        <v>3.9000866300895174</v>
      </c>
      <c r="F44" s="87">
        <f>Invoice!G46</f>
        <v>67.53</v>
      </c>
      <c r="G44" s="88">
        <f t="shared" si="1"/>
        <v>135.06</v>
      </c>
    </row>
    <row r="45" spans="1:7" s="85" customFormat="1" ht="24">
      <c r="A45" s="101" t="str">
        <f>Invoice!F47</f>
        <v>Surgical steel nipple barbell, 14g (1.6mm) with two small wings with black accents (wings are made from 925 Silver plated brass)</v>
      </c>
      <c r="B45" s="80" t="str">
        <f>Invoice!C47</f>
        <v>NPSH16</v>
      </c>
      <c r="C45" s="81">
        <f>Invoice!B47</f>
        <v>2</v>
      </c>
      <c r="D45" s="86">
        <f t="shared" si="0"/>
        <v>1.6144961016459716</v>
      </c>
      <c r="E45" s="86">
        <f t="shared" si="0"/>
        <v>3.2289922032919431</v>
      </c>
      <c r="F45" s="87">
        <f>Invoice!G47</f>
        <v>55.91</v>
      </c>
      <c r="G45" s="88">
        <f t="shared" si="1"/>
        <v>111.82</v>
      </c>
    </row>
    <row r="46" spans="1:7" s="85" customFormat="1" ht="24">
      <c r="A46" s="101" t="str">
        <f>Invoice!F48</f>
        <v>Surgical steel nipple barbell, 14g (1.6mm) with two small wings with black accents (wings are made from 925 Silver plated brass)</v>
      </c>
      <c r="B46" s="80" t="str">
        <f>Invoice!C48</f>
        <v>NPSH16</v>
      </c>
      <c r="C46" s="81">
        <f>Invoice!B48</f>
        <v>2</v>
      </c>
      <c r="D46" s="86">
        <f t="shared" si="0"/>
        <v>1.6144961016459716</v>
      </c>
      <c r="E46" s="86">
        <f t="shared" si="0"/>
        <v>3.2289922032919431</v>
      </c>
      <c r="F46" s="87">
        <f>Invoice!G48</f>
        <v>55.91</v>
      </c>
      <c r="G46" s="88">
        <f t="shared" si="1"/>
        <v>111.82</v>
      </c>
    </row>
    <row r="47" spans="1:7" s="85" customFormat="1" ht="24">
      <c r="A47" s="101" t="str">
        <f>Invoice!F49</f>
        <v>Surgical steel nipple barbell, 14g (1.6mm) with two small wings with black accents (wings are made from 925 Silver plated brass)</v>
      </c>
      <c r="B47" s="80" t="str">
        <f>Invoice!C49</f>
        <v>NPSH16</v>
      </c>
      <c r="C47" s="81">
        <f>Invoice!B49</f>
        <v>2</v>
      </c>
      <c r="D47" s="86">
        <f t="shared" si="0"/>
        <v>1.6144961016459716</v>
      </c>
      <c r="E47" s="86">
        <f t="shared" si="0"/>
        <v>3.2289922032919431</v>
      </c>
      <c r="F47" s="87">
        <f>Invoice!G49</f>
        <v>55.91</v>
      </c>
      <c r="G47" s="88">
        <f t="shared" si="1"/>
        <v>111.82</v>
      </c>
    </row>
    <row r="48" spans="1:7" s="85" customFormat="1" ht="24">
      <c r="A48" s="101" t="str">
        <f>Invoice!F50</f>
        <v>Surgical steel nipple barbell, 14g (1.6mm) with a rose and two small leafs - length 1/2 " - 5/8" (12mm to 16mm)</v>
      </c>
      <c r="B48" s="80" t="str">
        <f>Invoice!C50</f>
        <v>NPSH2</v>
      </c>
      <c r="C48" s="81">
        <f>Invoice!B50</f>
        <v>2</v>
      </c>
      <c r="D48" s="86">
        <f t="shared" si="0"/>
        <v>1.6222928097025699</v>
      </c>
      <c r="E48" s="86">
        <f t="shared" si="0"/>
        <v>3.2445856194051399</v>
      </c>
      <c r="F48" s="87">
        <f>Invoice!G50</f>
        <v>56.18</v>
      </c>
      <c r="G48" s="88">
        <f t="shared" si="1"/>
        <v>112.36</v>
      </c>
    </row>
    <row r="49" spans="1:7" s="85" customFormat="1" ht="24">
      <c r="A49" s="101" t="str">
        <f>Invoice!F51</f>
        <v>Surgical steel nipple barbell, 14g (1.6mm) with a rose and two small leafs - length 1/2 " - 5/8" (12mm to 16mm)</v>
      </c>
      <c r="B49" s="80" t="str">
        <f>Invoice!C51</f>
        <v>NPSH2</v>
      </c>
      <c r="C49" s="81">
        <f>Invoice!B51</f>
        <v>2</v>
      </c>
      <c r="D49" s="86">
        <f t="shared" si="0"/>
        <v>1.6222928097025699</v>
      </c>
      <c r="E49" s="86">
        <f t="shared" si="0"/>
        <v>3.2445856194051399</v>
      </c>
      <c r="F49" s="87">
        <f>Invoice!G51</f>
        <v>56.18</v>
      </c>
      <c r="G49" s="88">
        <f t="shared" si="1"/>
        <v>112.36</v>
      </c>
    </row>
    <row r="50" spans="1:7" s="85" customFormat="1" ht="24">
      <c r="A50" s="101" t="str">
        <f>Invoice!F52</f>
        <v>Surgical steel nipple barbell, 14g (1.6mm) with a rose and two small leafs - length 1/2 " - 5/8" (12mm to 16mm)</v>
      </c>
      <c r="B50" s="80" t="str">
        <f>Invoice!C52</f>
        <v>NPSH2</v>
      </c>
      <c r="C50" s="81">
        <f>Invoice!B52</f>
        <v>2</v>
      </c>
      <c r="D50" s="86">
        <f t="shared" si="0"/>
        <v>1.6222928097025699</v>
      </c>
      <c r="E50" s="86">
        <f t="shared" si="0"/>
        <v>3.2445856194051399</v>
      </c>
      <c r="F50" s="87">
        <f>Invoice!G52</f>
        <v>56.18</v>
      </c>
      <c r="G50" s="88">
        <f t="shared" si="1"/>
        <v>112.36</v>
      </c>
    </row>
    <row r="51" spans="1:7" s="85" customFormat="1" ht="24">
      <c r="A51" s="101" t="str">
        <f>Invoice!F53</f>
        <v>Surgical steel nipple barbell, 14g (1.6mm) with two wing pairs on both sides with black accents</v>
      </c>
      <c r="B51" s="80" t="str">
        <f>Invoice!C53</f>
        <v>NPSH4</v>
      </c>
      <c r="C51" s="81">
        <f>Invoice!B53</f>
        <v>2</v>
      </c>
      <c r="D51" s="86">
        <f t="shared" si="0"/>
        <v>1.4900375397054577</v>
      </c>
      <c r="E51" s="86">
        <f t="shared" si="0"/>
        <v>2.9800750794109154</v>
      </c>
      <c r="F51" s="87">
        <f>Invoice!G53</f>
        <v>51.6</v>
      </c>
      <c r="G51" s="88">
        <f t="shared" si="1"/>
        <v>103.2</v>
      </c>
    </row>
    <row r="52" spans="1:7" s="85" customFormat="1" ht="24">
      <c r="A52" s="101" t="str">
        <f>Invoice!F54</f>
        <v>Surgical steel nipple barbell, 14g (1.6mm) with two wing pairs on both sides with black accents</v>
      </c>
      <c r="B52" s="80" t="str">
        <f>Invoice!C54</f>
        <v>NPSH4</v>
      </c>
      <c r="C52" s="81">
        <f>Invoice!B54</f>
        <v>2</v>
      </c>
      <c r="D52" s="86">
        <f t="shared" si="0"/>
        <v>1.4900375397054577</v>
      </c>
      <c r="E52" s="86">
        <f t="shared" si="0"/>
        <v>2.9800750794109154</v>
      </c>
      <c r="F52" s="87">
        <f>Invoice!G54</f>
        <v>51.6</v>
      </c>
      <c r="G52" s="88">
        <f t="shared" si="1"/>
        <v>103.2</v>
      </c>
    </row>
    <row r="53" spans="1:7" s="85" customFormat="1" ht="24">
      <c r="A53" s="101" t="str">
        <f>Invoice!F55</f>
        <v>Surgical steel nipple barbell, 14g (1.6mm) with two wing pairs on both sides with black accents</v>
      </c>
      <c r="B53" s="80" t="str">
        <f>Invoice!C55</f>
        <v>NPSH4</v>
      </c>
      <c r="C53" s="81">
        <f>Invoice!B55</f>
        <v>2</v>
      </c>
      <c r="D53" s="86">
        <f t="shared" si="0"/>
        <v>1.4900375397054577</v>
      </c>
      <c r="E53" s="86">
        <f t="shared" si="0"/>
        <v>2.9800750794109154</v>
      </c>
      <c r="F53" s="87">
        <f>Invoice!G55</f>
        <v>51.6</v>
      </c>
      <c r="G53" s="88">
        <f t="shared" si="1"/>
        <v>103.2</v>
      </c>
    </row>
    <row r="54" spans="1:7" s="85" customFormat="1" ht="24">
      <c r="A54" s="101" t="str">
        <f>Invoice!F56</f>
        <v>Surgical steel nipple barbell, 14g (1.6mm) with 5mm balls connected via a small chain with a dangling small steel cross</v>
      </c>
      <c r="B54" s="80" t="str">
        <f>Invoice!C56</f>
        <v>NPDL42</v>
      </c>
      <c r="C54" s="81">
        <f>Invoice!B56</f>
        <v>2</v>
      </c>
      <c r="D54" s="86">
        <f t="shared" si="0"/>
        <v>1.2434305515449033</v>
      </c>
      <c r="E54" s="86">
        <f t="shared" si="0"/>
        <v>2.4868611030898067</v>
      </c>
      <c r="F54" s="87">
        <f>Invoice!G56</f>
        <v>43.06</v>
      </c>
      <c r="G54" s="88">
        <f t="shared" si="1"/>
        <v>86.12</v>
      </c>
    </row>
    <row r="55" spans="1:7" s="85" customFormat="1" ht="24">
      <c r="A55" s="101" t="str">
        <f>Invoice!F57</f>
        <v>Surgical steel nipple barbell, 14g (1.6mm) with 5mm balls connected via a small chain with a dangling small steel cross</v>
      </c>
      <c r="B55" s="80" t="str">
        <f>Invoice!C57</f>
        <v>NPDL42</v>
      </c>
      <c r="C55" s="81">
        <f>Invoice!B57</f>
        <v>2</v>
      </c>
      <c r="D55" s="86">
        <f t="shared" si="0"/>
        <v>1.2434305515449033</v>
      </c>
      <c r="E55" s="86">
        <f t="shared" si="0"/>
        <v>2.4868611030898067</v>
      </c>
      <c r="F55" s="87">
        <f>Invoice!G57</f>
        <v>43.06</v>
      </c>
      <c r="G55" s="88">
        <f t="shared" si="1"/>
        <v>86.12</v>
      </c>
    </row>
    <row r="56" spans="1:7" s="85" customFormat="1" ht="24">
      <c r="A56" s="101" t="str">
        <f>Invoice!F58</f>
        <v>Surgical steel nipple barbell, 14g (1.6mm) with 5mm balls connected via a small chain with a dangling small steel cross</v>
      </c>
      <c r="B56" s="80" t="str">
        <f>Invoice!C58</f>
        <v>NPDL42</v>
      </c>
      <c r="C56" s="81">
        <f>Invoice!B58</f>
        <v>2</v>
      </c>
      <c r="D56" s="86">
        <f t="shared" si="0"/>
        <v>1.2434305515449033</v>
      </c>
      <c r="E56" s="86">
        <f t="shared" si="0"/>
        <v>2.4868611030898067</v>
      </c>
      <c r="F56" s="87">
        <f>Invoice!G58</f>
        <v>43.06</v>
      </c>
      <c r="G56" s="88">
        <f t="shared" si="1"/>
        <v>86.12</v>
      </c>
    </row>
    <row r="57" spans="1:7" s="85" customFormat="1" ht="36">
      <c r="A57" s="101" t="str">
        <f>Invoice!F59</f>
        <v>Surgical steel nipple barbell, 14g (1.6mm) with two 5mm balls connected via a small chain with a dangling small moon with a Cubic Zirconia stone</v>
      </c>
      <c r="B57" s="80" t="str">
        <f>Invoice!C59</f>
        <v>NPDL2</v>
      </c>
      <c r="C57" s="81">
        <f>Invoice!B59</f>
        <v>2</v>
      </c>
      <c r="D57" s="86">
        <f t="shared" si="0"/>
        <v>1.7453075368177879</v>
      </c>
      <c r="E57" s="86">
        <f t="shared" si="0"/>
        <v>3.4906150736355759</v>
      </c>
      <c r="F57" s="87">
        <f>Invoice!G59</f>
        <v>60.44</v>
      </c>
      <c r="G57" s="88">
        <f t="shared" si="1"/>
        <v>120.88</v>
      </c>
    </row>
    <row r="58" spans="1:7" s="85" customFormat="1" ht="36">
      <c r="A58" s="101" t="str">
        <f>Invoice!F60</f>
        <v>Surgical steel nipple barbell, 14g (1.6mm) with two 5mm balls connected via a small chain with a dangling small moon with a Cubic Zirconia stone</v>
      </c>
      <c r="B58" s="80" t="str">
        <f>Invoice!C60</f>
        <v>NPDL2</v>
      </c>
      <c r="C58" s="81">
        <f>Invoice!B60</f>
        <v>2</v>
      </c>
      <c r="D58" s="86">
        <f t="shared" si="0"/>
        <v>1.7453075368177879</v>
      </c>
      <c r="E58" s="86">
        <f t="shared" si="0"/>
        <v>3.4906150736355759</v>
      </c>
      <c r="F58" s="87">
        <f>Invoice!G60</f>
        <v>60.44</v>
      </c>
      <c r="G58" s="88">
        <f t="shared" si="1"/>
        <v>120.88</v>
      </c>
    </row>
    <row r="59" spans="1:7" s="85" customFormat="1" ht="36">
      <c r="A59" s="101" t="str">
        <f>Invoice!F61</f>
        <v>Surgical steel nipple barbell, 14g (1.6mm) with two 5mm balls connected via a small chain with a dangling small moon with a Cubic Zirconia stone</v>
      </c>
      <c r="B59" s="80" t="str">
        <f>Invoice!C61</f>
        <v>NPDL2</v>
      </c>
      <c r="C59" s="81">
        <f>Invoice!B61</f>
        <v>2</v>
      </c>
      <c r="D59" s="86">
        <f t="shared" si="0"/>
        <v>1.7453075368177879</v>
      </c>
      <c r="E59" s="86">
        <f t="shared" si="0"/>
        <v>3.4906150736355759</v>
      </c>
      <c r="F59" s="87">
        <f>Invoice!G61</f>
        <v>60.44</v>
      </c>
      <c r="G59" s="88">
        <f t="shared" si="1"/>
        <v>120.88</v>
      </c>
    </row>
    <row r="60" spans="1:7" s="85" customFormat="1" ht="24">
      <c r="A60" s="101" t="str">
        <f>Invoice!F62</f>
        <v xml:space="preserve">Surgical steel nipple barbell, 14g (1.6mm) with 5mm balls connected via a small chain </v>
      </c>
      <c r="B60" s="80" t="str">
        <f>Invoice!C62</f>
        <v>NPDL</v>
      </c>
      <c r="C60" s="81">
        <f>Invoice!B62</f>
        <v>6</v>
      </c>
      <c r="D60" s="86">
        <f t="shared" si="0"/>
        <v>0.88</v>
      </c>
      <c r="E60" s="86">
        <f t="shared" si="0"/>
        <v>5.28</v>
      </c>
      <c r="F60" s="87">
        <f>Invoice!G62</f>
        <v>30.474400000000003</v>
      </c>
      <c r="G60" s="88">
        <f t="shared" si="1"/>
        <v>182.84640000000002</v>
      </c>
    </row>
    <row r="61" spans="1:7" s="85" customFormat="1" ht="24">
      <c r="A61" s="101" t="str">
        <f>Invoice!F63</f>
        <v xml:space="preserve">Surgical steel nipple barbell, 14g (1.6mm) with 5mm balls connected via a small chain </v>
      </c>
      <c r="B61" s="80" t="str">
        <f>Invoice!C63</f>
        <v>NPDL</v>
      </c>
      <c r="C61" s="81">
        <f>Invoice!B63</f>
        <v>6</v>
      </c>
      <c r="D61" s="86">
        <f t="shared" si="0"/>
        <v>0.88</v>
      </c>
      <c r="E61" s="86">
        <f t="shared" si="0"/>
        <v>5.28</v>
      </c>
      <c r="F61" s="87">
        <f>Invoice!G63</f>
        <v>30.474400000000003</v>
      </c>
      <c r="G61" s="88">
        <f t="shared" si="1"/>
        <v>182.84640000000002</v>
      </c>
    </row>
    <row r="62" spans="1:7" s="85" customFormat="1" ht="24">
      <c r="A62" s="101" t="str">
        <f>Invoice!F64</f>
        <v xml:space="preserve">Surgical steel nipple barbell, 14g (1.6mm) with 5mm balls connected via a small chain </v>
      </c>
      <c r="B62" s="80" t="str">
        <f>Invoice!C64</f>
        <v>NPDL</v>
      </c>
      <c r="C62" s="81">
        <f>Invoice!B64</f>
        <v>6</v>
      </c>
      <c r="D62" s="86">
        <f t="shared" si="0"/>
        <v>0.88</v>
      </c>
      <c r="E62" s="86">
        <f t="shared" si="0"/>
        <v>5.28</v>
      </c>
      <c r="F62" s="87">
        <f>Invoice!G64</f>
        <v>30.474400000000003</v>
      </c>
      <c r="G62" s="88">
        <f t="shared" si="1"/>
        <v>182.84640000000002</v>
      </c>
    </row>
    <row r="63" spans="1:7" s="85" customFormat="1">
      <c r="A63" s="101" t="str">
        <f>Invoice!F65</f>
        <v>Surgical steel nipple barbell, 14g (1.6mm) in a tulip design</v>
      </c>
      <c r="B63" s="80" t="str">
        <f>Invoice!C65</f>
        <v>NPSH3</v>
      </c>
      <c r="C63" s="81">
        <f>Invoice!B65</f>
        <v>4</v>
      </c>
      <c r="D63" s="86">
        <f t="shared" si="0"/>
        <v>1.9898931562229278</v>
      </c>
      <c r="E63" s="86">
        <f t="shared" si="0"/>
        <v>7.9595726248917114</v>
      </c>
      <c r="F63" s="87">
        <f>Invoice!G65</f>
        <v>68.91</v>
      </c>
      <c r="G63" s="88">
        <f t="shared" si="1"/>
        <v>275.64</v>
      </c>
    </row>
    <row r="64" spans="1:7" s="85" customFormat="1">
      <c r="A64" s="101" t="str">
        <f>Invoice!F66</f>
        <v>Surgical steel nipple barbell, 14g (1.6mm) in a tulip design</v>
      </c>
      <c r="B64" s="80" t="str">
        <f>Invoice!C66</f>
        <v>NPSH3</v>
      </c>
      <c r="C64" s="81">
        <f>Invoice!B66</f>
        <v>4</v>
      </c>
      <c r="D64" s="86">
        <f t="shared" si="0"/>
        <v>1.9898931562229278</v>
      </c>
      <c r="E64" s="86">
        <f t="shared" si="0"/>
        <v>7.9595726248917114</v>
      </c>
      <c r="F64" s="87">
        <f>Invoice!G66</f>
        <v>68.91</v>
      </c>
      <c r="G64" s="88">
        <f t="shared" si="1"/>
        <v>275.64</v>
      </c>
    </row>
    <row r="65" spans="1:7" s="85" customFormat="1">
      <c r="A65" s="101" t="str">
        <f>Invoice!F67</f>
        <v>Surgical steel nipple barbell, 14g (1.6mm) in a tulip design</v>
      </c>
      <c r="B65" s="80" t="str">
        <f>Invoice!C67</f>
        <v>NPSH3</v>
      </c>
      <c r="C65" s="81">
        <f>Invoice!B67</f>
        <v>4</v>
      </c>
      <c r="D65" s="86">
        <f t="shared" ref="D65:D128" si="2">F65/$D$14</f>
        <v>1.9898931562229278</v>
      </c>
      <c r="E65" s="86">
        <f t="shared" ref="E65:E128" si="3">G65/$D$14</f>
        <v>7.9595726248917114</v>
      </c>
      <c r="F65" s="87">
        <f>Invoice!G67</f>
        <v>68.91</v>
      </c>
      <c r="G65" s="88">
        <f t="shared" ref="G65:G128" si="4">C65*F65</f>
        <v>275.64</v>
      </c>
    </row>
    <row r="66" spans="1:7" s="85" customFormat="1" ht="24">
      <c r="A66" s="101" t="str">
        <f>Invoice!F68</f>
        <v>Surgical steel nipple barbell, 14g (1.6mm) with two black roses on both ends (Rose part is made from silver plated brass)</v>
      </c>
      <c r="B66" s="80" t="str">
        <f>Invoice!C68</f>
        <v>NPSH22</v>
      </c>
      <c r="C66" s="81">
        <f>Invoice!B68</f>
        <v>2</v>
      </c>
      <c r="D66" s="86">
        <f t="shared" si="2"/>
        <v>1.8567715853306379</v>
      </c>
      <c r="E66" s="86">
        <f t="shared" si="3"/>
        <v>3.7135431706612758</v>
      </c>
      <c r="F66" s="87">
        <f>Invoice!G68</f>
        <v>64.3</v>
      </c>
      <c r="G66" s="88">
        <f t="shared" si="4"/>
        <v>128.6</v>
      </c>
    </row>
    <row r="67" spans="1:7" s="85" customFormat="1" ht="24">
      <c r="A67" s="101" t="str">
        <f>Invoice!F69</f>
        <v>Surgical steel nipple barbell, 14g (1.6mm) with two black roses on both ends (Rose part is made from silver plated brass)</v>
      </c>
      <c r="B67" s="80" t="str">
        <f>Invoice!C69</f>
        <v>NPSH22</v>
      </c>
      <c r="C67" s="81">
        <f>Invoice!B69</f>
        <v>2</v>
      </c>
      <c r="D67" s="86">
        <f t="shared" si="2"/>
        <v>1.8567715853306379</v>
      </c>
      <c r="E67" s="86">
        <f t="shared" si="3"/>
        <v>3.7135431706612758</v>
      </c>
      <c r="F67" s="87">
        <f>Invoice!G69</f>
        <v>64.3</v>
      </c>
      <c r="G67" s="88">
        <f t="shared" si="4"/>
        <v>128.6</v>
      </c>
    </row>
    <row r="68" spans="1:7" s="85" customFormat="1" ht="24">
      <c r="A68" s="101" t="str">
        <f>Invoice!F70</f>
        <v>Surgical steel nipple barbell, 14g (1.6mm) with two black roses on both ends (Rose part is made from silver plated brass)</v>
      </c>
      <c r="B68" s="80" t="str">
        <f>Invoice!C70</f>
        <v>NPSH22</v>
      </c>
      <c r="C68" s="81">
        <f>Invoice!B70</f>
        <v>2</v>
      </c>
      <c r="D68" s="86">
        <f t="shared" si="2"/>
        <v>1.8567715853306379</v>
      </c>
      <c r="E68" s="86">
        <f t="shared" si="3"/>
        <v>3.7135431706612758</v>
      </c>
      <c r="F68" s="87">
        <f>Invoice!G70</f>
        <v>64.3</v>
      </c>
      <c r="G68" s="88">
        <f t="shared" si="4"/>
        <v>128.6</v>
      </c>
    </row>
    <row r="69" spans="1:7" s="85" customFormat="1" ht="24">
      <c r="A69" s="101" t="str">
        <f>Invoice!F71</f>
        <v>Black PVD Surgical steel industrial barbell with Arrow design- 14g(1.6mm), 38mm long, 5mm cone</v>
      </c>
      <c r="B69" s="80" t="str">
        <f>Invoice!C71</f>
        <v>INTAW</v>
      </c>
      <c r="C69" s="81">
        <f>Invoice!B71</f>
        <v>2</v>
      </c>
      <c r="D69" s="86">
        <f t="shared" si="2"/>
        <v>2.2578688997978631</v>
      </c>
      <c r="E69" s="86">
        <f t="shared" si="3"/>
        <v>4.5157377995957262</v>
      </c>
      <c r="F69" s="87">
        <f>Invoice!G71</f>
        <v>78.19</v>
      </c>
      <c r="G69" s="88">
        <f t="shared" si="4"/>
        <v>156.38</v>
      </c>
    </row>
    <row r="70" spans="1:7" s="85" customFormat="1" ht="24">
      <c r="A70" s="101" t="str">
        <f>Invoice!F72</f>
        <v>Black PVD Surgical steel industrial barbell with Arrow design- 14g(1.6mm), 38mm long, 5mm cone</v>
      </c>
      <c r="B70" s="80" t="str">
        <f>Invoice!C72</f>
        <v>INTAW</v>
      </c>
      <c r="C70" s="81">
        <f>Invoice!B72</f>
        <v>2</v>
      </c>
      <c r="D70" s="86">
        <f t="shared" si="2"/>
        <v>2.2578688997978631</v>
      </c>
      <c r="E70" s="86">
        <f t="shared" si="3"/>
        <v>4.5157377995957262</v>
      </c>
      <c r="F70" s="87">
        <f>Invoice!G72</f>
        <v>78.19</v>
      </c>
      <c r="G70" s="88">
        <f t="shared" si="4"/>
        <v>156.38</v>
      </c>
    </row>
    <row r="71" spans="1:7" s="85" customFormat="1" ht="24">
      <c r="A71" s="101" t="str">
        <f>Invoice!F73</f>
        <v>Surgical steel industrial barbell with Arrow design- 14g(1.6mm), 38mm long, 5mm cone</v>
      </c>
      <c r="B71" s="80" t="str">
        <f>Invoice!C73</f>
        <v>INDAW</v>
      </c>
      <c r="C71" s="81">
        <f>Invoice!B73</f>
        <v>2</v>
      </c>
      <c r="D71" s="86">
        <f t="shared" si="2"/>
        <v>1.6933294831071324</v>
      </c>
      <c r="E71" s="86">
        <f t="shared" si="3"/>
        <v>3.3866589662142648</v>
      </c>
      <c r="F71" s="87">
        <f>Invoice!G73</f>
        <v>58.64</v>
      </c>
      <c r="G71" s="88">
        <f t="shared" si="4"/>
        <v>117.28</v>
      </c>
    </row>
    <row r="72" spans="1:7" s="85" customFormat="1" ht="24">
      <c r="A72" s="101" t="str">
        <f>Invoice!F74</f>
        <v>Surgical steel industrial barbell with Arrow design- 14g(1.6mm), 38mm long, 5mm cone</v>
      </c>
      <c r="B72" s="80" t="str">
        <f>Invoice!C74</f>
        <v>INDAW</v>
      </c>
      <c r="C72" s="81">
        <f>Invoice!B74</f>
        <v>2</v>
      </c>
      <c r="D72" s="86">
        <f t="shared" si="2"/>
        <v>1.6933294831071324</v>
      </c>
      <c r="E72" s="86">
        <f t="shared" si="3"/>
        <v>3.3866589662142648</v>
      </c>
      <c r="F72" s="87">
        <f>Invoice!G74</f>
        <v>58.64</v>
      </c>
      <c r="G72" s="88">
        <f t="shared" si="4"/>
        <v>117.28</v>
      </c>
    </row>
    <row r="73" spans="1:7" s="85" customFormat="1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si="2"/>
        <v>0</v>
      </c>
      <c r="E73" s="86">
        <f t="shared" si="3"/>
        <v>0</v>
      </c>
      <c r="F73" s="87">
        <f>Invoice!G75</f>
        <v>0</v>
      </c>
      <c r="G73" s="88">
        <f t="shared" si="4"/>
        <v>0</v>
      </c>
    </row>
    <row r="74" spans="1:7" s="85" customFormat="1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si="2"/>
        <v>0</v>
      </c>
      <c r="E74" s="86">
        <f t="shared" si="3"/>
        <v>0</v>
      </c>
      <c r="F74" s="87">
        <f>Invoice!G76</f>
        <v>0</v>
      </c>
      <c r="G74" s="88">
        <f t="shared" si="4"/>
        <v>0</v>
      </c>
    </row>
    <row r="75" spans="1:7" s="85" customFormat="1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si="2"/>
        <v>0</v>
      </c>
      <c r="E75" s="86">
        <f t="shared" si="3"/>
        <v>0</v>
      </c>
      <c r="F75" s="87">
        <f>Invoice!G77</f>
        <v>0</v>
      </c>
      <c r="G75" s="88">
        <f t="shared" si="4"/>
        <v>0</v>
      </c>
    </row>
    <row r="76" spans="1:7" s="85" customFormat="1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si="2"/>
        <v>0</v>
      </c>
      <c r="E76" s="86">
        <f t="shared" si="3"/>
        <v>0</v>
      </c>
      <c r="F76" s="87">
        <f>Invoice!G78</f>
        <v>0</v>
      </c>
      <c r="G76" s="88">
        <f t="shared" si="4"/>
        <v>0</v>
      </c>
    </row>
    <row r="77" spans="1:7" s="85" customFormat="1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si="2"/>
        <v>0</v>
      </c>
      <c r="E77" s="86">
        <f t="shared" si="3"/>
        <v>0</v>
      </c>
      <c r="F77" s="87">
        <f>Invoice!G79</f>
        <v>0</v>
      </c>
      <c r="G77" s="88">
        <f t="shared" si="4"/>
        <v>0</v>
      </c>
    </row>
    <row r="78" spans="1:7" s="85" customFormat="1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si="2"/>
        <v>0</v>
      </c>
      <c r="E78" s="86">
        <f t="shared" si="3"/>
        <v>0</v>
      </c>
      <c r="F78" s="87">
        <f>Invoice!G80</f>
        <v>0</v>
      </c>
      <c r="G78" s="88">
        <f t="shared" si="4"/>
        <v>0</v>
      </c>
    </row>
    <row r="79" spans="1:7" s="85" customFormat="1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si="2"/>
        <v>0</v>
      </c>
      <c r="E79" s="86">
        <f t="shared" si="3"/>
        <v>0</v>
      </c>
      <c r="F79" s="87">
        <f>Invoice!G81</f>
        <v>0</v>
      </c>
      <c r="G79" s="88">
        <f t="shared" si="4"/>
        <v>0</v>
      </c>
    </row>
    <row r="80" spans="1:7" s="85" customFormat="1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si="2"/>
        <v>0</v>
      </c>
      <c r="E80" s="86">
        <f t="shared" si="3"/>
        <v>0</v>
      </c>
      <c r="F80" s="87">
        <f>Invoice!G82</f>
        <v>0</v>
      </c>
      <c r="G80" s="88">
        <f t="shared" si="4"/>
        <v>0</v>
      </c>
    </row>
    <row r="81" spans="1:7" s="85" customFormat="1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si="2"/>
        <v>0</v>
      </c>
      <c r="E81" s="86">
        <f t="shared" si="3"/>
        <v>0</v>
      </c>
      <c r="F81" s="87">
        <f>Invoice!G83</f>
        <v>0</v>
      </c>
      <c r="G81" s="88">
        <f t="shared" si="4"/>
        <v>0</v>
      </c>
    </row>
    <row r="82" spans="1:7" s="85" customFormat="1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si="2"/>
        <v>0</v>
      </c>
      <c r="E82" s="86">
        <f t="shared" si="3"/>
        <v>0</v>
      </c>
      <c r="F82" s="87">
        <f>Invoice!G84</f>
        <v>0</v>
      </c>
      <c r="G82" s="88">
        <f t="shared" si="4"/>
        <v>0</v>
      </c>
    </row>
    <row r="83" spans="1:7" s="85" customFormat="1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si="2"/>
        <v>0</v>
      </c>
      <c r="E83" s="86">
        <f t="shared" si="3"/>
        <v>0</v>
      </c>
      <c r="F83" s="87">
        <f>Invoice!G85</f>
        <v>0</v>
      </c>
      <c r="G83" s="88">
        <f t="shared" si="4"/>
        <v>0</v>
      </c>
    </row>
    <row r="84" spans="1:7" s="85" customFormat="1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si="2"/>
        <v>0</v>
      </c>
      <c r="E84" s="86">
        <f t="shared" si="3"/>
        <v>0</v>
      </c>
      <c r="F84" s="87">
        <f>Invoice!G86</f>
        <v>0</v>
      </c>
      <c r="G84" s="88">
        <f t="shared" si="4"/>
        <v>0</v>
      </c>
    </row>
    <row r="85" spans="1:7" s="85" customFormat="1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si="2"/>
        <v>0</v>
      </c>
      <c r="E85" s="86">
        <f t="shared" si="3"/>
        <v>0</v>
      </c>
      <c r="F85" s="87">
        <f>Invoice!G87</f>
        <v>0</v>
      </c>
      <c r="G85" s="88">
        <f t="shared" si="4"/>
        <v>0</v>
      </c>
    </row>
    <row r="86" spans="1:7" s="85" customFormat="1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si="2"/>
        <v>0</v>
      </c>
      <c r="E86" s="86">
        <f t="shared" si="3"/>
        <v>0</v>
      </c>
      <c r="F86" s="87">
        <f>Invoice!G88</f>
        <v>0</v>
      </c>
      <c r="G86" s="88">
        <f t="shared" si="4"/>
        <v>0</v>
      </c>
    </row>
    <row r="87" spans="1:7" s="85" customFormat="1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si="2"/>
        <v>0</v>
      </c>
      <c r="E87" s="86">
        <f t="shared" si="3"/>
        <v>0</v>
      </c>
      <c r="F87" s="87">
        <f>Invoice!G89</f>
        <v>0</v>
      </c>
      <c r="G87" s="88">
        <f t="shared" si="4"/>
        <v>0</v>
      </c>
    </row>
    <row r="88" spans="1:7" s="85" customFormat="1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si="2"/>
        <v>0</v>
      </c>
      <c r="E88" s="86">
        <f t="shared" si="3"/>
        <v>0</v>
      </c>
      <c r="F88" s="87">
        <f>Invoice!G90</f>
        <v>0</v>
      </c>
      <c r="G88" s="88">
        <f t="shared" si="4"/>
        <v>0</v>
      </c>
    </row>
    <row r="89" spans="1:7" s="85" customFormat="1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si="2"/>
        <v>0</v>
      </c>
      <c r="E89" s="86">
        <f t="shared" si="3"/>
        <v>0</v>
      </c>
      <c r="F89" s="87">
        <f>Invoice!G91</f>
        <v>0</v>
      </c>
      <c r="G89" s="88">
        <f t="shared" si="4"/>
        <v>0</v>
      </c>
    </row>
    <row r="90" spans="1:7" s="85" customFormat="1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si="2"/>
        <v>0</v>
      </c>
      <c r="E90" s="86">
        <f t="shared" si="3"/>
        <v>0</v>
      </c>
      <c r="F90" s="87">
        <f>Invoice!G92</f>
        <v>0</v>
      </c>
      <c r="G90" s="88">
        <f t="shared" si="4"/>
        <v>0</v>
      </c>
    </row>
    <row r="91" spans="1:7" s="85" customFormat="1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si="2"/>
        <v>0</v>
      </c>
      <c r="E91" s="86">
        <f t="shared" si="3"/>
        <v>0</v>
      </c>
      <c r="F91" s="87">
        <f>Invoice!G93</f>
        <v>0</v>
      </c>
      <c r="G91" s="88">
        <f t="shared" si="4"/>
        <v>0</v>
      </c>
    </row>
    <row r="92" spans="1:7" s="85" customFormat="1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si="2"/>
        <v>0</v>
      </c>
      <c r="E92" s="86">
        <f t="shared" si="3"/>
        <v>0</v>
      </c>
      <c r="F92" s="87">
        <f>Invoice!G94</f>
        <v>0</v>
      </c>
      <c r="G92" s="88">
        <f t="shared" si="4"/>
        <v>0</v>
      </c>
    </row>
    <row r="93" spans="1:7" s="85" customFormat="1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si="2"/>
        <v>0</v>
      </c>
      <c r="E93" s="86">
        <f t="shared" si="3"/>
        <v>0</v>
      </c>
      <c r="F93" s="87">
        <f>Invoice!G95</f>
        <v>0</v>
      </c>
      <c r="G93" s="88">
        <f t="shared" si="4"/>
        <v>0</v>
      </c>
    </row>
    <row r="94" spans="1:7" s="85" customFormat="1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si="2"/>
        <v>0</v>
      </c>
      <c r="E94" s="86">
        <f t="shared" si="3"/>
        <v>0</v>
      </c>
      <c r="F94" s="87">
        <f>Invoice!G96</f>
        <v>0</v>
      </c>
      <c r="G94" s="88">
        <f t="shared" si="4"/>
        <v>0</v>
      </c>
    </row>
    <row r="95" spans="1:7" s="85" customFormat="1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si="2"/>
        <v>0</v>
      </c>
      <c r="E95" s="86">
        <f t="shared" si="3"/>
        <v>0</v>
      </c>
      <c r="F95" s="87">
        <f>Invoice!G97</f>
        <v>0</v>
      </c>
      <c r="G95" s="88">
        <f t="shared" si="4"/>
        <v>0</v>
      </c>
    </row>
    <row r="96" spans="1:7" s="85" customFormat="1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si="2"/>
        <v>0</v>
      </c>
      <c r="E96" s="86">
        <f t="shared" si="3"/>
        <v>0</v>
      </c>
      <c r="F96" s="87">
        <f>Invoice!G98</f>
        <v>0</v>
      </c>
      <c r="G96" s="88">
        <f t="shared" si="4"/>
        <v>0</v>
      </c>
    </row>
    <row r="97" spans="1:7" s="85" customFormat="1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si="2"/>
        <v>0</v>
      </c>
      <c r="E97" s="86">
        <f t="shared" si="3"/>
        <v>0</v>
      </c>
      <c r="F97" s="87">
        <f>Invoice!G99</f>
        <v>0</v>
      </c>
      <c r="G97" s="88">
        <f t="shared" si="4"/>
        <v>0</v>
      </c>
    </row>
    <row r="98" spans="1:7" s="85" customFormat="1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si="2"/>
        <v>0</v>
      </c>
      <c r="E98" s="86">
        <f t="shared" si="3"/>
        <v>0</v>
      </c>
      <c r="F98" s="87">
        <f>Invoice!G100</f>
        <v>0</v>
      </c>
      <c r="G98" s="88">
        <f t="shared" si="4"/>
        <v>0</v>
      </c>
    </row>
    <row r="99" spans="1:7" s="85" customFormat="1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si="2"/>
        <v>0</v>
      </c>
      <c r="E99" s="86">
        <f t="shared" si="3"/>
        <v>0</v>
      </c>
      <c r="F99" s="87">
        <f>Invoice!G101</f>
        <v>0</v>
      </c>
      <c r="G99" s="88">
        <f t="shared" si="4"/>
        <v>0</v>
      </c>
    </row>
    <row r="100" spans="1:7" s="85" customFormat="1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si="2"/>
        <v>0</v>
      </c>
      <c r="E100" s="86">
        <f t="shared" si="3"/>
        <v>0</v>
      </c>
      <c r="F100" s="87">
        <f>Invoice!G102</f>
        <v>0</v>
      </c>
      <c r="G100" s="88">
        <f t="shared" si="4"/>
        <v>0</v>
      </c>
    </row>
    <row r="101" spans="1:7" s="85" customFormat="1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si="2"/>
        <v>0</v>
      </c>
      <c r="E101" s="86">
        <f t="shared" si="3"/>
        <v>0</v>
      </c>
      <c r="F101" s="87">
        <f>Invoice!G103</f>
        <v>0</v>
      </c>
      <c r="G101" s="88">
        <f t="shared" si="4"/>
        <v>0</v>
      </c>
    </row>
    <row r="102" spans="1:7" s="85" customFormat="1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si="2"/>
        <v>0</v>
      </c>
      <c r="E102" s="86">
        <f t="shared" si="3"/>
        <v>0</v>
      </c>
      <c r="F102" s="87">
        <f>Invoice!G104</f>
        <v>0</v>
      </c>
      <c r="G102" s="88">
        <f t="shared" si="4"/>
        <v>0</v>
      </c>
    </row>
    <row r="103" spans="1:7" s="85" customFormat="1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si="2"/>
        <v>0</v>
      </c>
      <c r="E103" s="86">
        <f t="shared" si="3"/>
        <v>0</v>
      </c>
      <c r="F103" s="87">
        <f>Invoice!G105</f>
        <v>0</v>
      </c>
      <c r="G103" s="88">
        <f t="shared" si="4"/>
        <v>0</v>
      </c>
    </row>
    <row r="104" spans="1:7" s="85" customFormat="1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si="2"/>
        <v>0</v>
      </c>
      <c r="E104" s="86">
        <f t="shared" si="3"/>
        <v>0</v>
      </c>
      <c r="F104" s="87">
        <f>Invoice!G106</f>
        <v>0</v>
      </c>
      <c r="G104" s="88">
        <f t="shared" si="4"/>
        <v>0</v>
      </c>
    </row>
    <row r="105" spans="1:7" s="85" customFormat="1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si="2"/>
        <v>0</v>
      </c>
      <c r="E105" s="86">
        <f t="shared" si="3"/>
        <v>0</v>
      </c>
      <c r="F105" s="87">
        <f>Invoice!G107</f>
        <v>0</v>
      </c>
      <c r="G105" s="88">
        <f t="shared" si="4"/>
        <v>0</v>
      </c>
    </row>
    <row r="106" spans="1:7" s="85" customFormat="1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si="2"/>
        <v>0</v>
      </c>
      <c r="E106" s="86">
        <f t="shared" si="3"/>
        <v>0</v>
      </c>
      <c r="F106" s="87">
        <f>Invoice!G108</f>
        <v>0</v>
      </c>
      <c r="G106" s="88">
        <f t="shared" si="4"/>
        <v>0</v>
      </c>
    </row>
    <row r="107" spans="1:7" s="85" customFormat="1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si="2"/>
        <v>0</v>
      </c>
      <c r="E107" s="86">
        <f t="shared" si="3"/>
        <v>0</v>
      </c>
      <c r="F107" s="87">
        <f>Invoice!G109</f>
        <v>0</v>
      </c>
      <c r="G107" s="88">
        <f t="shared" si="4"/>
        <v>0</v>
      </c>
    </row>
    <row r="108" spans="1:7" s="85" customFormat="1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si="2"/>
        <v>0</v>
      </c>
      <c r="E108" s="86">
        <f t="shared" si="3"/>
        <v>0</v>
      </c>
      <c r="F108" s="87">
        <f>Invoice!G110</f>
        <v>0</v>
      </c>
      <c r="G108" s="88">
        <f t="shared" si="4"/>
        <v>0</v>
      </c>
    </row>
    <row r="109" spans="1:7" s="85" customFormat="1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si="2"/>
        <v>0</v>
      </c>
      <c r="E109" s="86">
        <f t="shared" si="3"/>
        <v>0</v>
      </c>
      <c r="F109" s="87">
        <f>Invoice!G111</f>
        <v>0</v>
      </c>
      <c r="G109" s="88">
        <f t="shared" si="4"/>
        <v>0</v>
      </c>
    </row>
    <row r="110" spans="1:7" s="85" customFormat="1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si="2"/>
        <v>0</v>
      </c>
      <c r="E110" s="86">
        <f t="shared" si="3"/>
        <v>0</v>
      </c>
      <c r="F110" s="87">
        <f>Invoice!G112</f>
        <v>0</v>
      </c>
      <c r="G110" s="88">
        <f t="shared" si="4"/>
        <v>0</v>
      </c>
    </row>
    <row r="111" spans="1:7" s="85" customFormat="1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Invoice!F1002</f>
        <v>Discount</v>
      </c>
      <c r="B1000" s="80"/>
      <c r="C1000" s="81"/>
      <c r="D1000" s="86">
        <f>F1000/$D$14</f>
        <v>0</v>
      </c>
      <c r="E1000" s="86">
        <f>G1000/$D$14</f>
        <v>0</v>
      </c>
      <c r="F1000" s="87">
        <f>Invoice!G1002</f>
        <v>0</v>
      </c>
      <c r="G1000" s="88">
        <f>F1000</f>
        <v>0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38</v>
      </c>
      <c r="G1002" s="95">
        <f>SUM(G18:G999)</f>
        <v>10906.479199999996</v>
      </c>
    </row>
    <row r="1003" spans="1:7" s="52" customFormat="1">
      <c r="A1003" s="53"/>
      <c r="D1003" s="52" t="s">
        <v>39</v>
      </c>
      <c r="G1003" s="96">
        <f>G1002+G1000</f>
        <v>10906.479199999996</v>
      </c>
    </row>
    <row r="1004" spans="1:7" s="52" customFormat="1">
      <c r="D1004" s="52" t="s">
        <v>40</v>
      </c>
      <c r="G1004" s="97">
        <f>G1003-G1005</f>
        <v>10192.971214953268</v>
      </c>
    </row>
    <row r="1005" spans="1:7" s="52" customFormat="1">
      <c r="D1005" s="52" t="s">
        <v>41</v>
      </c>
      <c r="G1005" s="97">
        <f>(G1003*7)/107</f>
        <v>713.50798504672866</v>
      </c>
    </row>
    <row r="1006" spans="1:7" s="52" customFormat="1">
      <c r="D1006" s="53" t="s">
        <v>42</v>
      </c>
      <c r="G1006" s="98">
        <f>SUM(G1004:G1005)</f>
        <v>10906.479199999996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B27 C18:C1001">
    <cfRule type="cellIs" dxfId="4" priority="5" stopIfTrue="1" operator="equal">
      <formula>"ALERT"</formula>
    </cfRule>
  </conditionalFormatting>
  <conditionalFormatting sqref="A10:A15">
    <cfRule type="containsText" dxfId="3" priority="4" stopIfTrue="1" operator="containsText" text="0">
      <formula>NOT(ISERROR(SEARCH("0",A10)))</formula>
    </cfRule>
  </conditionalFormatting>
  <conditionalFormatting sqref="A18:A998">
    <cfRule type="containsText" dxfId="2" priority="3" stopIfTrue="1" operator="containsText" text="Exchange Rate :">
      <formula>NOT(ISERROR(SEARCH("Exchange Rate :",A18)))</formula>
    </cfRule>
  </conditionalFormatting>
  <conditionalFormatting sqref="B18:G1000">
    <cfRule type="cellIs" dxfId="1" priority="2" stopIfTrue="1" operator="equal">
      <formula>0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</vt:lpstr>
      <vt:lpstr>Shipping Invoice </vt:lpstr>
      <vt:lpstr>PO</vt:lpstr>
      <vt:lpstr>Tax Invoice</vt:lpstr>
      <vt:lpstr>Invoice!Print_Area</vt:lpstr>
      <vt:lpstr>PO!Print_Area</vt:lpstr>
      <vt:lpstr>'Shipping Invoice '!Print_Area</vt:lpstr>
      <vt:lpstr>'Tax Invoice'!Print_Area</vt:lpstr>
      <vt:lpstr>Invoice!Print_Titles</vt:lpstr>
      <vt:lpstr>PO!Print_Titles</vt:lpstr>
      <vt:lpstr>'Shipping Invoice 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Tidtee</cp:lastModifiedBy>
  <cp:lastPrinted>2022-12-13T04:55:54Z</cp:lastPrinted>
  <dcterms:created xsi:type="dcterms:W3CDTF">2006-01-06T19:59:33Z</dcterms:created>
  <dcterms:modified xsi:type="dcterms:W3CDTF">2022-12-13T04:57:05Z</dcterms:modified>
</cp:coreProperties>
</file>