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2822044-27CE-41C9-9195-89048ED4EE4B}"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Invoice!$A$1:$K$80</definedName>
    <definedName name="_xlnm.Print_Area" localSheetId="2">'Shipping Invoice'!$A$1:$L$70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 i="7" l="1"/>
  <c r="K67" i="7"/>
  <c r="K14" i="7"/>
  <c r="K17" i="7"/>
  <c r="K10" i="7"/>
  <c r="I64" i="7"/>
  <c r="N1" i="6"/>
  <c r="E24" i="6" s="1"/>
  <c r="F1002" i="6"/>
  <c r="F1001" i="6"/>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66" i="2" l="1"/>
  <c r="K39" i="7"/>
  <c r="I27" i="7"/>
  <c r="K27" i="7" s="1"/>
  <c r="I39" i="7"/>
  <c r="K28" i="7"/>
  <c r="K64" i="7"/>
  <c r="I28" i="7"/>
  <c r="I34" i="7"/>
  <c r="I46" i="7"/>
  <c r="K46" i="7" s="1"/>
  <c r="I57" i="7"/>
  <c r="K57" i="7" s="1"/>
  <c r="I24" i="7"/>
  <c r="K24" i="7" s="1"/>
  <c r="I30" i="7"/>
  <c r="K30" i="7" s="1"/>
  <c r="I36" i="7"/>
  <c r="K36" i="7" s="1"/>
  <c r="I42" i="7"/>
  <c r="K42" i="7" s="1"/>
  <c r="I48" i="7"/>
  <c r="K48" i="7" s="1"/>
  <c r="I54" i="7"/>
  <c r="K54" i="7" s="1"/>
  <c r="I59" i="7"/>
  <c r="K59" i="7" s="1"/>
  <c r="I65" i="7"/>
  <c r="K65" i="7" s="1"/>
  <c r="K37" i="7"/>
  <c r="I25" i="7"/>
  <c r="K25" i="7" s="1"/>
  <c r="I31" i="7"/>
  <c r="K31" i="7" s="1"/>
  <c r="I37" i="7"/>
  <c r="I43" i="7"/>
  <c r="K43" i="7" s="1"/>
  <c r="I49" i="7"/>
  <c r="K49" i="7" s="1"/>
  <c r="I55" i="7"/>
  <c r="K55" i="7" s="1"/>
  <c r="I60" i="7"/>
  <c r="K60" i="7" s="1"/>
  <c r="I26" i="7"/>
  <c r="K26" i="7" s="1"/>
  <c r="I32" i="7"/>
  <c r="K32" i="7" s="1"/>
  <c r="I38" i="7"/>
  <c r="K38" i="7" s="1"/>
  <c r="I44" i="7"/>
  <c r="K44" i="7" s="1"/>
  <c r="I50" i="7"/>
  <c r="K50" i="7" s="1"/>
  <c r="I56" i="7"/>
  <c r="K56" i="7" s="1"/>
  <c r="I61" i="7"/>
  <c r="K61" i="7" s="1"/>
  <c r="K45" i="7"/>
  <c r="I33" i="7"/>
  <c r="K33" i="7" s="1"/>
  <c r="I45" i="7"/>
  <c r="I51" i="7"/>
  <c r="K51" i="7" s="1"/>
  <c r="I62" i="7"/>
  <c r="K62" i="7" s="1"/>
  <c r="K34" i="7"/>
  <c r="I22" i="7"/>
  <c r="K22" i="7" s="1"/>
  <c r="I40" i="7"/>
  <c r="K40" i="7" s="1"/>
  <c r="I52" i="7"/>
  <c r="K52" i="7" s="1"/>
  <c r="I63" i="7"/>
  <c r="K63" i="7" s="1"/>
  <c r="K35" i="7"/>
  <c r="I23" i="7"/>
  <c r="K23" i="7" s="1"/>
  <c r="I29" i="7"/>
  <c r="K29" i="7" s="1"/>
  <c r="I35" i="7"/>
  <c r="I41" i="7"/>
  <c r="K41" i="7" s="1"/>
  <c r="I47" i="7"/>
  <c r="K47" i="7" s="1"/>
  <c r="I53" i="7"/>
  <c r="K53" i="7" s="1"/>
  <c r="I58" i="7"/>
  <c r="K58" i="7" s="1"/>
  <c r="E18" i="6"/>
  <c r="E30" i="6"/>
  <c r="E36" i="6"/>
  <c r="E42" i="6"/>
  <c r="E48" i="6"/>
  <c r="E54" i="6"/>
  <c r="E60" i="6"/>
  <c r="E19" i="6"/>
  <c r="E25" i="6"/>
  <c r="E31" i="6"/>
  <c r="E37" i="6"/>
  <c r="E43" i="6"/>
  <c r="E49" i="6"/>
  <c r="E55" i="6"/>
  <c r="E61" i="6"/>
  <c r="E20" i="6"/>
  <c r="E26" i="6"/>
  <c r="E32" i="6"/>
  <c r="E38" i="6"/>
  <c r="E44" i="6"/>
  <c r="E50" i="6"/>
  <c r="E56" i="6"/>
  <c r="E21" i="6"/>
  <c r="E27" i="6"/>
  <c r="E33" i="6"/>
  <c r="E39" i="6"/>
  <c r="E45" i="6"/>
  <c r="E51" i="6"/>
  <c r="E57" i="6"/>
  <c r="E22" i="6"/>
  <c r="E28" i="6"/>
  <c r="E34" i="6"/>
  <c r="E40" i="6"/>
  <c r="E46" i="6"/>
  <c r="E52" i="6"/>
  <c r="E58" i="6"/>
  <c r="E23" i="6"/>
  <c r="E29" i="6"/>
  <c r="E35" i="6"/>
  <c r="E41" i="6"/>
  <c r="E47" i="6"/>
  <c r="E53" i="6"/>
  <c r="E59" i="6"/>
  <c r="J69" i="2"/>
  <c r="B66" i="7"/>
  <c r="M11" i="6"/>
  <c r="I76" i="2" s="1"/>
  <c r="K66" i="7" l="1"/>
  <c r="K6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5" i="2" s="1"/>
  <c r="I79" i="2" l="1"/>
  <c r="I77" i="2" s="1"/>
  <c r="I80" i="2"/>
  <c r="I7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<sst xmlns="http://schemas.openxmlformats.org/spreadsheetml/2006/main" count="2456" uniqueCount="811">
  <si>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</si>
  <si>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</si>
  <si>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</si>
  <si>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</si>
  <si>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</si>
  <si>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</si>
  <si>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</si>
  <si>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</si>
  <si>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</si>
  <si>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</si>
  <si>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</si>
  <si>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</si>
  <si>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</si>
  <si>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</si>
  <si>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</si>
  <si>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</si>
  <si>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</si>
  <si>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</si>
  <si>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</si>
  <si>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</si>
  <si>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</si>
  <si>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</si>
  <si>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</si>
  <si>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</si>
  <si>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</si>
  <si>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</si>
  <si>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</si>
  <si>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</si>
  <si>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</si>
  <si>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</si>
  <si>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</si>
  <si>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</si>
  <si>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</si>
  <si>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</si>
  <si>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</si>
  <si>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</si>
  <si>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</si>
  <si>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</si>
  <si>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</si>
  <si>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</si>
  <si>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</si>
  <si>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</si>
  <si>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</si>
  <si>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</si>
  <si>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</si>
  <si>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</si>
  <si>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</si>
  <si>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</si>
  <si>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</si>
  <si>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</si>
  <si>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</si>
  <si>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</si>
  <si>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</si>
  <si>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</si>
  <si>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</si>
  <si>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</si>
  <si>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</si>
  <si>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</si>
  <si>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</si>
  <si>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</si>
  <si>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</si>
  <si>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</si>
  <si>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</si>
  <si>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</si>
  <si>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</si>
  <si>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</si>
  <si>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</si>
  <si>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</si>
  <si>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</si>
  <si>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</si>
  <si>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</si>
  <si>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</si>
  <si>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</si>
  <si>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</si>
  <si>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</si>
  <si>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</si>
  <si>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</si>
  <si>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</si>
  <si>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</si>
  <si>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</si>
  <si>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</si>
  <si>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</si>
  <si>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</si>
  <si>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</si>
  <si>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</si>
  <si>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</si>
  <si>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</si>
  <si>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</si>
  <si>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</si>
  <si>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</si>
  <si>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</si>
  <si>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</si>
  <si>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</si>
  <si>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</si>
  <si>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</si>
  <si>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</si>
  <si>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</si>
  <si>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</si>
  <si>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</si>
  <si>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</si>
  <si>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</si>
  <si>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</si>
  <si>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</si>
  <si>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</si>
  <si>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</si>
  <si>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</si>
  <si>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</si>
  <si>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</si>
  <si>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</si>
  <si>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</si>
  <si>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</si>
  <si>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</si>
  <si>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</si>
  <si>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</si>
  <si>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</si>
  <si>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</si>
  <si>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</si>
  <si>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</si>
  <si>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</si>
  <si>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</si>
  <si>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</si>
  <si>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</si>
  <si>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</si>
  <si>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</si>
  <si>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</si>
  <si>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</si>
  <si>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</si>
  <si>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</si>
  <si>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</si>
  <si>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</si>
  <si>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</si>
  <si>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</si>
  <si>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</si>
  <si>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</si>
  <si>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</si>
  <si>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</si>
  <si>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</si>
  <si>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</si>
  <si>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</si>
  <si>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</si>
  <si>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</si>
  <si>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</si>
  <si>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</si>
  <si>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</si>
  <si>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</si>
  <si>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</si>
  <si>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</si>
  <si>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</si>
  <si>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</si>
  <si>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</si>
  <si>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</si>
  <si>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</si>
  <si>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</si>
  <si>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</si>
  <si>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</si>
  <si>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</si>
  <si>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</si>
  <si>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</si>
  <si>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</si>
  <si>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</si>
  <si>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</si>
  <si>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</si>
  <si>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</si>
  <si>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</si>
  <si>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</si>
  <si>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</si>
  <si>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</si>
  <si>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</si>
  <si>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</si>
  <si>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</si>
  <si>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</si>
  <si>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</si>
  <si>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</si>
  <si>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</si>
  <si>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</si>
  <si>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</si>
  <si>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</si>
  <si>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</si>
  <si>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</si>
  <si>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</si>
  <si>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</si>
  <si>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</si>
  <si>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</si>
  <si>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</si>
  <si>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</si>
  <si>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</si>
  <si>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</si>
  <si>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</si>
  <si>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</si>
  <si>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</si>
  <si>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</si>
  <si>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</si>
  <si>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</si>
  <si>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</si>
  <si>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</si>
  <si>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</si>
  <si>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</si>
  <si>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</si>
  <si>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</si>
  <si>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</si>
  <si>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</si>
  <si>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</si>
  <si>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</si>
  <si>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</si>
  <si>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</si>
  <si>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</si>
  <si>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</si>
  <si>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</si>
  <si>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</si>
  <si>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</si>
  <si>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</si>
  <si>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</si>
  <si>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</si>
  <si>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</si>
  <si>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</si>
  <si>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</si>
  <si>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</si>
  <si>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</si>
  <si>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</si>
  <si>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</si>
  <si>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</si>
  <si>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</si>
  <si>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</si>
  <si>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</si>
  <si>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</si>
  <si>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</si>
  <si>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</si>
  <si>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</si>
  <si>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</si>
  <si>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</si>
  <si>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</si>
  <si>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</si>
  <si>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</si>
  <si>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</si>
  <si>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</si>
  <si>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</si>
  <si>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</si>
  <si>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</si>
  <si>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</si>
  <si>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</si>
  <si>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</si>
  <si>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</si>
  <si>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</si>
  <si>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</si>
  <si>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</si>
  <si>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</si>
  <si>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</si>
  <si>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</si>
  <si>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</si>
  <si>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</si>
  <si>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</si>
  <si>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</si>
  <si>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</si>
  <si>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</si>
  <si>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</si>
  <si>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</si>
  <si>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</si>
  <si>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</si>
  <si>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</si>
  <si>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</si>
  <si>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</si>
  <si>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</si>
  <si>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</si>
  <si>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</si>
  <si>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</si>
  <si>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</si>
  <si>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</si>
  <si>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</si>
  <si>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</si>
  <si>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</si>
  <si>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</si>
  <si>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</si>
  <si>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</si>
  <si>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</si>
  <si>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</si>
  <si>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</si>
  <si>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</si>
  <si>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</si>
  <si>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</si>
  <si>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</si>
  <si>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</si>
  <si>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</si>
  <si>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</si>
  <si>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</si>
  <si>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</si>
  <si>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</si>
  <si>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</si>
  <si>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</si>
  <si>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</si>
  <si>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</si>
  <si>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</si>
  <si>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</si>
  <si>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</si>
  <si>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</si>
  <si>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</si>
  <si>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</si>
  <si>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</si>
  <si>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</si>
  <si>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</si>
  <si>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</si>
  <si>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</si>
  <si>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</si>
  <si>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</si>
  <si>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</si>
  <si>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</si>
  <si>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</si>
  <si>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</si>
  <si>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</si>
  <si>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</si>
  <si>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</si>
  <si>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</si>
  <si>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</si>
  <si>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</si>
  <si>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</si>
  <si>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</si>
  <si>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</si>
  <si>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</si>
  <si>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</si>
  <si>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</si>
  <si>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</si>
  <si>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</si>
  <si>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</si>
  <si>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</si>
  <si>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</si>
  <si>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</si>
  <si>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</si>
  <si>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</si>
  <si>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</si>
  <si>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</si>
  <si>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</si>
  <si>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</si>
  <si>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</si>
  <si>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</si>
  <si>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</si>
  <si>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</si>
  <si>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</si>
  <si>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</si>
  <si>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</si>
  <si>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</si>
  <si>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</si>
  <si>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</si>
  <si>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</si>
  <si>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</si>
  <si>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</si>
  <si>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</si>
  <si>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</si>
  <si>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</si>
  <si>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</si>
  <si>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</si>
  <si>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</si>
  <si>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</si>
  <si>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</si>
  <si>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</si>
  <si>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</si>
  <si>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</si>
  <si>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</si>
  <si>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</si>
  <si>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</si>
  <si>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</si>
  <si>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</si>
  <si>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</si>
  <si>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</si>
  <si>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</si>
  <si>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</si>
  <si>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</si>
  <si>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</si>
  <si>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</si>
  <si>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</si>
  <si>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</si>
  <si>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</si>
  <si>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</si>
  <si>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</si>
  <si>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</si>
  <si>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</si>
  <si>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</si>
  <si>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</si>
  <si>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</si>
  <si>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</si>
  <si>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</si>
  <si>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</si>
  <si>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</si>
  <si>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</si>
  <si>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</si>
  <si>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</si>
  <si>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</si>
  <si>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</si>
  <si>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</si>
  <si>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</si>
  <si>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</si>
  <si>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</si>
  <si>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</si>
  <si>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</si>
  <si>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</si>
  <si>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</si>
  <si>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</si>
  <si>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</si>
  <si>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</si>
  <si>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</si>
  <si>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</si>
  <si>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</si>
  <si>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</si>
  <si>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</si>
  <si>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</si>
  <si>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</si>
  <si>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</si>
  <si>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</si>
  <si>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</si>
  <si>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</si>
  <si>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</si>
  <si>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</si>
  <si>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</si>
  <si>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</si>
  <si>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</si>
  <si>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</si>
  <si>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</si>
  <si>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</si>
  <si>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</si>
  <si>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</si>
  <si>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</si>
  <si>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</si>
  <si>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</si>
  <si>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</si>
  <si>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</si>
  <si>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</si>
  <si>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</si>
  <si>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</si>
  <si>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</si>
  <si>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</si>
  <si>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</si>
  <si>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</si>
  <si>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</si>
  <si>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</si>
  <si>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</si>
  <si>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</si>
  <si>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</si>
  <si>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</si>
  <si>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</si>
  <si>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</si>
  <si>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</si>
  <si>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</si>
  <si>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</si>
  <si>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</si>
  <si>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</si>
  <si>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</si>
  <si>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</si>
  <si>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</si>
  <si>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</si>
  <si>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</si>
  <si>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</si>
  <si>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</si>
  <si>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</si>
  <si>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</si>
  <si>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</si>
  <si>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</si>
  <si>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</si>
  <si>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</si>
  <si>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</si>
  <si>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</si>
  <si>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</si>
  <si>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</si>
  <si>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</si>
  <si>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</si>
  <si>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</si>
  <si>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</si>
  <si>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</si>
  <si>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</si>
  <si>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</si>
  <si>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</si>
  <si>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</si>
  <si>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</si>
  <si>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</si>
  <si>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</si>
  <si>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</si>
  <si>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</si>
  <si>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</si>
  <si>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</si>
  <si>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</si>
  <si>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</si>
  <si>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</si>
  <si>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</si>
  <si>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</si>
  <si>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</si>
  <si>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</si>
  <si>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</si>
  <si>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</si>
  <si>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</si>
  <si>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</si>
  <si>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</si>
  <si>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</si>
  <si>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</si>
  <si>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</si>
  <si>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</si>
  <si>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</si>
  <si>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</si>
  <si>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</si>
  <si>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</si>
  <si>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</si>
  <si>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</si>
  <si>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</si>
  <si>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</si>
  <si>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</si>
  <si>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</si>
  <si>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</si>
  <si>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</si>
  <si>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</si>
  <si>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</si>
  <si>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</si>
  <si>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</si>
  <si>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</si>
  <si>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</si>
  <si>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</si>
  <si>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</si>
  <si>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</si>
  <si>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</si>
  <si>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</si>
  <si>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</si>
  <si>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</si>
  <si>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</si>
  <si>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</si>
  <si>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</si>
  <si>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</si>
  <si>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</si>
  <si>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</si>
  <si>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</si>
  <si>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</si>
  <si>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</si>
  <si>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</si>
  <si>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</si>
  <si>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</si>
  <si>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</si>
  <si>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</si>
  <si>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</si>
  <si>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</si>
  <si>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</si>
  <si>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</si>
  <si>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</si>
  <si>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</si>
  <si>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</si>
  <si>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</si>
  <si>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</si>
  <si>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</si>
  <si>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</si>
  <si>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</si>
  <si>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</si>
  <si>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</si>
  <si>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</si>
  <si>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</si>
  <si>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</si>
  <si>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</si>
  <si>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</si>
  <si>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</si>
  <si>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</si>
  <si>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</si>
  <si>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</si>
  <si>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</si>
  <si>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</si>
  <si>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</si>
  <si>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</si>
  <si>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</si>
  <si>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</si>
  <si>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</si>
  <si>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</si>
  <si>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</si>
  <si>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</si>
  <si>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</si>
  <si>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</si>
  <si>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</si>
  <si>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</si>
  <si>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</si>
  <si>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</si>
  <si>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</si>
  <si>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</si>
  <si>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</si>
  <si>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</si>
  <si>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</si>
  <si>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</si>
  <si>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</si>
  <si>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</si>
  <si>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</si>
  <si>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</si>
  <si>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</si>
  <si>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</si>
  <si>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</si>
  <si>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</si>
  <si>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</si>
  <si>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</si>
  <si>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</si>
  <si>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</si>
  <si>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</si>
  <si>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</si>
  <si>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</si>
  <si>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</si>
  <si>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</si>
  <si>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</si>
  <si>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</si>
  <si>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</si>
  <si>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</si>
  <si>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</si>
  <si>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</si>
  <si>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</si>
  <si>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</si>
  <si>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</si>
  <si>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</si>
  <si>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</si>
  <si>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</si>
  <si>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</si>
  <si>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</si>
  <si>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</si>
  <si>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</si>
  <si>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</si>
  <si>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</si>
  <si>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</si>
  <si>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</si>
  <si>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</si>
  <si>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</si>
  <si>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</si>
  <si>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</si>
  <si>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</si>
  <si>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</si>
  <si>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</si>
  <si>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</si>
  <si>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</si>
  <si>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</si>
  <si>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</si>
  <si>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</si>
  <si>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</si>
  <si>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</si>
  <si>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</si>
  <si>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</si>
  <si>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</si>
  <si>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</si>
  <si>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</si>
  <si>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</si>
  <si>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</si>
  <si>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</si>
  <si>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</si>
  <si>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</si>
  <si>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</si>
  <si>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</si>
  <si>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</si>
  <si>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</si>
  <si>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</si>
  <si>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</si>
  <si>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</si>
  <si>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</si>
  <si>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</si>
  <si>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</si>
  <si>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</si>
  <si>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</si>
  <si>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</si>
  <si>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</si>
  <si>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</si>
  <si>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</si>
  <si>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</si>
  <si>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</si>
  <si>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</si>
  <si>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</si>
  <si>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</si>
  <si>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</si>
  <si>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</si>
  <si>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</si>
  <si>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</si>
  <si>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</si>
  <si>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</si>
  <si>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</si>
  <si>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</si>
  <si>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</si>
  <si>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</si>
  <si>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</si>
  <si>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</si>
  <si>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</si>
  <si>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</si>
  <si>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</si>
  <si>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</si>
  <si>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</si>
  <si>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</si>
  <si>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</si>
  <si>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</si>
  <si>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</si>
  <si>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</si>
  <si>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</si>
  <si>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</si>
  <si>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</si>
  <si>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</si>
  <si>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</si>
  <si>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</si>
  <si>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</si>
  <si>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</si>
  <si>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</si>
  <si>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</si>
  <si>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</si>
  <si>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</si>
  <si>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</si>
  <si>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</si>
  <si>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</si>
  <si>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</si>
  <si>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</si>
  <si>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</si>
  <si>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</si>
  <si>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</si>
  <si>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</si>
  <si>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</si>
  <si>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</si>
  <si>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</si>
  <si>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</si>
  <si>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</si>
  <si>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</si>
  <si>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</si>
  <si>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 by Kelly @ Kracken Body art</t>
  </si>
  <si>
    <t>kelly Moore</t>
  </si>
  <si>
    <t>175 High Street</t>
  </si>
  <si>
    <t>NR316RG Gorleston</t>
  </si>
  <si>
    <t>United Kingdom</t>
  </si>
  <si>
    <t>Tel: 07824167447</t>
  </si>
  <si>
    <t>Email: kelbabes305@hotmail.com</t>
  </si>
  <si>
    <t>SEGH20</t>
  </si>
  <si>
    <t>High polished surgical steel hinged segment ring, 20g (0.8mm)</t>
  </si>
  <si>
    <t>SGSH1</t>
  </si>
  <si>
    <t>316L steel hinged segment ring, 1.2mm (16g) with CNC set Cubic Zirconia (CZ) stones in crescent moon shape design</t>
  </si>
  <si>
    <t>SGSH32</t>
  </si>
  <si>
    <t>316L steel hinged segment ring, 1.2mm (16g) with double plain rings and inner diameter from 8mm to 12mm</t>
  </si>
  <si>
    <t>SGSH32T</t>
  </si>
  <si>
    <t>Color: Gold 8mm</t>
  </si>
  <si>
    <t>PVD plated 316L steel hinged segment ring, 1.2mm (16g) with double plain rings and inner diameter from 8mm to 12mm</t>
  </si>
  <si>
    <t>Color: Rainbow 8mm</t>
  </si>
  <si>
    <t>Color: Black 8mm</t>
  </si>
  <si>
    <t>Color: Blue 8mm</t>
  </si>
  <si>
    <t>SGSH45T</t>
  </si>
  <si>
    <t>PVD Plated 316L steel hinged segment ring, 1.2mm (16g) with cross bridge design and CNC set Cubic Zirconia (CZ) stones, inner diameter 8mm to10mm</t>
  </si>
  <si>
    <t>Color: Gold 10mm</t>
  </si>
  <si>
    <t>SGTSH1</t>
  </si>
  <si>
    <t>PVD plated 316L steel hinged segment ring, 1.2mm (16g) with CNC set Cubic Zirconia (CZ) stones in crescent moon shape design</t>
  </si>
  <si>
    <t>SGTSH10</t>
  </si>
  <si>
    <t>Color: Gold Anodized w/ AB CZ</t>
  </si>
  <si>
    <t>Anodized 316L steel hinged segment ring, 1.2mm (16g) with outward facing CNC set Cubic Zirconia (CZ) stones, inner diameter from 6mm to 12mm</t>
  </si>
  <si>
    <t>SGTSH11</t>
  </si>
  <si>
    <t>Gauge: 1.2mm - 8mm length</t>
  </si>
  <si>
    <t>Color: Gold Anodized w/ Clear CZ</t>
  </si>
  <si>
    <t>PVD anodized 316L steel hinged segment ring, 1.2mm (16g) and 1.0mm (18g) with side facing CNC set Cubic Zirconia (CZ) stones at the side, inner diameter from 6mm to 12mm</t>
  </si>
  <si>
    <t>Color: Gold Anodized w/ Rose CZ</t>
  </si>
  <si>
    <t>SGTSH34</t>
  </si>
  <si>
    <t>Color: High Polish 8mm</t>
  </si>
  <si>
    <t>PVD plated 316L steel hinged segment ring, 1.2mm (16g) with side facing CNC set Cubic Zirconia (CZ) stones in hexagon shape design</t>
  </si>
  <si>
    <t>Color: High Polish 10mm</t>
  </si>
  <si>
    <t>SR145</t>
  </si>
  <si>
    <t>Ring Size: 7</t>
  </si>
  <si>
    <t>Matte polished stainless steel wide band ring with engravable beveled edge in high polish</t>
  </si>
  <si>
    <t>Ring Size: 12</t>
  </si>
  <si>
    <t>SR148</t>
  </si>
  <si>
    <t>Ring Size: 6</t>
  </si>
  <si>
    <t>High polished stainless steel engravable thin band ring</t>
  </si>
  <si>
    <t>Ring Size: 9</t>
  </si>
  <si>
    <t>SR150</t>
  </si>
  <si>
    <t>High polished stainless steel engravable comfort fit wide band ring</t>
  </si>
  <si>
    <t>Ring Size: 11</t>
  </si>
  <si>
    <t>SR171</t>
  </si>
  <si>
    <t>High polished stainless steel big skull ring</t>
  </si>
  <si>
    <t>Ring Size: 10</t>
  </si>
  <si>
    <t>SR173</t>
  </si>
  <si>
    <t>High polished stainless steel ring with skull and wings design</t>
  </si>
  <si>
    <t>Ring Size: 14</t>
  </si>
  <si>
    <t>SR187W</t>
  </si>
  <si>
    <t>Stainless steel ring with white carbon fiber inlay and high polished grooved edges</t>
  </si>
  <si>
    <t>SR246</t>
  </si>
  <si>
    <t>Stainless steel ring with embedded chain inlay</t>
  </si>
  <si>
    <t>Ring Size: 13</t>
  </si>
  <si>
    <t>SR256</t>
  </si>
  <si>
    <t>Stainless steel ring with a casted skull design</t>
  </si>
  <si>
    <t>SR257</t>
  </si>
  <si>
    <t>High polished stainless steel ring with multiple black eyed skulls</t>
  </si>
  <si>
    <t>SR266</t>
  </si>
  <si>
    <t>High polished stainless steel ring with 4 tiny skulls on corners of cross design</t>
  </si>
  <si>
    <t>SR341</t>
  </si>
  <si>
    <t>316L casting steel ring with naked beheaded virgin with wings in a high polished finish</t>
  </si>
  <si>
    <t>SR342</t>
  </si>
  <si>
    <t>316L steel ring with male lion head in antique style</t>
  </si>
  <si>
    <t>SRM3</t>
  </si>
  <si>
    <t>Ring Size: 5</t>
  </si>
  <si>
    <t>High polisdhed stainless steel 3 band interlocking ring</t>
  </si>
  <si>
    <t>Ring Size: 10.5</t>
  </si>
  <si>
    <t>YXFL2M</t>
  </si>
  <si>
    <t>Packing Option: Vacuum Sealed Packing to prevent tarnishing</t>
  </si>
  <si>
    <t>SGSH1A</t>
  </si>
  <si>
    <t>SGSH1B</t>
  </si>
  <si>
    <t>SGSH32X16S8</t>
  </si>
  <si>
    <t>SGSH32X16S10</t>
  </si>
  <si>
    <t>SGSH32TX16G8</t>
  </si>
  <si>
    <t>SGSH32TX16RB8</t>
  </si>
  <si>
    <t>SGSH32TX16K8</t>
  </si>
  <si>
    <t>SGSH32TX16BU8</t>
  </si>
  <si>
    <t>SGSH45TX16G8</t>
  </si>
  <si>
    <t>SGSH45TX16G10</t>
  </si>
  <si>
    <t>SGTSH1A</t>
  </si>
  <si>
    <t>SGTSH10B</t>
  </si>
  <si>
    <t>SGTSH11A</t>
  </si>
  <si>
    <t>SGSH34X16S8</t>
  </si>
  <si>
    <t>SGSH34X16S10</t>
  </si>
  <si>
    <t>YXFL2MV</t>
  </si>
  <si>
    <t>Three Hundred Five and 66 cents GBP</t>
  </si>
  <si>
    <t>Display box with 52 pcs. of 925 sterling silver ''Bend it yourself'' nose studs, 22g (0.6mm) with silver wire flower with 1.5mm assorted color crystal center (in standard packing or in vacuum sealed packing to prevent tarnishing)</t>
  </si>
  <si>
    <t>Exchange Rate GBP-THB</t>
  </si>
  <si>
    <t>Total Order USD</t>
  </si>
  <si>
    <t>Total Invoice USD</t>
  </si>
  <si>
    <t>Didi</t>
  </si>
  <si>
    <t>Kelly Moore</t>
  </si>
  <si>
    <t>NR316RG Gorleston, Norfolk</t>
  </si>
  <si>
    <t>Free Shipping to UK via FedEx due to order over 350USD:</t>
  </si>
  <si>
    <t>Customer paid</t>
  </si>
  <si>
    <t>Refund</t>
  </si>
  <si>
    <t>Seventy Six and 61 cents GBP</t>
  </si>
  <si>
    <t>Free Shipping to UK via FedEx due to order over 65GBP: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</si>
</sst>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809]* #,##0.00_-;\-[$£-809]* #,##0.00_-;_-[$£-809]*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8" fontId="31" fillId="0" borderId="0" xfId="0" applyNumberFormat="1" applyFont="1"/>
    <xf numFmtId="0" fontId="31" fillId="0" borderId="0" xfId="0" applyFont="1" applyAlignment="1">
      <alignment horizontal="right"/>
    </xf>
    <xf numFmtId="168" fontId="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20">
    <cellStyle name="Comma 2" xfId="7" xr:uid="{40B9108D-9C7D-4ED5-A44A-784222D64178}"/>
    <cellStyle name="Comma 2 2" xfId="4756" xr:uid="{5B865A17-623D-46AC-8598-20FF12BCA97B}"/>
    <cellStyle name="Comma 3" xfId="4289" xr:uid="{9050EC63-7D5C-4E8A-9640-D17C43DF8D21}"/>
    <cellStyle name="Comma 3 2" xfId="4757" xr:uid="{E6CF13B0-D36B-4F20-A2CB-9E22A38C9965}"/>
    <cellStyle name="Currency 10" xfId="8" xr:uid="{A461793A-87E4-4A66-B0B4-5CA152064830}"/>
    <cellStyle name="Currency 10 2" xfId="9" xr:uid="{558E4D44-44B6-42D1-9D25-7411C0D986F5}"/>
    <cellStyle name="Currency 10 2 2" xfId="3665" xr:uid="{BB79FFAE-81CF-4B36-8D77-1BF335C8F6CA}"/>
    <cellStyle name="Currency 10 2 2 2" xfId="4483" xr:uid="{D316EDB2-C67B-4362-B190-55A43451195D}"/>
    <cellStyle name="Currency 10 2 3" xfId="4484" xr:uid="{63EA0CBA-509A-41F5-BF8F-FFAB980F157A}"/>
    <cellStyle name="Currency 10 3" xfId="10" xr:uid="{7821C87F-F2D8-4872-8DD0-3F9FC3229B52}"/>
    <cellStyle name="Currency 10 3 2" xfId="3666" xr:uid="{EB4F793C-5073-4F99-9259-8FF66F55E6E7}"/>
    <cellStyle name="Currency 10 3 2 2" xfId="4485" xr:uid="{FEA3C3DB-4D88-4711-AE51-6484B61AAA03}"/>
    <cellStyle name="Currency 10 3 3" xfId="4486" xr:uid="{025E411C-CAC7-499C-BD20-E9D556702EC9}"/>
    <cellStyle name="Currency 10 4" xfId="3667" xr:uid="{5232BF13-A79F-41C2-91EB-574BA3E89F0A}"/>
    <cellStyle name="Currency 10 4 2" xfId="4487" xr:uid="{5070DE8F-4D8C-401B-9E34-9B11E3DDE0E8}"/>
    <cellStyle name="Currency 10 5" xfId="4488" xr:uid="{B5BFAE99-7DC3-4CC0-AB33-798D4AC28F9B}"/>
    <cellStyle name="Currency 10 6" xfId="4679" xr:uid="{3B03BDFB-75F1-44E5-B8C6-F5D9C2F07BA7}"/>
    <cellStyle name="Currency 11" xfId="11" xr:uid="{32043018-4A91-4FE5-917A-A6639CD325DB}"/>
    <cellStyle name="Currency 11 2" xfId="12" xr:uid="{C37C47C3-19B7-4DDB-A6EC-1DDC43B8C910}"/>
    <cellStyle name="Currency 11 2 2" xfId="3668" xr:uid="{8377EB18-9853-4217-B5A2-CC4699765E14}"/>
    <cellStyle name="Currency 11 2 2 2" xfId="4489" xr:uid="{FE983F7A-56A2-499D-8F99-AB1D57C5787E}"/>
    <cellStyle name="Currency 11 2 3" xfId="4490" xr:uid="{8393851B-996D-4089-804E-55C8E838A100}"/>
    <cellStyle name="Currency 11 3" xfId="13" xr:uid="{C9E5D568-FB96-4EC1-98B2-3E91956475C3}"/>
    <cellStyle name="Currency 11 3 2" xfId="3669" xr:uid="{E706C321-1061-4DF6-A765-32C93FBCE214}"/>
    <cellStyle name="Currency 11 3 2 2" xfId="4491" xr:uid="{A997BA9D-7FE9-47CB-8FCE-B14364E063AE}"/>
    <cellStyle name="Currency 11 3 3" xfId="4492" xr:uid="{6AC6D427-DC4A-4765-B72D-93797A1068EB}"/>
    <cellStyle name="Currency 11 4" xfId="3670" xr:uid="{251237E3-16FF-47F2-A420-5C63320EEFD6}"/>
    <cellStyle name="Currency 11 4 2" xfId="4493" xr:uid="{8A7DE46F-35A5-4A01-9D40-CDEF5713B2A3}"/>
    <cellStyle name="Currency 11 5" xfId="4290" xr:uid="{0477FC2F-8547-4F15-BF68-6EE84DD3FF8E}"/>
    <cellStyle name="Currency 11 5 2" xfId="4494" xr:uid="{E5DF2BD3-D31C-48AD-A639-E909748708D0}"/>
    <cellStyle name="Currency 11 5 3" xfId="4711" xr:uid="{E030ACD4-741D-4B37-B437-F93E4939E9B1}"/>
    <cellStyle name="Currency 11 5 3 2" xfId="5316" xr:uid="{C8C48447-F8CA-4BC9-94B7-DEA9BEC95BBE}"/>
    <cellStyle name="Currency 11 5 3 3" xfId="4758" xr:uid="{03F4D8F7-BB0D-47DC-8378-CD6852D0EAEA}"/>
    <cellStyle name="Currency 11 5 4" xfId="4688" xr:uid="{96EDFB4B-7453-4E8B-A56A-AE9705774000}"/>
    <cellStyle name="Currency 11 6" xfId="4680" xr:uid="{11E817E9-3ECD-4A90-868D-7FCD66B19E27}"/>
    <cellStyle name="Currency 12" xfId="14" xr:uid="{3734F494-5039-423C-A1EC-D7227009C3CF}"/>
    <cellStyle name="Currency 12 2" xfId="15" xr:uid="{4FFA0363-75DF-4CB2-8620-3D21E72EFF90}"/>
    <cellStyle name="Currency 12 2 2" xfId="3671" xr:uid="{A4130041-1B32-4998-8218-1EFA67E65ACF}"/>
    <cellStyle name="Currency 12 2 2 2" xfId="4495" xr:uid="{DDBE004E-4DA1-4145-9037-B46520E323CE}"/>
    <cellStyle name="Currency 12 2 3" xfId="4496" xr:uid="{436E69ED-E27E-4952-A018-5A656A1F8ED6}"/>
    <cellStyle name="Currency 12 3" xfId="3672" xr:uid="{1B4A5D38-6E78-4B7D-8183-7753C6B2EB3A}"/>
    <cellStyle name="Currency 12 3 2" xfId="4497" xr:uid="{5CF0E234-432E-4B0E-8C16-EE52E1B3647C}"/>
    <cellStyle name="Currency 12 4" xfId="4498" xr:uid="{A91DA26D-A7D9-48A2-A5C9-B156A1AAA1AC}"/>
    <cellStyle name="Currency 13" xfId="16" xr:uid="{C715AF5F-C2F3-466A-9598-B24030C3645D}"/>
    <cellStyle name="Currency 13 2" xfId="4292" xr:uid="{5E7A098B-8E04-40C4-BD30-D9C455964CAA}"/>
    <cellStyle name="Currency 13 3" xfId="4293" xr:uid="{471FA8D3-A36E-4E84-AC77-9BEA2480905B}"/>
    <cellStyle name="Currency 13 3 2" xfId="4760" xr:uid="{FC38883B-E9B0-4910-A5CD-087BA7BE211F}"/>
    <cellStyle name="Currency 13 4" xfId="4291" xr:uid="{D039B9B5-0903-47D8-8597-7C66A3EF2C94}"/>
    <cellStyle name="Currency 13 5" xfId="4759" xr:uid="{24C7D86B-BCF6-4A17-9D44-7A9076B90D0E}"/>
    <cellStyle name="Currency 14" xfId="17" xr:uid="{3AD1FF55-3C36-49A8-8CE5-591DC90F3ACE}"/>
    <cellStyle name="Currency 14 2" xfId="3673" xr:uid="{5A4713E2-6CD5-43D2-9D1B-7E72F6F3DB44}"/>
    <cellStyle name="Currency 14 2 2" xfId="4499" xr:uid="{B211D64D-9909-4EC8-AB71-C80C2C4CF3A0}"/>
    <cellStyle name="Currency 14 3" xfId="4500" xr:uid="{1534E05F-DFDA-4121-8D85-8DE98442C7E3}"/>
    <cellStyle name="Currency 15" xfId="4385" xr:uid="{46A3BCB1-4EC1-4F07-A69D-B2C8364EDCB7}"/>
    <cellStyle name="Currency 17" xfId="4294" xr:uid="{AAB8C23C-49C1-4120-BD52-A875137EFA30}"/>
    <cellStyle name="Currency 2" xfId="18" xr:uid="{234DF8AC-BDA2-4D66-9E88-C9C74C5FB80A}"/>
    <cellStyle name="Currency 2 2" xfId="19" xr:uid="{2B7EBC94-C778-4E5A-8876-338ED619F876}"/>
    <cellStyle name="Currency 2 2 2" xfId="20" xr:uid="{9A896F38-1A64-4C86-AABF-D777CE2BF901}"/>
    <cellStyle name="Currency 2 2 2 2" xfId="21" xr:uid="{3ED6D344-8E81-41FD-9BC5-DC7E9923ADA0}"/>
    <cellStyle name="Currency 2 2 2 2 2" xfId="4761" xr:uid="{D9D5FB52-2608-46AC-AB05-9348CB3EBFD5}"/>
    <cellStyle name="Currency 2 2 2 3" xfId="22" xr:uid="{69065FBA-E6C8-462E-969E-EDCDD249B19E}"/>
    <cellStyle name="Currency 2 2 2 3 2" xfId="3674" xr:uid="{0193F058-863C-47E9-992F-0D32D6F071B2}"/>
    <cellStyle name="Currency 2 2 2 3 2 2" xfId="4501" xr:uid="{80CCBCF1-2E6E-4F5F-831A-79A6A80A86C6}"/>
    <cellStyle name="Currency 2 2 2 3 3" xfId="4502" xr:uid="{5F39442B-8AFB-4334-AEEC-DF4B3334F1FD}"/>
    <cellStyle name="Currency 2 2 2 4" xfId="3675" xr:uid="{15463D39-6FDF-467D-8DF5-71FEF6FE7657}"/>
    <cellStyle name="Currency 2 2 2 4 2" xfId="4503" xr:uid="{A1C25E06-28FB-418E-A438-56A4498E310B}"/>
    <cellStyle name="Currency 2 2 2 5" xfId="4504" xr:uid="{DC1FD5A2-4E38-4FDC-B347-A63AC7DC073A}"/>
    <cellStyle name="Currency 2 2 3" xfId="3676" xr:uid="{BABEDB19-3D59-4C6A-8C81-C2F27DB74E08}"/>
    <cellStyle name="Currency 2 2 3 2" xfId="4505" xr:uid="{05CF4246-6F83-4AC9-972A-9B896644E5EF}"/>
    <cellStyle name="Currency 2 2 4" xfId="4506" xr:uid="{5C1178C7-4D5E-4CC2-AAB7-FF6AFFF10DAC}"/>
    <cellStyle name="Currency 2 3" xfId="23" xr:uid="{C9F70226-1AD2-4D79-9545-9F9EF1EC45D9}"/>
    <cellStyle name="Currency 2 3 2" xfId="3677" xr:uid="{54A950C6-B771-4AE7-B806-B2713F8D628A}"/>
    <cellStyle name="Currency 2 3 2 2" xfId="4507" xr:uid="{FDE59E09-C775-444B-9D87-B14F217E6EF9}"/>
    <cellStyle name="Currency 2 3 3" xfId="4508" xr:uid="{EC441C51-B68A-445A-A80E-A9AA0BBE86B8}"/>
    <cellStyle name="Currency 2 4" xfId="3678" xr:uid="{5AD3CD7B-425B-440D-9675-15401FF1B48B}"/>
    <cellStyle name="Currency 2 4 2" xfId="4418" xr:uid="{F6B5689F-17D6-4684-9F36-0F43AC263E43}"/>
    <cellStyle name="Currency 2 5" xfId="4419" xr:uid="{59C6AD2D-0AD6-4500-9B2D-B725AA0B9212}"/>
    <cellStyle name="Currency 2 5 2" xfId="4420" xr:uid="{386503AB-F273-40C3-92AF-F84E1F1445B2}"/>
    <cellStyle name="Currency 2 6" xfId="4421" xr:uid="{DAB28636-5008-4E26-A04E-F985B9BA836E}"/>
    <cellStyle name="Currency 3" xfId="24" xr:uid="{95FE0BF0-A35C-468E-BC55-FB8E4E308441}"/>
    <cellStyle name="Currency 3 2" xfId="25" xr:uid="{01CCA0B7-D051-43C3-8B19-96DA0DF59CA1}"/>
    <cellStyle name="Currency 3 2 2" xfId="3679" xr:uid="{F327A00E-372F-48DF-81F9-D9672F29A6CB}"/>
    <cellStyle name="Currency 3 2 2 2" xfId="4509" xr:uid="{F3FBEA43-C096-4C41-9DD7-9CE48A482FB8}"/>
    <cellStyle name="Currency 3 2 3" xfId="4510" xr:uid="{E1408F54-05F6-4D41-8E51-579D380CE6BD}"/>
    <cellStyle name="Currency 3 3" xfId="26" xr:uid="{4DEC7913-D20A-413E-A3E7-E9EF6DC3B307}"/>
    <cellStyle name="Currency 3 3 2" xfId="3680" xr:uid="{A741D20B-7A3D-4E08-A1DB-5F8C7BF4A16C}"/>
    <cellStyle name="Currency 3 3 2 2" xfId="4511" xr:uid="{5139229B-91C5-454F-A0E5-91B3527B5B6A}"/>
    <cellStyle name="Currency 3 3 3" xfId="4512" xr:uid="{B5A5ACEA-B9DD-419D-8849-4F891EFA561F}"/>
    <cellStyle name="Currency 3 4" xfId="27" xr:uid="{93E848E5-EC8B-407A-84C2-2AFF61314BEC}"/>
    <cellStyle name="Currency 3 4 2" xfId="3681" xr:uid="{CEAA4240-DA46-4316-A24B-CFEE4D4FFA12}"/>
    <cellStyle name="Currency 3 4 2 2" xfId="4513" xr:uid="{3092FB95-FCEF-4FC4-A5F0-CF9420E8D51C}"/>
    <cellStyle name="Currency 3 4 3" xfId="4514" xr:uid="{BEA42A75-27D1-4E3E-9EDC-EDCBBD95A18A}"/>
    <cellStyle name="Currency 3 5" xfId="3682" xr:uid="{8C0E0C41-6171-4C15-B0B5-930A8AA6C485}"/>
    <cellStyle name="Currency 3 5 2" xfId="4515" xr:uid="{27A28761-EABF-4A76-9365-C74FF8BBB917}"/>
    <cellStyle name="Currency 3 6" xfId="4516" xr:uid="{9763E414-A5C9-4518-BE15-ED9B1D1B7F48}"/>
    <cellStyle name="Currency 4" xfId="28" xr:uid="{223E2152-F9BC-4D3A-B831-9073AE7653EC}"/>
    <cellStyle name="Currency 4 2" xfId="29" xr:uid="{2F77CF0B-5DD2-4157-AF4F-08E1CFF139F3}"/>
    <cellStyle name="Currency 4 2 2" xfId="3683" xr:uid="{BCB07501-199E-404A-B9C9-419754345285}"/>
    <cellStyle name="Currency 4 2 2 2" xfId="4517" xr:uid="{5ADFE83A-1F26-4E10-AB8C-934B8B653680}"/>
    <cellStyle name="Currency 4 2 3" xfId="4518" xr:uid="{F43B6664-F1B9-471B-B10B-5EB0145B6EF9}"/>
    <cellStyle name="Currency 4 3" xfId="30" xr:uid="{27958955-B608-466D-90C0-E080EC1C63E4}"/>
    <cellStyle name="Currency 4 3 2" xfId="3684" xr:uid="{5DF20AAC-5895-4EE9-9876-4769381C9C6E}"/>
    <cellStyle name="Currency 4 3 2 2" xfId="4519" xr:uid="{63C7994B-4350-496A-8978-2BB077C45192}"/>
    <cellStyle name="Currency 4 3 3" xfId="4520" xr:uid="{8621BCF6-CB58-4789-84F0-E662D21F6FB4}"/>
    <cellStyle name="Currency 4 4" xfId="3685" xr:uid="{C40E7944-B5DF-427A-B1F3-B4BE1E39F39D}"/>
    <cellStyle name="Currency 4 4 2" xfId="4521" xr:uid="{A94BDB16-A70A-47F2-83D6-2447EE08EFD4}"/>
    <cellStyle name="Currency 4 5" xfId="4295" xr:uid="{05A6192C-ACD3-49A6-B9B9-36C52E9627EF}"/>
    <cellStyle name="Currency 4 5 2" xfId="4522" xr:uid="{62FBD865-0856-4337-81F3-8B35D7DE277C}"/>
    <cellStyle name="Currency 4 5 3" xfId="4712" xr:uid="{884D37B8-CAB4-475D-B8F0-E704E678CB5B}"/>
    <cellStyle name="Currency 4 5 3 2" xfId="5317" xr:uid="{99CAF401-2C74-46C4-98E3-818B7F052C26}"/>
    <cellStyle name="Currency 4 5 3 3" xfId="4762" xr:uid="{AFAA7DA2-9680-45C1-9050-8621EFE6C19E}"/>
    <cellStyle name="Currency 4 5 4" xfId="4689" xr:uid="{16C9F43B-7D85-4F2D-A949-44EF7CC0948C}"/>
    <cellStyle name="Currency 4 6" xfId="4681" xr:uid="{E0FD4D64-68CE-47AB-9C50-7B9006A8B24C}"/>
    <cellStyle name="Currency 5" xfId="31" xr:uid="{C9FC903D-734F-407A-8C3A-3592E24CFA14}"/>
    <cellStyle name="Currency 5 2" xfId="32" xr:uid="{F26C19A8-2B9C-472C-B6D7-1DB4A1408D2E}"/>
    <cellStyle name="Currency 5 2 2" xfId="3686" xr:uid="{E9B244C3-6085-409B-ADC8-AC85CFCA4E8D}"/>
    <cellStyle name="Currency 5 2 2 2" xfId="4523" xr:uid="{671BA644-4138-459D-8CAD-04304D09FE8A}"/>
    <cellStyle name="Currency 5 2 3" xfId="4524" xr:uid="{089BA784-6DF9-4973-92C3-6570002B48EB}"/>
    <cellStyle name="Currency 5 3" xfId="4296" xr:uid="{4866232D-AABF-4A91-BB37-D8DA00E65C95}"/>
    <cellStyle name="Currency 5 3 2" xfId="4620" xr:uid="{71F54739-F2EB-462A-9B17-D3835540B5F1}"/>
    <cellStyle name="Currency 5 3 2 2" xfId="5307" xr:uid="{563824F0-A374-41DF-BDE5-E04846315B95}"/>
    <cellStyle name="Currency 5 3 2 3" xfId="4764" xr:uid="{D7063839-7842-4E73-B641-60D45F820B5A}"/>
    <cellStyle name="Currency 5 4" xfId="4763" xr:uid="{C63B21FF-DFC8-4801-8ED6-ABC5EFBE21D8}"/>
    <cellStyle name="Currency 6" xfId="33" xr:uid="{D85AAA22-FA67-478E-9234-AF851AE346D1}"/>
    <cellStyle name="Currency 6 2" xfId="3687" xr:uid="{349766F1-ACF3-492C-9A24-BF9F311551F0}"/>
    <cellStyle name="Currency 6 2 2" xfId="4525" xr:uid="{16254D7E-4C68-4A75-A352-B62AA970B052}"/>
    <cellStyle name="Currency 6 3" xfId="4297" xr:uid="{011EEFCD-EC7C-407E-81B5-CC3761CCB7C8}"/>
    <cellStyle name="Currency 6 3 2" xfId="4526" xr:uid="{07D87519-17D8-42B9-A4EB-FCA394D0F8B3}"/>
    <cellStyle name="Currency 6 3 3" xfId="4713" xr:uid="{1DCD33F4-C917-4044-B53A-432F07EABF2D}"/>
    <cellStyle name="Currency 6 3 3 2" xfId="5318" xr:uid="{3C5B2A58-81BF-442A-BF82-F8DCDFA264DE}"/>
    <cellStyle name="Currency 6 3 3 3" xfId="4765" xr:uid="{DF01B642-0DBE-4610-9C16-AB65592D9D6F}"/>
    <cellStyle name="Currency 6 3 4" xfId="4690" xr:uid="{25C0A8FD-6A3C-49E3-A320-089060DA083E}"/>
    <cellStyle name="Currency 6 4" xfId="4682" xr:uid="{6A4DA522-72DF-4799-8EDB-B55D49F8A7BF}"/>
    <cellStyle name="Currency 7" xfId="34" xr:uid="{006EA531-B11B-4AFA-B240-53166319B451}"/>
    <cellStyle name="Currency 7 2" xfId="35" xr:uid="{C4488542-9BEF-4B91-835E-720E6F1DC039}"/>
    <cellStyle name="Currency 7 2 2" xfId="3688" xr:uid="{1C1D0FA9-8E7F-4B76-95A2-D49B8010AC83}"/>
    <cellStyle name="Currency 7 2 2 2" xfId="4527" xr:uid="{8D6C3C83-A7E2-446B-BAD6-2AB8AF700DF5}"/>
    <cellStyle name="Currency 7 2 3" xfId="4528" xr:uid="{2460937C-C367-48FA-B5B3-E434AA5BFE0A}"/>
    <cellStyle name="Currency 7 3" xfId="3689" xr:uid="{029FFFD0-150D-495B-A79C-0213672C00C0}"/>
    <cellStyle name="Currency 7 3 2" xfId="4529" xr:uid="{8D26BEF4-D01D-4957-AD91-9DFA6E901973}"/>
    <cellStyle name="Currency 7 4" xfId="4530" xr:uid="{EB6C9EA4-3A00-46B3-8B64-7942693FFC34}"/>
    <cellStyle name="Currency 7 5" xfId="4683" xr:uid="{95D62BA2-1448-4077-89BA-DC4DF04AAE74}"/>
    <cellStyle name="Currency 8" xfId="36" xr:uid="{B23883B1-5160-4B16-9F1D-D9A1BF441E61}"/>
    <cellStyle name="Currency 8 2" xfId="37" xr:uid="{B63BAB6A-EDAB-4A76-A9AA-F714E848ECC9}"/>
    <cellStyle name="Currency 8 2 2" xfId="3690" xr:uid="{FFBCC0C3-394A-41DB-B80D-80DE86FF03F8}"/>
    <cellStyle name="Currency 8 2 2 2" xfId="4531" xr:uid="{E969099A-7334-4C39-B4B5-5F7922CE63B3}"/>
    <cellStyle name="Currency 8 2 3" xfId="4532" xr:uid="{EB8983A9-22F8-495E-ACFF-34751DC6B591}"/>
    <cellStyle name="Currency 8 3" xfId="38" xr:uid="{B7904B66-FD92-4B12-A548-38D218A3ED13}"/>
    <cellStyle name="Currency 8 3 2" xfId="3691" xr:uid="{F47AE8C5-526B-42FA-A1E8-1A332422688A}"/>
    <cellStyle name="Currency 8 3 2 2" xfId="4533" xr:uid="{7BBA7BA8-0317-4FC7-A9FA-7364FD6C0279}"/>
    <cellStyle name="Currency 8 3 3" xfId="4534" xr:uid="{28910F1F-1498-4277-9D30-CDE76F14E63C}"/>
    <cellStyle name="Currency 8 4" xfId="39" xr:uid="{FB62AA12-A8ED-42C1-AB3B-028CA44D6D65}"/>
    <cellStyle name="Currency 8 4 2" xfId="3692" xr:uid="{73D71E33-9B3C-46D0-96B6-7A42162A1478}"/>
    <cellStyle name="Currency 8 4 2 2" xfId="4535" xr:uid="{97AD9E2D-C741-4EA5-9382-DEA192079B8C}"/>
    <cellStyle name="Currency 8 4 3" xfId="4536" xr:uid="{35435661-BFAB-40F6-B7AD-A60CE43F2EAE}"/>
    <cellStyle name="Currency 8 5" xfId="3693" xr:uid="{EB29F823-7C36-448F-B65C-9BF69DDCD7B7}"/>
    <cellStyle name="Currency 8 5 2" xfId="4537" xr:uid="{88453E96-5D40-4352-A985-904AA880FD0F}"/>
    <cellStyle name="Currency 8 6" xfId="4538" xr:uid="{4EE11317-FB53-448B-8C1C-B8DA8979E3B3}"/>
    <cellStyle name="Currency 8 7" xfId="4684" xr:uid="{E33FB6AC-2618-46E9-A3EC-AAD9D822D57C}"/>
    <cellStyle name="Currency 9" xfId="40" xr:uid="{907A4ED8-2040-4A80-B2C2-ED1A8B1BD54C}"/>
    <cellStyle name="Currency 9 2" xfId="41" xr:uid="{7C973C78-D2E5-4F0C-AA89-69BCD02F72AD}"/>
    <cellStyle name="Currency 9 2 2" xfId="3694" xr:uid="{59CE1543-3EB7-4A4A-8199-3C525B0E803D}"/>
    <cellStyle name="Currency 9 2 2 2" xfId="4539" xr:uid="{1FB05898-8C56-404B-B952-04BA8EFDB065}"/>
    <cellStyle name="Currency 9 2 3" xfId="4540" xr:uid="{8204E2CA-EB00-4662-ABBA-2F4AA35DD23D}"/>
    <cellStyle name="Currency 9 3" xfId="42" xr:uid="{591A47EE-6CC3-4F56-AD38-595E0DD87532}"/>
    <cellStyle name="Currency 9 3 2" xfId="3695" xr:uid="{9CC312D8-3403-4505-B073-398A55FCCF1C}"/>
    <cellStyle name="Currency 9 3 2 2" xfId="4541" xr:uid="{72435AF9-3029-45D0-98BB-2FC35F5BD549}"/>
    <cellStyle name="Currency 9 3 3" xfId="4542" xr:uid="{A70C50AD-CE7E-4847-88D5-1ABED1744BB7}"/>
    <cellStyle name="Currency 9 4" xfId="3696" xr:uid="{70974DF5-CFD2-4CE1-9C26-20621F207345}"/>
    <cellStyle name="Currency 9 4 2" xfId="4543" xr:uid="{EC780540-F29F-4D65-BCD7-C826AD20335F}"/>
    <cellStyle name="Currency 9 5" xfId="4298" xr:uid="{D4566EC9-0E74-4AF6-9512-F5C8D977CC7D}"/>
    <cellStyle name="Currency 9 5 2" xfId="4544" xr:uid="{C28DCBA6-F10A-4DCD-992A-7217741EBBD9}"/>
    <cellStyle name="Currency 9 5 3" xfId="4714" xr:uid="{BB0D7D15-B260-4A94-982B-094C1F9BF5AF}"/>
    <cellStyle name="Currency 9 5 4" xfId="4691" xr:uid="{36FCC956-6866-4E7F-A494-793875A9EFF7}"/>
    <cellStyle name="Currency 9 6" xfId="4685" xr:uid="{8D527385-864B-4B84-B72B-DF5EA16C1482}"/>
    <cellStyle name="Hyperlink 2" xfId="6" xr:uid="{6CFFD761-E1C4-4FFC-9C82-FDD569F38491}"/>
    <cellStyle name="Hyperlink 3" xfId="43" xr:uid="{374D82AC-5C98-478E-B833-D26A209BEE17}"/>
    <cellStyle name="Hyperlink 3 2" xfId="4386" xr:uid="{4E5EC18D-3A42-468E-B4BB-409F21B189BD}"/>
    <cellStyle name="Hyperlink 3 3" xfId="4299" xr:uid="{9827831A-D167-4C5D-9453-F473A9E48512}"/>
    <cellStyle name="Hyperlink 4" xfId="4300" xr:uid="{0D5798AE-B5C1-41CA-AA6C-11F2482477D5}"/>
    <cellStyle name="Normal" xfId="0" builtinId="0"/>
    <cellStyle name="Normal 10" xfId="44" xr:uid="{987AA637-D4C3-481F-ACBE-D63C9E2F0E5D}"/>
    <cellStyle name="Normal 10 10" xfId="93" xr:uid="{B79AE9A4-D204-4BDC-A90E-727ED11CE887}"/>
    <cellStyle name="Normal 10 10 2" xfId="94" xr:uid="{6A91B720-8738-4F1C-9262-49E1F211E5C3}"/>
    <cellStyle name="Normal 10 10 2 2" xfId="4302" xr:uid="{90162DC8-C56B-4F8D-81C3-9F23B4EBF013}"/>
    <cellStyle name="Normal 10 10 2 3" xfId="4598" xr:uid="{8B80A0B6-6238-46E3-B803-30130DCD3C67}"/>
    <cellStyle name="Normal 10 10 3" xfId="95" xr:uid="{F7F2E3E6-8FCC-41AF-9A1A-C48105DC15F1}"/>
    <cellStyle name="Normal 10 10 4" xfId="96" xr:uid="{011899DD-7A0F-4DA4-9CB0-C9E2661A41D3}"/>
    <cellStyle name="Normal 10 11" xfId="97" xr:uid="{6CACD9CE-B817-4740-A9F1-60F8D53F40ED}"/>
    <cellStyle name="Normal 10 11 2" xfId="98" xr:uid="{E6876A8B-3FEB-4F71-95E1-AEC2054C3ECF}"/>
    <cellStyle name="Normal 10 11 3" xfId="99" xr:uid="{D035FABF-15FA-4028-846D-8052212C9AA4}"/>
    <cellStyle name="Normal 10 11 4" xfId="100" xr:uid="{A13A9A4E-F156-444B-A7D2-0F80EF0EDBBB}"/>
    <cellStyle name="Normal 10 12" xfId="101" xr:uid="{0CE1B0A4-D2E0-4B7C-9CE5-CD7D0DDF2DC2}"/>
    <cellStyle name="Normal 10 12 2" xfId="102" xr:uid="{18F35537-0B89-4147-8AD5-123362CAC7BC}"/>
    <cellStyle name="Normal 10 13" xfId="103" xr:uid="{4D5C8183-265C-49A1-84C4-EB424724B56D}"/>
    <cellStyle name="Normal 10 14" xfId="104" xr:uid="{C3E34534-C84E-408F-86AF-36624301177C}"/>
    <cellStyle name="Normal 10 15" xfId="105" xr:uid="{D64184E1-62E7-448D-A558-CE409333E4BD}"/>
    <cellStyle name="Normal 10 2" xfId="45" xr:uid="{796CD94A-CEE7-4AA2-978C-FE56EDA5CEA5}"/>
    <cellStyle name="Normal 10 2 10" xfId="106" xr:uid="{DA703449-7DFE-4478-8CE9-80B296E0B319}"/>
    <cellStyle name="Normal 10 2 11" xfId="107" xr:uid="{F8063E57-9FDB-49CA-B127-717E7E3D301D}"/>
    <cellStyle name="Normal 10 2 2" xfId="108" xr:uid="{76A74EDD-D6F7-4762-B843-39AAA4B32638}"/>
    <cellStyle name="Normal 10 2 2 2" xfId="109" xr:uid="{A759700A-B8A6-4D5D-9794-FE8C7AD27425}"/>
    <cellStyle name="Normal 10 2 2 2 2" xfId="110" xr:uid="{1C1B61A3-761A-47AF-B75C-DED1681589E2}"/>
    <cellStyle name="Normal 10 2 2 2 2 2" xfId="111" xr:uid="{8527D248-043D-4374-AC05-C4FD61C7DFC7}"/>
    <cellStyle name="Normal 10 2 2 2 2 2 2" xfId="112" xr:uid="{469CD0FA-3A84-4345-B509-2D41837C337E}"/>
    <cellStyle name="Normal 10 2 2 2 2 2 2 2" xfId="3738" xr:uid="{F203700E-C5B3-4AB0-BACB-5ABF921050C1}"/>
    <cellStyle name="Normal 10 2 2 2 2 2 2 2 2" xfId="3739" xr:uid="{5E863E13-5E47-4B41-A2A8-01BDC3BEA487}"/>
    <cellStyle name="Normal 10 2 2 2 2 2 2 3" xfId="3740" xr:uid="{D01CECFC-8284-4D58-805E-579A9D2528D1}"/>
    <cellStyle name="Normal 10 2 2 2 2 2 3" xfId="113" xr:uid="{3407380A-929A-4728-A814-58455E480FF0}"/>
    <cellStyle name="Normal 10 2 2 2 2 2 3 2" xfId="3741" xr:uid="{005AAA54-1493-488C-9776-73B72420746F}"/>
    <cellStyle name="Normal 10 2 2 2 2 2 4" xfId="114" xr:uid="{B8107304-FE3A-47B8-89E6-572C15C325CB}"/>
    <cellStyle name="Normal 10 2 2 2 2 3" xfId="115" xr:uid="{1B43DFCB-3115-435F-97E5-122ED9268757}"/>
    <cellStyle name="Normal 10 2 2 2 2 3 2" xfId="116" xr:uid="{208F2D75-9B1B-416F-9B63-9C7722B228AB}"/>
    <cellStyle name="Normal 10 2 2 2 2 3 2 2" xfId="3742" xr:uid="{92580157-6A0B-4E95-A573-F194B1B20A9F}"/>
    <cellStyle name="Normal 10 2 2 2 2 3 3" xfId="117" xr:uid="{E87D92A3-001D-4534-92B6-BAC460A2FC47}"/>
    <cellStyle name="Normal 10 2 2 2 2 3 4" xfId="118" xr:uid="{65FA6E6C-8AE7-4FB2-9C35-D8D22A13B8BC}"/>
    <cellStyle name="Normal 10 2 2 2 2 4" xfId="119" xr:uid="{A86398C9-35CF-4FA7-AFFA-12F8F956557D}"/>
    <cellStyle name="Normal 10 2 2 2 2 4 2" xfId="3743" xr:uid="{684C24FD-A672-4D49-90F1-17285975D8C9}"/>
    <cellStyle name="Normal 10 2 2 2 2 5" xfId="120" xr:uid="{1CB98222-1EE9-4AF3-A152-8806F0C2DF9F}"/>
    <cellStyle name="Normal 10 2 2 2 2 6" xfId="121" xr:uid="{F1F86AC2-CD81-4A5F-A6AC-CF8275B206D7}"/>
    <cellStyle name="Normal 10 2 2 2 3" xfId="122" xr:uid="{9566B0A8-A06A-4FF6-A46A-7D297C87C6EE}"/>
    <cellStyle name="Normal 10 2 2 2 3 2" xfId="123" xr:uid="{3D4D4099-E623-4DC1-A8C6-FE6ED0346A34}"/>
    <cellStyle name="Normal 10 2 2 2 3 2 2" xfId="124" xr:uid="{1847A4AB-5041-4320-8D2F-5D4CFE5B8EF4}"/>
    <cellStyle name="Normal 10 2 2 2 3 2 2 2" xfId="3744" xr:uid="{58C6009D-6AFC-4C9B-BCE8-D38116A28728}"/>
    <cellStyle name="Normal 10 2 2 2 3 2 2 2 2" xfId="3745" xr:uid="{EC883C9B-B62D-4FF8-A15A-E0759CB066EB}"/>
    <cellStyle name="Normal 10 2 2 2 3 2 2 3" xfId="3746" xr:uid="{9BB262CB-9E09-48AB-B689-3AB3148D1C61}"/>
    <cellStyle name="Normal 10 2 2 2 3 2 3" xfId="125" xr:uid="{5336F3CA-A689-44D2-B732-886DE8E752D5}"/>
    <cellStyle name="Normal 10 2 2 2 3 2 3 2" xfId="3747" xr:uid="{4E832D48-D96E-44B5-8730-D30150273137}"/>
    <cellStyle name="Normal 10 2 2 2 3 2 4" xfId="126" xr:uid="{B30A3E34-80F1-468C-AB27-B129A99492CA}"/>
    <cellStyle name="Normal 10 2 2 2 3 3" xfId="127" xr:uid="{0B8E8DB6-3E88-4776-998B-3A25F1A490F6}"/>
    <cellStyle name="Normal 10 2 2 2 3 3 2" xfId="3748" xr:uid="{F17A463C-D130-47EF-8B99-B43016B511E2}"/>
    <cellStyle name="Normal 10 2 2 2 3 3 2 2" xfId="3749" xr:uid="{FFD7FFD1-59B7-4B18-BD82-9D1294538C75}"/>
    <cellStyle name="Normal 10 2 2 2 3 3 3" xfId="3750" xr:uid="{A73E746B-A282-4DEA-9C97-9A6746EA82B4}"/>
    <cellStyle name="Normal 10 2 2 2 3 4" xfId="128" xr:uid="{8A3FBBEF-EA73-4641-84C2-652E12BF9433}"/>
    <cellStyle name="Normal 10 2 2 2 3 4 2" xfId="3751" xr:uid="{635823C7-B817-480A-A3A6-5ADEC1C30EF1}"/>
    <cellStyle name="Normal 10 2 2 2 3 5" xfId="129" xr:uid="{73A2DEE2-0616-45C9-A8D4-1B7E0587D7DC}"/>
    <cellStyle name="Normal 10 2 2 2 4" xfId="130" xr:uid="{1AD2589A-5CA8-4E66-9E40-2ADE8302AFA2}"/>
    <cellStyle name="Normal 10 2 2 2 4 2" xfId="131" xr:uid="{9362FA82-3673-476F-A012-CD77558E152E}"/>
    <cellStyle name="Normal 10 2 2 2 4 2 2" xfId="3752" xr:uid="{6945F926-D422-49A9-8F2C-0E251963D645}"/>
    <cellStyle name="Normal 10 2 2 2 4 2 2 2" xfId="3753" xr:uid="{17F5B786-437F-49BF-805C-684E41E41F93}"/>
    <cellStyle name="Normal 10 2 2 2 4 2 3" xfId="3754" xr:uid="{7C035B90-6FB8-488F-9183-094DA0F02D81}"/>
    <cellStyle name="Normal 10 2 2 2 4 3" xfId="132" xr:uid="{99C68846-4145-4C7F-805A-151ADC59247B}"/>
    <cellStyle name="Normal 10 2 2 2 4 3 2" xfId="3755" xr:uid="{B8428987-0BE5-44B2-B72E-7D01AAE7B9E7}"/>
    <cellStyle name="Normal 10 2 2 2 4 4" xfId="133" xr:uid="{2C0D8AEB-B3D2-4229-9F26-213E213B4456}"/>
    <cellStyle name="Normal 10 2 2 2 5" xfId="134" xr:uid="{9EB9FE30-9AB5-475C-82CF-A2596002F6FF}"/>
    <cellStyle name="Normal 10 2 2 2 5 2" xfId="135" xr:uid="{D57DBCFE-43FC-4A77-A29E-D5DA0EF61795}"/>
    <cellStyle name="Normal 10 2 2 2 5 2 2" xfId="3756" xr:uid="{67F2F06D-F99E-4609-B513-DD4D8B4AA060}"/>
    <cellStyle name="Normal 10 2 2 2 5 3" xfId="136" xr:uid="{17F88D5C-4110-4BF3-ADD1-DE9585A64816}"/>
    <cellStyle name="Normal 10 2 2 2 5 4" xfId="137" xr:uid="{AB939151-317A-4C77-A50A-68919F7EC871}"/>
    <cellStyle name="Normal 10 2 2 2 6" xfId="138" xr:uid="{85264A0D-8D12-4FC4-8485-B3C13FA416C2}"/>
    <cellStyle name="Normal 10 2 2 2 6 2" xfId="3757" xr:uid="{F42E2C05-2C30-4E4A-8DFB-90C17C186B61}"/>
    <cellStyle name="Normal 10 2 2 2 7" xfId="139" xr:uid="{67A09A91-F64B-42D5-AABB-184AF41B5C74}"/>
    <cellStyle name="Normal 10 2 2 2 8" xfId="140" xr:uid="{7647041E-B832-42F8-AA6C-F3D8F87357A1}"/>
    <cellStyle name="Normal 10 2 2 3" xfId="141" xr:uid="{51F4A8D2-66FF-46E1-9C47-9C758661E9AB}"/>
    <cellStyle name="Normal 10 2 2 3 2" xfId="142" xr:uid="{44F97FFE-4702-446E-BE93-29EDBAAC923D}"/>
    <cellStyle name="Normal 10 2 2 3 2 2" xfId="143" xr:uid="{98A7ABDB-A10B-4C03-8442-82B4583C8EAA}"/>
    <cellStyle name="Normal 10 2 2 3 2 2 2" xfId="3758" xr:uid="{AB1B94B2-E17A-4D1C-A740-50D1737D3143}"/>
    <cellStyle name="Normal 10 2 2 3 2 2 2 2" xfId="3759" xr:uid="{CEDBAF45-9B7F-496F-81D6-055FAF3F5353}"/>
    <cellStyle name="Normal 10 2 2 3 2 2 3" xfId="3760" xr:uid="{90D40608-0DF4-48A6-B5B1-E24BD688F283}"/>
    <cellStyle name="Normal 10 2 2 3 2 3" xfId="144" xr:uid="{077559AD-9EF6-4D07-8607-AAE739B3847A}"/>
    <cellStyle name="Normal 10 2 2 3 2 3 2" xfId="3761" xr:uid="{9BC82182-E8CB-43E9-BEAD-29F493F3AD94}"/>
    <cellStyle name="Normal 10 2 2 3 2 4" xfId="145" xr:uid="{D1278A4D-B857-4BD3-B586-D651F947FEBA}"/>
    <cellStyle name="Normal 10 2 2 3 3" xfId="146" xr:uid="{C4F35329-0FC3-47DA-8022-7F8A01CB3463}"/>
    <cellStyle name="Normal 10 2 2 3 3 2" xfId="147" xr:uid="{6920D362-DAFB-4AA9-85B3-426F23935153}"/>
    <cellStyle name="Normal 10 2 2 3 3 2 2" xfId="3762" xr:uid="{F1388025-062C-476A-9EA1-FA1E23FD197E}"/>
    <cellStyle name="Normal 10 2 2 3 3 3" xfId="148" xr:uid="{28439C25-8694-41CD-B212-5DE34A36A9A8}"/>
    <cellStyle name="Normal 10 2 2 3 3 4" xfId="149" xr:uid="{BDBE9423-06E4-4A6B-8C11-BE2A534AB097}"/>
    <cellStyle name="Normal 10 2 2 3 4" xfId="150" xr:uid="{8D9AC6DF-A050-4B7A-B37F-EF29E08DE271}"/>
    <cellStyle name="Normal 10 2 2 3 4 2" xfId="3763" xr:uid="{B97AE690-981A-4D27-9678-F39AE3B27909}"/>
    <cellStyle name="Normal 10 2 2 3 5" xfId="151" xr:uid="{F65FC171-0CAE-4031-89EB-0C3C36DC7B45}"/>
    <cellStyle name="Normal 10 2 2 3 6" xfId="152" xr:uid="{A89F0552-F9BB-473B-8A56-6F745488472E}"/>
    <cellStyle name="Normal 10 2 2 4" xfId="153" xr:uid="{58B44946-D8F3-4DF3-87AB-4FC744145726}"/>
    <cellStyle name="Normal 10 2 2 4 2" xfId="154" xr:uid="{225908F6-7415-4D87-A407-9F3DF11B73A7}"/>
    <cellStyle name="Normal 10 2 2 4 2 2" xfId="155" xr:uid="{9B21B663-A1FE-432F-AD37-8C221C30655F}"/>
    <cellStyle name="Normal 10 2 2 4 2 2 2" xfId="3764" xr:uid="{5FA08F4F-823C-481A-AC35-AB2566189799}"/>
    <cellStyle name="Normal 10 2 2 4 2 2 2 2" xfId="3765" xr:uid="{71E72030-B2E1-4DC5-B04F-A3F8CE35C73D}"/>
    <cellStyle name="Normal 10 2 2 4 2 2 3" xfId="3766" xr:uid="{5D910CB6-E6DF-40ED-986F-C330FAB3B48C}"/>
    <cellStyle name="Normal 10 2 2 4 2 3" xfId="156" xr:uid="{189CEF33-791F-4D8D-B95E-2EAB2A533A88}"/>
    <cellStyle name="Normal 10 2 2 4 2 3 2" xfId="3767" xr:uid="{392EBF79-3EDC-496A-A0D0-0D0C7B5352DC}"/>
    <cellStyle name="Normal 10 2 2 4 2 4" xfId="157" xr:uid="{26AE5BA0-E0E6-4578-B0BE-79A4EB88B4B1}"/>
    <cellStyle name="Normal 10 2 2 4 3" xfId="158" xr:uid="{AD0615C3-2F5A-49B3-9A93-67157B68093B}"/>
    <cellStyle name="Normal 10 2 2 4 3 2" xfId="3768" xr:uid="{019C1722-3FFA-4048-A0EE-A06A46BF5361}"/>
    <cellStyle name="Normal 10 2 2 4 3 2 2" xfId="3769" xr:uid="{2B680FE6-1A4C-46BA-9CD5-4991C888AD48}"/>
    <cellStyle name="Normal 10 2 2 4 3 3" xfId="3770" xr:uid="{ABECED0D-DD84-4EE9-95BF-A35AA16F1988}"/>
    <cellStyle name="Normal 10 2 2 4 4" xfId="159" xr:uid="{BF1BAD63-92C2-4F69-9524-61EF65256CB9}"/>
    <cellStyle name="Normal 10 2 2 4 4 2" xfId="3771" xr:uid="{7A827244-287F-40F3-943E-EB44E63B41D9}"/>
    <cellStyle name="Normal 10 2 2 4 5" xfId="160" xr:uid="{458C1F40-BD84-446A-871D-AC2508146A94}"/>
    <cellStyle name="Normal 10 2 2 5" xfId="161" xr:uid="{F68FB295-B130-4DEC-9303-A0FE26DAB162}"/>
    <cellStyle name="Normal 10 2 2 5 2" xfId="162" xr:uid="{3BDE1AF3-B170-466B-A7CD-303C48BDFF94}"/>
    <cellStyle name="Normal 10 2 2 5 2 2" xfId="3772" xr:uid="{B3D203E8-8CE6-489D-95C1-15C2C6054685}"/>
    <cellStyle name="Normal 10 2 2 5 2 2 2" xfId="3773" xr:uid="{78463B85-D365-4C73-9672-153A8042C84A}"/>
    <cellStyle name="Normal 10 2 2 5 2 3" xfId="3774" xr:uid="{99E4C6FD-151D-43E9-BA38-86B02EFEE42D}"/>
    <cellStyle name="Normal 10 2 2 5 3" xfId="163" xr:uid="{583E0CE9-CDCE-45B9-B69C-0DD6509C795F}"/>
    <cellStyle name="Normal 10 2 2 5 3 2" xfId="3775" xr:uid="{BCACAEDE-ACD4-45BF-A7A7-FF16650A20F6}"/>
    <cellStyle name="Normal 10 2 2 5 4" xfId="164" xr:uid="{7969EA08-72BF-4AAA-BF18-4D01F5582A97}"/>
    <cellStyle name="Normal 10 2 2 6" xfId="165" xr:uid="{98FBB6E7-22C6-4E9A-B9B4-C05B668279E6}"/>
    <cellStyle name="Normal 10 2 2 6 2" xfId="166" xr:uid="{B8EAFFA9-8EBF-49D3-8A62-4B74D5CC9191}"/>
    <cellStyle name="Normal 10 2 2 6 2 2" xfId="3776" xr:uid="{BA9E9C8B-68FA-4E73-85FC-41C6C87C0D3F}"/>
    <cellStyle name="Normal 10 2 2 6 2 3" xfId="4304" xr:uid="{CAF1911B-3BAD-43F3-B026-DF092481670C}"/>
    <cellStyle name="Normal 10 2 2 6 3" xfId="167" xr:uid="{DBA30212-3346-44DB-B55A-FC6169E689FD}"/>
    <cellStyle name="Normal 10 2 2 6 4" xfId="168" xr:uid="{664F4BBD-E810-4017-AFEB-326085C11881}"/>
    <cellStyle name="Normal 10 2 2 6 4 2" xfId="4740" xr:uid="{E4738328-AB09-4FC0-BFF5-28888E5EEC81}"/>
    <cellStyle name="Normal 10 2 2 6 4 3" xfId="4599" xr:uid="{8124EAD6-5A38-4124-8B6F-E55DCA40A9B3}"/>
    <cellStyle name="Normal 10 2 2 6 4 4" xfId="4447" xr:uid="{23104201-A9F4-44D1-9360-087FC2D6F103}"/>
    <cellStyle name="Normal 10 2 2 7" xfId="169" xr:uid="{B8455479-63C9-4C00-94C6-112E1B3E9444}"/>
    <cellStyle name="Normal 10 2 2 7 2" xfId="3777" xr:uid="{A1A91656-8F50-4038-8A18-F5DD574FB600}"/>
    <cellStyle name="Normal 10 2 2 8" xfId="170" xr:uid="{E045AC9A-E937-4989-AEF6-78369CD750C9}"/>
    <cellStyle name="Normal 10 2 2 9" xfId="171" xr:uid="{6D0654AC-2BB3-4D00-97BF-13919962E985}"/>
    <cellStyle name="Normal 10 2 3" xfId="172" xr:uid="{0A6F7B37-0081-42EB-A0A9-A4000D84A187}"/>
    <cellStyle name="Normal 10 2 3 2" xfId="173" xr:uid="{26DF988E-B3DF-4844-8DC3-95F73CD90794}"/>
    <cellStyle name="Normal 10 2 3 2 2" xfId="174" xr:uid="{CDA669EB-F42F-4F38-BB3B-180074ABD320}"/>
    <cellStyle name="Normal 10 2 3 2 2 2" xfId="175" xr:uid="{C16EC4A6-F463-4F0E-9703-3BE5E2BAA0D3}"/>
    <cellStyle name="Normal 10 2 3 2 2 2 2" xfId="3778" xr:uid="{0F3B736A-D958-4476-BF07-674C21599CB8}"/>
    <cellStyle name="Normal 10 2 3 2 2 2 2 2" xfId="3779" xr:uid="{666FBF7E-561A-41A2-9CAF-A692E6D36E9E}"/>
    <cellStyle name="Normal 10 2 3 2 2 2 3" xfId="3780" xr:uid="{A50F97C4-3F44-4D0F-9381-D0D619554005}"/>
    <cellStyle name="Normal 10 2 3 2 2 3" xfId="176" xr:uid="{F8A4ED0D-FC77-47CA-9901-D3662FB8C2AF}"/>
    <cellStyle name="Normal 10 2 3 2 2 3 2" xfId="3781" xr:uid="{EC52313B-B8FE-4156-A670-06C2F6A052C9}"/>
    <cellStyle name="Normal 10 2 3 2 2 4" xfId="177" xr:uid="{DC31540B-EF46-4919-B2A5-B1C88AD18EF0}"/>
    <cellStyle name="Normal 10 2 3 2 3" xfId="178" xr:uid="{76B0A4EE-716B-4DCA-91C4-B13126A30182}"/>
    <cellStyle name="Normal 10 2 3 2 3 2" xfId="179" xr:uid="{4149B4A3-EB4F-494B-8F26-677BC9479339}"/>
    <cellStyle name="Normal 10 2 3 2 3 2 2" xfId="3782" xr:uid="{DFECDF21-C796-4723-9CAC-B1B14D028586}"/>
    <cellStyle name="Normal 10 2 3 2 3 3" xfId="180" xr:uid="{A2A0B377-37BE-46EF-846B-236FE4057314}"/>
    <cellStyle name="Normal 10 2 3 2 3 4" xfId="181" xr:uid="{D212637B-E897-4188-8EEC-6BDD9B3B8C72}"/>
    <cellStyle name="Normal 10 2 3 2 4" xfId="182" xr:uid="{046D272F-ACF7-43AE-B4FA-702BBCC199BB}"/>
    <cellStyle name="Normal 10 2 3 2 4 2" xfId="3783" xr:uid="{88F2D79B-15DF-40C8-8B52-110208F31812}"/>
    <cellStyle name="Normal 10 2 3 2 5" xfId="183" xr:uid="{0D12F481-4958-49BB-B7CB-2638EC2648AD}"/>
    <cellStyle name="Normal 10 2 3 2 6" xfId="184" xr:uid="{F394BCB3-34E0-42DC-8F58-C801C9B0A51D}"/>
    <cellStyle name="Normal 10 2 3 3" xfId="185" xr:uid="{C5639970-1231-4790-9437-F179BC1310E9}"/>
    <cellStyle name="Normal 10 2 3 3 2" xfId="186" xr:uid="{2177C408-C328-4E36-AE9E-B8573DBBF0BB}"/>
    <cellStyle name="Normal 10 2 3 3 2 2" xfId="187" xr:uid="{FEFA962C-0A1B-4928-9959-A365F7D4F990}"/>
    <cellStyle name="Normal 10 2 3 3 2 2 2" xfId="3784" xr:uid="{C4863023-7DCD-4C32-9CE1-891BCF39A198}"/>
    <cellStyle name="Normal 10 2 3 3 2 2 2 2" xfId="3785" xr:uid="{2E88EA06-F51E-4CDD-9F5B-3355186CF7FB}"/>
    <cellStyle name="Normal 10 2 3 3 2 2 3" xfId="3786" xr:uid="{688DC4D6-B2EB-489D-925A-94D10DE42F3A}"/>
    <cellStyle name="Normal 10 2 3 3 2 3" xfId="188" xr:uid="{8730CEC1-9A34-49F0-B02F-5525C2E04D5F}"/>
    <cellStyle name="Normal 10 2 3 3 2 3 2" xfId="3787" xr:uid="{1BCAF668-BFA5-4A5A-8657-F1D6C6C46E9A}"/>
    <cellStyle name="Normal 10 2 3 3 2 4" xfId="189" xr:uid="{8316FC7B-08C1-4ED5-B5EB-E8F4AB0CDC20}"/>
    <cellStyle name="Normal 10 2 3 3 3" xfId="190" xr:uid="{12377F47-9823-445B-BA55-96708CB27FD4}"/>
    <cellStyle name="Normal 10 2 3 3 3 2" xfId="3788" xr:uid="{BF91A80A-33B5-415D-B5A6-6216859EE148}"/>
    <cellStyle name="Normal 10 2 3 3 3 2 2" xfId="3789" xr:uid="{19A9CB20-027B-4833-A685-AD369D1275C3}"/>
    <cellStyle name="Normal 10 2 3 3 3 3" xfId="3790" xr:uid="{E9A83E38-944E-4926-BE63-AF004FB9127C}"/>
    <cellStyle name="Normal 10 2 3 3 4" xfId="191" xr:uid="{E4B88219-C07F-401C-92DD-77E7F3B4B090}"/>
    <cellStyle name="Normal 10 2 3 3 4 2" xfId="3791" xr:uid="{9ED34D49-A891-4B7A-A006-0288D5B1207D}"/>
    <cellStyle name="Normal 10 2 3 3 5" xfId="192" xr:uid="{18803F8F-7C1E-49E4-9AF0-9D9908880EC5}"/>
    <cellStyle name="Normal 10 2 3 4" xfId="193" xr:uid="{AB39F6FC-6F4C-405E-8259-D66A735E150B}"/>
    <cellStyle name="Normal 10 2 3 4 2" xfId="194" xr:uid="{DC35C45A-559F-41E4-8F81-D6D7957653BB}"/>
    <cellStyle name="Normal 10 2 3 4 2 2" xfId="3792" xr:uid="{EB6E9387-C5D3-4DA7-9192-5D3D1C8C72F8}"/>
    <cellStyle name="Normal 10 2 3 4 2 2 2" xfId="3793" xr:uid="{E82D2431-33E3-4DD1-926F-087089FDB709}"/>
    <cellStyle name="Normal 10 2 3 4 2 3" xfId="3794" xr:uid="{AF1CBE0B-6C0C-45B4-8935-73022DD8B669}"/>
    <cellStyle name="Normal 10 2 3 4 3" xfId="195" xr:uid="{E89F7C36-0ACA-46B1-9F3E-9D3D121F271C}"/>
    <cellStyle name="Normal 10 2 3 4 3 2" xfId="3795" xr:uid="{BAE53F53-E2E5-49DB-9983-255414D8F102}"/>
    <cellStyle name="Normal 10 2 3 4 4" xfId="196" xr:uid="{4DC84798-C788-419F-8299-546D6ACFEC6C}"/>
    <cellStyle name="Normal 10 2 3 5" xfId="197" xr:uid="{627C6A4C-4E05-4D7C-9F62-11590877EFE7}"/>
    <cellStyle name="Normal 10 2 3 5 2" xfId="198" xr:uid="{2BBE5E90-B4DD-4017-9051-3B08982434B7}"/>
    <cellStyle name="Normal 10 2 3 5 2 2" xfId="3796" xr:uid="{817C603F-E9A4-497F-A274-EBC3F73085E8}"/>
    <cellStyle name="Normal 10 2 3 5 2 3" xfId="4305" xr:uid="{BB8D86E3-633D-4256-AF2F-9FF447EBC4A1}"/>
    <cellStyle name="Normal 10 2 3 5 3" xfId="199" xr:uid="{874149A0-D32D-44B3-BAB9-70B1C1DF107F}"/>
    <cellStyle name="Normal 10 2 3 5 4" xfId="200" xr:uid="{0F0690A1-0286-4119-9248-F7188499F7E0}"/>
    <cellStyle name="Normal 10 2 3 5 4 2" xfId="4741" xr:uid="{CEC62E53-57AD-4874-A32A-35FF7CEF6853}"/>
    <cellStyle name="Normal 10 2 3 5 4 3" xfId="4600" xr:uid="{65592FCE-7ECE-40A9-B64A-53D1D6D2960F}"/>
    <cellStyle name="Normal 10 2 3 5 4 4" xfId="4448" xr:uid="{BEBD4795-E08B-4BB0-AE84-B3BCE676D333}"/>
    <cellStyle name="Normal 10 2 3 6" xfId="201" xr:uid="{879FA67B-D9BB-46AF-888E-F7464E646654}"/>
    <cellStyle name="Normal 10 2 3 6 2" xfId="3797" xr:uid="{FA5BFD99-F63E-49F4-991B-AB6EDFC84355}"/>
    <cellStyle name="Normal 10 2 3 7" xfId="202" xr:uid="{00B81921-EC5A-45E0-B0F4-6EA67A495612}"/>
    <cellStyle name="Normal 10 2 3 8" xfId="203" xr:uid="{FE2097A5-01F1-4E23-9403-D4A9AA107D09}"/>
    <cellStyle name="Normal 10 2 4" xfId="204" xr:uid="{1BD7517F-5AC2-45A2-9526-2D6EE314076F}"/>
    <cellStyle name="Normal 10 2 4 2" xfId="205" xr:uid="{E4F055DD-A149-43F7-8BE8-1A1EE62B50BB}"/>
    <cellStyle name="Normal 10 2 4 2 2" xfId="206" xr:uid="{AC10C59C-F52F-46FC-9E7A-30E9AAD1F616}"/>
    <cellStyle name="Normal 10 2 4 2 2 2" xfId="207" xr:uid="{30173E7D-2562-4904-85F5-5E261668E6C9}"/>
    <cellStyle name="Normal 10 2 4 2 2 2 2" xfId="3798" xr:uid="{F0E0843C-A619-4291-AEBD-EDE360A594E0}"/>
    <cellStyle name="Normal 10 2 4 2 2 3" xfId="208" xr:uid="{82254393-C55C-48DD-89BD-DF4A0A3BA482}"/>
    <cellStyle name="Normal 10 2 4 2 2 4" xfId="209" xr:uid="{BFB6C1D6-66FE-4466-8DB7-54D599621E10}"/>
    <cellStyle name="Normal 10 2 4 2 3" xfId="210" xr:uid="{642C1D03-9B42-4E69-8C5C-EECF867C2EF2}"/>
    <cellStyle name="Normal 10 2 4 2 3 2" xfId="3799" xr:uid="{FB889389-6B12-4C93-B2F3-8F0984B8EC98}"/>
    <cellStyle name="Normal 10 2 4 2 4" xfId="211" xr:uid="{E1FAAD52-19D3-48FA-959F-7B47EC4DAD88}"/>
    <cellStyle name="Normal 10 2 4 2 5" xfId="212" xr:uid="{D72EA9F4-8943-432E-A05B-139466CC711C}"/>
    <cellStyle name="Normal 10 2 4 3" xfId="213" xr:uid="{8A39B3BC-5D06-4F81-907E-0AB353AEAE20}"/>
    <cellStyle name="Normal 10 2 4 3 2" xfId="214" xr:uid="{D46DA5C0-EA85-45D5-9E25-CD6C5F94584E}"/>
    <cellStyle name="Normal 10 2 4 3 2 2" xfId="3800" xr:uid="{D68AD22B-F7C5-4A1F-98E2-CDBE7CB87CCD}"/>
    <cellStyle name="Normal 10 2 4 3 3" xfId="215" xr:uid="{23D33F1F-8071-4247-9C0B-70A728195C5A}"/>
    <cellStyle name="Normal 10 2 4 3 4" xfId="216" xr:uid="{6879FBA8-C71B-44B0-AE05-1890E72823E1}"/>
    <cellStyle name="Normal 10 2 4 4" xfId="217" xr:uid="{F090232B-43DA-4D8E-8406-AD67768C1FBA}"/>
    <cellStyle name="Normal 10 2 4 4 2" xfId="218" xr:uid="{8CA516B4-3D13-4627-B8A6-1D9545774D1C}"/>
    <cellStyle name="Normal 10 2 4 4 3" xfId="219" xr:uid="{CE13844D-8990-40B4-9C6A-67C8E2ECE79A}"/>
    <cellStyle name="Normal 10 2 4 4 4" xfId="220" xr:uid="{2805BC2C-4D4F-4140-AA2C-461750374EAE}"/>
    <cellStyle name="Normal 10 2 4 5" xfId="221" xr:uid="{2A6A9262-1352-41D7-8B02-6FB0114DBA8E}"/>
    <cellStyle name="Normal 10 2 4 6" xfId="222" xr:uid="{80270B91-2EF7-4CAA-9784-FFC3C7AAB258}"/>
    <cellStyle name="Normal 10 2 4 7" xfId="223" xr:uid="{450034B3-103F-43C9-8681-06C9A70712F2}"/>
    <cellStyle name="Normal 10 2 5" xfId="224" xr:uid="{E08EF166-FAD5-40F8-864C-C1267DA4EEE0}"/>
    <cellStyle name="Normal 10 2 5 2" xfId="225" xr:uid="{11110DC4-D47F-4267-B6BE-572BE79646B8}"/>
    <cellStyle name="Normal 10 2 5 2 2" xfId="226" xr:uid="{7B9358A6-ABE3-4616-B3C2-F473C7A3AFB9}"/>
    <cellStyle name="Normal 10 2 5 2 2 2" xfId="3801" xr:uid="{FCC83E9F-05E3-4C59-8485-5FFD2D9B59A0}"/>
    <cellStyle name="Normal 10 2 5 2 2 2 2" xfId="3802" xr:uid="{BAC8D237-F571-4A03-A860-09D6B3C3488F}"/>
    <cellStyle name="Normal 10 2 5 2 2 3" xfId="3803" xr:uid="{6F2E48DF-A803-4DDC-A642-C53C4DC63A96}"/>
    <cellStyle name="Normal 10 2 5 2 3" xfId="227" xr:uid="{02B52705-79D0-46E7-B7FC-937EE2977BA8}"/>
    <cellStyle name="Normal 10 2 5 2 3 2" xfId="3804" xr:uid="{D900205E-2175-4F14-8750-DC712F3C70A1}"/>
    <cellStyle name="Normal 10 2 5 2 4" xfId="228" xr:uid="{A1F5A0A0-1C11-47F7-8F1A-A927767E8CC7}"/>
    <cellStyle name="Normal 10 2 5 3" xfId="229" xr:uid="{713E89F5-1D1E-400C-BB69-0918ACA1F170}"/>
    <cellStyle name="Normal 10 2 5 3 2" xfId="230" xr:uid="{FD92A4FF-6A71-4379-B664-45E185C74B01}"/>
    <cellStyle name="Normal 10 2 5 3 2 2" xfId="3805" xr:uid="{ABB7B8BD-BF63-4DE8-8053-BDDC0637635E}"/>
    <cellStyle name="Normal 10 2 5 3 3" xfId="231" xr:uid="{A69C1023-D8F3-405B-8758-78CD0FE0142D}"/>
    <cellStyle name="Normal 10 2 5 3 4" xfId="232" xr:uid="{A4551763-1DC1-48AA-8A5D-721ACEB06515}"/>
    <cellStyle name="Normal 10 2 5 4" xfId="233" xr:uid="{9435E280-467E-4C5B-BC41-D5982168302A}"/>
    <cellStyle name="Normal 10 2 5 4 2" xfId="3806" xr:uid="{59DE9EF1-4273-438C-B423-00CE2E926459}"/>
    <cellStyle name="Normal 10 2 5 5" xfId="234" xr:uid="{68B015C2-E4CA-49C7-924C-B192DB7532A6}"/>
    <cellStyle name="Normal 10 2 5 6" xfId="235" xr:uid="{086A5DA6-6942-40C8-B9DE-472D603C5D09}"/>
    <cellStyle name="Normal 10 2 6" xfId="236" xr:uid="{7DC555C8-05A5-4ED5-A7AC-971F024D42F6}"/>
    <cellStyle name="Normal 10 2 6 2" xfId="237" xr:uid="{94FBEC1D-B86A-47E9-AD54-ADE03749DD96}"/>
    <cellStyle name="Normal 10 2 6 2 2" xfId="238" xr:uid="{BD5FDE87-C8CE-4760-85EA-62311A1E593D}"/>
    <cellStyle name="Normal 10 2 6 2 2 2" xfId="3807" xr:uid="{C10E5052-7F62-47B3-A474-D2E791A9FEB7}"/>
    <cellStyle name="Normal 10 2 6 2 3" xfId="239" xr:uid="{270163B9-C73F-49FE-80F5-134FE484FA90}"/>
    <cellStyle name="Normal 10 2 6 2 4" xfId="240" xr:uid="{72B9C880-B6BD-4AFE-9629-7D744E44165B}"/>
    <cellStyle name="Normal 10 2 6 3" xfId="241" xr:uid="{C4B8AF3E-2C60-4FED-9EE8-B8709D26C746}"/>
    <cellStyle name="Normal 10 2 6 3 2" xfId="3808" xr:uid="{C3D50C43-37A2-4A8A-8C6D-B2DF682E9628}"/>
    <cellStyle name="Normal 10 2 6 4" xfId="242" xr:uid="{68045581-BE86-4F65-ADFF-E0B0C7919047}"/>
    <cellStyle name="Normal 10 2 6 5" xfId="243" xr:uid="{93F882CD-5936-4689-9B34-6DCFBF4A93BA}"/>
    <cellStyle name="Normal 10 2 7" xfId="244" xr:uid="{B14191AC-EBD5-43F8-B913-002704BD3CD5}"/>
    <cellStyle name="Normal 10 2 7 2" xfId="245" xr:uid="{BE10590B-CAB4-472A-896B-E4CE18F68162}"/>
    <cellStyle name="Normal 10 2 7 2 2" xfId="3809" xr:uid="{96AB9BC0-648D-4A07-933C-ECC4E8A6DFF1}"/>
    <cellStyle name="Normal 10 2 7 2 3" xfId="4303" xr:uid="{1C628E98-B359-441F-8D0B-1AA9F9E4C125}"/>
    <cellStyle name="Normal 10 2 7 3" xfId="246" xr:uid="{252BEF19-CF4F-47F3-A892-BA75DBB258E0}"/>
    <cellStyle name="Normal 10 2 7 4" xfId="247" xr:uid="{494090E1-C9F7-4953-82A5-F81ACD332D42}"/>
    <cellStyle name="Normal 10 2 7 4 2" xfId="4739" xr:uid="{BBFCEB38-71DE-4D3A-8690-69672279470D}"/>
    <cellStyle name="Normal 10 2 7 4 3" xfId="4601" xr:uid="{74E32D27-341D-4279-B00F-7E62CE18C125}"/>
    <cellStyle name="Normal 10 2 7 4 4" xfId="4446" xr:uid="{D5FF9D0F-73BA-4CC7-8CDA-873910637838}"/>
    <cellStyle name="Normal 10 2 8" xfId="248" xr:uid="{E60FBBEC-E342-4D0E-8EB4-042B3726EF2E}"/>
    <cellStyle name="Normal 10 2 8 2" xfId="249" xr:uid="{19658D73-5B15-4F0E-BFA6-367782D059A4}"/>
    <cellStyle name="Normal 10 2 8 3" xfId="250" xr:uid="{3068B061-26AC-43BB-9BBC-DA9954B747B8}"/>
    <cellStyle name="Normal 10 2 8 4" xfId="251" xr:uid="{EB1D0D72-72C0-4121-98A2-93A2BD38596D}"/>
    <cellStyle name="Normal 10 2 9" xfId="252" xr:uid="{4C4473A2-30BA-4E06-A33D-FAE03A711CC6}"/>
    <cellStyle name="Normal 10 3" xfId="253" xr:uid="{CE9EB38D-61BB-44C8-8364-5B24313C62FB}"/>
    <cellStyle name="Normal 10 3 10" xfId="254" xr:uid="{7350DF80-20ED-453C-8D54-35113846D08C}"/>
    <cellStyle name="Normal 10 3 11" xfId="255" xr:uid="{7C212ECE-1736-4EC7-AD34-9FF99A733BE2}"/>
    <cellStyle name="Normal 10 3 2" xfId="256" xr:uid="{E9549544-4078-41BA-A58C-9885999CF7EC}"/>
    <cellStyle name="Normal 10 3 2 2" xfId="257" xr:uid="{BD6B7109-1696-4F53-A01D-BD01F84A7837}"/>
    <cellStyle name="Normal 10 3 2 2 2" xfId="258" xr:uid="{0C67716B-086D-46C4-8B75-5F9C681F382A}"/>
    <cellStyle name="Normal 10 3 2 2 2 2" xfId="259" xr:uid="{0E57C44B-B809-4D05-9EFB-24409F3B953D}"/>
    <cellStyle name="Normal 10 3 2 2 2 2 2" xfId="260" xr:uid="{AB177321-8A8E-4193-8C11-9C28B9F16F00}"/>
    <cellStyle name="Normal 10 3 2 2 2 2 2 2" xfId="3810" xr:uid="{8322F77E-9E9E-44C2-87E0-44A21FA4B7A9}"/>
    <cellStyle name="Normal 10 3 2 2 2 2 3" xfId="261" xr:uid="{36E039ED-28B6-4C73-8FB1-6BE152497254}"/>
    <cellStyle name="Normal 10 3 2 2 2 2 4" xfId="262" xr:uid="{8DB29250-E6E9-44BC-A1FF-AD432ED37EFB}"/>
    <cellStyle name="Normal 10 3 2 2 2 3" xfId="263" xr:uid="{9228AB97-29D4-44E7-8512-318DE79EFE3B}"/>
    <cellStyle name="Normal 10 3 2 2 2 3 2" xfId="264" xr:uid="{E05C40F6-346E-4D7E-AAE0-1D292F03FF4C}"/>
    <cellStyle name="Normal 10 3 2 2 2 3 3" xfId="265" xr:uid="{C6557755-9693-4B69-83D5-164F2EC0B0FC}"/>
    <cellStyle name="Normal 10 3 2 2 2 3 4" xfId="266" xr:uid="{C71A68C6-8C10-4259-991A-928A14E46ED3}"/>
    <cellStyle name="Normal 10 3 2 2 2 4" xfId="267" xr:uid="{3DC46702-74B0-405A-A481-D83F11B47A41}"/>
    <cellStyle name="Normal 10 3 2 2 2 5" xfId="268" xr:uid="{4D8418B8-2B73-49A9-9C02-DE2266A0AB79}"/>
    <cellStyle name="Normal 10 3 2 2 2 6" xfId="269" xr:uid="{96D07C0E-B768-4D54-AE0B-7551D28D6933}"/>
    <cellStyle name="Normal 10 3 2 2 3" xfId="270" xr:uid="{8CC87D37-6C80-4484-AB9D-AAC882D61996}"/>
    <cellStyle name="Normal 10 3 2 2 3 2" xfId="271" xr:uid="{5610E911-163C-44FD-842F-CDCD8F37AEC7}"/>
    <cellStyle name="Normal 10 3 2 2 3 2 2" xfId="272" xr:uid="{2C23015C-267D-4C2E-B58C-EF120113EB0D}"/>
    <cellStyle name="Normal 10 3 2 2 3 2 3" xfId="273" xr:uid="{8C8A2854-AE4E-47D0-8EB3-3B60F3BCE1F1}"/>
    <cellStyle name="Normal 10 3 2 2 3 2 4" xfId="274" xr:uid="{EC86ECFF-76B3-4FB5-A4BD-A917D0EE806F}"/>
    <cellStyle name="Normal 10 3 2 2 3 3" xfId="275" xr:uid="{D63475CD-72D0-43BD-A7AA-4166952DD794}"/>
    <cellStyle name="Normal 10 3 2 2 3 4" xfId="276" xr:uid="{417AC477-AEC7-4FAA-9758-5244CA182FB4}"/>
    <cellStyle name="Normal 10 3 2 2 3 5" xfId="277" xr:uid="{CFDD890D-1229-4117-9C5B-D8E0C1804EA1}"/>
    <cellStyle name="Normal 10 3 2 2 4" xfId="278" xr:uid="{E13CA125-F13C-4CFB-BB96-B6701AD91C0A}"/>
    <cellStyle name="Normal 10 3 2 2 4 2" xfId="279" xr:uid="{C0F365F2-6438-4BBE-B1F9-BF39F0F11B53}"/>
    <cellStyle name="Normal 10 3 2 2 4 3" xfId="280" xr:uid="{7440CE93-A299-4623-B8EB-5F360398DDA1}"/>
    <cellStyle name="Normal 10 3 2 2 4 4" xfId="281" xr:uid="{990B0CE2-FA5F-442B-B47F-753673D70F31}"/>
    <cellStyle name="Normal 10 3 2 2 5" xfId="282" xr:uid="{FA1D3D60-3165-4AD5-BB58-EF3480F2538D}"/>
    <cellStyle name="Normal 10 3 2 2 5 2" xfId="283" xr:uid="{DEC583C5-C4C5-4845-984B-78D9CCE947A8}"/>
    <cellStyle name="Normal 10 3 2 2 5 3" xfId="284" xr:uid="{DE936D8A-14F0-47C7-BD4F-CBC82877484C}"/>
    <cellStyle name="Normal 10 3 2 2 5 4" xfId="285" xr:uid="{A7E40B05-B3B7-4F42-B101-055A8819C68A}"/>
    <cellStyle name="Normal 10 3 2 2 6" xfId="286" xr:uid="{C049E571-6056-4B06-8D33-B28DCDCB3F04}"/>
    <cellStyle name="Normal 10 3 2 2 7" xfId="287" xr:uid="{68B95593-0218-44E9-B24A-CF1E7EC057CA}"/>
    <cellStyle name="Normal 10 3 2 2 8" xfId="288" xr:uid="{4D795958-52EF-4B61-B464-B4FA8B429BD8}"/>
    <cellStyle name="Normal 10 3 2 3" xfId="289" xr:uid="{CD791587-DF1A-4399-9D65-F32E3E3E0EC3}"/>
    <cellStyle name="Normal 10 3 2 3 2" xfId="290" xr:uid="{51F10D6B-03FA-49B3-9162-856A76DDD5B2}"/>
    <cellStyle name="Normal 10 3 2 3 2 2" xfId="291" xr:uid="{5C1E8915-E77A-4AB4-89B2-21E69002C179}"/>
    <cellStyle name="Normal 10 3 2 3 2 2 2" xfId="3811" xr:uid="{B0FBB2D0-59C7-47EB-91D0-BCE42928237A}"/>
    <cellStyle name="Normal 10 3 2 3 2 2 2 2" xfId="3812" xr:uid="{94006BD6-0E7F-4A71-998D-90E4C840D35E}"/>
    <cellStyle name="Normal 10 3 2 3 2 2 3" xfId="3813" xr:uid="{F38C8468-5C0A-4C10-A9BC-FBBB2D9FAC57}"/>
    <cellStyle name="Normal 10 3 2 3 2 3" xfId="292" xr:uid="{9A0223ED-47C5-43A8-9DB3-B630627B0235}"/>
    <cellStyle name="Normal 10 3 2 3 2 3 2" xfId="3814" xr:uid="{24A911A1-C3EA-45EA-9395-9A8551C04677}"/>
    <cellStyle name="Normal 10 3 2 3 2 4" xfId="293" xr:uid="{09491392-0AE4-4B15-B784-2113D52C3F4F}"/>
    <cellStyle name="Normal 10 3 2 3 3" xfId="294" xr:uid="{A9209ABF-3DDD-4C37-A63A-85C14A583AE9}"/>
    <cellStyle name="Normal 10 3 2 3 3 2" xfId="295" xr:uid="{B8A3F35F-0B89-47BC-9912-C2C692FCEFAA}"/>
    <cellStyle name="Normal 10 3 2 3 3 2 2" xfId="3815" xr:uid="{B9F3926E-B7CA-4C00-B82A-2F6FCDC13294}"/>
    <cellStyle name="Normal 10 3 2 3 3 3" xfId="296" xr:uid="{19A587F8-5236-4919-BC7F-75FEB529B115}"/>
    <cellStyle name="Normal 10 3 2 3 3 4" xfId="297" xr:uid="{DF3F47D6-6F20-4396-87EA-DF3B15DC4406}"/>
    <cellStyle name="Normal 10 3 2 3 4" xfId="298" xr:uid="{004464AC-33C9-49A3-8157-931FC36A3B32}"/>
    <cellStyle name="Normal 10 3 2 3 4 2" xfId="3816" xr:uid="{287F6EE4-0045-4EF2-A33C-BF06F6217FAA}"/>
    <cellStyle name="Normal 10 3 2 3 5" xfId="299" xr:uid="{EADD20F4-35FD-47D6-871E-92306FDE45BD}"/>
    <cellStyle name="Normal 10 3 2 3 6" xfId="300" xr:uid="{473B9D90-CB96-452F-A1F8-8388D664D640}"/>
    <cellStyle name="Normal 10 3 2 4" xfId="301" xr:uid="{5EAF805E-15F8-48F1-B59E-227BD81472CD}"/>
    <cellStyle name="Normal 10 3 2 4 2" xfId="302" xr:uid="{F463318C-47E7-4F1A-859E-F7343AABA766}"/>
    <cellStyle name="Normal 10 3 2 4 2 2" xfId="303" xr:uid="{B4A77F0A-1788-4423-93B6-8113BFC031A3}"/>
    <cellStyle name="Normal 10 3 2 4 2 2 2" xfId="3817" xr:uid="{5B1A9422-A322-4FAE-BA5D-C88400211CCB}"/>
    <cellStyle name="Normal 10 3 2 4 2 3" xfId="304" xr:uid="{547CBAC9-DEDA-4C65-81F2-702936289FE0}"/>
    <cellStyle name="Normal 10 3 2 4 2 4" xfId="305" xr:uid="{355B74A0-1492-4BB0-A3C1-F1E8DF2DE266}"/>
    <cellStyle name="Normal 10 3 2 4 3" xfId="306" xr:uid="{485300CD-4461-42F6-8F0F-A7B4A7C4ECB3}"/>
    <cellStyle name="Normal 10 3 2 4 3 2" xfId="3818" xr:uid="{3E9B273C-179F-4BB3-BB61-39975B2B643F}"/>
    <cellStyle name="Normal 10 3 2 4 4" xfId="307" xr:uid="{98D4AA57-5ED1-4ECE-A2D7-5DD7554E282E}"/>
    <cellStyle name="Normal 10 3 2 4 5" xfId="308" xr:uid="{895F7C78-2F5A-48AD-8D60-6FB44DC88257}"/>
    <cellStyle name="Normal 10 3 2 5" xfId="309" xr:uid="{AADD6CFA-F20D-411D-9A0D-572EC349F64D}"/>
    <cellStyle name="Normal 10 3 2 5 2" xfId="310" xr:uid="{CA858602-DBDA-48D8-AC10-38BEB60205AD}"/>
    <cellStyle name="Normal 10 3 2 5 2 2" xfId="3819" xr:uid="{BF42A2A2-3BF8-42F4-8EAA-A04568721EF9}"/>
    <cellStyle name="Normal 10 3 2 5 3" xfId="311" xr:uid="{F8F9F4A5-E704-4227-AA60-8E2DB795DD8B}"/>
    <cellStyle name="Normal 10 3 2 5 4" xfId="312" xr:uid="{EC3DB846-FB6B-4044-B8C0-1E8472E33985}"/>
    <cellStyle name="Normal 10 3 2 6" xfId="313" xr:uid="{42E8F442-A39A-4C8E-8BDF-29261FCECA3A}"/>
    <cellStyle name="Normal 10 3 2 6 2" xfId="314" xr:uid="{AF399D66-28DF-4330-A1A7-C2AD86A26C83}"/>
    <cellStyle name="Normal 10 3 2 6 3" xfId="315" xr:uid="{9CCCAF67-F734-4FB6-9E2A-903A62CBC84E}"/>
    <cellStyle name="Normal 10 3 2 6 4" xfId="316" xr:uid="{3C7EA6D0-D4A4-4B0D-AFDB-36BD8EB2EAF5}"/>
    <cellStyle name="Normal 10 3 2 7" xfId="317" xr:uid="{359D8DAF-67EF-4FA7-9F4F-0E93D01F4919}"/>
    <cellStyle name="Normal 10 3 2 8" xfId="318" xr:uid="{F8DE8A19-9D10-453D-91EC-33CC7B5B1759}"/>
    <cellStyle name="Normal 10 3 2 9" xfId="319" xr:uid="{D925A873-067B-4E6E-AF02-6EC95930E9F9}"/>
    <cellStyle name="Normal 10 3 3" xfId="320" xr:uid="{4120D352-7DC8-43FA-8E99-B5FF857C07BD}"/>
    <cellStyle name="Normal 10 3 3 2" xfId="321" xr:uid="{332469EF-B996-4CB8-A2D1-D18650C97144}"/>
    <cellStyle name="Normal 10 3 3 2 2" xfId="322" xr:uid="{5B9C0B85-1C38-4243-96FA-57E54A400010}"/>
    <cellStyle name="Normal 10 3 3 2 2 2" xfId="323" xr:uid="{5FEB7A86-01BF-455B-8FF5-9D07F7E1B5D2}"/>
    <cellStyle name="Normal 10 3 3 2 2 2 2" xfId="3820" xr:uid="{A0616376-32E0-4773-B039-18D5EBC8FF19}"/>
    <cellStyle name="Normal 10 3 3 2 2 2 2 2" xfId="4621" xr:uid="{3D111DAD-4B8B-4B82-9366-6EB47B639892}"/>
    <cellStyle name="Normal 10 3 3 2 2 2 3" xfId="4622" xr:uid="{145B70B8-5ACE-42AB-A0BD-4AC7AC2CE7A2}"/>
    <cellStyle name="Normal 10 3 3 2 2 3" xfId="324" xr:uid="{9555F3F8-6B81-42B3-A894-FCFDC8D8CC4E}"/>
    <cellStyle name="Normal 10 3 3 2 2 3 2" xfId="4623" xr:uid="{C824432E-8997-40A1-86F7-C849A17BE0E9}"/>
    <cellStyle name="Normal 10 3 3 2 2 4" xfId="325" xr:uid="{9752E0B5-B601-4773-8D9F-B177F5682122}"/>
    <cellStyle name="Normal 10 3 3 2 3" xfId="326" xr:uid="{2BE00634-9EB4-491B-A669-23FE9DD98775}"/>
    <cellStyle name="Normal 10 3 3 2 3 2" xfId="327" xr:uid="{5F888612-C7D6-4F19-A01C-5B84D748F2A2}"/>
    <cellStyle name="Normal 10 3 3 2 3 2 2" xfId="4624" xr:uid="{48DB9917-F282-4619-9753-CAA982AEE40E}"/>
    <cellStyle name="Normal 10 3 3 2 3 3" xfId="328" xr:uid="{0B557576-EE08-4FA8-B60B-16BCE715C1D0}"/>
    <cellStyle name="Normal 10 3 3 2 3 4" xfId="329" xr:uid="{777C424F-CDAC-4CAB-80FF-419ACC31E30C}"/>
    <cellStyle name="Normal 10 3 3 2 4" xfId="330" xr:uid="{47192E37-6001-43C0-A2BC-B83169BED04F}"/>
    <cellStyle name="Normal 10 3 3 2 4 2" xfId="4625" xr:uid="{70A647C8-0301-48A1-858A-AD522349047B}"/>
    <cellStyle name="Normal 10 3 3 2 5" xfId="331" xr:uid="{04168064-87C3-467E-9CEA-54E218ADC8DC}"/>
    <cellStyle name="Normal 10 3 3 2 6" xfId="332" xr:uid="{48895F58-9DC5-48E9-8CA9-2E09F5279B8A}"/>
    <cellStyle name="Normal 10 3 3 3" xfId="333" xr:uid="{631CB2F1-70E7-4410-BDC5-CA37CFE4FC0D}"/>
    <cellStyle name="Normal 10 3 3 3 2" xfId="334" xr:uid="{422D8C3E-035B-436F-85A7-49BBC9969FE2}"/>
    <cellStyle name="Normal 10 3 3 3 2 2" xfId="335" xr:uid="{78B33E6D-8FF3-4393-8983-1CED42499837}"/>
    <cellStyle name="Normal 10 3 3 3 2 2 2" xfId="4626" xr:uid="{B53B5A1D-26B2-452B-8953-5BE29701B2A2}"/>
    <cellStyle name="Normal 10 3 3 3 2 3" xfId="336" xr:uid="{B2179439-ACF8-4AAC-AACA-FBAA0CB01A55}"/>
    <cellStyle name="Normal 10 3 3 3 2 4" xfId="337" xr:uid="{3E477282-6FD6-4EE4-B719-E7C9240B5A1D}"/>
    <cellStyle name="Normal 10 3 3 3 3" xfId="338" xr:uid="{C1193FDF-E499-425C-BBCB-E0CFB91F3CCC}"/>
    <cellStyle name="Normal 10 3 3 3 3 2" xfId="4627" xr:uid="{06579729-854A-4B48-8EF2-429E4E9DB65F}"/>
    <cellStyle name="Normal 10 3 3 3 4" xfId="339" xr:uid="{681234A6-15ED-46B1-BD51-79FD93348AC5}"/>
    <cellStyle name="Normal 10 3 3 3 5" xfId="340" xr:uid="{5923E57F-1731-48CD-AE66-0B93EAAE8340}"/>
    <cellStyle name="Normal 10 3 3 4" xfId="341" xr:uid="{47520001-7804-4889-9CC1-E94C1C31C9A6}"/>
    <cellStyle name="Normal 10 3 3 4 2" xfId="342" xr:uid="{81236B87-E0A7-4451-BE22-E2ED9CB13C6D}"/>
    <cellStyle name="Normal 10 3 3 4 2 2" xfId="4628" xr:uid="{04E30598-B4ED-4E41-A4B3-EB65AAA349F4}"/>
    <cellStyle name="Normal 10 3 3 4 3" xfId="343" xr:uid="{80B071AC-F586-4B7C-8B21-60852A37ED47}"/>
    <cellStyle name="Normal 10 3 3 4 4" xfId="344" xr:uid="{2D14CB40-617F-4635-868F-D5E87CA169B6}"/>
    <cellStyle name="Normal 10 3 3 5" xfId="345" xr:uid="{B5BF4E90-B593-4C8C-BF6C-2D88F8DC182C}"/>
    <cellStyle name="Normal 10 3 3 5 2" xfId="346" xr:uid="{1E4B7667-E736-476A-B3F8-DEFCEB33116C}"/>
    <cellStyle name="Normal 10 3 3 5 3" xfId="347" xr:uid="{F2BC341E-9100-4DAB-A406-EF6186164C15}"/>
    <cellStyle name="Normal 10 3 3 5 4" xfId="348" xr:uid="{AAD40BEA-649D-4958-AC52-ACAF78EBAE70}"/>
    <cellStyle name="Normal 10 3 3 6" xfId="349" xr:uid="{86B5CE0F-F433-4DE5-8394-366261102C51}"/>
    <cellStyle name="Normal 10 3 3 7" xfId="350" xr:uid="{7F1254AC-E6E4-445F-96A3-5E1965685B54}"/>
    <cellStyle name="Normal 10 3 3 8" xfId="351" xr:uid="{B4E61638-90B2-4BB7-86E5-491ADBCA263A}"/>
    <cellStyle name="Normal 10 3 4" xfId="352" xr:uid="{7116FC2C-3D20-408B-845B-8282F2970DB3}"/>
    <cellStyle name="Normal 10 3 4 2" xfId="353" xr:uid="{15913D97-8F2B-46C5-8AA7-1039D977D71E}"/>
    <cellStyle name="Normal 10 3 4 2 2" xfId="354" xr:uid="{416FE6ED-D6B0-44C4-8F8E-F831BC8ACC1A}"/>
    <cellStyle name="Normal 10 3 4 2 2 2" xfId="355" xr:uid="{EB904F0F-2CF6-49BA-8108-E53529C34B66}"/>
    <cellStyle name="Normal 10 3 4 2 2 2 2" xfId="3821" xr:uid="{0EDB71E1-619E-4316-96B0-9BC15E03628D}"/>
    <cellStyle name="Normal 10 3 4 2 2 3" xfId="356" xr:uid="{01056CE1-6A2A-4840-90DA-337B9386E8C6}"/>
    <cellStyle name="Normal 10 3 4 2 2 4" xfId="357" xr:uid="{9EE99304-E7A7-4C0B-B9EE-EF92E43B8FEC}"/>
    <cellStyle name="Normal 10 3 4 2 3" xfId="358" xr:uid="{53DBE498-C5A2-4101-9E52-26761E19DE41}"/>
    <cellStyle name="Normal 10 3 4 2 3 2" xfId="3822" xr:uid="{8270AF51-86A9-40B5-8EF4-50E029B8FC68}"/>
    <cellStyle name="Normal 10 3 4 2 4" xfId="359" xr:uid="{5C32D142-36B5-4462-B6AF-33C59F4E6ADD}"/>
    <cellStyle name="Normal 10 3 4 2 5" xfId="360" xr:uid="{044E231E-41D8-45CD-9BD1-D69B87957D82}"/>
    <cellStyle name="Normal 10 3 4 3" xfId="361" xr:uid="{87CBF5BF-8084-40A4-9996-100A37933469}"/>
    <cellStyle name="Normal 10 3 4 3 2" xfId="362" xr:uid="{DCE49300-C4FE-40B7-922D-BE20610DF9AC}"/>
    <cellStyle name="Normal 10 3 4 3 2 2" xfId="3823" xr:uid="{78258BF9-AAFD-43F8-B617-700ED99F9596}"/>
    <cellStyle name="Normal 10 3 4 3 3" xfId="363" xr:uid="{2C3863AE-A13F-46BE-B735-3FDCFC8A17E7}"/>
    <cellStyle name="Normal 10 3 4 3 4" xfId="364" xr:uid="{C5CE8281-299F-45BB-893F-9E1E47AF0971}"/>
    <cellStyle name="Normal 10 3 4 4" xfId="365" xr:uid="{345476C0-12D2-46AC-BE6E-C2C5EF26F669}"/>
    <cellStyle name="Normal 10 3 4 4 2" xfId="366" xr:uid="{584D2E17-B167-48AE-9D30-8EBAA3704DE9}"/>
    <cellStyle name="Normal 10 3 4 4 3" xfId="367" xr:uid="{E526F0EE-7D16-4A15-AA93-17E7FC186BE8}"/>
    <cellStyle name="Normal 10 3 4 4 4" xfId="368" xr:uid="{8B719D52-F3C1-4F71-9565-7F4487243138}"/>
    <cellStyle name="Normal 10 3 4 5" xfId="369" xr:uid="{A1200F3A-8F3F-471C-96C9-F1512F99ACCE}"/>
    <cellStyle name="Normal 10 3 4 6" xfId="370" xr:uid="{94F9094D-F573-420B-8B87-11D7FB6EAE2B}"/>
    <cellStyle name="Normal 10 3 4 7" xfId="371" xr:uid="{37899617-A71D-4C9E-AAF5-549B2FBCA2C6}"/>
    <cellStyle name="Normal 10 3 5" xfId="372" xr:uid="{11D15835-DC6F-4ED1-B416-6CAD195C56FA}"/>
    <cellStyle name="Normal 10 3 5 2" xfId="373" xr:uid="{87223A62-B502-4EF9-B8C2-E0447DE365C0}"/>
    <cellStyle name="Normal 10 3 5 2 2" xfId="374" xr:uid="{7E3E513F-DB83-4FAA-9C54-E771E8399CB3}"/>
    <cellStyle name="Normal 10 3 5 2 2 2" xfId="3824" xr:uid="{584D845F-56D6-49BA-A0AF-92C97C639031}"/>
    <cellStyle name="Normal 10 3 5 2 3" xfId="375" xr:uid="{76127C3A-B246-475F-821C-7945E5B7A708}"/>
    <cellStyle name="Normal 10 3 5 2 4" xfId="376" xr:uid="{E775B615-B32E-4471-A548-532F65C14506}"/>
    <cellStyle name="Normal 10 3 5 3" xfId="377" xr:uid="{315D2F8C-34EC-4934-8BF6-EE13C92B81C7}"/>
    <cellStyle name="Normal 10 3 5 3 2" xfId="378" xr:uid="{5C6BDDDC-D7DF-4A5F-AA40-0ECF9932A857}"/>
    <cellStyle name="Normal 10 3 5 3 3" xfId="379" xr:uid="{B3FF4559-726C-4443-8529-C1D135D553EE}"/>
    <cellStyle name="Normal 10 3 5 3 4" xfId="380" xr:uid="{F82D790C-F9F2-441C-9924-7760411BD2FE}"/>
    <cellStyle name="Normal 10 3 5 4" xfId="381" xr:uid="{C4224389-1E9E-49CF-93F4-89A1535126AB}"/>
    <cellStyle name="Normal 10 3 5 5" xfId="382" xr:uid="{36C981DF-1775-4FE4-A25B-F8283F55F5F7}"/>
    <cellStyle name="Normal 10 3 5 6" xfId="383" xr:uid="{EAE3027B-F7D3-4D30-A4D5-6B249C3FB4C3}"/>
    <cellStyle name="Normal 10 3 6" xfId="384" xr:uid="{5BD388EE-0026-407C-A1F5-283CAB6E724D}"/>
    <cellStyle name="Normal 10 3 6 2" xfId="385" xr:uid="{3BBBCA18-82C4-409E-B809-8816CE29B153}"/>
    <cellStyle name="Normal 10 3 6 2 2" xfId="386" xr:uid="{D6608FD3-FD1B-4BCC-96E7-61FB6191F4B5}"/>
    <cellStyle name="Normal 10 3 6 2 3" xfId="387" xr:uid="{BACA613A-E140-4CCC-BA94-D9E5140441A0}"/>
    <cellStyle name="Normal 10 3 6 2 4" xfId="388" xr:uid="{98CDAD84-9C23-46CC-9158-F17527CDC0DE}"/>
    <cellStyle name="Normal 10 3 6 3" xfId="389" xr:uid="{D68B1A65-A9CF-4A9D-9551-B8F3FFEC41EA}"/>
    <cellStyle name="Normal 10 3 6 4" xfId="390" xr:uid="{9BB417E2-5BEF-47D3-AD67-DB9D68F9D411}"/>
    <cellStyle name="Normal 10 3 6 5" xfId="391" xr:uid="{6BBD7A28-8841-436D-872D-CECEBF2BD151}"/>
    <cellStyle name="Normal 10 3 7" xfId="392" xr:uid="{1A969AEC-ED58-4A9B-B261-DB16C414183E}"/>
    <cellStyle name="Normal 10 3 7 2" xfId="393" xr:uid="{5F4B16E2-D85B-42DF-B667-809DC7C2D97F}"/>
    <cellStyle name="Normal 10 3 7 3" xfId="394" xr:uid="{CABE661D-D469-4ACF-AB18-D9A63531761C}"/>
    <cellStyle name="Normal 10 3 7 4" xfId="395" xr:uid="{5DE632F7-58E5-4787-80B9-8C074D5A5358}"/>
    <cellStyle name="Normal 10 3 8" xfId="396" xr:uid="{68A3A785-56C0-4B2B-A34E-2BEBE5B06C4F}"/>
    <cellStyle name="Normal 10 3 8 2" xfId="397" xr:uid="{583CA25D-F9D9-412B-9C21-4591254250C0}"/>
    <cellStyle name="Normal 10 3 8 3" xfId="398" xr:uid="{BAE85BAF-847D-42DC-B5F3-D7EAD54DB298}"/>
    <cellStyle name="Normal 10 3 8 4" xfId="399" xr:uid="{614CF857-7821-4D87-8222-A6CA967DBFB3}"/>
    <cellStyle name="Normal 10 3 9" xfId="400" xr:uid="{EADF3521-5078-4E0F-A3EC-3C336112698C}"/>
    <cellStyle name="Normal 10 4" xfId="401" xr:uid="{E7DC1709-E439-4AE8-B030-0118673799A3}"/>
    <cellStyle name="Normal 10 4 10" xfId="402" xr:uid="{1E9A9FD0-6706-44FB-BE9A-5611A40CFC91}"/>
    <cellStyle name="Normal 10 4 11" xfId="403" xr:uid="{30B18499-CEC9-4258-A9EA-A3F07DB064BE}"/>
    <cellStyle name="Normal 10 4 2" xfId="404" xr:uid="{0B0876C1-371E-470A-B26D-04FFE103AEE5}"/>
    <cellStyle name="Normal 10 4 2 2" xfId="405" xr:uid="{9314B33F-75BE-4DEE-AD8D-2F9F5D7286D0}"/>
    <cellStyle name="Normal 10 4 2 2 2" xfId="406" xr:uid="{D1B1DE63-8250-40E0-B9DE-336D00ACDB1D}"/>
    <cellStyle name="Normal 10 4 2 2 2 2" xfId="407" xr:uid="{ECEE5558-86D6-41B5-8D55-E5783E1FE1BB}"/>
    <cellStyle name="Normal 10 4 2 2 2 2 2" xfId="408" xr:uid="{D1CBA96C-1FCA-4F90-892B-1387AF4D6566}"/>
    <cellStyle name="Normal 10 4 2 2 2 2 3" xfId="409" xr:uid="{3DB99134-0C45-4BBB-A102-DAFD5AFAEA91}"/>
    <cellStyle name="Normal 10 4 2 2 2 2 4" xfId="410" xr:uid="{968605E1-85D1-45BB-A87F-C44B9D36B29E}"/>
    <cellStyle name="Normal 10 4 2 2 2 3" xfId="411" xr:uid="{74A423BD-0E6E-4AD3-A0B3-B5CF11B795B9}"/>
    <cellStyle name="Normal 10 4 2 2 2 3 2" xfId="412" xr:uid="{C6971ECA-5684-4CA0-BDD5-2B934D6EBE88}"/>
    <cellStyle name="Normal 10 4 2 2 2 3 3" xfId="413" xr:uid="{A06401A4-0140-43A3-A8CF-E17F75D8B469}"/>
    <cellStyle name="Normal 10 4 2 2 2 3 4" xfId="414" xr:uid="{CD18B9EC-BE9F-4A4B-955B-5C27DAB3FBDF}"/>
    <cellStyle name="Normal 10 4 2 2 2 4" xfId="415" xr:uid="{E2EEC216-3018-44B0-AE97-8ABEFB1C8C39}"/>
    <cellStyle name="Normal 10 4 2 2 2 5" xfId="416" xr:uid="{A6C03CCD-FCAA-41A1-B37E-E3BB97504771}"/>
    <cellStyle name="Normal 10 4 2 2 2 6" xfId="417" xr:uid="{0E92E738-058D-4C4D-841A-039C3A12E46A}"/>
    <cellStyle name="Normal 10 4 2 2 3" xfId="418" xr:uid="{BE00E65D-595F-4223-94D2-0948DB44551C}"/>
    <cellStyle name="Normal 10 4 2 2 3 2" xfId="419" xr:uid="{5DE3D324-736C-4827-AEB8-BA2E1C3EDF3C}"/>
    <cellStyle name="Normal 10 4 2 2 3 2 2" xfId="420" xr:uid="{740B6C8C-22C6-4000-B9A3-4D751351B54F}"/>
    <cellStyle name="Normal 10 4 2 2 3 2 3" xfId="421" xr:uid="{3B757774-BF74-4AA4-A66B-248EE3BF2495}"/>
    <cellStyle name="Normal 10 4 2 2 3 2 4" xfId="422" xr:uid="{A32C5298-2F97-45BD-A9AC-903640F2A639}"/>
    <cellStyle name="Normal 10 4 2 2 3 3" xfId="423" xr:uid="{FCB313AF-B4D7-409E-A641-09630EE80F86}"/>
    <cellStyle name="Normal 10 4 2 2 3 4" xfId="424" xr:uid="{BCBE948E-6932-4261-A9EF-8F0996221329}"/>
    <cellStyle name="Normal 10 4 2 2 3 5" xfId="425" xr:uid="{14D90C39-6091-495A-BE67-B91C8D23AFE0}"/>
    <cellStyle name="Normal 10 4 2 2 4" xfId="426" xr:uid="{59CEE55D-201A-43DD-B204-00E760F975C6}"/>
    <cellStyle name="Normal 10 4 2 2 4 2" xfId="427" xr:uid="{707B9BA2-0569-478E-AE8F-0774A0E73B1A}"/>
    <cellStyle name="Normal 10 4 2 2 4 3" xfId="428" xr:uid="{8B22FA65-C18A-4802-AA24-3D457F448308}"/>
    <cellStyle name="Normal 10 4 2 2 4 4" xfId="429" xr:uid="{E2101F78-86A5-4C97-810D-B2DB6D2281A4}"/>
    <cellStyle name="Normal 10 4 2 2 5" xfId="430" xr:uid="{953F12EC-04B0-4755-8B92-B08D40A27CEF}"/>
    <cellStyle name="Normal 10 4 2 2 5 2" xfId="431" xr:uid="{EE0BEDF3-088A-4720-8BA9-61E73821C565}"/>
    <cellStyle name="Normal 10 4 2 2 5 3" xfId="432" xr:uid="{43FAC4FB-BE76-4A79-B0DB-2216CD730335}"/>
    <cellStyle name="Normal 10 4 2 2 5 4" xfId="433" xr:uid="{1CACE20C-5913-4832-905B-84A4A871B4E3}"/>
    <cellStyle name="Normal 10 4 2 2 6" xfId="434" xr:uid="{9850CB54-6AEC-4B94-B10A-95EB3620F6D0}"/>
    <cellStyle name="Normal 10 4 2 2 7" xfId="435" xr:uid="{B9BAF7F7-6969-489B-8C4E-3AE80BF9308D}"/>
    <cellStyle name="Normal 10 4 2 2 8" xfId="436" xr:uid="{51DABDBB-D01B-4634-BDDF-41C8726F2E83}"/>
    <cellStyle name="Normal 10 4 2 3" xfId="437" xr:uid="{FF889703-8285-4E40-85E6-225C27851C4E}"/>
    <cellStyle name="Normal 10 4 2 3 2" xfId="438" xr:uid="{E0FE781E-4678-47EE-B47C-9850592C89E0}"/>
    <cellStyle name="Normal 10 4 2 3 2 2" xfId="439" xr:uid="{346B1E0C-7FAB-4353-A119-04950D4632EE}"/>
    <cellStyle name="Normal 10 4 2 3 2 3" xfId="440" xr:uid="{B8DAE93F-A3A9-44BB-AFAB-E336C90FC3E0}"/>
    <cellStyle name="Normal 10 4 2 3 2 4" xfId="441" xr:uid="{C2A62208-909C-4921-AD4F-5F6058987C7F}"/>
    <cellStyle name="Normal 10 4 2 3 3" xfId="442" xr:uid="{4F7761E8-7F7A-4F5F-977D-11A47759D009}"/>
    <cellStyle name="Normal 10 4 2 3 3 2" xfId="443" xr:uid="{B021DE4B-4238-4A5D-9515-FA4525CC3CF8}"/>
    <cellStyle name="Normal 10 4 2 3 3 3" xfId="444" xr:uid="{3686F40F-3A1D-4919-B512-AB8B35A7A060}"/>
    <cellStyle name="Normal 10 4 2 3 3 4" xfId="445" xr:uid="{EA233B18-0ADE-4835-BD0D-A3458462FDD2}"/>
    <cellStyle name="Normal 10 4 2 3 4" xfId="446" xr:uid="{5A891FC2-C4C3-455E-9A23-F19BE492353E}"/>
    <cellStyle name="Normal 10 4 2 3 5" xfId="447" xr:uid="{49948828-443C-40D6-AC70-CAC4495AE166}"/>
    <cellStyle name="Normal 10 4 2 3 6" xfId="448" xr:uid="{4503C858-E622-4897-8909-02DD475DC4B9}"/>
    <cellStyle name="Normal 10 4 2 4" xfId="449" xr:uid="{54A7F874-74B1-4518-83A3-396CF1B793A0}"/>
    <cellStyle name="Normal 10 4 2 4 2" xfId="450" xr:uid="{BDBFF5D2-5F21-4A92-9485-E6A534471A89}"/>
    <cellStyle name="Normal 10 4 2 4 2 2" xfId="451" xr:uid="{283335FE-B5D9-427A-A3AE-A0F655A10FC7}"/>
    <cellStyle name="Normal 10 4 2 4 2 3" xfId="452" xr:uid="{0C2FEF8C-D70F-4B04-B79D-E60474A9C15A}"/>
    <cellStyle name="Normal 10 4 2 4 2 4" xfId="453" xr:uid="{317B8968-7CE9-48E6-94DA-888B0CEB12B4}"/>
    <cellStyle name="Normal 10 4 2 4 3" xfId="454" xr:uid="{43576168-8BBD-4C2A-8F25-7EB081E74178}"/>
    <cellStyle name="Normal 10 4 2 4 4" xfId="455" xr:uid="{E47B7845-3C8A-495C-9FB8-9F32505AA8B3}"/>
    <cellStyle name="Normal 10 4 2 4 5" xfId="456" xr:uid="{F0317783-9009-420D-BA6E-686DED5DC4B0}"/>
    <cellStyle name="Normal 10 4 2 5" xfId="457" xr:uid="{95E82993-0C40-4223-8B98-B2E7B7E653CA}"/>
    <cellStyle name="Normal 10 4 2 5 2" xfId="458" xr:uid="{308BE060-04E4-49F2-8863-CF018304DDB7}"/>
    <cellStyle name="Normal 10 4 2 5 3" xfId="459" xr:uid="{3B0EAE33-FCC3-49AE-AC3C-C89CBEB68C82}"/>
    <cellStyle name="Normal 10 4 2 5 4" xfId="460" xr:uid="{649BEF13-6FF4-41B2-83D7-44BE904A64E0}"/>
    <cellStyle name="Normal 10 4 2 6" xfId="461" xr:uid="{A865A9E6-7E99-4B8D-B2FA-8E004F43B7C9}"/>
    <cellStyle name="Normal 10 4 2 6 2" xfId="462" xr:uid="{953D78B0-7B9D-4883-B585-83A857A75167}"/>
    <cellStyle name="Normal 10 4 2 6 3" xfId="463" xr:uid="{FA56E927-CD2C-42EF-93A8-E6B98640E2AF}"/>
    <cellStyle name="Normal 10 4 2 6 4" xfId="464" xr:uid="{85A4389C-AF90-4C34-9AFB-C7912468AC47}"/>
    <cellStyle name="Normal 10 4 2 7" xfId="465" xr:uid="{8DF25F90-8D94-4DFF-98FA-4BA469230BC8}"/>
    <cellStyle name="Normal 10 4 2 8" xfId="466" xr:uid="{24A4B327-9487-483E-8CA2-C1288BA04A53}"/>
    <cellStyle name="Normal 10 4 2 9" xfId="467" xr:uid="{E462770D-4709-49D3-B714-F2142EE2208B}"/>
    <cellStyle name="Normal 10 4 3" xfId="468" xr:uid="{61506AFA-FC28-47A1-8DCB-DD452DCC9BF3}"/>
    <cellStyle name="Normal 10 4 3 2" xfId="469" xr:uid="{EFE7622E-5923-47A1-AACC-1FE7DD49258B}"/>
    <cellStyle name="Normal 10 4 3 2 2" xfId="470" xr:uid="{C4F6BABF-C748-455C-BE64-A02CE5128F60}"/>
    <cellStyle name="Normal 10 4 3 2 2 2" xfId="471" xr:uid="{E2B9E7BE-A859-4ED5-B436-FAE276C4B496}"/>
    <cellStyle name="Normal 10 4 3 2 2 2 2" xfId="3825" xr:uid="{3444AA64-6EF5-4BDC-9481-6D934441655A}"/>
    <cellStyle name="Normal 10 4 3 2 2 3" xfId="472" xr:uid="{21D2BC0A-B972-4BE3-ADFD-61CFBAC063A0}"/>
    <cellStyle name="Normal 10 4 3 2 2 4" xfId="473" xr:uid="{96161D06-AF4B-4571-816A-9909A43D3CE0}"/>
    <cellStyle name="Normal 10 4 3 2 3" xfId="474" xr:uid="{BC412D8F-92A8-4976-B5D1-959F2105FE08}"/>
    <cellStyle name="Normal 10 4 3 2 3 2" xfId="475" xr:uid="{1E7D1F89-601A-4FCF-84BE-D4DF0C2BD8D2}"/>
    <cellStyle name="Normal 10 4 3 2 3 3" xfId="476" xr:uid="{9B6067F0-61AF-4529-85E9-BB69DA65D303}"/>
    <cellStyle name="Normal 10 4 3 2 3 4" xfId="477" xr:uid="{38E1B64A-EE51-4F32-A527-0C94706FC61A}"/>
    <cellStyle name="Normal 10 4 3 2 4" xfId="478" xr:uid="{F0B9C5A7-28EC-4233-A1D8-8EB84CBED6B9}"/>
    <cellStyle name="Normal 10 4 3 2 5" xfId="479" xr:uid="{D06D8D72-5EB9-4041-982A-EBE18A8227F2}"/>
    <cellStyle name="Normal 10 4 3 2 6" xfId="480" xr:uid="{590EDD3D-F1E7-4422-8275-E952F5FE86C6}"/>
    <cellStyle name="Normal 10 4 3 3" xfId="481" xr:uid="{E0CAB350-10EB-4081-BE95-5A8A9A9776EC}"/>
    <cellStyle name="Normal 10 4 3 3 2" xfId="482" xr:uid="{82E1FDB7-D9E5-4F8C-AA66-A549C23AA28C}"/>
    <cellStyle name="Normal 10 4 3 3 2 2" xfId="483" xr:uid="{4C648AB0-6EAE-45B8-8A9E-EF9DF6383228}"/>
    <cellStyle name="Normal 10 4 3 3 2 3" xfId="484" xr:uid="{D5212F87-02CD-4DDC-878D-CE65AD95CA2A}"/>
    <cellStyle name="Normal 10 4 3 3 2 4" xfId="485" xr:uid="{6FF9D17B-C862-4CA1-9280-BA96DD3AE50E}"/>
    <cellStyle name="Normal 10 4 3 3 3" xfId="486" xr:uid="{438834AB-1E64-422F-BF5D-A6F07D2BF953}"/>
    <cellStyle name="Normal 10 4 3 3 4" xfId="487" xr:uid="{EF5E57A2-5668-410C-BE2B-3A6E267656F4}"/>
    <cellStyle name="Normal 10 4 3 3 5" xfId="488" xr:uid="{CD6C3E74-7C39-4C72-9D4D-7D4CFC0A58E1}"/>
    <cellStyle name="Normal 10 4 3 4" xfId="489" xr:uid="{43647386-EA96-4810-9D76-960E68E137F8}"/>
    <cellStyle name="Normal 10 4 3 4 2" xfId="490" xr:uid="{24CCC84B-2D58-4199-980F-2E7D83208479}"/>
    <cellStyle name="Normal 10 4 3 4 3" xfId="491" xr:uid="{554ACA91-10C2-44ED-A6AB-C5D0F3D213EE}"/>
    <cellStyle name="Normal 10 4 3 4 4" xfId="492" xr:uid="{DC9C8615-174B-4B89-BAB7-9EA7281DDDCD}"/>
    <cellStyle name="Normal 10 4 3 5" xfId="493" xr:uid="{00207D83-D432-43AB-B111-51C2C2F520AA}"/>
    <cellStyle name="Normal 10 4 3 5 2" xfId="494" xr:uid="{207C030B-5B2C-4634-8E3C-115C88348BC7}"/>
    <cellStyle name="Normal 10 4 3 5 3" xfId="495" xr:uid="{5B3816F2-AA94-4452-9806-46639CD38FF5}"/>
    <cellStyle name="Normal 10 4 3 5 4" xfId="496" xr:uid="{935527B9-C733-4CBF-9036-509E888AD12B}"/>
    <cellStyle name="Normal 10 4 3 6" xfId="497" xr:uid="{96B59ED1-FBD1-4413-94D3-A26462249D73}"/>
    <cellStyle name="Normal 10 4 3 7" xfId="498" xr:uid="{64E91A91-EFE0-4E75-A18D-0B8B1A799027}"/>
    <cellStyle name="Normal 10 4 3 8" xfId="499" xr:uid="{A241A718-F741-49F8-9FE2-5DB5C6B62D36}"/>
    <cellStyle name="Normal 10 4 4" xfId="500" xr:uid="{4B596827-14AB-4135-BCC4-E5283099897B}"/>
    <cellStyle name="Normal 10 4 4 2" xfId="501" xr:uid="{399E2560-0D0B-4577-83CD-83F18F7A97A3}"/>
    <cellStyle name="Normal 10 4 4 2 2" xfId="502" xr:uid="{2171263F-FADA-49B2-8D74-66955AB6A194}"/>
    <cellStyle name="Normal 10 4 4 2 2 2" xfId="503" xr:uid="{D314E93D-4A1B-41AD-B2E7-F075A699AD02}"/>
    <cellStyle name="Normal 10 4 4 2 2 3" xfId="504" xr:uid="{28FB5D4E-41BE-4DFC-ADA9-B13A82EDB44A}"/>
    <cellStyle name="Normal 10 4 4 2 2 4" xfId="505" xr:uid="{46AE86F2-B420-4F3E-AF27-6BBA9FEE49FC}"/>
    <cellStyle name="Normal 10 4 4 2 3" xfId="506" xr:uid="{115B3874-7048-414C-9949-C0320B72C8C7}"/>
    <cellStyle name="Normal 10 4 4 2 4" xfId="507" xr:uid="{1A6E87B2-5614-4E85-8A69-7BD7AEE963F2}"/>
    <cellStyle name="Normal 10 4 4 2 5" xfId="508" xr:uid="{5F475BEB-0562-4F02-B43D-E144E2EEFF99}"/>
    <cellStyle name="Normal 10 4 4 3" xfId="509" xr:uid="{BA781D0F-EB33-4CB3-A9AB-3E5AE89CF4CF}"/>
    <cellStyle name="Normal 10 4 4 3 2" xfId="510" xr:uid="{E7ADEEF4-0F29-4EC6-BCE8-EF73F724474D}"/>
    <cellStyle name="Normal 10 4 4 3 3" xfId="511" xr:uid="{8239A9BC-D3D6-4E00-A301-8A64BB831764}"/>
    <cellStyle name="Normal 10 4 4 3 4" xfId="512" xr:uid="{5870DC00-D428-4133-ABA6-2DA33A2512D4}"/>
    <cellStyle name="Normal 10 4 4 4" xfId="513" xr:uid="{DF65560D-AD2D-4401-A228-AC2E38E7F88B}"/>
    <cellStyle name="Normal 10 4 4 4 2" xfId="514" xr:uid="{7BA1CD93-9D04-4104-B34D-51C100A489DA}"/>
    <cellStyle name="Normal 10 4 4 4 3" xfId="515" xr:uid="{BFCC9FBB-3069-4F0C-B6C2-96135E6F90B2}"/>
    <cellStyle name="Normal 10 4 4 4 4" xfId="516" xr:uid="{484C7C4A-0469-4CBC-8888-583E34D50E05}"/>
    <cellStyle name="Normal 10 4 4 5" xfId="517" xr:uid="{39D1A380-D843-4323-9F7B-5AA361EC680A}"/>
    <cellStyle name="Normal 10 4 4 6" xfId="518" xr:uid="{C97D7B07-943B-4A99-A8F8-26385AFF1001}"/>
    <cellStyle name="Normal 10 4 4 7" xfId="519" xr:uid="{BCBC09DD-E2EB-4D01-B70E-D04C700083B4}"/>
    <cellStyle name="Normal 10 4 5" xfId="520" xr:uid="{CD3A3A51-7763-44FE-9DB9-FED9D35170ED}"/>
    <cellStyle name="Normal 10 4 5 2" xfId="521" xr:uid="{099CCD70-0DC6-4415-932D-D1AFF51868F1}"/>
    <cellStyle name="Normal 10 4 5 2 2" xfId="522" xr:uid="{CD25DC0E-39D5-47FF-A426-3CC62E815AE3}"/>
    <cellStyle name="Normal 10 4 5 2 3" xfId="523" xr:uid="{EF42B694-0581-4538-82E2-C63B56458512}"/>
    <cellStyle name="Normal 10 4 5 2 4" xfId="524" xr:uid="{C51705F7-ED4F-4308-A5EB-3FE340E9AC79}"/>
    <cellStyle name="Normal 10 4 5 3" xfId="525" xr:uid="{218EC980-54AC-40BD-BE69-9040BE1DBF7E}"/>
    <cellStyle name="Normal 10 4 5 3 2" xfId="526" xr:uid="{96F10952-7AC1-4D91-87FC-34BC1EE0D3C9}"/>
    <cellStyle name="Normal 10 4 5 3 3" xfId="527" xr:uid="{17973AAD-7FB3-44A9-B07C-D8B6979C9358}"/>
    <cellStyle name="Normal 10 4 5 3 4" xfId="528" xr:uid="{DB09A8A1-F138-4B83-A031-C61B1DF41B7E}"/>
    <cellStyle name="Normal 10 4 5 4" xfId="529" xr:uid="{25F426E6-F859-4AAA-9D62-1FD39BFAD4D1}"/>
    <cellStyle name="Normal 10 4 5 5" xfId="530" xr:uid="{BBE7A128-22CD-4A90-B651-0BEA5FBDF916}"/>
    <cellStyle name="Normal 10 4 5 6" xfId="531" xr:uid="{77CEFA58-5E0A-42D3-908A-C29F3970A547}"/>
    <cellStyle name="Normal 10 4 6" xfId="532" xr:uid="{96A2FD8A-144C-4814-90F9-217AD34F15E6}"/>
    <cellStyle name="Normal 10 4 6 2" xfId="533" xr:uid="{7CADFD34-13F1-49E6-BC3D-EF18F0CF2217}"/>
    <cellStyle name="Normal 10 4 6 2 2" xfId="534" xr:uid="{2C192315-6FDC-42B0-82C8-84D8F53E9800}"/>
    <cellStyle name="Normal 10 4 6 2 3" xfId="535" xr:uid="{1D48BD07-160F-4F1B-B50C-A3448CEA3675}"/>
    <cellStyle name="Normal 10 4 6 2 4" xfId="536" xr:uid="{3199537A-7C8C-46E3-B3FE-DB55E4080C9C}"/>
    <cellStyle name="Normal 10 4 6 3" xfId="537" xr:uid="{2C3CA261-A1B4-4D43-AD5E-EAA65B64E6F6}"/>
    <cellStyle name="Normal 10 4 6 4" xfId="538" xr:uid="{BB41DAB4-4522-438D-8A72-5FD22FA1FDF5}"/>
    <cellStyle name="Normal 10 4 6 5" xfId="539" xr:uid="{2B86DAD0-67F6-4FC9-8741-C274A3C6A901}"/>
    <cellStyle name="Normal 10 4 7" xfId="540" xr:uid="{346525E2-9F8C-42CC-8FA7-1C08099E2C0A}"/>
    <cellStyle name="Normal 10 4 7 2" xfId="541" xr:uid="{6D3C099E-73A7-49D6-B8E1-A91D49E3EF9B}"/>
    <cellStyle name="Normal 10 4 7 3" xfId="542" xr:uid="{2C0A6D51-B77B-4A8C-8B83-20DBAD8A367F}"/>
    <cellStyle name="Normal 10 4 7 4" xfId="543" xr:uid="{17BDA8DA-6772-4D2B-815B-A5790A43DC18}"/>
    <cellStyle name="Normal 10 4 8" xfId="544" xr:uid="{EE7E8275-5381-4C5D-B4A8-E134ACBCFBBA}"/>
    <cellStyle name="Normal 10 4 8 2" xfId="545" xr:uid="{318063B0-00E2-4791-9B46-674D2DF41DB6}"/>
    <cellStyle name="Normal 10 4 8 3" xfId="546" xr:uid="{8D2E0C3B-FF7A-4499-9567-A5EF4219CBA0}"/>
    <cellStyle name="Normal 10 4 8 4" xfId="547" xr:uid="{BADF12D9-C9BE-42F8-B996-0DEAB2E282BE}"/>
    <cellStyle name="Normal 10 4 9" xfId="548" xr:uid="{D4B3ECE6-4AB0-4383-8216-17E5CFC76AF4}"/>
    <cellStyle name="Normal 10 5" xfId="549" xr:uid="{52D4FBB0-0564-4C23-ADAD-742DA0BCF183}"/>
    <cellStyle name="Normal 10 5 2" xfId="550" xr:uid="{D80BBC93-BCE4-4C2E-AC70-EF035259E8BF}"/>
    <cellStyle name="Normal 10 5 2 2" xfId="551" xr:uid="{ADCD48EA-3848-46F6-B1A5-CD05B7E5AA24}"/>
    <cellStyle name="Normal 10 5 2 2 2" xfId="552" xr:uid="{FC97AEA7-428F-413B-9B44-823E467A639E}"/>
    <cellStyle name="Normal 10 5 2 2 2 2" xfId="553" xr:uid="{06F620D6-47E0-45B7-AE49-9D3815EBA7F7}"/>
    <cellStyle name="Normal 10 5 2 2 2 3" xfId="554" xr:uid="{CFA894BA-F169-479E-8899-1D1D71C06D69}"/>
    <cellStyle name="Normal 10 5 2 2 2 4" xfId="555" xr:uid="{1340BDE5-43C2-40D0-849F-CF7C7FA14D6D}"/>
    <cellStyle name="Normal 10 5 2 2 3" xfId="556" xr:uid="{5A5A202B-0172-459B-9614-85243C4F1954}"/>
    <cellStyle name="Normal 10 5 2 2 3 2" xfId="557" xr:uid="{EA70E16A-DAEF-4B62-96A5-5C2B88C105E8}"/>
    <cellStyle name="Normal 10 5 2 2 3 3" xfId="558" xr:uid="{0B5B844C-2C5D-405F-A1CA-A017857B97B4}"/>
    <cellStyle name="Normal 10 5 2 2 3 4" xfId="559" xr:uid="{BBE78211-CF0A-47E1-8527-11E87A973897}"/>
    <cellStyle name="Normal 10 5 2 2 4" xfId="560" xr:uid="{77CDB84A-8971-4DAA-9326-60DA284089AC}"/>
    <cellStyle name="Normal 10 5 2 2 5" xfId="561" xr:uid="{2901DED1-9E20-496B-B6F0-929F92D8D61D}"/>
    <cellStyle name="Normal 10 5 2 2 6" xfId="562" xr:uid="{DE491A52-0A55-4209-B6D5-84186CE1C2A2}"/>
    <cellStyle name="Normal 10 5 2 3" xfId="563" xr:uid="{70B79005-3AF9-4AC6-BB16-863D5490924D}"/>
    <cellStyle name="Normal 10 5 2 3 2" xfId="564" xr:uid="{67D156BF-6C3D-4E51-B570-FFA3BC0336CA}"/>
    <cellStyle name="Normal 10 5 2 3 2 2" xfId="565" xr:uid="{F1B9A098-7D63-4556-86F6-90EE460C543D}"/>
    <cellStyle name="Normal 10 5 2 3 2 3" xfId="566" xr:uid="{DAF622DD-238D-4B54-AEC2-7ABD405837B4}"/>
    <cellStyle name="Normal 10 5 2 3 2 4" xfId="567" xr:uid="{CFDFE098-EBDB-445A-9620-9F5EDAD041CF}"/>
    <cellStyle name="Normal 10 5 2 3 3" xfId="568" xr:uid="{BBA1A245-413D-4AC4-854E-E460BA608CD8}"/>
    <cellStyle name="Normal 10 5 2 3 4" xfId="569" xr:uid="{3BC39F80-BCEF-4331-9DFB-6A4A2FDB64EE}"/>
    <cellStyle name="Normal 10 5 2 3 5" xfId="570" xr:uid="{3E3F9427-EB78-4916-8D02-4C263155E815}"/>
    <cellStyle name="Normal 10 5 2 4" xfId="571" xr:uid="{6A38CC80-4301-46F4-9337-FFAE8041D53A}"/>
    <cellStyle name="Normal 10 5 2 4 2" xfId="572" xr:uid="{ADAD7788-B453-40ED-8B28-A8B9879F7E49}"/>
    <cellStyle name="Normal 10 5 2 4 3" xfId="573" xr:uid="{6FAB51A1-C346-4C1B-BF21-2899300C0238}"/>
    <cellStyle name="Normal 10 5 2 4 4" xfId="574" xr:uid="{2B281041-4819-400F-AF40-05C21A6E3D89}"/>
    <cellStyle name="Normal 10 5 2 5" xfId="575" xr:uid="{655C69F3-1F08-4BE2-A492-7999C775C246}"/>
    <cellStyle name="Normal 10 5 2 5 2" xfId="576" xr:uid="{0AA9A970-8DC9-4471-A08C-C8DD717FB4AE}"/>
    <cellStyle name="Normal 10 5 2 5 3" xfId="577" xr:uid="{73A35349-70C2-4401-8212-9E6CB5AC6708}"/>
    <cellStyle name="Normal 10 5 2 5 4" xfId="578" xr:uid="{D31DD8B9-D82B-4EB5-B57D-0295D7494347}"/>
    <cellStyle name="Normal 10 5 2 6" xfId="579" xr:uid="{FC37960F-9BC9-48CC-A22E-149A5E55DE0B}"/>
    <cellStyle name="Normal 10 5 2 7" xfId="580" xr:uid="{CCFD4694-BACD-45D7-B2D2-A96D2FA8F124}"/>
    <cellStyle name="Normal 10 5 2 8" xfId="581" xr:uid="{BD17698B-2617-48B1-A151-425F2B3BF4D5}"/>
    <cellStyle name="Normal 10 5 3" xfId="582" xr:uid="{8A0CAA52-D3AA-489F-99FA-555AEC39E318}"/>
    <cellStyle name="Normal 10 5 3 2" xfId="583" xr:uid="{9EA83E7A-F68A-4756-818F-643DC5E00491}"/>
    <cellStyle name="Normal 10 5 3 2 2" xfId="584" xr:uid="{2E670466-4665-4AB5-A467-E2B6C6F84384}"/>
    <cellStyle name="Normal 10 5 3 2 3" xfId="585" xr:uid="{41F5768D-4A1F-4305-9D02-C2D369FE530A}"/>
    <cellStyle name="Normal 10 5 3 2 4" xfId="586" xr:uid="{3812D904-90DC-41A4-8809-6A22C10BBE00}"/>
    <cellStyle name="Normal 10 5 3 3" xfId="587" xr:uid="{AB168F5B-7400-4697-ADCC-357E8CD89899}"/>
    <cellStyle name="Normal 10 5 3 3 2" xfId="588" xr:uid="{337EADBA-29B8-44B6-8E9A-3CB63D189E05}"/>
    <cellStyle name="Normal 10 5 3 3 3" xfId="589" xr:uid="{C760C2E8-A73B-4009-9D60-0491FA8B1064}"/>
    <cellStyle name="Normal 10 5 3 3 4" xfId="590" xr:uid="{844FF33D-DB8F-4CCC-B161-3BF198B6F5DA}"/>
    <cellStyle name="Normal 10 5 3 4" xfId="591" xr:uid="{847EDE4E-9F02-4665-80EC-FDBD86C5FDB3}"/>
    <cellStyle name="Normal 10 5 3 5" xfId="592" xr:uid="{FAF6F850-2AAA-4F50-9C4A-260044EC128C}"/>
    <cellStyle name="Normal 10 5 3 6" xfId="593" xr:uid="{0B45E41D-4004-46D3-B8B7-50A22406415A}"/>
    <cellStyle name="Normal 10 5 4" xfId="594" xr:uid="{26229D78-3F88-47BD-B04B-35ED696F9A23}"/>
    <cellStyle name="Normal 10 5 4 2" xfId="595" xr:uid="{724C3301-7F3E-4C18-9420-0F8A2957B88F}"/>
    <cellStyle name="Normal 10 5 4 2 2" xfId="596" xr:uid="{298F0C30-FC8D-469B-87A6-530A015FAB0B}"/>
    <cellStyle name="Normal 10 5 4 2 3" xfId="597" xr:uid="{C8B1284E-F594-4185-A9DD-0294FD3A9426}"/>
    <cellStyle name="Normal 10 5 4 2 4" xfId="598" xr:uid="{7BD04CDF-DE7F-478D-9F0D-ABBED14EC24C}"/>
    <cellStyle name="Normal 10 5 4 3" xfId="599" xr:uid="{08C12498-7126-49FB-945A-665C5A6299BD}"/>
    <cellStyle name="Normal 10 5 4 4" xfId="600" xr:uid="{CA0B80DC-11AE-4AFE-8179-FF10D6E81B51}"/>
    <cellStyle name="Normal 10 5 4 5" xfId="601" xr:uid="{7DA2DC53-23E3-43A7-A036-B10C548A65C1}"/>
    <cellStyle name="Normal 10 5 5" xfId="602" xr:uid="{01DDA73F-8BF3-4A69-9B19-A528FC049B31}"/>
    <cellStyle name="Normal 10 5 5 2" xfId="603" xr:uid="{CE8DEF96-F6F5-4778-88D5-F95D96D78FF6}"/>
    <cellStyle name="Normal 10 5 5 3" xfId="604" xr:uid="{94D58ADD-E6F6-48D0-8C87-B02B294D7DD7}"/>
    <cellStyle name="Normal 10 5 5 4" xfId="605" xr:uid="{63D563DA-0F21-43C4-959A-10D19A49A742}"/>
    <cellStyle name="Normal 10 5 6" xfId="606" xr:uid="{13F693C5-0B72-4FE9-A0FF-B6AF0AD233D2}"/>
    <cellStyle name="Normal 10 5 6 2" xfId="607" xr:uid="{7DFE435F-269A-4A54-9FEE-19C9622079F4}"/>
    <cellStyle name="Normal 10 5 6 3" xfId="608" xr:uid="{0C366944-E913-496B-9527-FF8D2FD3A539}"/>
    <cellStyle name="Normal 10 5 6 4" xfId="609" xr:uid="{75EB8816-1CD8-4ACE-BC17-27A749918E1E}"/>
    <cellStyle name="Normal 10 5 7" xfId="610" xr:uid="{E9CB7057-86BC-4F27-B5A6-D168FA63E022}"/>
    <cellStyle name="Normal 10 5 8" xfId="611" xr:uid="{F26222AC-4457-4A8A-A299-F3F1A908B5B0}"/>
    <cellStyle name="Normal 10 5 9" xfId="612" xr:uid="{B1A30EFA-B3C0-400C-9F9D-04CFE6F165E9}"/>
    <cellStyle name="Normal 10 6" xfId="613" xr:uid="{035F7F25-A483-4DA3-8E69-78493EAEA1C1}"/>
    <cellStyle name="Normal 10 6 2" xfId="614" xr:uid="{7B8ABB9F-9F97-41A1-97AF-57E178779D17}"/>
    <cellStyle name="Normal 10 6 2 2" xfId="615" xr:uid="{006C8C49-C667-41DB-88B4-1210BCB9080F}"/>
    <cellStyle name="Normal 10 6 2 2 2" xfId="616" xr:uid="{81E639D2-5E28-447E-B31E-850F9D31772C}"/>
    <cellStyle name="Normal 10 6 2 2 2 2" xfId="3826" xr:uid="{A3C27737-F38A-439B-8015-FF330CF77870}"/>
    <cellStyle name="Normal 10 6 2 2 3" xfId="617" xr:uid="{4287F4F7-F882-4D54-94BC-F102A662620E}"/>
    <cellStyle name="Normal 10 6 2 2 4" xfId="618" xr:uid="{0AA18850-A34A-4A35-8119-33A53CDDD500}"/>
    <cellStyle name="Normal 10 6 2 3" xfId="619" xr:uid="{A3537CE5-26BB-4707-B7FD-6A90D681573A}"/>
    <cellStyle name="Normal 10 6 2 3 2" xfId="620" xr:uid="{CFE32337-6A16-4E60-BBC4-4DE1BA54259F}"/>
    <cellStyle name="Normal 10 6 2 3 3" xfId="621" xr:uid="{83471708-124D-439E-ADBC-84FCB6DC99C1}"/>
    <cellStyle name="Normal 10 6 2 3 4" xfId="622" xr:uid="{BE4F4B12-B983-4A43-98E9-D5A066ADF2F1}"/>
    <cellStyle name="Normal 10 6 2 4" xfId="623" xr:uid="{C1D8CEA2-53F5-4636-A269-219B56CAE971}"/>
    <cellStyle name="Normal 10 6 2 5" xfId="624" xr:uid="{4BAEBB54-E769-4403-9407-0EE8EF22DD25}"/>
    <cellStyle name="Normal 10 6 2 6" xfId="625" xr:uid="{F74B8830-99BE-421F-B9B4-B479A1D07DCB}"/>
    <cellStyle name="Normal 10 6 3" xfId="626" xr:uid="{BD51FC48-402E-45E2-B6D4-ACE8881AE8B7}"/>
    <cellStyle name="Normal 10 6 3 2" xfId="627" xr:uid="{14544A36-8646-45B1-9887-B5B7F4E0B682}"/>
    <cellStyle name="Normal 10 6 3 2 2" xfId="628" xr:uid="{1B25DAD8-B542-461A-835D-41B74F39B01F}"/>
    <cellStyle name="Normal 10 6 3 2 3" xfId="629" xr:uid="{5FC26DFA-26AD-4E47-BB8A-AD31C7836811}"/>
    <cellStyle name="Normal 10 6 3 2 4" xfId="630" xr:uid="{662DE0DC-DE91-42B3-A901-7A7A7F7C16C0}"/>
    <cellStyle name="Normal 10 6 3 3" xfId="631" xr:uid="{317FCBF9-6893-4AFA-A5A6-6165D7EE2E26}"/>
    <cellStyle name="Normal 10 6 3 4" xfId="632" xr:uid="{5DC81A8D-8F54-4A2E-9C79-57AEBDFAE649}"/>
    <cellStyle name="Normal 10 6 3 5" xfId="633" xr:uid="{D967EF8C-F299-4317-AFFD-4219A66A334D}"/>
    <cellStyle name="Normal 10 6 4" xfId="634" xr:uid="{B413CF40-BDA9-49BE-A6A0-9816F8C481BD}"/>
    <cellStyle name="Normal 10 6 4 2" xfId="635" xr:uid="{EE612DDB-128F-4019-956D-867E600CB16F}"/>
    <cellStyle name="Normal 10 6 4 3" xfId="636" xr:uid="{BF0B4CDD-2E1D-478D-9EEA-59A63B0393EB}"/>
    <cellStyle name="Normal 10 6 4 4" xfId="637" xr:uid="{89B22DD1-E82A-4607-86AC-D6F746195B32}"/>
    <cellStyle name="Normal 10 6 5" xfId="638" xr:uid="{05F5093F-93D3-4451-A62F-21125F014447}"/>
    <cellStyle name="Normal 10 6 5 2" xfId="639" xr:uid="{B573F7CA-35EB-4768-820F-CB7CED1DA536}"/>
    <cellStyle name="Normal 10 6 5 3" xfId="640" xr:uid="{620A3282-4BAB-4354-B1C3-EB5E169A3077}"/>
    <cellStyle name="Normal 10 6 5 4" xfId="641" xr:uid="{F8357B78-D0DB-48C4-83DC-5C9E12EAC9E9}"/>
    <cellStyle name="Normal 10 6 6" xfId="642" xr:uid="{8014AFD3-5F89-4953-90C3-A732C45B414A}"/>
    <cellStyle name="Normal 10 6 7" xfId="643" xr:uid="{5AD3B856-4A9F-4D68-BBB2-418C188B3F2C}"/>
    <cellStyle name="Normal 10 6 8" xfId="644" xr:uid="{2B7680F3-6040-4950-A8D2-257945CC1543}"/>
    <cellStyle name="Normal 10 7" xfId="645" xr:uid="{D96607E0-5214-4BC2-AD4F-80B8976E3990}"/>
    <cellStyle name="Normal 10 7 2" xfId="646" xr:uid="{BAB91D1A-786C-4093-9845-5560D3A7E58D}"/>
    <cellStyle name="Normal 10 7 2 2" xfId="647" xr:uid="{E11748D2-88C5-4D36-B426-FF4289282DD1}"/>
    <cellStyle name="Normal 10 7 2 2 2" xfId="648" xr:uid="{2CE9ACBA-48C4-47E6-947C-0765BC03B046}"/>
    <cellStyle name="Normal 10 7 2 2 3" xfId="649" xr:uid="{485C6FBA-DADE-45F9-BC2E-2341CC9A1C0F}"/>
    <cellStyle name="Normal 10 7 2 2 4" xfId="650" xr:uid="{C336CBCE-34BF-4C88-88C7-5EA33D846527}"/>
    <cellStyle name="Normal 10 7 2 3" xfId="651" xr:uid="{88006275-27E9-4C2A-8663-C8FC497FCB10}"/>
    <cellStyle name="Normal 10 7 2 4" xfId="652" xr:uid="{5B06D9CA-B271-42B2-A4E6-671F34B0DCEE}"/>
    <cellStyle name="Normal 10 7 2 5" xfId="653" xr:uid="{9CB2EC24-E459-436A-B03A-9F8AC1179852}"/>
    <cellStyle name="Normal 10 7 3" xfId="654" xr:uid="{154F9251-55EC-40FF-BE58-8D3B9B7FDB66}"/>
    <cellStyle name="Normal 10 7 3 2" xfId="655" xr:uid="{EDD6905A-8FCB-4F6A-886F-E76F91C6F445}"/>
    <cellStyle name="Normal 10 7 3 3" xfId="656" xr:uid="{F8896678-246D-4C4C-B0CA-517DE51830E7}"/>
    <cellStyle name="Normal 10 7 3 4" xfId="657" xr:uid="{A693B7AE-026D-45E1-BC0D-2FAAB985339F}"/>
    <cellStyle name="Normal 10 7 4" xfId="658" xr:uid="{CD66F656-E039-4CFE-8195-04A1ECF75B9E}"/>
    <cellStyle name="Normal 10 7 4 2" xfId="659" xr:uid="{4A167924-29CF-4BD5-B77F-88EB8FD86C5A}"/>
    <cellStyle name="Normal 10 7 4 3" xfId="660" xr:uid="{82054B23-0B26-4A27-AFCD-6774758D2C00}"/>
    <cellStyle name="Normal 10 7 4 4" xfId="661" xr:uid="{C5C7D9E3-ABE4-4487-B0B7-40DDD1997D71}"/>
    <cellStyle name="Normal 10 7 5" xfId="662" xr:uid="{77A24C97-9360-4789-AE3A-974718C301A6}"/>
    <cellStyle name="Normal 10 7 6" xfId="663" xr:uid="{952026C9-24DB-443A-BFD2-73E4EA0A1CA0}"/>
    <cellStyle name="Normal 10 7 7" xfId="664" xr:uid="{5894F44A-4324-464C-9BB9-4B2EFD01E611}"/>
    <cellStyle name="Normal 10 8" xfId="665" xr:uid="{B1B8C311-1A5E-4FC5-B7BF-1402AF27C3BF}"/>
    <cellStyle name="Normal 10 8 2" xfId="666" xr:uid="{FAFC88AB-AA6E-438B-885C-E76AEBC1E930}"/>
    <cellStyle name="Normal 10 8 2 2" xfId="667" xr:uid="{C4946C4A-8B2C-4081-9BD2-E2DCE850B394}"/>
    <cellStyle name="Normal 10 8 2 3" xfId="668" xr:uid="{E7C54F8C-5119-47A6-A93D-D8ED07C952A4}"/>
    <cellStyle name="Normal 10 8 2 4" xfId="669" xr:uid="{80965DEE-BB2B-4043-9D28-E10AD82581AE}"/>
    <cellStyle name="Normal 10 8 3" xfId="670" xr:uid="{49CB0F55-1701-4DA9-A708-0ADFB5D5BFD7}"/>
    <cellStyle name="Normal 10 8 3 2" xfId="671" xr:uid="{57462892-5F43-4F83-A2F6-13293C9C32A8}"/>
    <cellStyle name="Normal 10 8 3 3" xfId="672" xr:uid="{5BC2547A-65D9-4F6F-86DF-60BDD3FD1A8F}"/>
    <cellStyle name="Normal 10 8 3 4" xfId="673" xr:uid="{B75E0E16-BBF6-4A09-A942-5660CA2C0854}"/>
    <cellStyle name="Normal 10 8 4" xfId="674" xr:uid="{780F4B71-A546-4625-922A-AB00BEC27938}"/>
    <cellStyle name="Normal 10 8 5" xfId="675" xr:uid="{70B283A4-34DF-4F29-B352-C3462B42A17D}"/>
    <cellStyle name="Normal 10 8 6" xfId="676" xr:uid="{DBDC72F5-C7D4-4746-B33A-2349B31A2A24}"/>
    <cellStyle name="Normal 10 9" xfId="677" xr:uid="{6039B6CC-B2D1-4CAF-B657-DE534538A92C}"/>
    <cellStyle name="Normal 10 9 2" xfId="678" xr:uid="{BD21E67E-2907-4751-B5F8-80E9053CA078}"/>
    <cellStyle name="Normal 10 9 2 2" xfId="679" xr:uid="{7506BD28-95E2-49BB-AD03-B6E5A153CD11}"/>
    <cellStyle name="Normal 10 9 2 2 2" xfId="4301" xr:uid="{A9CFF434-9635-4130-8EC9-10E88631ACA7}"/>
    <cellStyle name="Normal 10 9 2 2 3" xfId="4602" xr:uid="{0EB4E1A0-BA8B-43F5-BA0B-4E931D72AF67}"/>
    <cellStyle name="Normal 10 9 2 3" xfId="680" xr:uid="{DFCB61EA-2A4B-4060-B7FA-2409122D7D25}"/>
    <cellStyle name="Normal 10 9 2 4" xfId="681" xr:uid="{0B2CE86D-AD15-4268-93ED-61B1E598CFA8}"/>
    <cellStyle name="Normal 10 9 3" xfId="682" xr:uid="{C9CBB4C5-A44D-4CD2-AF40-DE70F700E4DA}"/>
    <cellStyle name="Normal 10 9 4" xfId="683" xr:uid="{BEE9D4C9-CD9E-4482-8956-544112384E6C}"/>
    <cellStyle name="Normal 10 9 4 2" xfId="4738" xr:uid="{AFF9823B-5395-444D-BBA6-922017EFCC45}"/>
    <cellStyle name="Normal 10 9 4 3" xfId="4603" xr:uid="{211BBC09-F7F5-46CE-8FE6-481ADE4A7267}"/>
    <cellStyle name="Normal 10 9 4 4" xfId="4445" xr:uid="{3826682D-7614-4E00-B374-31644B2E5B24}"/>
    <cellStyle name="Normal 10 9 5" xfId="684" xr:uid="{CD794F58-A0DA-4E32-8C1A-250A2EFEF82A}"/>
    <cellStyle name="Normal 11" xfId="46" xr:uid="{36AB48AB-8A77-4BB3-9602-28E6695E4DE6}"/>
    <cellStyle name="Normal 11 2" xfId="3697" xr:uid="{EB09B0C2-E7B6-4AF7-90D5-4403B4BFA5BB}"/>
    <cellStyle name="Normal 11 2 2" xfId="4545" xr:uid="{53096985-BFB1-4E6B-9820-A7C56B1AEF9B}"/>
    <cellStyle name="Normal 11 3" xfId="4306" xr:uid="{7F504ACA-545C-418B-A050-D9EF02053DB3}"/>
    <cellStyle name="Normal 11 3 2" xfId="4546" xr:uid="{8E389DF3-0AED-4710-9119-75D72EE2FD84}"/>
    <cellStyle name="Normal 11 3 3" xfId="4715" xr:uid="{85A1643A-85AE-44F0-8D41-5B2AD9C7FA3E}"/>
    <cellStyle name="Normal 11 3 4" xfId="4692" xr:uid="{5A1451CE-3F3F-4F86-9B34-23D6CF327A3E}"/>
    <cellStyle name="Normal 12" xfId="47" xr:uid="{47266F55-82EB-4818-9A82-EAD6D8CCC4F9}"/>
    <cellStyle name="Normal 12 2" xfId="3698" xr:uid="{E2B81AC9-9BB1-483E-A0E1-87619A3B8319}"/>
    <cellStyle name="Normal 12 2 2" xfId="4547" xr:uid="{760EC4A0-80F0-4C37-A31A-2CDA132AD2EC}"/>
    <cellStyle name="Normal 12 3" xfId="4548" xr:uid="{595015F3-F81F-4B04-9720-810DB091EA08}"/>
    <cellStyle name="Normal 13" xfId="48" xr:uid="{B6CD646D-CBA9-4C6A-BA8D-3E584E830171}"/>
    <cellStyle name="Normal 13 2" xfId="49" xr:uid="{479E0DA1-6E63-4C9E-A302-8EA6288DFD43}"/>
    <cellStyle name="Normal 13 2 2" xfId="3699" xr:uid="{6ED34366-FD26-42E5-B02D-BBC81CA825E5}"/>
    <cellStyle name="Normal 13 2 2 2" xfId="4549" xr:uid="{94929A18-764A-4F61-8C2F-0071DC68E56A}"/>
    <cellStyle name="Normal 13 2 3" xfId="4308" xr:uid="{BBA56395-F42A-4987-BCD6-E7F4ACB04563}"/>
    <cellStyle name="Normal 13 2 3 2" xfId="4550" xr:uid="{EE9A9FBD-34E6-415E-BC1B-658970682BA0}"/>
    <cellStyle name="Normal 13 2 3 3" xfId="4716" xr:uid="{8E89AE47-C197-4897-AA4F-FC58601DC1CE}"/>
    <cellStyle name="Normal 13 2 3 4" xfId="4693" xr:uid="{A3290BC9-8B45-4FD7-BDEC-FCC573A7D9AB}"/>
    <cellStyle name="Normal 13 3" xfId="3700" xr:uid="{ED799FD3-7273-4A48-A580-7C4F3173395F}"/>
    <cellStyle name="Normal 13 3 2" xfId="4392" xr:uid="{EE3E2E16-5C67-4A9A-8795-BD3D10D4560D}"/>
    <cellStyle name="Normal 13 3 3" xfId="4309" xr:uid="{3CC8BF8F-D7FF-4A10-BDE5-F952F62F2B3F}"/>
    <cellStyle name="Normal 13 3 4" xfId="4449" xr:uid="{600E7FE4-7FFA-4874-B0A4-AC0BD81E456B}"/>
    <cellStyle name="Normal 13 3 5" xfId="4717" xr:uid="{C2F3B038-488A-4DD6-9807-C63357FF4CBF}"/>
    <cellStyle name="Normal 13 4" xfId="4310" xr:uid="{C3EE31F7-64D4-4355-B6E8-FD0B1AE4FB4C}"/>
    <cellStyle name="Normal 13 5" xfId="4307" xr:uid="{F617E4AD-F087-45C7-98E9-03C73F1D5C51}"/>
    <cellStyle name="Normal 14" xfId="50" xr:uid="{B69B6BA4-3DB9-47E3-9ABB-53ECF6BF82B9}"/>
    <cellStyle name="Normal 14 18" xfId="4312" xr:uid="{D5C01FBF-9E05-454E-B5B1-F7247D6118E3}"/>
    <cellStyle name="Normal 14 2" xfId="51" xr:uid="{D2CAB1A0-9E90-4FF2-A6B0-486917B7FC07}"/>
    <cellStyle name="Normal 14 2 2" xfId="52" xr:uid="{5C75E566-05B7-4404-8BFA-458B05269C05}"/>
    <cellStyle name="Normal 14 2 2 2" xfId="3701" xr:uid="{0AFA27B8-E726-495D-97DF-772E04252500}"/>
    <cellStyle name="Normal 14 2 3" xfId="3702" xr:uid="{1513DB87-5862-42DF-ADF4-904434033CE4}"/>
    <cellStyle name="Normal 14 3" xfId="3703" xr:uid="{01839DC8-0EFB-4C53-A77F-1BEF3F921176}"/>
    <cellStyle name="Normal 14 3 2" xfId="4551" xr:uid="{817E9799-AC79-4219-BDBF-6D109AA517FE}"/>
    <cellStyle name="Normal 14 4" xfId="4311" xr:uid="{922DC90A-049C-400A-9156-C6BD3F70A054}"/>
    <cellStyle name="Normal 14 4 2" xfId="4552" xr:uid="{06A9225D-3798-4572-AE0C-D06E5BD5F2FB}"/>
    <cellStyle name="Normal 14 4 3" xfId="4718" xr:uid="{65F2BEC3-1F9B-40F1-8914-2DEED9B06B1F}"/>
    <cellStyle name="Normal 14 4 4" xfId="4694" xr:uid="{3C08805B-6A1F-4E12-BCE1-18D878B83AEC}"/>
    <cellStyle name="Normal 15" xfId="53" xr:uid="{F86A81EA-EE69-43AF-822D-A82C70D94817}"/>
    <cellStyle name="Normal 15 2" xfId="54" xr:uid="{23487277-B6EF-48B4-9192-7CCFE0D66EC1}"/>
    <cellStyle name="Normal 15 2 2" xfId="3704" xr:uid="{2C54A729-5269-4840-9E8C-73092007F436}"/>
    <cellStyle name="Normal 15 2 2 2" xfId="4553" xr:uid="{DF0ADA7B-C66B-4635-9B01-8ADC4C9DA4C1}"/>
    <cellStyle name="Normal 15 2 3" xfId="4554" xr:uid="{B8991C1B-322A-41A9-B2ED-5317D9840B1B}"/>
    <cellStyle name="Normal 15 3" xfId="3705" xr:uid="{FB1891E1-F9BA-4B19-A7AC-13D541028285}"/>
    <cellStyle name="Normal 15 3 2" xfId="4393" xr:uid="{FAB714EB-584B-4FAC-A554-E3A9268470F9}"/>
    <cellStyle name="Normal 15 3 3" xfId="4314" xr:uid="{DFCDEA7A-E6C0-4D75-9163-832C3D219A21}"/>
    <cellStyle name="Normal 15 3 4" xfId="4450" xr:uid="{F1F5C6CF-7AD7-4A3B-9F10-9BFAAFD6FA5E}"/>
    <cellStyle name="Normal 15 3 5" xfId="4720" xr:uid="{23176905-A3FA-4733-B85A-D24F31739FD9}"/>
    <cellStyle name="Normal 15 4" xfId="4313" xr:uid="{FBB176C3-CAB7-449E-AFC3-FDD7B44777C4}"/>
    <cellStyle name="Normal 15 4 2" xfId="4555" xr:uid="{EB2A220F-C8A0-4314-AD29-6D9CB518570E}"/>
    <cellStyle name="Normal 15 4 3" xfId="4719" xr:uid="{5B7C8571-01B6-4302-84BB-400C5DB9C9E3}"/>
    <cellStyle name="Normal 15 4 4" xfId="4695" xr:uid="{2C77937F-D569-4BC5-B17A-3B4DCF5217A4}"/>
    <cellStyle name="Normal 16" xfId="55" xr:uid="{98F399CE-5844-42B6-8E81-E059107E72B8}"/>
    <cellStyle name="Normal 16 2" xfId="3706" xr:uid="{D60139B8-CA08-43EC-AFE0-195D1F195703}"/>
    <cellStyle name="Normal 16 2 2" xfId="4394" xr:uid="{0B8F3D35-D052-406F-9F7C-45EC34E3C5D7}"/>
    <cellStyle name="Normal 16 2 3" xfId="4315" xr:uid="{739222D4-B99C-4F70-8685-347B67754F78}"/>
    <cellStyle name="Normal 16 2 4" xfId="4451" xr:uid="{02695EAE-62D6-4691-BB5B-555B1433C9FB}"/>
    <cellStyle name="Normal 16 2 5" xfId="4721" xr:uid="{BA931C21-E98B-460D-A0DF-4D82BDA8AFEA}"/>
    <cellStyle name="Normal 16 3" xfId="4422" xr:uid="{014926AF-33CE-4A3B-BBCB-B63D567DFE24}"/>
    <cellStyle name="Normal 17" xfId="56" xr:uid="{3B445630-575C-4E42-A67A-94633E61B60D}"/>
    <cellStyle name="Normal 17 2" xfId="3707" xr:uid="{3FF240A7-976C-4B69-9446-A19EA3AC50DC}"/>
    <cellStyle name="Normal 17 2 2" xfId="4395" xr:uid="{04D82806-1D99-4870-A9DA-2CD7E1716C59}"/>
    <cellStyle name="Normal 17 2 3" xfId="4317" xr:uid="{73726F26-D68D-4FB6-B252-80C139DFEF6F}"/>
    <cellStyle name="Normal 17 2 4" xfId="4452" xr:uid="{F160800E-7AE6-495D-B090-A40EDAA22362}"/>
    <cellStyle name="Normal 17 2 5" xfId="4722" xr:uid="{6E9EC186-797B-443E-8463-4351B6F4E525}"/>
    <cellStyle name="Normal 17 3" xfId="4318" xr:uid="{954C6B96-6B3F-428A-879E-D9A84DD62308}"/>
    <cellStyle name="Normal 17 4" xfId="4316" xr:uid="{483BC38A-0EF0-4DD4-947F-A3ADF59FC21B}"/>
    <cellStyle name="Normal 18" xfId="57" xr:uid="{2C2C581F-2F90-4E68-8463-03305B9AE820}"/>
    <cellStyle name="Normal 18 2" xfId="3708" xr:uid="{9769D254-556A-4A79-9D99-EDB19E9621C9}"/>
    <cellStyle name="Normal 18 2 2" xfId="4556" xr:uid="{9DC9DECA-74E9-4E37-B62A-C5AF081195CE}"/>
    <cellStyle name="Normal 18 3" xfId="4319" xr:uid="{DAF9A303-A20A-4846-BEF2-16480AA03FE0}"/>
    <cellStyle name="Normal 18 3 2" xfId="4557" xr:uid="{3EE28FBE-4A44-48CC-97B8-7A0F2090F944}"/>
    <cellStyle name="Normal 18 3 3" xfId="4723" xr:uid="{EA6CFCC7-BC2F-4DB9-B571-E61757B8B064}"/>
    <cellStyle name="Normal 18 3 4" xfId="4696" xr:uid="{DE1E8E3C-6AF8-404D-A9BA-F395AA75FD63}"/>
    <cellStyle name="Normal 19" xfId="58" xr:uid="{C041C901-852F-4A98-9648-FAF09D4DF662}"/>
    <cellStyle name="Normal 19 2" xfId="59" xr:uid="{06114056-0F92-477E-80AA-263229B69487}"/>
    <cellStyle name="Normal 19 2 2" xfId="3709" xr:uid="{08514E30-D177-452F-8E59-A821D68D2978}"/>
    <cellStyle name="Normal 19 2 2 2" xfId="4558" xr:uid="{4778CC34-EBF2-48AD-B429-3C58387C4678}"/>
    <cellStyle name="Normal 19 2 3" xfId="4559" xr:uid="{5B09833F-462C-4C8A-812C-C61FBE745ECD}"/>
    <cellStyle name="Normal 19 3" xfId="3710" xr:uid="{FF9A48A2-8ED2-4EF9-85C7-CF5DEBAC7C40}"/>
    <cellStyle name="Normal 19 3 2" xfId="4560" xr:uid="{2A0E62E1-AC15-4828-ACE1-97A7837B7708}"/>
    <cellStyle name="Normal 19 4" xfId="4561" xr:uid="{2C6C99E8-560A-495D-A6FA-BA39991054BC}"/>
    <cellStyle name="Normal 2" xfId="3" xr:uid="{0035700C-F3A5-4A6F-B63A-5CE25669DEE2}"/>
    <cellStyle name="Normal 2 2" xfId="60" xr:uid="{81947FDB-E35C-4847-B6B7-C073C66117A6}"/>
    <cellStyle name="Normal 2 2 2" xfId="61" xr:uid="{C7747213-E1B2-4F22-AFAD-FCF815951FB9}"/>
    <cellStyle name="Normal 2 2 2 2" xfId="3711" xr:uid="{E997D3CD-64E9-49E6-A75C-9D1D2F76E245}"/>
    <cellStyle name="Normal 2 2 2 2 2" xfId="4564" xr:uid="{8EE48F38-834B-4D1C-BEEC-33D6C9480829}"/>
    <cellStyle name="Normal 2 2 2 3" xfId="4565" xr:uid="{9EBAF7B4-5D9C-489D-BC43-1EE162A626E0}"/>
    <cellStyle name="Normal 2 2 3" xfId="3712" xr:uid="{A23FC06A-6A57-4A77-AB16-E55281ADF204}"/>
    <cellStyle name="Normal 2 2 3 2" xfId="4472" xr:uid="{2D3AEE4A-7C83-401C-98EB-97A343F54B23}"/>
    <cellStyle name="Normal 2 2 3 2 2" xfId="4566" xr:uid="{9844191A-CD3E-4D10-806F-DA9077D0BB14}"/>
    <cellStyle name="Normal 2 2 3 2 3" xfId="4751" xr:uid="{1010D1AD-2BB2-42A8-A477-7A05F2FDB0EC}"/>
    <cellStyle name="Normal 2 2 3 2 4" xfId="5306" xr:uid="{E61E6414-FE5E-451F-A4BB-F4AD395C46D4}"/>
    <cellStyle name="Normal 2 2 3 3" xfId="4595" xr:uid="{C10B2D95-DE3F-4CB5-B432-F8BD5C0ECE95}"/>
    <cellStyle name="Normal 2 2 3 4" xfId="4697" xr:uid="{0D9709C9-9890-4A30-A654-3E3A1D959A76}"/>
    <cellStyle name="Normal 2 2 3 5" xfId="4686" xr:uid="{45531708-50A4-4920-8EE3-CE5228A798A0}"/>
    <cellStyle name="Normal 2 2 4" xfId="4320" xr:uid="{CC4FECB9-6B73-431E-997E-AF6B506A6845}"/>
    <cellStyle name="Normal 2 2 4 2" xfId="4479" xr:uid="{3988247C-D31B-49B4-A621-0988FB3DB081}"/>
    <cellStyle name="Normal 2 2 4 3" xfId="4724" xr:uid="{22F58CBE-3044-4E7F-9EE1-56DDC425D360}"/>
    <cellStyle name="Normal 2 2 4 4" xfId="4698" xr:uid="{550B117C-6456-421B-8E34-C05D62BC0985}"/>
    <cellStyle name="Normal 2 2 5" xfId="4563" xr:uid="{31EDCF48-0D58-469B-ACB6-0092B2AF507C}"/>
    <cellStyle name="Normal 2 2 6" xfId="4754" xr:uid="{0BE1F369-37CC-4F8D-8E01-294BFC4D03A3}"/>
    <cellStyle name="Normal 2 3" xfId="62" xr:uid="{458CCE0D-3C5E-46CF-BA52-CB7669C17EFC}"/>
    <cellStyle name="Normal 2 3 2" xfId="63" xr:uid="{332C30D7-0405-4A28-8216-276422797961}"/>
    <cellStyle name="Normal 2 3 2 2" xfId="3713" xr:uid="{6FC28114-CAD9-47E6-A61B-9C2A35D82EF7}"/>
    <cellStyle name="Normal 2 3 2 2 2" xfId="4567" xr:uid="{80FD683E-98BE-46A9-B3CC-6C58CBB34B61}"/>
    <cellStyle name="Normal 2 3 2 3" xfId="4322" xr:uid="{B67A1CA1-7A9E-478D-8152-41666598212B}"/>
    <cellStyle name="Normal 2 3 2 3 2" xfId="4568" xr:uid="{EC05075C-CF68-4DA8-A625-F7BC19813069}"/>
    <cellStyle name="Normal 2 3 2 3 3" xfId="4726" xr:uid="{ED6E2DBA-8F91-4A76-9DD0-D57B7195CD16}"/>
    <cellStyle name="Normal 2 3 2 3 4" xfId="4699" xr:uid="{C0D5CF8A-FC1B-4BC3-94EC-C364CFC826BC}"/>
    <cellStyle name="Normal 2 3 3" xfId="64" xr:uid="{54D8D4DE-D796-426A-8D39-0B6EC64B1FE5}"/>
    <cellStyle name="Normal 2 3 4" xfId="65" xr:uid="{E2BF57D9-EB1E-4B56-A66A-75030DF46782}"/>
    <cellStyle name="Normal 2 3 5" xfId="3714" xr:uid="{9A15FBFF-70D3-4A27-894D-7455AA829DAF}"/>
    <cellStyle name="Normal 2 3 5 2" xfId="4569" xr:uid="{05CDF276-82BF-42F4-A9F2-4CA83080B511}"/>
    <cellStyle name="Normal 2 3 6" xfId="4321" xr:uid="{3CF3CE96-585C-4974-BBE3-E50F29054F11}"/>
    <cellStyle name="Normal 2 3 6 2" xfId="4570" xr:uid="{E598693A-064B-4C0F-BD92-9D089C6087AD}"/>
    <cellStyle name="Normal 2 3 6 3" xfId="4725" xr:uid="{B5A804EB-595C-4970-A0EC-39364484DA6F}"/>
    <cellStyle name="Normal 2 3 6 4" xfId="4700" xr:uid="{9F8B1234-CC95-4CB1-8BD7-34B3BB6C9B0F}"/>
    <cellStyle name="Normal 2 3 7" xfId="5319" xr:uid="{3920C777-216E-47B6-BD67-DEC8BF590239}"/>
    <cellStyle name="Normal 2 4" xfId="66" xr:uid="{6DDAB1DE-4F25-47FC-82C4-9FA9667D4CA1}"/>
    <cellStyle name="Normal 2 4 2" xfId="67" xr:uid="{AE47FBFE-84E1-4D52-9F05-AD02AE58FCF6}"/>
    <cellStyle name="Normal 2 4 3" xfId="3715" xr:uid="{7A532BDE-6DB0-4B76-B78A-4B1A20734004}"/>
    <cellStyle name="Normal 2 4 3 2" xfId="4571" xr:uid="{2AD659FF-0C07-4804-AFB1-794CE635231F}"/>
    <cellStyle name="Normal 2 4 3 3" xfId="4596" xr:uid="{DA0B8682-A886-4692-BEC2-0C2793A0A142}"/>
    <cellStyle name="Normal 2 4 4" xfId="4572" xr:uid="{4EC52CB7-A3A7-49DC-98FC-92BAE1A9F8D3}"/>
    <cellStyle name="Normal 2 4 5" xfId="4755" xr:uid="{32F18E20-F379-42AA-8E1F-F233BBCA83BA}"/>
    <cellStyle name="Normal 2 4 6" xfId="4753" xr:uid="{9596F4D6-44F2-46AB-A268-575FF12C1C9E}"/>
    <cellStyle name="Normal 2 5" xfId="3716" xr:uid="{61DFDBC4-1130-43A2-B676-4B4BDAE856A6}"/>
    <cellStyle name="Normal 2 5 2" xfId="3731" xr:uid="{ED6379ED-4DC3-4E74-B3E7-34EBC9E14304}"/>
    <cellStyle name="Normal 2 5 2 2" xfId="4430" xr:uid="{206E6329-7004-4A08-88B9-DFEB0D9ECDE0}"/>
    <cellStyle name="Normal 2 5 3" xfId="4423" xr:uid="{498A4861-33D5-490A-BC81-69E275DB9A78}"/>
    <cellStyle name="Normal 2 5 3 2" xfId="4475" xr:uid="{9699466B-22F8-4CB9-ABA7-C8CE3DF1AD69}"/>
    <cellStyle name="Normal 2 5 3 3" xfId="4737" xr:uid="{DCC5FF70-3653-4F85-B224-70DBA0C5A9D8}"/>
    <cellStyle name="Normal 2 5 3 4" xfId="5303" xr:uid="{63A193DC-AE4F-4CAB-980D-67409BAA7D6C}"/>
    <cellStyle name="Normal 2 5 4" xfId="4573" xr:uid="{8728E339-DD39-4FFE-B0C7-41A2C7D17459}"/>
    <cellStyle name="Normal 2 5 5" xfId="4481" xr:uid="{5CB99A60-8AF9-4CA2-8C40-084AA9E29903}"/>
    <cellStyle name="Normal 2 5 6" xfId="4480" xr:uid="{362AF64E-7348-4272-8FE2-07CD0482DD90}"/>
    <cellStyle name="Normal 2 5 7" xfId="4750" xr:uid="{A7733EE0-DA4E-4B3A-A94F-FC1A41680C8A}"/>
    <cellStyle name="Normal 2 5 8" xfId="4710" xr:uid="{BEEC2762-CABD-469E-A9ED-E2C8EE914315}"/>
    <cellStyle name="Normal 2 6" xfId="3732" xr:uid="{CE264A52-1D96-456C-AFC0-3C588881E9E4}"/>
    <cellStyle name="Normal 2 6 2" xfId="4425" xr:uid="{EE0466F4-CA5C-4F3A-8ECF-00847A9CB3F7}"/>
    <cellStyle name="Normal 2 6 3" xfId="4428" xr:uid="{8F4324CE-53F0-49E6-BF06-2E5C7D9EA22F}"/>
    <cellStyle name="Normal 2 6 4" xfId="4574" xr:uid="{14E7846D-B3ED-44AA-97A8-7DB072E549D7}"/>
    <cellStyle name="Normal 2 6 5" xfId="4471" xr:uid="{12F507A9-14CF-4AC0-A878-61885172591B}"/>
    <cellStyle name="Normal 2 6 5 2" xfId="4701" xr:uid="{62EE394D-57AB-43E5-B972-40EE4568C12E}"/>
    <cellStyle name="Normal 2 6 6" xfId="4443" xr:uid="{5E3574F5-9783-4798-AC64-D1D2255CEF97}"/>
    <cellStyle name="Normal 2 6 7" xfId="4424" xr:uid="{1A74950A-CC81-4FED-B375-DCE4B7C96F69}"/>
    <cellStyle name="Normal 2 7" xfId="4426" xr:uid="{9315E1B7-076A-43BD-8F81-7AEB39A569E4}"/>
    <cellStyle name="Normal 2 7 2" xfId="4576" xr:uid="{0990AD2F-DD95-425F-B21E-3658EFD645E5}"/>
    <cellStyle name="Normal 2 7 3" xfId="4575" xr:uid="{A28ED467-3593-4A52-9E73-CEAFFF9780C8}"/>
    <cellStyle name="Normal 2 7 4" xfId="5304" xr:uid="{A8BC19C2-1778-446F-8F7E-B02189AB741F}"/>
    <cellStyle name="Normal 2 8" xfId="4577" xr:uid="{BF9E756C-2705-4D4C-8E56-011CD4E1BA7A}"/>
    <cellStyle name="Normal 2 9" xfId="4562" xr:uid="{E0A5204E-7C41-4F99-987F-78AA4B674B8D}"/>
    <cellStyle name="Normal 20" xfId="68" xr:uid="{8E8A55AF-9A7C-4211-978B-3A9144434151}"/>
    <cellStyle name="Normal 20 2" xfId="3717" xr:uid="{716D65F0-75CE-4B4B-860D-00256ABA13C6}"/>
    <cellStyle name="Normal 20 2 2" xfId="3718" xr:uid="{1129408C-37CA-449A-AD65-46EF7B3BB143}"/>
    <cellStyle name="Normal 20 2 2 2" xfId="4396" xr:uid="{097538D2-004A-4D1E-88C5-16FBE099166C}"/>
    <cellStyle name="Normal 20 2 2 3" xfId="4388" xr:uid="{7652057C-BBCB-4C69-9326-E56D2B3F998D}"/>
    <cellStyle name="Normal 20 2 2 4" xfId="4468" xr:uid="{2E11D59E-DE01-4A32-BECA-A11EA4B77E4D}"/>
    <cellStyle name="Normal 20 2 2 5" xfId="4735" xr:uid="{AE5674F1-14A4-4C85-98AF-17B0DA40B50A}"/>
    <cellStyle name="Normal 20 2 3" xfId="4391" xr:uid="{5D6C170E-E63C-4326-8B14-E19A0F0AB5F7}"/>
    <cellStyle name="Normal 20 2 4" xfId="4387" xr:uid="{F9982195-3B78-48F5-96EB-79B8D63FEE43}"/>
    <cellStyle name="Normal 20 2 5" xfId="4467" xr:uid="{6ECEB306-1BC4-4CD3-A634-2984A7D1AA8E}"/>
    <cellStyle name="Normal 20 2 6" xfId="4734" xr:uid="{D50E14B3-F277-42AC-9F7E-64B018EC9A25}"/>
    <cellStyle name="Normal 20 3" xfId="3827" xr:uid="{4526E91D-6868-42FA-8887-AC273CD074C0}"/>
    <cellStyle name="Normal 20 3 2" xfId="4629" xr:uid="{F67D5CFE-7CB7-4171-988D-434692E5EA33}"/>
    <cellStyle name="Normal 20 4" xfId="4323" xr:uid="{ABB4576C-CF87-4AD1-8625-469EDEABF8C5}"/>
    <cellStyle name="Normal 20 4 2" xfId="4473" xr:uid="{640DFCE6-2D4F-4315-B079-31D266933A3F}"/>
    <cellStyle name="Normal 20 4 3" xfId="4727" xr:uid="{1D750255-C7A6-4936-A2E7-A332019B1B48}"/>
    <cellStyle name="Normal 20 4 4" xfId="4702" xr:uid="{4AAAF461-D50D-4C2C-AC51-23031906C1B9}"/>
    <cellStyle name="Normal 20 5" xfId="4478" xr:uid="{8680A81E-3420-4B4D-BD53-5E869D1FAFA4}"/>
    <cellStyle name="Normal 20 6" xfId="4476" xr:uid="{F3988AD6-53AF-4205-9D6D-093943DE059B}"/>
    <cellStyle name="Normal 20 7" xfId="4687" xr:uid="{B17217DD-FB63-4914-9A82-62F4E130D0FD}"/>
    <cellStyle name="Normal 20 8" xfId="4708" xr:uid="{E713A5CE-1AC0-41D6-92C1-3345FD85A4BA}"/>
    <cellStyle name="Normal 20 9" xfId="4707" xr:uid="{B57CE69E-5BD7-45E3-BFCD-2EEF653CF0CC}"/>
    <cellStyle name="Normal 21" xfId="69" xr:uid="{04081D57-1898-4D38-83CB-9B21C2A98D5D}"/>
    <cellStyle name="Normal 21 2" xfId="3719" xr:uid="{A7C7CC18-D1B6-4644-8BD4-59F89FC4E7B5}"/>
    <cellStyle name="Normal 21 2 2" xfId="3720" xr:uid="{92FFAB1B-B404-4971-9DE3-AFE1EA0567FA}"/>
    <cellStyle name="Normal 21 3" xfId="4324" xr:uid="{A69224A7-06D4-4695-A633-A16CDBB5035D}"/>
    <cellStyle name="Normal 21 3 2" xfId="4631" xr:uid="{E04CAB00-3E35-4C80-923C-D6D7F75705E6}"/>
    <cellStyle name="Normal 21 3 3" xfId="4630" xr:uid="{39D6D4BA-0932-4B50-85C4-09C81B9DAD29}"/>
    <cellStyle name="Normal 21 4" xfId="4453" xr:uid="{DBDD930A-29E4-4B1C-A652-CFE4A5727537}"/>
    <cellStyle name="Normal 21 5" xfId="4728" xr:uid="{9A78716E-EAB9-4FF8-ADC7-9A0DC63ADEC2}"/>
    <cellStyle name="Normal 22" xfId="685" xr:uid="{DBD1A801-CAAE-4B40-AE62-921F5BAF757B}"/>
    <cellStyle name="Normal 22 2" xfId="3661" xr:uid="{30B296A3-7893-445D-AEC2-33D7902CFB24}"/>
    <cellStyle name="Normal 22 3" xfId="3660" xr:uid="{B38CE2FE-5939-4C84-B6DA-2840A2E4FD98}"/>
    <cellStyle name="Normal 22 3 2" xfId="4325" xr:uid="{3238B2FA-A6A0-4772-AD80-415748A91719}"/>
    <cellStyle name="Normal 22 3 2 2" xfId="4633" xr:uid="{8CEC7467-D679-4E7F-93FD-770D9C669A2B}"/>
    <cellStyle name="Normal 22 3 3" xfId="4632" xr:uid="{ED7F8FA1-4F65-4BA8-99AA-689384872E1B}"/>
    <cellStyle name="Normal 22 3 4" xfId="4615" xr:uid="{F37387CC-9E82-41BD-A87A-32D32A2F4804}"/>
    <cellStyle name="Normal 22 4" xfId="3664" xr:uid="{87B191B9-AB06-4845-97FD-9CC3970DD068}"/>
    <cellStyle name="Normal 22 4 2" xfId="4401" xr:uid="{B9CD0BA7-7CE2-420A-838E-ADA84240E231}"/>
    <cellStyle name="Normal 22 4 3" xfId="4742" xr:uid="{4E1972A4-CE21-40D6-A006-ABB60AF94DBC}"/>
    <cellStyle name="Normal 22 4 4" xfId="4616" xr:uid="{FFCF816E-F488-422D-A56A-080CA50E5C17}"/>
    <cellStyle name="Normal 22 4 5" xfId="4454" xr:uid="{19379705-C331-4F6B-B12C-95ECE379C6C7}"/>
    <cellStyle name="Normal 22 4 6" xfId="4440" xr:uid="{F8968DB5-7322-41B8-B276-497B2E6C81E8}"/>
    <cellStyle name="Normal 22 4 7" xfId="4439" xr:uid="{366F5FEF-5418-4C70-BD29-8E4638F9ECC0}"/>
    <cellStyle name="Normal 22 4 8" xfId="4438" xr:uid="{F3B02A6B-C027-4066-A7F3-DC8FE39CEC14}"/>
    <cellStyle name="Normal 22 4 9" xfId="4437" xr:uid="{D0932FDB-1069-4AFA-8946-E12116CFF31C}"/>
    <cellStyle name="Normal 22 5" xfId="4729" xr:uid="{5A715DCC-1B59-4116-BBC1-C76D371DBA6F}"/>
    <cellStyle name="Normal 23" xfId="3721" xr:uid="{AA7258D7-AC17-44F6-AB93-B71777CD3756}"/>
    <cellStyle name="Normal 23 2" xfId="4282" xr:uid="{3B199B0A-27D4-4F36-BDF1-D36AB6C596B4}"/>
    <cellStyle name="Normal 23 2 2" xfId="4327" xr:uid="{7CCB0C9F-D973-453F-BD07-C890E063F9B8}"/>
    <cellStyle name="Normal 23 2 2 2" xfId="4752" xr:uid="{E0C8CC96-367C-4CB8-9395-4A71B7AF47C8}"/>
    <cellStyle name="Normal 23 2 2 3" xfId="4617" xr:uid="{82BF3159-602B-4966-A8A7-64FA57FFC049}"/>
    <cellStyle name="Normal 23 2 2 4" xfId="4578" xr:uid="{9F0471C0-75BE-4CDE-9410-40AC64A44AF3}"/>
    <cellStyle name="Normal 23 2 3" xfId="4456" xr:uid="{AC673C73-26F8-485F-82D0-6FC6D841327A}"/>
    <cellStyle name="Normal 23 2 4" xfId="4703" xr:uid="{1F525340-5C51-41C1-A42B-3C1BC3CB1618}"/>
    <cellStyle name="Normal 23 3" xfId="4397" xr:uid="{79B71BD9-5A6D-4141-93CD-52DC7011BCBE}"/>
    <cellStyle name="Normal 23 4" xfId="4326" xr:uid="{E224EDB5-8550-4172-865D-479604FC2C52}"/>
    <cellStyle name="Normal 23 5" xfId="4455" xr:uid="{8A9FB433-0A21-48FA-8009-42F329D8B15B}"/>
    <cellStyle name="Normal 23 6" xfId="4730" xr:uid="{E5D63904-C92E-4453-9942-453B1F375517}"/>
    <cellStyle name="Normal 24" xfId="3722" xr:uid="{FCC983FE-E479-4889-8593-4EDB6EED1EA2}"/>
    <cellStyle name="Normal 24 2" xfId="3723" xr:uid="{BA0813EC-FEF6-4E76-B800-D03C835674AE}"/>
    <cellStyle name="Normal 24 2 2" xfId="4399" xr:uid="{7A6A5851-AFAC-40C7-A4AB-CEFF2C8C4352}"/>
    <cellStyle name="Normal 24 2 3" xfId="4329" xr:uid="{9B1C886E-162A-4D42-AB88-F2318094B15F}"/>
    <cellStyle name="Normal 24 2 4" xfId="4458" xr:uid="{4A2D8089-BCCC-4503-AB8C-125A620795F6}"/>
    <cellStyle name="Normal 24 2 5" xfId="4732" xr:uid="{F0A50A95-4D6B-4C1E-A1C8-82661E38F217}"/>
    <cellStyle name="Normal 24 3" xfId="4398" xr:uid="{68B0E33E-2EA5-415E-9688-F3CEFD8D15E2}"/>
    <cellStyle name="Normal 24 4" xfId="4328" xr:uid="{BB4DD9AD-2647-4F75-A9AA-702A53A61766}"/>
    <cellStyle name="Normal 24 5" xfId="4457" xr:uid="{1B4210C2-50E7-4863-9311-236ED2343C51}"/>
    <cellStyle name="Normal 24 6" xfId="4731" xr:uid="{FBABA73A-0512-4760-8631-8CCB930C16C0}"/>
    <cellStyle name="Normal 25" xfId="3730" xr:uid="{B58A28F4-37C0-4E23-B539-4577CA07567C}"/>
    <cellStyle name="Normal 25 2" xfId="4331" xr:uid="{95D9501A-0057-41A4-89F0-41F66DDBA628}"/>
    <cellStyle name="Normal 25 3" xfId="4400" xr:uid="{CA819232-7020-4B97-9CAA-B46FDC9C33A3}"/>
    <cellStyle name="Normal 25 4" xfId="4330" xr:uid="{5E24158A-45D9-4480-8A88-B7BFAAD2A24E}"/>
    <cellStyle name="Normal 25 5" xfId="4459" xr:uid="{6FC9136F-0562-4E0F-AA87-4B306C8A88E5}"/>
    <cellStyle name="Normal 26" xfId="4280" xr:uid="{0D83D9E4-D4B2-4254-995F-8DACE57C858A}"/>
    <cellStyle name="Normal 26 2" xfId="4281" xr:uid="{416AED12-A0B3-4EE5-AAD5-BFEF2B1729DA}"/>
    <cellStyle name="Normal 26 2 2" xfId="4333" xr:uid="{A9C00E2A-65EA-4A56-A65C-65CC5F7A625C}"/>
    <cellStyle name="Normal 26 3" xfId="4332" xr:uid="{30726338-136F-43C3-934A-243B25030270}"/>
    <cellStyle name="Normal 26 3 2" xfId="4619" xr:uid="{945950E7-D0A6-43D8-9F89-1E559BC5E8C2}"/>
    <cellStyle name="Normal 27" xfId="4334" xr:uid="{1756C4C4-9558-4D7F-A0D1-3894885129F1}"/>
    <cellStyle name="Normal 27 2" xfId="4335" xr:uid="{A3F58BB9-46FD-466E-815A-22226A2D7A38}"/>
    <cellStyle name="Normal 27 3" xfId="4460" xr:uid="{34ED6F3C-98BD-4D82-8240-C23474036FCD}"/>
    <cellStyle name="Normal 27 4" xfId="4444" xr:uid="{54A2F4C9-CDE8-4E0F-9A9B-6EF4F11DD966}"/>
    <cellStyle name="Normal 27 5" xfId="4435" xr:uid="{C1E64BDA-F8D7-4A6C-88CA-1201E69EFE15}"/>
    <cellStyle name="Normal 27 6" xfId="4432" xr:uid="{A1B05E58-BC7D-46DF-AD0D-4169832047BB}"/>
    <cellStyle name="Normal 28" xfId="4336" xr:uid="{9334E149-A125-42DB-949A-C8CD353BA308}"/>
    <cellStyle name="Normal 28 2" xfId="4337" xr:uid="{BEEF696E-0B5D-4D2B-854F-DB966B9ABBD6}"/>
    <cellStyle name="Normal 28 3" xfId="4338" xr:uid="{C8C345BC-20A6-4D78-BD9B-9D6EB7311C82}"/>
    <cellStyle name="Normal 29" xfId="4339" xr:uid="{A692C076-5BB4-45C3-995F-2E7E2BC684E4}"/>
    <cellStyle name="Normal 29 2" xfId="4340" xr:uid="{8B91843C-F333-4D12-ABE3-DB64191C88C0}"/>
    <cellStyle name="Normal 3" xfId="2" xr:uid="{665067A7-73F8-4B7E-BFD2-7BB3B9468366}"/>
    <cellStyle name="Normal 3 2" xfId="70" xr:uid="{8A70F68A-0B8A-4B7F-B262-2AB816936043}"/>
    <cellStyle name="Normal 3 2 2" xfId="71" xr:uid="{5CFC04AD-D90C-4FD6-886B-A3D4F3CEFAA8}"/>
    <cellStyle name="Normal 3 2 2 2" xfId="3724" xr:uid="{553D6381-1313-49F9-B108-CE6DDC140F78}"/>
    <cellStyle name="Normal 3 2 2 2 2" xfId="4580" xr:uid="{BA2FE7B6-3CA9-40EC-9716-914D92C9103F}"/>
    <cellStyle name="Normal 3 2 2 3" xfId="4581" xr:uid="{006AB5D7-B513-496A-B3AD-61CAB7D1553D}"/>
    <cellStyle name="Normal 3 2 3" xfId="72" xr:uid="{0EFE1E37-CDF5-4818-931F-92C4BE460319}"/>
    <cellStyle name="Normal 3 2 4" xfId="3725" xr:uid="{01CD1C9F-3C96-486A-AEBB-B964FE8FA3DA}"/>
    <cellStyle name="Normal 3 2 4 2" xfId="4582" xr:uid="{5778EE96-BF0D-4610-93FE-7FFBE48901E2}"/>
    <cellStyle name="Normal 3 2 5" xfId="4431" xr:uid="{12A7AD4E-BAA8-4FCE-A7A9-202F4F9441E9}"/>
    <cellStyle name="Normal 3 2 5 2" xfId="4583" xr:uid="{79E8FAFB-0D83-43AC-A9C4-59E02651879D}"/>
    <cellStyle name="Normal 3 2 5 3" xfId="5305" xr:uid="{3696D081-6565-4779-A3B4-87BF82F68C71}"/>
    <cellStyle name="Normal 3 3" xfId="73" xr:uid="{35FF0736-5473-4EC3-80F4-A8D17318188D}"/>
    <cellStyle name="Normal 3 3 2" xfId="3726" xr:uid="{952BD9F8-0A7C-4EFA-B6EA-AB84D1A7EBCB}"/>
    <cellStyle name="Normal 3 3 2 2" xfId="4584" xr:uid="{208D211A-8AFF-4379-A726-E300DC382253}"/>
    <cellStyle name="Normal 3 3 3" xfId="4585" xr:uid="{112BEFA0-95D1-477C-A88C-571FDA0F2733}"/>
    <cellStyle name="Normal 3 4" xfId="3733" xr:uid="{D5F89B10-BF87-44D5-9697-56E327B99A8A}"/>
    <cellStyle name="Normal 3 4 2" xfId="4284" xr:uid="{F2D9E610-9362-40FB-A100-34B8FD21DA69}"/>
    <cellStyle name="Normal 3 4 2 2" xfId="4586" xr:uid="{101012DF-C9A0-443F-AC94-DE37DD2E4412}"/>
    <cellStyle name="Normal 3 5" xfId="4283" xr:uid="{7C6C6063-83A6-4952-8D00-D6C78573F72E}"/>
    <cellStyle name="Normal 3 5 2" xfId="4587" xr:uid="{8CDBA249-A37F-4590-AD95-279F86ABFECA}"/>
    <cellStyle name="Normal 3 5 3" xfId="4736" xr:uid="{2FA5D7BA-F9D1-49AF-8591-67E4A9A43F3E}"/>
    <cellStyle name="Normal 3 5 4" xfId="4704" xr:uid="{F71E5886-BE0E-4110-920A-D7FD94EE830D}"/>
    <cellStyle name="Normal 3 6" xfId="4579" xr:uid="{D335EF54-C35D-468B-881A-525AF4523260}"/>
    <cellStyle name="Normal 30" xfId="4341" xr:uid="{0F153668-6E7C-4A5A-8CFE-F95E2CF4A94E}"/>
    <cellStyle name="Normal 30 2" xfId="4342" xr:uid="{D1397F51-B49F-4BB5-BA40-286EDBD5DF87}"/>
    <cellStyle name="Normal 31" xfId="4343" xr:uid="{0603997A-EED9-4E7B-AA7F-C96389E15C99}"/>
    <cellStyle name="Normal 31 2" xfId="4344" xr:uid="{CB0B1A13-1F52-4856-B3A0-CAA4C06ED3D1}"/>
    <cellStyle name="Normal 32" xfId="4345" xr:uid="{45D68AA1-B7C8-47C0-A91C-46D05DDE29F4}"/>
    <cellStyle name="Normal 33" xfId="4346" xr:uid="{1F6114BB-C6F3-4203-B2F4-D64236EE99E9}"/>
    <cellStyle name="Normal 33 2" xfId="4347" xr:uid="{C94E3AF1-B4F0-4C9B-BA2C-1E163C519EB3}"/>
    <cellStyle name="Normal 34" xfId="4348" xr:uid="{1DAB725B-826C-4DF6-A736-EF4B3706C0CC}"/>
    <cellStyle name="Normal 34 2" xfId="4349" xr:uid="{D3258170-5A2A-4750-AA9D-506BF0B5782C}"/>
    <cellStyle name="Normal 35" xfId="4350" xr:uid="{3580702B-079D-4E99-82BF-B286C286776C}"/>
    <cellStyle name="Normal 35 2" xfId="4351" xr:uid="{50774BC6-396A-4050-A6FF-F8BA852BB03F}"/>
    <cellStyle name="Normal 36" xfId="4352" xr:uid="{23BD0D77-1942-441E-AC6C-CBA67E9046EA}"/>
    <cellStyle name="Normal 36 2" xfId="4353" xr:uid="{F7AA4CDC-1132-4041-BA7C-150FD6A5DF7D}"/>
    <cellStyle name="Normal 37" xfId="4354" xr:uid="{139E11A4-EA88-40B5-9C91-66487596B8FA}"/>
    <cellStyle name="Normal 37 2" xfId="4355" xr:uid="{08D13CE0-9F11-431E-8860-96C57867674D}"/>
    <cellStyle name="Normal 38" xfId="4356" xr:uid="{AB740B38-71B8-44DB-B03E-8274F349C123}"/>
    <cellStyle name="Normal 38 2" xfId="4357" xr:uid="{4DF1974D-016A-477D-A2C4-167E4097EA91}"/>
    <cellStyle name="Normal 39" xfId="4358" xr:uid="{9275D103-6E53-411F-B77F-CA1C309EA2ED}"/>
    <cellStyle name="Normal 39 2" xfId="4359" xr:uid="{0F79928B-3CA5-4C17-8293-7EBD6337AA76}"/>
    <cellStyle name="Normal 39 2 2" xfId="4360" xr:uid="{651CDCDC-C2DB-4C8E-96D4-E7C1500ADBFA}"/>
    <cellStyle name="Normal 39 3" xfId="4361" xr:uid="{63CE9AD1-DFEB-4C2C-84E9-8B6873B08180}"/>
    <cellStyle name="Normal 4" xfId="74" xr:uid="{FC705A62-1FFF-4513-887A-CF00375EAB7E}"/>
    <cellStyle name="Normal 4 2" xfId="75" xr:uid="{9117C176-BBA8-4933-9958-998D2B45615E}"/>
    <cellStyle name="Normal 4 2 2" xfId="686" xr:uid="{4896169A-1F72-45C2-9D3D-1B494496C142}"/>
    <cellStyle name="Normal 4 2 2 2" xfId="687" xr:uid="{1491E183-EE0B-4F40-B280-D9787AD4201A}"/>
    <cellStyle name="Normal 4 2 2 3" xfId="688" xr:uid="{018EE500-9BD7-4CF4-A6D9-669B5C4D2116}"/>
    <cellStyle name="Normal 4 2 2 4" xfId="689" xr:uid="{68D0F126-D9A3-4546-8E6C-026699A0AB6C}"/>
    <cellStyle name="Normal 4 2 2 4 2" xfId="690" xr:uid="{8D8BB173-2605-4430-84F6-5F617C331145}"/>
    <cellStyle name="Normal 4 2 2 4 3" xfId="691" xr:uid="{CC52EF69-2CCE-468A-85E7-7CCDC6EFE0FC}"/>
    <cellStyle name="Normal 4 2 2 4 3 2" xfId="692" xr:uid="{4A51530B-A88B-4F6C-9B41-0C8ABDF7AD5A}"/>
    <cellStyle name="Normal 4 2 2 4 3 3" xfId="3663" xr:uid="{B12FED00-E048-42B8-A360-C0D4F3C3516F}"/>
    <cellStyle name="Normal 4 2 3" xfId="4275" xr:uid="{884B49E8-D7E9-4C4E-B189-FA39AF53467D}"/>
    <cellStyle name="Normal 4 2 3 2" xfId="4286" xr:uid="{8EF5858B-1C8B-45C7-925D-F7B3E3C8A0EF}"/>
    <cellStyle name="Normal 4 2 3 2 2" xfId="4588" xr:uid="{C9085BDC-3C43-4F5F-B929-5F2A90D64B10}"/>
    <cellStyle name="Normal 4 2 3 3" xfId="4634" xr:uid="{9E830009-74BB-4B4A-8D6B-8578E3108228}"/>
    <cellStyle name="Normal 4 2 3 3 2" xfId="4635" xr:uid="{5DB3A50C-8202-4C71-9894-C9F180FFD858}"/>
    <cellStyle name="Normal 4 2 3 4" xfId="4636" xr:uid="{04960F8C-6B31-4174-B110-7A199064C268}"/>
    <cellStyle name="Normal 4 2 3 5" xfId="4637" xr:uid="{18EA69D9-EB32-4F29-BBF1-A97D3F835335}"/>
    <cellStyle name="Normal 4 2 4" xfId="4276" xr:uid="{1013C258-0B04-4D27-B3BD-69D90CE14646}"/>
    <cellStyle name="Normal 4 2 4 2" xfId="4363" xr:uid="{0796B06A-74D9-4D07-8723-972A10A8A489}"/>
    <cellStyle name="Normal 4 2 4 2 2" xfId="4638" xr:uid="{D61C7144-C01E-485C-928D-FBEED92A9DA7}"/>
    <cellStyle name="Normal 4 2 4 2 3" xfId="4618" xr:uid="{DF8AD58D-CD57-4E44-A928-15C38EFC8EAC}"/>
    <cellStyle name="Normal 4 2 4 2 4" xfId="4474" xr:uid="{617A1CE6-C966-4CA0-AAA1-24519A87D0FA}"/>
    <cellStyle name="Normal 4 2 4 3" xfId="4461" xr:uid="{91933C9A-34E5-4677-8F70-D3CA33979BE3}"/>
    <cellStyle name="Normal 4 2 4 4" xfId="4705" xr:uid="{4B65123C-2BD3-47C4-BA4F-FF9485F038A1}"/>
    <cellStyle name="Normal 4 2 5" xfId="3828" xr:uid="{576717D8-697B-4FA5-9921-C6296E335DC5}"/>
    <cellStyle name="Normal 4 2 6" xfId="4477" xr:uid="{7FFA772B-1B16-4A2C-A817-6FC8153EB96B}"/>
    <cellStyle name="Normal 4 2 7" xfId="4433" xr:uid="{FE094989-41E6-4F4D-8C20-C424792F4D95}"/>
    <cellStyle name="Normal 4 3" xfId="76" xr:uid="{83A7891B-6E85-4349-B6A5-A8E61C2A6435}"/>
    <cellStyle name="Normal 4 3 2" xfId="77" xr:uid="{50CF98B1-D902-4637-9866-1A52D39044DF}"/>
    <cellStyle name="Normal 4 3 2 2" xfId="693" xr:uid="{2E536F0A-A848-451F-9F13-BF45A93BD6F6}"/>
    <cellStyle name="Normal 4 3 2 3" xfId="3829" xr:uid="{C72419E2-C3E3-487C-AB41-4B6488527ECD}"/>
    <cellStyle name="Normal 4 3 3" xfId="694" xr:uid="{6BECBD3E-8281-4BF1-8E2C-1F2FB1534226}"/>
    <cellStyle name="Normal 4 3 3 2" xfId="4482" xr:uid="{5C425982-4EE0-42EB-8241-AE8E92B9B0B9}"/>
    <cellStyle name="Normal 4 3 4" xfId="695" xr:uid="{5F261EDC-A282-41FA-9407-8929A38EE5C1}"/>
    <cellStyle name="Normal 4 3 5" xfId="696" xr:uid="{A2A28986-97BE-4E9B-B0CC-911341B95428}"/>
    <cellStyle name="Normal 4 3 5 2" xfId="697" xr:uid="{F58333DF-904F-44FE-9076-C01AE086F54E}"/>
    <cellStyle name="Normal 4 3 5 3" xfId="698" xr:uid="{DB7C556D-D87D-4FE8-8B94-D756C8A69FDF}"/>
    <cellStyle name="Normal 4 3 5 3 2" xfId="699" xr:uid="{45F5DE2A-25DD-448A-8239-5E2743D9C7C0}"/>
    <cellStyle name="Normal 4 3 5 3 3" xfId="3662" xr:uid="{95676681-2D7C-4477-A607-21536B3A41F1}"/>
    <cellStyle name="Normal 4 3 6" xfId="3735" xr:uid="{A8652357-CDF7-410B-A13D-41EE1FA9330D}"/>
    <cellStyle name="Normal 4 4" xfId="3734" xr:uid="{7C478B06-BB71-4480-BEE2-CF6BC05B0E39}"/>
    <cellStyle name="Normal 4 4 2" xfId="4277" xr:uid="{350661D0-0656-46E5-BB66-165D57D6D0B9}"/>
    <cellStyle name="Normal 4 4 3" xfId="4285" xr:uid="{4A0231BE-577D-4DD0-BAF0-D8AEC7CC5128}"/>
    <cellStyle name="Normal 4 4 3 2" xfId="4288" xr:uid="{51426F55-DE63-4BF2-A25C-B104FA42F264}"/>
    <cellStyle name="Normal 4 4 3 3" xfId="4287" xr:uid="{BF13A3F2-A381-4020-9127-BE7E99E333AA}"/>
    <cellStyle name="Normal 4 4 4" xfId="4743" xr:uid="{69679F11-2B76-433C-9DA2-701DF3EBED92}"/>
    <cellStyle name="Normal 4 5" xfId="4278" xr:uid="{7C18D5B7-2EDE-4559-8F2A-F6AB8894515E}"/>
    <cellStyle name="Normal 4 5 2" xfId="4362" xr:uid="{5A6AAB6D-2DAF-4029-8200-3137056438B8}"/>
    <cellStyle name="Normal 4 6" xfId="4279" xr:uid="{E4A13788-E179-4EF6-85F3-0D47C051AF14}"/>
    <cellStyle name="Normal 4 7" xfId="3737" xr:uid="{D693D4F2-B4B6-4F72-AF03-75EBA911F3F2}"/>
    <cellStyle name="Normal 4 8" xfId="4429" xr:uid="{7993A651-C64F-42D0-BBF8-D6D44000ACA7}"/>
    <cellStyle name="Normal 40" xfId="4364" xr:uid="{D735D649-A7DC-4F7E-9D45-A36E2E0CC2AE}"/>
    <cellStyle name="Normal 40 2" xfId="4365" xr:uid="{FDB082EF-EF06-4758-89D3-D6C4FF5B0AAE}"/>
    <cellStyle name="Normal 40 2 2" xfId="4366" xr:uid="{BE0B3F9B-5168-454F-B996-6477A11A62A2}"/>
    <cellStyle name="Normal 40 3" xfId="4367" xr:uid="{258A8EB6-7DCD-444C-9D69-C56F391EC56A}"/>
    <cellStyle name="Normal 41" xfId="4368" xr:uid="{F173C326-4253-45EA-9BA0-DB28F692F1E4}"/>
    <cellStyle name="Normal 41 2" xfId="4369" xr:uid="{A3ACD2B9-9CB4-4A2F-ABA4-D8814CA7A8E5}"/>
    <cellStyle name="Normal 42" xfId="4370" xr:uid="{F6447E45-C78E-4B20-80D5-369485AD82E1}"/>
    <cellStyle name="Normal 42 2" xfId="4371" xr:uid="{EC39188C-02B0-4D6F-8036-71E93506493B}"/>
    <cellStyle name="Normal 43" xfId="4372" xr:uid="{B5B26171-18CB-4E2B-8E83-E1F95461C1A1}"/>
    <cellStyle name="Normal 43 2" xfId="4373" xr:uid="{4AE4BAAD-2704-4711-9FB7-AA77F8463171}"/>
    <cellStyle name="Normal 44" xfId="4383" xr:uid="{422F9DA4-B7B8-427D-AB95-BF5053A95E21}"/>
    <cellStyle name="Normal 44 2" xfId="4384" xr:uid="{AD11D5AD-45DF-4CC4-AABE-76F8375E7F21}"/>
    <cellStyle name="Normal 45" xfId="4597" xr:uid="{15FE0B6C-B7D6-4FB5-87A7-7885C3874149}"/>
    <cellStyle name="Normal 5" xfId="78" xr:uid="{B8FF0E67-1BD9-493D-ADF3-1723557348D5}"/>
    <cellStyle name="Normal 5 10" xfId="700" xr:uid="{000E753A-8D13-425E-BF72-B6D9AFE49B13}"/>
    <cellStyle name="Normal 5 10 2" xfId="701" xr:uid="{F4D9D5FB-7ECD-4AD8-9BBB-A42B49B84902}"/>
    <cellStyle name="Normal 5 10 2 2" xfId="702" xr:uid="{56968C12-DA23-4E13-9599-F36B70B35C57}"/>
    <cellStyle name="Normal 5 10 2 3" xfId="703" xr:uid="{DA45BD67-4D3F-42FF-B355-D4B61C5271D0}"/>
    <cellStyle name="Normal 5 10 2 4" xfId="704" xr:uid="{9353C08F-A8FC-46FA-B966-FC107499BAA2}"/>
    <cellStyle name="Normal 5 10 3" xfId="705" xr:uid="{2936E1C1-4C6C-472A-ADC0-F41E85051157}"/>
    <cellStyle name="Normal 5 10 3 2" xfId="706" xr:uid="{3923F4C2-A56E-4F89-9E01-C67813731463}"/>
    <cellStyle name="Normal 5 10 3 3" xfId="707" xr:uid="{8F76D29E-66A0-43B9-8AB6-D1F0EAAB53F5}"/>
    <cellStyle name="Normal 5 10 3 4" xfId="708" xr:uid="{9E8217B1-4647-449A-AD79-411A020D2EBA}"/>
    <cellStyle name="Normal 5 10 4" xfId="709" xr:uid="{E92FC3CA-1E3F-48DB-9AF3-6C4DA5D3EA0B}"/>
    <cellStyle name="Normal 5 10 5" xfId="710" xr:uid="{8D96626F-C22C-4F36-8020-DFD1F22029FD}"/>
    <cellStyle name="Normal 5 10 6" xfId="711" xr:uid="{97F148D4-9026-44C2-91CD-03A7D9D91DEC}"/>
    <cellStyle name="Normal 5 11" xfId="712" xr:uid="{BE3030E0-6B10-4C70-A292-5395F38839CB}"/>
    <cellStyle name="Normal 5 11 2" xfId="713" xr:uid="{87875080-69DC-4A39-81A8-E42F77D5957E}"/>
    <cellStyle name="Normal 5 11 2 2" xfId="714" xr:uid="{1F469F8E-7F54-4174-8B5D-DFD6BC6E20B4}"/>
    <cellStyle name="Normal 5 11 2 2 2" xfId="4374" xr:uid="{D24F44DF-A013-4FE8-A7B2-345921067BC5}"/>
    <cellStyle name="Normal 5 11 2 2 3" xfId="4604" xr:uid="{20452CC7-D4EE-4CF1-814E-856978D7F918}"/>
    <cellStyle name="Normal 5 11 2 3" xfId="715" xr:uid="{230DD149-13C8-44A1-8964-FDB32D800FE1}"/>
    <cellStyle name="Normal 5 11 2 4" xfId="716" xr:uid="{38857DD3-AE08-40DA-8DD7-481C6DE3C40C}"/>
    <cellStyle name="Normal 5 11 3" xfId="717" xr:uid="{CEB129B1-4A26-4841-A041-05B27BA649C7}"/>
    <cellStyle name="Normal 5 11 4" xfId="718" xr:uid="{C7E76E38-CFF6-486F-9242-DB01D50EFD4D}"/>
    <cellStyle name="Normal 5 11 4 2" xfId="4744" xr:uid="{15A4B422-7A3A-4F00-8F41-11024EBDE1CA}"/>
    <cellStyle name="Normal 5 11 4 3" xfId="4605" xr:uid="{3D6207BE-2EAE-47CB-BE60-0150926EF62D}"/>
    <cellStyle name="Normal 5 11 4 4" xfId="4462" xr:uid="{C5A42E67-B7A1-4077-B028-4FC38410187D}"/>
    <cellStyle name="Normal 5 11 5" xfId="719" xr:uid="{D5A8B373-1358-4F4E-BFED-95DB51BD413B}"/>
    <cellStyle name="Normal 5 12" xfId="720" xr:uid="{927CB610-D10A-4032-B433-E80630747DE4}"/>
    <cellStyle name="Normal 5 12 2" xfId="721" xr:uid="{FC67B43D-EC19-4654-A577-8CFF1FA01D60}"/>
    <cellStyle name="Normal 5 12 3" xfId="722" xr:uid="{BE7CA7F5-A65E-493F-98F9-B857119B8866}"/>
    <cellStyle name="Normal 5 12 4" xfId="723" xr:uid="{94C40900-8792-4609-B4AB-CB7935CC9B21}"/>
    <cellStyle name="Normal 5 13" xfId="724" xr:uid="{DB0ED834-5BBF-4291-B298-E9D19A67F6E4}"/>
    <cellStyle name="Normal 5 13 2" xfId="725" xr:uid="{8B7B6B0E-61F4-46B5-A4D1-8D4F6D1065E8}"/>
    <cellStyle name="Normal 5 13 3" xfId="726" xr:uid="{F3294DDD-D8B7-4A16-8051-9D04B8E1C8E9}"/>
    <cellStyle name="Normal 5 13 4" xfId="727" xr:uid="{A71C40E2-4C63-4E4D-B1E7-3B85872E1EA3}"/>
    <cellStyle name="Normal 5 14" xfId="728" xr:uid="{26E1168F-1A62-491D-8444-CA11FA2D2962}"/>
    <cellStyle name="Normal 5 14 2" xfId="729" xr:uid="{51A0D6BC-1AF5-4744-811B-1E03FDAF27FE}"/>
    <cellStyle name="Normal 5 15" xfId="730" xr:uid="{1B081EBD-FFBF-4CC2-817D-D68B23A31464}"/>
    <cellStyle name="Normal 5 16" xfId="731" xr:uid="{FF59253E-1D66-4801-A25B-A2048185DA66}"/>
    <cellStyle name="Normal 5 17" xfId="732" xr:uid="{17AC7EC7-5395-4DD6-AE4A-AEA754BBA939}"/>
    <cellStyle name="Normal 5 2" xfId="79" xr:uid="{1DEFBD9F-A43C-4533-9E5C-CA78AB66813A}"/>
    <cellStyle name="Normal 5 2 2" xfId="3727" xr:uid="{686C34C0-19E4-45F5-B482-8EEB7E79A91C}"/>
    <cellStyle name="Normal 5 2 2 2" xfId="4404" xr:uid="{26B7E1E2-9FCB-4DBF-9EB7-FF49DE6A6D42}"/>
    <cellStyle name="Normal 5 2 2 2 2" xfId="4405" xr:uid="{583B9CC6-4F5E-4F29-9CD0-3138D9BDA1D9}"/>
    <cellStyle name="Normal 5 2 2 2 2 2" xfId="4406" xr:uid="{AA93C3D0-93F8-4FFF-9F5A-DCA65AE6DE98}"/>
    <cellStyle name="Normal 5 2 2 2 3" xfId="4407" xr:uid="{B3DC0593-5191-4A9C-87BD-9A478ADE1AF0}"/>
    <cellStyle name="Normal 5 2 2 2 4" xfId="4589" xr:uid="{F79F5B62-285C-456C-B771-E3CBC8764079}"/>
    <cellStyle name="Normal 5 2 2 2 5" xfId="5301" xr:uid="{7040FC50-B096-4906-80C2-4A1188E52051}"/>
    <cellStyle name="Normal 5 2 2 3" xfId="4408" xr:uid="{7469B024-53B4-4CA3-8062-29B859061C3A}"/>
    <cellStyle name="Normal 5 2 2 3 2" xfId="4409" xr:uid="{B166F619-E8C8-4D09-AF57-7E3A1666C038}"/>
    <cellStyle name="Normal 5 2 2 4" xfId="4410" xr:uid="{1A7023FC-6D82-4831-A708-32463A93F8F0}"/>
    <cellStyle name="Normal 5 2 2 5" xfId="4427" xr:uid="{CE2517E3-37DF-4D19-BA4B-5F9AE1E62479}"/>
    <cellStyle name="Normal 5 2 2 6" xfId="4441" xr:uid="{99211659-81D1-4BDF-B1DD-03EC03904286}"/>
    <cellStyle name="Normal 5 2 2 7" xfId="4403" xr:uid="{30BB1316-CD74-4292-9BBF-C7144E751008}"/>
    <cellStyle name="Normal 5 2 3" xfId="4375" xr:uid="{F3E4B562-07FD-45EE-B98D-0E593A800E07}"/>
    <cellStyle name="Normal 5 2 3 2" xfId="4412" xr:uid="{1A7FF0CF-20CF-4E9A-90FB-1D8E545AB53A}"/>
    <cellStyle name="Normal 5 2 3 2 2" xfId="4413" xr:uid="{3510B373-3B71-4364-83F7-690079307EAB}"/>
    <cellStyle name="Normal 5 2 3 2 3" xfId="4590" xr:uid="{28CE4C10-DBB5-44B4-B80E-38B43B673B1A}"/>
    <cellStyle name="Normal 5 2 3 2 4" xfId="5302" xr:uid="{28B276B4-0F57-447A-BCB4-B03C3DC9FB4F}"/>
    <cellStyle name="Normal 5 2 3 3" xfId="4414" xr:uid="{C8238E04-282C-48E6-BC22-E7926480BA1B}"/>
    <cellStyle name="Normal 5 2 3 3 2" xfId="4733" xr:uid="{7FF64AA1-ACA2-47FE-A287-57DDBCE6A676}"/>
    <cellStyle name="Normal 5 2 3 4" xfId="4463" xr:uid="{39759CC0-24F4-43A4-8975-C3348FD0D594}"/>
    <cellStyle name="Normal 5 2 3 4 2" xfId="4706" xr:uid="{337C9964-1706-400A-9040-B37432CEF8A1}"/>
    <cellStyle name="Normal 5 2 3 5" xfId="4442" xr:uid="{7E19EF27-27FA-4B04-8C43-7E7458AE8F2C}"/>
    <cellStyle name="Normal 5 2 3 6" xfId="4436" xr:uid="{7B247136-D58A-4399-89FE-5FE5F1D1F8F9}"/>
    <cellStyle name="Normal 5 2 3 7" xfId="4411" xr:uid="{D63204E0-0CB7-49CF-B880-FAB5149928CB}"/>
    <cellStyle name="Normal 5 2 4" xfId="4415" xr:uid="{B456FB9E-87DD-44F3-B981-F36B219F4E1B}"/>
    <cellStyle name="Normal 5 2 4 2" xfId="4416" xr:uid="{7993A82D-8E0B-444C-81AA-251983557EC8}"/>
    <cellStyle name="Normal 5 2 5" xfId="4417" xr:uid="{5B409745-413A-496D-8C47-4624E3BB485B}"/>
    <cellStyle name="Normal 5 2 6" xfId="4402" xr:uid="{FB0204C5-8B5D-4E94-9F39-DE8C773D951B}"/>
    <cellStyle name="Normal 5 3" xfId="80" xr:uid="{4ACA2801-AAF4-4760-BDE5-1402904DB4D6}"/>
    <cellStyle name="Normal 5 3 2" xfId="4377" xr:uid="{FB4456C5-29F3-4750-8FC6-A97131B26DD1}"/>
    <cellStyle name="Normal 5 3 3" xfId="4376" xr:uid="{A64B4CE3-B3FB-49CB-90F3-7ADB95A92F70}"/>
    <cellStyle name="Normal 5 4" xfId="81" xr:uid="{6D4CE1E6-3CD7-4174-A9A0-8B06B157D3F8}"/>
    <cellStyle name="Normal 5 4 10" xfId="733" xr:uid="{863F92A3-6C79-4708-A489-92A12EE30654}"/>
    <cellStyle name="Normal 5 4 11" xfId="734" xr:uid="{F35C0E7D-1E08-4B50-A60E-B6F15C6A0CC0}"/>
    <cellStyle name="Normal 5 4 2" xfId="735" xr:uid="{453867EF-E549-410F-B495-C068D1903024}"/>
    <cellStyle name="Normal 5 4 2 2" xfId="736" xr:uid="{DC24035B-CED9-4D11-B694-100BCB5075CB}"/>
    <cellStyle name="Normal 5 4 2 2 2" xfId="737" xr:uid="{E2F4B6F5-96EA-4CFC-94FE-30C711296035}"/>
    <cellStyle name="Normal 5 4 2 2 2 2" xfId="738" xr:uid="{3B3548AB-8BC2-4CA6-B51A-C395889A0968}"/>
    <cellStyle name="Normal 5 4 2 2 2 2 2" xfId="739" xr:uid="{08BAF592-BEDC-4350-9E0C-5741B9645B6E}"/>
    <cellStyle name="Normal 5 4 2 2 2 2 2 2" xfId="3830" xr:uid="{DA3F5C52-1DDC-4187-A546-E79E72CDF334}"/>
    <cellStyle name="Normal 5 4 2 2 2 2 2 2 2" xfId="3831" xr:uid="{D4A89E3B-BF32-443C-9B6C-CF12FF2DF0E1}"/>
    <cellStyle name="Normal 5 4 2 2 2 2 2 3" xfId="3832" xr:uid="{9C24031C-DEDE-4618-8957-D95AA91D309E}"/>
    <cellStyle name="Normal 5 4 2 2 2 2 3" xfId="740" xr:uid="{AB52F554-3093-4371-9FC9-FBC13EF37DB5}"/>
    <cellStyle name="Normal 5 4 2 2 2 2 3 2" xfId="3833" xr:uid="{647A276F-038F-498B-BB42-E0857E1B69EE}"/>
    <cellStyle name="Normal 5 4 2 2 2 2 4" xfId="741" xr:uid="{B4B9241B-92AC-4523-A724-3EE6339D061D}"/>
    <cellStyle name="Normal 5 4 2 2 2 3" xfId="742" xr:uid="{8ED3D7EF-EE83-4BA1-9177-82E46764420D}"/>
    <cellStyle name="Normal 5 4 2 2 2 3 2" xfId="743" xr:uid="{40181847-8ED1-40C1-AEF6-B39EF6738B74}"/>
    <cellStyle name="Normal 5 4 2 2 2 3 2 2" xfId="3834" xr:uid="{284B92BB-4624-464D-8B20-BCE5CF5343DF}"/>
    <cellStyle name="Normal 5 4 2 2 2 3 3" xfId="744" xr:uid="{2D1E55CE-81E8-45E7-AE17-B42F9256E3E7}"/>
    <cellStyle name="Normal 5 4 2 2 2 3 4" xfId="745" xr:uid="{0D91A841-A5B5-4717-967B-FD1FC668CC4C}"/>
    <cellStyle name="Normal 5 4 2 2 2 4" xfId="746" xr:uid="{68A2A9C5-BF35-434C-AF0F-218CD5DAF872}"/>
    <cellStyle name="Normal 5 4 2 2 2 4 2" xfId="3835" xr:uid="{0AF70F32-9073-4659-AE99-72663F56B68F}"/>
    <cellStyle name="Normal 5 4 2 2 2 5" xfId="747" xr:uid="{ACAAFA1A-9667-4313-9FFC-6586B7D0A547}"/>
    <cellStyle name="Normal 5 4 2 2 2 6" xfId="748" xr:uid="{914316B9-0A22-431D-BE08-DCABF932A379}"/>
    <cellStyle name="Normal 5 4 2 2 3" xfId="749" xr:uid="{30E05DA2-67C5-44D3-932D-DCF32A1D4AE2}"/>
    <cellStyle name="Normal 5 4 2 2 3 2" xfId="750" xr:uid="{C589F35E-C3B8-4AFC-A793-813EC1B7DD91}"/>
    <cellStyle name="Normal 5 4 2 2 3 2 2" xfId="751" xr:uid="{D13DAB1E-9386-4768-BE2A-995F26456786}"/>
    <cellStyle name="Normal 5 4 2 2 3 2 2 2" xfId="3836" xr:uid="{3EF4BB2B-9D99-41F4-B339-4E04C338DC56}"/>
    <cellStyle name="Normal 5 4 2 2 3 2 2 2 2" xfId="3837" xr:uid="{592D535A-3DDA-46EC-BBB8-EA21B05C2227}"/>
    <cellStyle name="Normal 5 4 2 2 3 2 2 3" xfId="3838" xr:uid="{D4ABD86D-7674-4E55-B88D-D7C2A2BC29A3}"/>
    <cellStyle name="Normal 5 4 2 2 3 2 3" xfId="752" xr:uid="{BB7F07C1-AF59-4B8D-8B9C-09FAD9E6DB02}"/>
    <cellStyle name="Normal 5 4 2 2 3 2 3 2" xfId="3839" xr:uid="{A144FD89-18C4-42E1-9A9F-C82A67EF7869}"/>
    <cellStyle name="Normal 5 4 2 2 3 2 4" xfId="753" xr:uid="{00C3B9CC-0D40-4EF8-B7F4-81C058D42C9C}"/>
    <cellStyle name="Normal 5 4 2 2 3 3" xfId="754" xr:uid="{747F9731-F263-45E5-9053-6864B3330294}"/>
    <cellStyle name="Normal 5 4 2 2 3 3 2" xfId="3840" xr:uid="{43E00B0E-D5D4-4C73-BE2D-8E33EF2C2478}"/>
    <cellStyle name="Normal 5 4 2 2 3 3 2 2" xfId="3841" xr:uid="{9C37A053-F0D4-4382-9C87-7A1075F3060E}"/>
    <cellStyle name="Normal 5 4 2 2 3 3 3" xfId="3842" xr:uid="{28506FC7-FA49-49B1-9067-5EA0951ADA9D}"/>
    <cellStyle name="Normal 5 4 2 2 3 4" xfId="755" xr:uid="{9E3EC4F5-608E-48E1-B8A9-EC38E586BB08}"/>
    <cellStyle name="Normal 5 4 2 2 3 4 2" xfId="3843" xr:uid="{7E699598-9255-48AA-8912-9749AD66D60B}"/>
    <cellStyle name="Normal 5 4 2 2 3 5" xfId="756" xr:uid="{8F5E161F-3F74-46DC-ADA0-042CED4E4D7B}"/>
    <cellStyle name="Normal 5 4 2 2 4" xfId="757" xr:uid="{EA484ADF-42ED-426B-86BD-48D67C94839A}"/>
    <cellStyle name="Normal 5 4 2 2 4 2" xfId="758" xr:uid="{47003B92-E654-41D4-8D6E-AC411F273F71}"/>
    <cellStyle name="Normal 5 4 2 2 4 2 2" xfId="3844" xr:uid="{03E77DAF-8401-484A-8ACE-93208ED38DDE}"/>
    <cellStyle name="Normal 5 4 2 2 4 2 2 2" xfId="3845" xr:uid="{2F719033-7270-475B-BC95-02505F31B4ED}"/>
    <cellStyle name="Normal 5 4 2 2 4 2 3" xfId="3846" xr:uid="{731F47BC-F2EE-42EB-BB7E-3402C9A44789}"/>
    <cellStyle name="Normal 5 4 2 2 4 3" xfId="759" xr:uid="{A9DD52F0-5AA4-496A-A9AB-884CD1FD8BF7}"/>
    <cellStyle name="Normal 5 4 2 2 4 3 2" xfId="3847" xr:uid="{66ED97A9-1FAC-4622-BD13-69FCC4068F7D}"/>
    <cellStyle name="Normal 5 4 2 2 4 4" xfId="760" xr:uid="{19EC1263-05AE-4D66-9AEA-FADA5F3140E8}"/>
    <cellStyle name="Normal 5 4 2 2 5" xfId="761" xr:uid="{D26232DC-39F4-4E3F-9D2B-F80E189E5E14}"/>
    <cellStyle name="Normal 5 4 2 2 5 2" xfId="762" xr:uid="{C0FDBF8C-8F5B-4090-9C16-9C303282E842}"/>
    <cellStyle name="Normal 5 4 2 2 5 2 2" xfId="3848" xr:uid="{1753E7C9-B172-4AD3-96E3-37B6151A8C19}"/>
    <cellStyle name="Normal 5 4 2 2 5 3" xfId="763" xr:uid="{952866FC-CE78-462D-A4C8-C7B9D79B8F2A}"/>
    <cellStyle name="Normal 5 4 2 2 5 4" xfId="764" xr:uid="{8D1285B1-38FA-4378-8D6B-3B69523A0428}"/>
    <cellStyle name="Normal 5 4 2 2 6" xfId="765" xr:uid="{3D1E7EA9-A273-4249-8136-699BBE6C4064}"/>
    <cellStyle name="Normal 5 4 2 2 6 2" xfId="3849" xr:uid="{AF6A34A1-2710-40E8-BEC0-C82E95435821}"/>
    <cellStyle name="Normal 5 4 2 2 7" xfId="766" xr:uid="{E0499AC1-64F7-4E36-8281-93CF82E59A00}"/>
    <cellStyle name="Normal 5 4 2 2 8" xfId="767" xr:uid="{0D7FFCED-A1D8-40B0-8C34-0BD550E6261A}"/>
    <cellStyle name="Normal 5 4 2 3" xfId="768" xr:uid="{26B8A120-1CDA-4091-B02C-AC97866B8B5A}"/>
    <cellStyle name="Normal 5 4 2 3 2" xfId="769" xr:uid="{1A8E197D-96CA-48C2-8D2D-E9A135B591E8}"/>
    <cellStyle name="Normal 5 4 2 3 2 2" xfId="770" xr:uid="{9E2C179E-CDE9-4C8A-BA40-72D513990D47}"/>
    <cellStyle name="Normal 5 4 2 3 2 2 2" xfId="3850" xr:uid="{F6F277E4-E2B5-4F8E-924E-CCC93A5821A0}"/>
    <cellStyle name="Normal 5 4 2 3 2 2 2 2" xfId="3851" xr:uid="{981FF3BB-5F59-42DC-870A-B112EE674968}"/>
    <cellStyle name="Normal 5 4 2 3 2 2 3" xfId="3852" xr:uid="{B9851868-760C-43FE-8B09-F34A01007734}"/>
    <cellStyle name="Normal 5 4 2 3 2 3" xfId="771" xr:uid="{98B4503D-51D2-4311-A778-994D0110F4D3}"/>
    <cellStyle name="Normal 5 4 2 3 2 3 2" xfId="3853" xr:uid="{0B53E26D-0011-4EC3-BEA8-F4B3E13D0F03}"/>
    <cellStyle name="Normal 5 4 2 3 2 4" xfId="772" xr:uid="{B812DF1F-75EA-40D9-9764-FFD77F46779E}"/>
    <cellStyle name="Normal 5 4 2 3 3" xfId="773" xr:uid="{F9548098-8B08-4223-9DBE-560DC46A0DA3}"/>
    <cellStyle name="Normal 5 4 2 3 3 2" xfId="774" xr:uid="{5C9BB575-7714-42A8-8224-300966192A35}"/>
    <cellStyle name="Normal 5 4 2 3 3 2 2" xfId="3854" xr:uid="{CD41769C-2B87-4384-905F-07C93E5B7811}"/>
    <cellStyle name="Normal 5 4 2 3 3 3" xfId="775" xr:uid="{A64AC1BF-71A0-4940-A402-FCBC94FE0AE3}"/>
    <cellStyle name="Normal 5 4 2 3 3 4" xfId="776" xr:uid="{39DEBD52-552C-4AB9-B5C5-0B46752DDB51}"/>
    <cellStyle name="Normal 5 4 2 3 4" xfId="777" xr:uid="{FAD0BBC1-1B66-488B-B0FB-213AA34ECA0A}"/>
    <cellStyle name="Normal 5 4 2 3 4 2" xfId="3855" xr:uid="{54CCB53A-9D17-4AE4-BAA2-D239896B80D0}"/>
    <cellStyle name="Normal 5 4 2 3 5" xfId="778" xr:uid="{F7DADDFF-900E-4E40-9702-1B8C90ECC105}"/>
    <cellStyle name="Normal 5 4 2 3 6" xfId="779" xr:uid="{32C87C3B-58B0-4A5D-B69E-828EE11C58F9}"/>
    <cellStyle name="Normal 5 4 2 4" xfId="780" xr:uid="{B88E3BD3-71E1-41CC-AA08-F34A51996DEA}"/>
    <cellStyle name="Normal 5 4 2 4 2" xfId="781" xr:uid="{A0E4CB89-ABCE-4F3E-8A4E-2E2A6418E6D2}"/>
    <cellStyle name="Normal 5 4 2 4 2 2" xfId="782" xr:uid="{B8B79B6D-96A0-41B2-AFBD-207E724D28A9}"/>
    <cellStyle name="Normal 5 4 2 4 2 2 2" xfId="3856" xr:uid="{96858515-F261-40E0-9405-8570B97A8C67}"/>
    <cellStyle name="Normal 5 4 2 4 2 2 2 2" xfId="3857" xr:uid="{F6E5D88C-5667-406E-BD8F-8F24E3D69738}"/>
    <cellStyle name="Normal 5 4 2 4 2 2 3" xfId="3858" xr:uid="{EBBF903D-3638-4181-924A-DFDC1048676E}"/>
    <cellStyle name="Normal 5 4 2 4 2 3" xfId="783" xr:uid="{FCA81AF8-AECF-4043-A79E-FF867B3A1082}"/>
    <cellStyle name="Normal 5 4 2 4 2 3 2" xfId="3859" xr:uid="{14D6B3C9-2369-4381-A201-CC24C387E99C}"/>
    <cellStyle name="Normal 5 4 2 4 2 4" xfId="784" xr:uid="{CAFF5374-E527-436D-8753-2500CFF7D8AD}"/>
    <cellStyle name="Normal 5 4 2 4 3" xfId="785" xr:uid="{F536A04D-66BC-469D-97F0-FB112BD6BE23}"/>
    <cellStyle name="Normal 5 4 2 4 3 2" xfId="3860" xr:uid="{F215A1A7-6483-4849-A8AC-9F6D61D5B83C}"/>
    <cellStyle name="Normal 5 4 2 4 3 2 2" xfId="3861" xr:uid="{20089415-AE03-4E4B-8B01-218C035CCAE6}"/>
    <cellStyle name="Normal 5 4 2 4 3 3" xfId="3862" xr:uid="{FBBDD30D-E6DA-4304-924E-42F9AB1761D2}"/>
    <cellStyle name="Normal 5 4 2 4 4" xfId="786" xr:uid="{6D62F9CB-1C2D-42BA-B84D-921D005D8640}"/>
    <cellStyle name="Normal 5 4 2 4 4 2" xfId="3863" xr:uid="{2A139525-D6CF-48AD-8894-418F974C0C9E}"/>
    <cellStyle name="Normal 5 4 2 4 5" xfId="787" xr:uid="{8246CEE9-C213-4665-AD67-CB50DD27BC87}"/>
    <cellStyle name="Normal 5 4 2 5" xfId="788" xr:uid="{B9170D68-94D8-4AED-94FB-64B7F3A9003A}"/>
    <cellStyle name="Normal 5 4 2 5 2" xfId="789" xr:uid="{E8D1EFFC-CE2A-4655-8023-8AE39C7AE12C}"/>
    <cellStyle name="Normal 5 4 2 5 2 2" xfId="3864" xr:uid="{A967409E-D078-4FEB-A637-FBEFDFB914D5}"/>
    <cellStyle name="Normal 5 4 2 5 2 2 2" xfId="3865" xr:uid="{B2395FE2-9E16-4807-A891-B4D20375493A}"/>
    <cellStyle name="Normal 5 4 2 5 2 3" xfId="3866" xr:uid="{A688D19E-64F5-472A-B3D2-0811AECA3EA5}"/>
    <cellStyle name="Normal 5 4 2 5 3" xfId="790" xr:uid="{7A15742A-7B75-44F0-A6A5-056A0273E0C2}"/>
    <cellStyle name="Normal 5 4 2 5 3 2" xfId="3867" xr:uid="{247E7142-B7FA-4AE4-82BE-7157826CDB6A}"/>
    <cellStyle name="Normal 5 4 2 5 4" xfId="791" xr:uid="{03086C38-6D72-4363-8229-2DA0396862C2}"/>
    <cellStyle name="Normal 5 4 2 6" xfId="792" xr:uid="{5CB8886D-EDDE-4A4B-9D61-7C8E9EB1943E}"/>
    <cellStyle name="Normal 5 4 2 6 2" xfId="793" xr:uid="{E34DFB2F-D5BB-4FC5-9D5F-BC0A6119C026}"/>
    <cellStyle name="Normal 5 4 2 6 2 2" xfId="3868" xr:uid="{6BFED200-0325-4F52-BBBC-96E1BBFFCCE6}"/>
    <cellStyle name="Normal 5 4 2 6 2 3" xfId="4390" xr:uid="{3A06911C-CD05-4C9C-9B65-599AEB2C9576}"/>
    <cellStyle name="Normal 5 4 2 6 3" xfId="794" xr:uid="{6386B783-00D9-4827-AEE8-C8CC0533ADFE}"/>
    <cellStyle name="Normal 5 4 2 6 4" xfId="795" xr:uid="{C7B3DE01-C9A7-4796-9A5B-9FA8A3A43BA2}"/>
    <cellStyle name="Normal 5 4 2 6 4 2" xfId="4749" xr:uid="{DFBE80E1-4DBE-4CD6-8410-248D61E06F5C}"/>
    <cellStyle name="Normal 5 4 2 6 4 3" xfId="4606" xr:uid="{225E056D-0928-4AE1-BE58-17BD40A03D30}"/>
    <cellStyle name="Normal 5 4 2 6 4 4" xfId="4470" xr:uid="{6CFC6AE4-17D5-4EA5-B7C3-CF80C8248F09}"/>
    <cellStyle name="Normal 5 4 2 7" xfId="796" xr:uid="{F1E816F6-0647-400F-8A8C-DCC284E77520}"/>
    <cellStyle name="Normal 5 4 2 7 2" xfId="3869" xr:uid="{735480C3-8B07-4E57-AD8D-C269BF77DBA5}"/>
    <cellStyle name="Normal 5 4 2 8" xfId="797" xr:uid="{D99314C9-EC58-4ADD-B228-C144B2E930B0}"/>
    <cellStyle name="Normal 5 4 2 9" xfId="798" xr:uid="{5D2034EA-0D9B-4F34-BB7E-5A45BB021BA0}"/>
    <cellStyle name="Normal 5 4 3" xfId="799" xr:uid="{8CC2F3F2-67A5-456B-BE2B-59C1A1E94D7F}"/>
    <cellStyle name="Normal 5 4 3 2" xfId="800" xr:uid="{CCCD5E56-7395-4FEF-936C-30461C01EEB5}"/>
    <cellStyle name="Normal 5 4 3 2 2" xfId="801" xr:uid="{21AA3F52-EB4F-4B14-B809-F262D1496331}"/>
    <cellStyle name="Normal 5 4 3 2 2 2" xfId="802" xr:uid="{6C3CA777-E7A7-4D4D-A8AF-1000A7A37EFB}"/>
    <cellStyle name="Normal 5 4 3 2 2 2 2" xfId="3870" xr:uid="{861E7AC2-F5B3-4EB0-92EB-7998A22E17CD}"/>
    <cellStyle name="Normal 5 4 3 2 2 2 2 2" xfId="3871" xr:uid="{829EC916-C7F3-4898-BFBF-E5361DA0D9C9}"/>
    <cellStyle name="Normal 5 4 3 2 2 2 3" xfId="3872" xr:uid="{65D1BED0-56BB-4B59-8C67-F4C5C992800F}"/>
    <cellStyle name="Normal 5 4 3 2 2 3" xfId="803" xr:uid="{1617D328-8531-4D05-AC76-F93FE523EB18}"/>
    <cellStyle name="Normal 5 4 3 2 2 3 2" xfId="3873" xr:uid="{C161BBF1-B663-4908-B3C5-65F1E40F69B9}"/>
    <cellStyle name="Normal 5 4 3 2 2 4" xfId="804" xr:uid="{48ED69FD-FCEB-4079-9199-AE4C1EDF04BD}"/>
    <cellStyle name="Normal 5 4 3 2 3" xfId="805" xr:uid="{5E4E96BB-F345-417B-8B3A-2A493A2F0C81}"/>
    <cellStyle name="Normal 5 4 3 2 3 2" xfId="806" xr:uid="{57F7751B-90CB-4D9A-98DA-AEA6519A2EF5}"/>
    <cellStyle name="Normal 5 4 3 2 3 2 2" xfId="3874" xr:uid="{A10BE959-3BFC-48B7-B6D2-F89AA75DE666}"/>
    <cellStyle name="Normal 5 4 3 2 3 3" xfId="807" xr:uid="{2473E904-2BBD-41BE-BE53-DE872438C446}"/>
    <cellStyle name="Normal 5 4 3 2 3 4" xfId="808" xr:uid="{F08E8854-B531-4A6D-A187-F21D277815D5}"/>
    <cellStyle name="Normal 5 4 3 2 4" xfId="809" xr:uid="{E08EE64B-BB4A-4770-A3A8-D7D003F17AD6}"/>
    <cellStyle name="Normal 5 4 3 2 4 2" xfId="3875" xr:uid="{B767154A-2C3B-4E3B-88D2-95B41538487B}"/>
    <cellStyle name="Normal 5 4 3 2 5" xfId="810" xr:uid="{CC3AB8E0-4306-413D-B9C8-1CA379964364}"/>
    <cellStyle name="Normal 5 4 3 2 6" xfId="811" xr:uid="{504DD5D6-CD11-49A9-9944-B7DD4A57D873}"/>
    <cellStyle name="Normal 5 4 3 3" xfId="812" xr:uid="{41F2E65D-0C38-494B-959C-278AF8BA2CB8}"/>
    <cellStyle name="Normal 5 4 3 3 2" xfId="813" xr:uid="{169C6329-8B53-4620-951B-DFC95D99A5F5}"/>
    <cellStyle name="Normal 5 4 3 3 2 2" xfId="814" xr:uid="{B1BD4A29-92F7-4CF2-886A-598FCF94BC22}"/>
    <cellStyle name="Normal 5 4 3 3 2 2 2" xfId="3876" xr:uid="{A7548FBE-6696-4B43-B8C4-E958BBD2CC13}"/>
    <cellStyle name="Normal 5 4 3 3 2 2 2 2" xfId="3877" xr:uid="{4D5C1E75-148F-4172-B458-15B78C7E13B3}"/>
    <cellStyle name="Normal 5 4 3 3 2 2 3" xfId="3878" xr:uid="{DB48C2A0-1E40-46EB-A0C7-7E8C678F8293}"/>
    <cellStyle name="Normal 5 4 3 3 2 3" xfId="815" xr:uid="{0865F9F6-65B1-4EB6-AC3D-E554C59DBF37}"/>
    <cellStyle name="Normal 5 4 3 3 2 3 2" xfId="3879" xr:uid="{5A1337D2-A4F2-4669-8718-154635E0C247}"/>
    <cellStyle name="Normal 5 4 3 3 2 4" xfId="816" xr:uid="{2ACC057C-D13A-4A80-9148-F5299C821ABE}"/>
    <cellStyle name="Normal 5 4 3 3 3" xfId="817" xr:uid="{0FDEBA72-0A47-4FAC-A0C7-6BA80A33B092}"/>
    <cellStyle name="Normal 5 4 3 3 3 2" xfId="3880" xr:uid="{56CFDDFC-D564-4ECE-BF22-7433AB5D2E17}"/>
    <cellStyle name="Normal 5 4 3 3 3 2 2" xfId="3881" xr:uid="{E3B4E808-5BB0-43DA-A60B-4FBF07AB2CC7}"/>
    <cellStyle name="Normal 5 4 3 3 3 3" xfId="3882" xr:uid="{35789629-1F83-4206-8DA8-CD0CE4C591BC}"/>
    <cellStyle name="Normal 5 4 3 3 4" xfId="818" xr:uid="{18768848-246C-48A4-B763-CE2EA49EE768}"/>
    <cellStyle name="Normal 5 4 3 3 4 2" xfId="3883" xr:uid="{6538AE86-32E1-4EF4-AF7D-2ED12852444F}"/>
    <cellStyle name="Normal 5 4 3 3 5" xfId="819" xr:uid="{900E11B2-D790-497B-8120-2E2B6C802807}"/>
    <cellStyle name="Normal 5 4 3 4" xfId="820" xr:uid="{0A814D05-3D2C-4908-BE5F-AAADCB3B8EBD}"/>
    <cellStyle name="Normal 5 4 3 4 2" xfId="821" xr:uid="{FDC6BB75-9005-4274-BCEE-FE0213EBB7DA}"/>
    <cellStyle name="Normal 5 4 3 4 2 2" xfId="3884" xr:uid="{18D49214-E214-4E91-B5B5-FE6946F91A6F}"/>
    <cellStyle name="Normal 5 4 3 4 2 2 2" xfId="3885" xr:uid="{45258FF0-87A7-49AA-95A7-8795BF386FAE}"/>
    <cellStyle name="Normal 5 4 3 4 2 3" xfId="3886" xr:uid="{7BDB2352-255E-4904-9BCB-25310019627E}"/>
    <cellStyle name="Normal 5 4 3 4 3" xfId="822" xr:uid="{38E755E6-D4D1-49FE-949F-08AA42AABF6B}"/>
    <cellStyle name="Normal 5 4 3 4 3 2" xfId="3887" xr:uid="{B551D371-05E4-4337-8F07-D4AAF2719E95}"/>
    <cellStyle name="Normal 5 4 3 4 4" xfId="823" xr:uid="{24C349EB-B04C-4CF9-8BBC-7CB6989B3EB8}"/>
    <cellStyle name="Normal 5 4 3 5" xfId="824" xr:uid="{F4B9C0BA-43DE-469C-8A79-71C12CAE4C21}"/>
    <cellStyle name="Normal 5 4 3 5 2" xfId="825" xr:uid="{15BE9C31-A02A-46EE-8F37-535FB7F927F3}"/>
    <cellStyle name="Normal 5 4 3 5 2 2" xfId="3888" xr:uid="{44F95D0A-023A-44BD-B4AD-59609AFFE1A5}"/>
    <cellStyle name="Normal 5 4 3 5 3" xfId="826" xr:uid="{AB224666-B972-4173-B66A-97EABC16CEEB}"/>
    <cellStyle name="Normal 5 4 3 5 4" xfId="827" xr:uid="{921D406D-6F3A-4437-A6A1-0E2FBF062C1B}"/>
    <cellStyle name="Normal 5 4 3 6" xfId="828" xr:uid="{8958D793-FF74-456E-A343-B09ACD7D30D1}"/>
    <cellStyle name="Normal 5 4 3 6 2" xfId="3889" xr:uid="{3D789E21-9970-4C7E-A70F-19716F79384B}"/>
    <cellStyle name="Normal 5 4 3 7" xfId="829" xr:uid="{300E2B05-6EA7-4EDE-BCD7-4619607D8AC9}"/>
    <cellStyle name="Normal 5 4 3 8" xfId="830" xr:uid="{719152B9-373A-4B7F-AA01-B8049F79A654}"/>
    <cellStyle name="Normal 5 4 4" xfId="831" xr:uid="{A186D65A-64A1-4641-BED8-0239B00F4223}"/>
    <cellStyle name="Normal 5 4 4 2" xfId="832" xr:uid="{538CD0EA-2483-47A0-A87C-ECCB94EDC6F7}"/>
    <cellStyle name="Normal 5 4 4 2 2" xfId="833" xr:uid="{D552B278-6187-4F4B-835A-ADC6991B56F6}"/>
    <cellStyle name="Normal 5 4 4 2 2 2" xfId="834" xr:uid="{7A1F2F44-687B-4CB1-80C2-1A6621B66363}"/>
    <cellStyle name="Normal 5 4 4 2 2 2 2" xfId="3890" xr:uid="{6DE11676-32AA-4F4D-8F99-6FEE302354E0}"/>
    <cellStyle name="Normal 5 4 4 2 2 3" xfId="835" xr:uid="{80698F11-91C7-4261-8F52-980ED0D3AFBD}"/>
    <cellStyle name="Normal 5 4 4 2 2 4" xfId="836" xr:uid="{F7FC7618-D0F3-4804-A9FA-4F49E1ABA1EA}"/>
    <cellStyle name="Normal 5 4 4 2 3" xfId="837" xr:uid="{F8467A17-C0E1-4664-B481-417C24353E68}"/>
    <cellStyle name="Normal 5 4 4 2 3 2" xfId="3891" xr:uid="{8E448CDD-DC1C-4B97-8435-4E0C4DA385CD}"/>
    <cellStyle name="Normal 5 4 4 2 4" xfId="838" xr:uid="{5286AFE7-88F0-4401-A852-CACACA49E4D8}"/>
    <cellStyle name="Normal 5 4 4 2 5" xfId="839" xr:uid="{179AC490-9894-409F-8550-F5B1279640CB}"/>
    <cellStyle name="Normal 5 4 4 3" xfId="840" xr:uid="{47AC50C3-AAA5-4C1D-97D6-250DF82C3C22}"/>
    <cellStyle name="Normal 5 4 4 3 2" xfId="841" xr:uid="{1948CFD9-927B-4A50-91B8-24E21FD14F1C}"/>
    <cellStyle name="Normal 5 4 4 3 2 2" xfId="3892" xr:uid="{9E3C75F6-518B-49AD-92A0-85292E168133}"/>
    <cellStyle name="Normal 5 4 4 3 3" xfId="842" xr:uid="{A35B2BF7-3F1C-4CAE-A508-6CD107B50FC6}"/>
    <cellStyle name="Normal 5 4 4 3 4" xfId="843" xr:uid="{E52C60CA-1286-403A-92B0-DF70054AE7AD}"/>
    <cellStyle name="Normal 5 4 4 4" xfId="844" xr:uid="{8E3BDB96-3505-430D-8AF7-2934BF200E10}"/>
    <cellStyle name="Normal 5 4 4 4 2" xfId="845" xr:uid="{90DB11A5-8413-4A56-8654-3B8FDE7EF960}"/>
    <cellStyle name="Normal 5 4 4 4 3" xfId="846" xr:uid="{01414E45-7BDF-4AF4-A738-5BAADCEE3452}"/>
    <cellStyle name="Normal 5 4 4 4 4" xfId="847" xr:uid="{69B84BE7-9ED4-41A2-96D2-C6C4AFFEBC4F}"/>
    <cellStyle name="Normal 5 4 4 5" xfId="848" xr:uid="{F60678A2-AFA6-455D-8E19-E3107C2F343C}"/>
    <cellStyle name="Normal 5 4 4 6" xfId="849" xr:uid="{FDA21B0D-3ECB-4869-B872-8D3741492749}"/>
    <cellStyle name="Normal 5 4 4 7" xfId="850" xr:uid="{F30840D4-952D-4377-ABE6-E24163543096}"/>
    <cellStyle name="Normal 5 4 5" xfId="851" xr:uid="{2A29D65F-F743-4016-A192-20581AE0E4B0}"/>
    <cellStyle name="Normal 5 4 5 2" xfId="852" xr:uid="{BEACFACE-89EB-44C9-865F-90BABD96DC02}"/>
    <cellStyle name="Normal 5 4 5 2 2" xfId="853" xr:uid="{EF16E6AC-F146-4B7E-8E26-AB7B2972649D}"/>
    <cellStyle name="Normal 5 4 5 2 2 2" xfId="3893" xr:uid="{3EBA325B-6206-41D0-8D83-1A84137C0223}"/>
    <cellStyle name="Normal 5 4 5 2 2 2 2" xfId="3894" xr:uid="{C4266A42-6FAA-4E9E-8C0C-D24975793EF2}"/>
    <cellStyle name="Normal 5 4 5 2 2 3" xfId="3895" xr:uid="{B2A2E77F-5288-4B5E-B90D-4E0C5AF40E70}"/>
    <cellStyle name="Normal 5 4 5 2 3" xfId="854" xr:uid="{C0DF5DCA-6C11-49C8-BBFB-E67828F83644}"/>
    <cellStyle name="Normal 5 4 5 2 3 2" xfId="3896" xr:uid="{7944CE9D-0212-4E87-9FCC-D720E73902F2}"/>
    <cellStyle name="Normal 5 4 5 2 4" xfId="855" xr:uid="{672A5105-60B5-46DE-8F1E-7EF6DD752368}"/>
    <cellStyle name="Normal 5 4 5 3" xfId="856" xr:uid="{34DCD8FD-7A28-4A77-B51F-1EA030F3ED82}"/>
    <cellStyle name="Normal 5 4 5 3 2" xfId="857" xr:uid="{45ABA89B-B727-44A8-A8CF-72688E9FFC78}"/>
    <cellStyle name="Normal 5 4 5 3 2 2" xfId="3897" xr:uid="{6215D162-5B82-442E-BD70-744E8341C14C}"/>
    <cellStyle name="Normal 5 4 5 3 3" xfId="858" xr:uid="{15C62DCB-25D3-4B46-9A58-1CFE941EAE5D}"/>
    <cellStyle name="Normal 5 4 5 3 4" xfId="859" xr:uid="{AB40FB92-C6D0-4F73-B990-CDE6AE58DD7D}"/>
    <cellStyle name="Normal 5 4 5 4" xfId="860" xr:uid="{E68F3FBB-4D49-4BDF-93EB-D22F315E4AE0}"/>
    <cellStyle name="Normal 5 4 5 4 2" xfId="3898" xr:uid="{576720E7-58BC-4177-80AD-3727797D2E87}"/>
    <cellStyle name="Normal 5 4 5 5" xfId="861" xr:uid="{06357830-B654-46DF-9E06-47D871E3756F}"/>
    <cellStyle name="Normal 5 4 5 6" xfId="862" xr:uid="{FBA33527-3A1E-4EDB-99BE-4D8C431660AE}"/>
    <cellStyle name="Normal 5 4 6" xfId="863" xr:uid="{97C7C987-C7DE-4F5B-AC4A-46D81E6E109B}"/>
    <cellStyle name="Normal 5 4 6 2" xfId="864" xr:uid="{2144BC1D-2CBB-4D02-9F70-BBF59AC3C165}"/>
    <cellStyle name="Normal 5 4 6 2 2" xfId="865" xr:uid="{66C445A0-2A03-4E9F-9FB2-05A3368C5F44}"/>
    <cellStyle name="Normal 5 4 6 2 2 2" xfId="3899" xr:uid="{A88B171C-0BC5-430F-8CE5-096EAE438BC9}"/>
    <cellStyle name="Normal 5 4 6 2 3" xfId="866" xr:uid="{7BEDE000-7AE5-4BDD-BA1C-7C4232308D9D}"/>
    <cellStyle name="Normal 5 4 6 2 4" xfId="867" xr:uid="{5F5B0D7B-74D2-468A-A693-27FEAAF9690F}"/>
    <cellStyle name="Normal 5 4 6 3" xfId="868" xr:uid="{687E94FC-7406-4405-ADAB-2918925B66DF}"/>
    <cellStyle name="Normal 5 4 6 3 2" xfId="3900" xr:uid="{FB65ED3C-BCCA-4EA2-B4CA-9C36B192D472}"/>
    <cellStyle name="Normal 5 4 6 4" xfId="869" xr:uid="{271316FB-3B29-4EC2-A703-378342472B24}"/>
    <cellStyle name="Normal 5 4 6 5" xfId="870" xr:uid="{57C99EA7-050F-4E10-BE6B-CDC98D5267C6}"/>
    <cellStyle name="Normal 5 4 7" xfId="871" xr:uid="{177ED8E2-FEDB-4E9A-8326-F979CD75A143}"/>
    <cellStyle name="Normal 5 4 7 2" xfId="872" xr:uid="{701A7D0D-C9B7-4834-99E0-44643EA5F6B3}"/>
    <cellStyle name="Normal 5 4 7 2 2" xfId="3901" xr:uid="{45B26DCC-FA81-4B5B-8877-6305BA3CE890}"/>
    <cellStyle name="Normal 5 4 7 2 3" xfId="4389" xr:uid="{D5B2FEA3-299D-4158-9FFD-1F249CF53312}"/>
    <cellStyle name="Normal 5 4 7 3" xfId="873" xr:uid="{AAACBEC4-2B58-4CE9-B8D6-7F6D259FE289}"/>
    <cellStyle name="Normal 5 4 7 4" xfId="874" xr:uid="{3916F8C5-2658-4E17-A6A0-BBE8EDDF901D}"/>
    <cellStyle name="Normal 5 4 7 4 2" xfId="4748" xr:uid="{0CAC23BF-C1A6-49B5-B10F-BD06E69CBC9A}"/>
    <cellStyle name="Normal 5 4 7 4 3" xfId="4607" xr:uid="{4CB02C8C-5107-42B1-B473-FAF83F4E5415}"/>
    <cellStyle name="Normal 5 4 7 4 4" xfId="4469" xr:uid="{20B6F9C3-FA11-4E3D-A597-982C02905E29}"/>
    <cellStyle name="Normal 5 4 8" xfId="875" xr:uid="{D01A07E4-DFE3-404C-8970-4D59775488A7}"/>
    <cellStyle name="Normal 5 4 8 2" xfId="876" xr:uid="{ED05DAE0-AB15-43E8-9921-6780BBD688E4}"/>
    <cellStyle name="Normal 5 4 8 3" xfId="877" xr:uid="{2AE694E2-C414-4CA0-83FB-BEA229CF58DC}"/>
    <cellStyle name="Normal 5 4 8 4" xfId="878" xr:uid="{A030D9DE-9A72-495E-93AC-2728CDC87C85}"/>
    <cellStyle name="Normal 5 4 9" xfId="879" xr:uid="{8D5FA9E0-9CA7-4A0E-9242-0BF02CA4AC32}"/>
    <cellStyle name="Normal 5 5" xfId="880" xr:uid="{89FFA56A-65BD-4D5B-BAED-DB247B303196}"/>
    <cellStyle name="Normal 5 5 10" xfId="881" xr:uid="{3A540076-A43C-4883-8175-4BC6F38D4B4B}"/>
    <cellStyle name="Normal 5 5 11" xfId="882" xr:uid="{C77C19F2-3765-4CED-96A6-B7B590716AE1}"/>
    <cellStyle name="Normal 5 5 2" xfId="883" xr:uid="{D39D2E28-1C7A-428E-961D-F3A1924E7011}"/>
    <cellStyle name="Normal 5 5 2 2" xfId="884" xr:uid="{6B307B78-C893-4F5E-B958-910EB04E3AA2}"/>
    <cellStyle name="Normal 5 5 2 2 2" xfId="885" xr:uid="{678D18EA-5060-4A42-8175-86F5E9F76A34}"/>
    <cellStyle name="Normal 5 5 2 2 2 2" xfId="886" xr:uid="{FD3C72DE-353B-49BA-8C88-77CCFDB5BDA4}"/>
    <cellStyle name="Normal 5 5 2 2 2 2 2" xfId="887" xr:uid="{AB2E98F0-4969-4A2D-ADEF-417AEB860697}"/>
    <cellStyle name="Normal 5 5 2 2 2 2 2 2" xfId="3902" xr:uid="{6C9A6ECB-53A3-4552-80A2-F5720C80065D}"/>
    <cellStyle name="Normal 5 5 2 2 2 2 3" xfId="888" xr:uid="{AB2EAEA0-89F2-4635-BB06-0A3F55B4204E}"/>
    <cellStyle name="Normal 5 5 2 2 2 2 4" xfId="889" xr:uid="{36B684CE-4698-4F68-9367-11AEB7774438}"/>
    <cellStyle name="Normal 5 5 2 2 2 3" xfId="890" xr:uid="{F621507D-A042-4781-BFBE-8A6012B018AF}"/>
    <cellStyle name="Normal 5 5 2 2 2 3 2" xfId="891" xr:uid="{41463DE4-71BA-4567-BE3B-7BE4EF0F9542}"/>
    <cellStyle name="Normal 5 5 2 2 2 3 3" xfId="892" xr:uid="{00850D7C-39B8-4DA1-94AF-9479FFE23C0F}"/>
    <cellStyle name="Normal 5 5 2 2 2 3 4" xfId="893" xr:uid="{7C08DA0A-C842-4A39-8784-25BF3B090FE0}"/>
    <cellStyle name="Normal 5 5 2 2 2 4" xfId="894" xr:uid="{4415F4A7-FD91-453D-836F-5A0E33E6E18E}"/>
    <cellStyle name="Normal 5 5 2 2 2 5" xfId="895" xr:uid="{B44EC27C-16B6-40D1-BA1D-F264DEDE7283}"/>
    <cellStyle name="Normal 5 5 2 2 2 6" xfId="896" xr:uid="{81DC3844-4159-417B-B938-5BABCD656AF3}"/>
    <cellStyle name="Normal 5 5 2 2 3" xfId="897" xr:uid="{730E957F-2CBB-4FF6-A494-262298DE7D8C}"/>
    <cellStyle name="Normal 5 5 2 2 3 2" xfId="898" xr:uid="{9227BFCA-F88D-4B23-BA73-C8A8E4256D57}"/>
    <cellStyle name="Normal 5 5 2 2 3 2 2" xfId="899" xr:uid="{3519E2C8-B1C9-4E5F-8B2D-1A4BA03FE865}"/>
    <cellStyle name="Normal 5 5 2 2 3 2 3" xfId="900" xr:uid="{0CA2416A-978D-416E-94DA-344EBD467F76}"/>
    <cellStyle name="Normal 5 5 2 2 3 2 4" xfId="901" xr:uid="{9483B89E-5F8A-42C0-8077-B841E9BC3CF9}"/>
    <cellStyle name="Normal 5 5 2 2 3 3" xfId="902" xr:uid="{7BCDA709-C533-4CAB-97B1-4F1AED7413BB}"/>
    <cellStyle name="Normal 5 5 2 2 3 4" xfId="903" xr:uid="{02F5D4C1-DFBE-4488-BE31-E9D60416DE0B}"/>
    <cellStyle name="Normal 5 5 2 2 3 5" xfId="904" xr:uid="{84D3C02C-9A53-4214-83C9-76CCC9B91E54}"/>
    <cellStyle name="Normal 5 5 2 2 4" xfId="905" xr:uid="{5DAEF4E9-6453-4EE4-8BD9-CCE50787F934}"/>
    <cellStyle name="Normal 5 5 2 2 4 2" xfId="906" xr:uid="{8132FA19-28DA-40EB-91A3-A9BD8643A7C2}"/>
    <cellStyle name="Normal 5 5 2 2 4 3" xfId="907" xr:uid="{07CBA7DB-D0AD-4BBD-A823-56F87EDAE33C}"/>
    <cellStyle name="Normal 5 5 2 2 4 4" xfId="908" xr:uid="{A723F982-25CF-42EF-BC34-234D8D1E67AA}"/>
    <cellStyle name="Normal 5 5 2 2 5" xfId="909" xr:uid="{4FB45A66-4CF9-4A69-B0F5-BCAB314339EA}"/>
    <cellStyle name="Normal 5 5 2 2 5 2" xfId="910" xr:uid="{B81746C1-7F41-4E26-8D3F-F58BCCE1C1EB}"/>
    <cellStyle name="Normal 5 5 2 2 5 3" xfId="911" xr:uid="{A4790A51-A6F8-4B3B-A5CD-8353DED93558}"/>
    <cellStyle name="Normal 5 5 2 2 5 4" xfId="912" xr:uid="{3545F86F-54C8-478B-9E69-AD4D8CF0B6EC}"/>
    <cellStyle name="Normal 5 5 2 2 6" xfId="913" xr:uid="{24B9DD7D-D2D1-4C8E-83C9-F50287233A9C}"/>
    <cellStyle name="Normal 5 5 2 2 7" xfId="914" xr:uid="{ABEFC550-0900-4345-93F3-8A4903BCD160}"/>
    <cellStyle name="Normal 5 5 2 2 8" xfId="915" xr:uid="{9CCB1B5C-FE77-410F-B2AE-5A01CDD77823}"/>
    <cellStyle name="Normal 5 5 2 3" xfId="916" xr:uid="{BC52BEEB-101E-47E5-BF8F-51A20618790C}"/>
    <cellStyle name="Normal 5 5 2 3 2" xfId="917" xr:uid="{A324281A-1996-4917-A33E-57CB6396EC1D}"/>
    <cellStyle name="Normal 5 5 2 3 2 2" xfId="918" xr:uid="{1978F094-7A94-4A36-B5BE-00F81141EE3C}"/>
    <cellStyle name="Normal 5 5 2 3 2 2 2" xfId="3903" xr:uid="{071B2E23-8816-4EEB-8661-93CA1D771040}"/>
    <cellStyle name="Normal 5 5 2 3 2 2 2 2" xfId="3904" xr:uid="{07A00DCC-951D-401C-9A93-B4585F1B0D10}"/>
    <cellStyle name="Normal 5 5 2 3 2 2 3" xfId="3905" xr:uid="{D8B20B07-DB97-4C9F-BC9A-BB283F272C27}"/>
    <cellStyle name="Normal 5 5 2 3 2 3" xfId="919" xr:uid="{70BA5666-1C7C-43AF-90C7-1AEE6E4599DD}"/>
    <cellStyle name="Normal 5 5 2 3 2 3 2" xfId="3906" xr:uid="{3B0F1E7F-CFC7-46D7-AF34-8AE10084AD31}"/>
    <cellStyle name="Normal 5 5 2 3 2 4" xfId="920" xr:uid="{2C494DB7-3F48-4652-A3C4-1612D75B16EC}"/>
    <cellStyle name="Normal 5 5 2 3 3" xfId="921" xr:uid="{5478E3D7-F05A-4F57-BEF5-8F8C896DDEE7}"/>
    <cellStyle name="Normal 5 5 2 3 3 2" xfId="922" xr:uid="{6C7420FA-EC39-4B03-B014-DE8045E2D47D}"/>
    <cellStyle name="Normal 5 5 2 3 3 2 2" xfId="3907" xr:uid="{C068400A-0422-431B-94B2-B377EC089067}"/>
    <cellStyle name="Normal 5 5 2 3 3 3" xfId="923" xr:uid="{EDB6E679-7D76-4D2C-BC0B-23F948F07317}"/>
    <cellStyle name="Normal 5 5 2 3 3 4" xfId="924" xr:uid="{D4782744-FDD3-4F59-BF64-D4D264D3447D}"/>
    <cellStyle name="Normal 5 5 2 3 4" xfId="925" xr:uid="{EB79402E-DDBA-4B7F-ADCC-84B7DF811BF2}"/>
    <cellStyle name="Normal 5 5 2 3 4 2" xfId="3908" xr:uid="{BA3D9552-0302-4C2F-B38C-B600AB9E666E}"/>
    <cellStyle name="Normal 5 5 2 3 5" xfId="926" xr:uid="{C028EFD4-68E6-45E5-BBBF-0F4236C62289}"/>
    <cellStyle name="Normal 5 5 2 3 6" xfId="927" xr:uid="{7BD969EF-6124-45D7-9A8D-DF4894C4CEA4}"/>
    <cellStyle name="Normal 5 5 2 4" xfId="928" xr:uid="{7A01A7B3-893D-4027-9019-FC90A4579DD4}"/>
    <cellStyle name="Normal 5 5 2 4 2" xfId="929" xr:uid="{11D7A8BD-0438-46AB-B9B8-9FE097E8FEB8}"/>
    <cellStyle name="Normal 5 5 2 4 2 2" xfId="930" xr:uid="{785FA56A-5272-4234-8AA7-1A512EA668D9}"/>
    <cellStyle name="Normal 5 5 2 4 2 2 2" xfId="3909" xr:uid="{3CB2D9C4-769A-4B04-ABAB-6807E6296464}"/>
    <cellStyle name="Normal 5 5 2 4 2 3" xfId="931" xr:uid="{B889FB3C-A66D-4CA0-853A-76E705F765E6}"/>
    <cellStyle name="Normal 5 5 2 4 2 4" xfId="932" xr:uid="{DA512D66-C71E-4CCA-BA2A-2CB033726C15}"/>
    <cellStyle name="Normal 5 5 2 4 3" xfId="933" xr:uid="{CB1A54BC-C46E-4AF5-AEF6-E38F4D789B50}"/>
    <cellStyle name="Normal 5 5 2 4 3 2" xfId="3910" xr:uid="{50986560-A561-49A5-BD8B-D15EF2B17A4E}"/>
    <cellStyle name="Normal 5 5 2 4 4" xfId="934" xr:uid="{65095DB8-F9D3-4C3E-B802-53D5FB9CA9E5}"/>
    <cellStyle name="Normal 5 5 2 4 5" xfId="935" xr:uid="{633438BC-BD48-401F-B525-7C7B744E225D}"/>
    <cellStyle name="Normal 5 5 2 5" xfId="936" xr:uid="{4E6A39E8-69DE-4009-9B18-2D60CD1F286F}"/>
    <cellStyle name="Normal 5 5 2 5 2" xfId="937" xr:uid="{F5BD20B1-8BC9-45CB-BD7A-00C1AC8659AA}"/>
    <cellStyle name="Normal 5 5 2 5 2 2" xfId="3911" xr:uid="{E317240E-3725-4462-BBD2-9458B123FD1E}"/>
    <cellStyle name="Normal 5 5 2 5 3" xfId="938" xr:uid="{8AC4343E-48F7-4DC9-A868-51A9285882BF}"/>
    <cellStyle name="Normal 5 5 2 5 4" xfId="939" xr:uid="{2D4D986D-7E41-461A-A536-527C33D0E0A8}"/>
    <cellStyle name="Normal 5 5 2 6" xfId="940" xr:uid="{7174E6AE-2931-4FAE-9272-3230EB609C61}"/>
    <cellStyle name="Normal 5 5 2 6 2" xfId="941" xr:uid="{65FEDC86-7034-4EBD-A406-138F62E06290}"/>
    <cellStyle name="Normal 5 5 2 6 3" xfId="942" xr:uid="{5E0D6F2B-9D7C-4BEA-BCA7-1F2BCD3CD0BD}"/>
    <cellStyle name="Normal 5 5 2 6 4" xfId="943" xr:uid="{543E0ABD-6560-4511-98AD-D24DBA52AF09}"/>
    <cellStyle name="Normal 5 5 2 7" xfId="944" xr:uid="{41D12F49-D5F8-48F5-9F97-A97150FB282B}"/>
    <cellStyle name="Normal 5 5 2 8" xfId="945" xr:uid="{72DEE12E-4214-430B-9879-0FB3933EC644}"/>
    <cellStyle name="Normal 5 5 2 9" xfId="946" xr:uid="{231F963A-111B-4F76-AAD4-84D1CE7F5515}"/>
    <cellStyle name="Normal 5 5 3" xfId="947" xr:uid="{A3877010-BCC0-453A-BB1D-8573E9387984}"/>
    <cellStyle name="Normal 5 5 3 2" xfId="948" xr:uid="{CAD55DCF-FAF9-4E29-8A38-C32683AE3FE5}"/>
    <cellStyle name="Normal 5 5 3 2 2" xfId="949" xr:uid="{2EC75B92-2DF1-4B09-91A8-59FCEDB1B278}"/>
    <cellStyle name="Normal 5 5 3 2 2 2" xfId="950" xr:uid="{015A442D-365A-4D26-9586-531AB2CAE1BE}"/>
    <cellStyle name="Normal 5 5 3 2 2 2 2" xfId="3912" xr:uid="{17C6B1D7-DA97-4AA1-BEDB-4C796FB4CC8D}"/>
    <cellStyle name="Normal 5 5 3 2 2 2 2 2" xfId="4639" xr:uid="{BBDC54EC-1B16-4E80-9CD3-1139AB73640E}"/>
    <cellStyle name="Normal 5 5 3 2 2 2 3" xfId="4640" xr:uid="{CF9BF646-DFE5-4882-A83B-826DA00F9B96}"/>
    <cellStyle name="Normal 5 5 3 2 2 3" xfId="951" xr:uid="{77A24E5D-987C-4873-A6AE-DF6D7BF472BB}"/>
    <cellStyle name="Normal 5 5 3 2 2 3 2" xfId="4641" xr:uid="{8A30A8BB-C3B2-4B25-8202-94029184E5E4}"/>
    <cellStyle name="Normal 5 5 3 2 2 4" xfId="952" xr:uid="{A3ED12FA-3666-49B6-BA13-2B0CF0D1B2A4}"/>
    <cellStyle name="Normal 5 5 3 2 3" xfId="953" xr:uid="{BC70C727-6051-4F1B-BF7D-C36325ACF88C}"/>
    <cellStyle name="Normal 5 5 3 2 3 2" xfId="954" xr:uid="{9D808969-821F-4085-937C-A1A258084614}"/>
    <cellStyle name="Normal 5 5 3 2 3 2 2" xfId="4642" xr:uid="{B408297C-16AA-4723-8D1A-56726AEEFE4E}"/>
    <cellStyle name="Normal 5 5 3 2 3 3" xfId="955" xr:uid="{B1AA95A7-0A4C-4A38-BE0E-303AECE9184A}"/>
    <cellStyle name="Normal 5 5 3 2 3 4" xfId="956" xr:uid="{E14FB7A1-AAFB-430E-A56C-2CBD08282337}"/>
    <cellStyle name="Normal 5 5 3 2 4" xfId="957" xr:uid="{C0D2A4FD-6261-4BB9-8D5D-FC7E444018DD}"/>
    <cellStyle name="Normal 5 5 3 2 4 2" xfId="4643" xr:uid="{F0469640-C07B-4FF8-AB41-DA723BD0344B}"/>
    <cellStyle name="Normal 5 5 3 2 5" xfId="958" xr:uid="{1D29701C-77A7-4C39-8057-7B9C57B94994}"/>
    <cellStyle name="Normal 5 5 3 2 6" xfId="959" xr:uid="{95ED3E11-6353-484A-88B4-30EE88541C4C}"/>
    <cellStyle name="Normal 5 5 3 3" xfId="960" xr:uid="{579B2066-7B12-4871-BEB0-CC35FE62C5BB}"/>
    <cellStyle name="Normal 5 5 3 3 2" xfId="961" xr:uid="{EC9914E1-1B96-41BA-A960-22D24AEE3E17}"/>
    <cellStyle name="Normal 5 5 3 3 2 2" xfId="962" xr:uid="{7D96B3B5-E5CD-4BAF-B5C8-BE12C641E8E6}"/>
    <cellStyle name="Normal 5 5 3 3 2 2 2" xfId="4644" xr:uid="{59EAF895-A40F-4E40-87CB-2AFB1137544E}"/>
    <cellStyle name="Normal 5 5 3 3 2 3" xfId="963" xr:uid="{008210B4-8E3F-485C-A9D3-B088FB20768D}"/>
    <cellStyle name="Normal 5 5 3 3 2 4" xfId="964" xr:uid="{E7F08702-F33E-4960-85C1-B058E8A47EC1}"/>
    <cellStyle name="Normal 5 5 3 3 3" xfId="965" xr:uid="{2D03790F-B7B3-45C5-BA0E-E0694640EEF8}"/>
    <cellStyle name="Normal 5 5 3 3 3 2" xfId="4645" xr:uid="{F72CDB81-F511-41B5-B413-CD61BEF52FB9}"/>
    <cellStyle name="Normal 5 5 3 3 4" xfId="966" xr:uid="{00BA6BD4-FF9C-4941-8064-44403A1A76CF}"/>
    <cellStyle name="Normal 5 5 3 3 5" xfId="967" xr:uid="{1D4AFE70-5434-49A0-A238-3BFBDB148DA5}"/>
    <cellStyle name="Normal 5 5 3 4" xfId="968" xr:uid="{8DCE9FDD-28BD-420A-B933-8ABFB82D22B7}"/>
    <cellStyle name="Normal 5 5 3 4 2" xfId="969" xr:uid="{864EA132-3EEB-4708-B5E4-AC076D34BA3C}"/>
    <cellStyle name="Normal 5 5 3 4 2 2" xfId="4646" xr:uid="{27096680-A404-43A1-879F-AB8D3439B3B4}"/>
    <cellStyle name="Normal 5 5 3 4 3" xfId="970" xr:uid="{ACAE6A78-3565-4E95-91BD-48B1696D3FCF}"/>
    <cellStyle name="Normal 5 5 3 4 4" xfId="971" xr:uid="{B5BD21A3-A6CE-4A46-A026-53A60898A3AC}"/>
    <cellStyle name="Normal 5 5 3 5" xfId="972" xr:uid="{D21061D1-4EBD-459E-880C-FE70E3F2EED3}"/>
    <cellStyle name="Normal 5 5 3 5 2" xfId="973" xr:uid="{37C64A10-FD8E-4219-B16A-192D83D32319}"/>
    <cellStyle name="Normal 5 5 3 5 3" xfId="974" xr:uid="{398B523D-D1B0-48FA-962B-7F61D08983C0}"/>
    <cellStyle name="Normal 5 5 3 5 4" xfId="975" xr:uid="{9E443C29-C202-4BD1-94C2-A1767CEC6E63}"/>
    <cellStyle name="Normal 5 5 3 6" xfId="976" xr:uid="{328A5A21-D180-4B61-8091-8ECF069A6511}"/>
    <cellStyle name="Normal 5 5 3 7" xfId="977" xr:uid="{4CD2C8F5-B769-4CFE-8E9E-17EC31009B11}"/>
    <cellStyle name="Normal 5 5 3 8" xfId="978" xr:uid="{A635FDE6-D54A-432A-8FA5-5B636D287480}"/>
    <cellStyle name="Normal 5 5 4" xfId="979" xr:uid="{E7C70DA4-BD76-45E3-8373-CE81BAE23AE8}"/>
    <cellStyle name="Normal 5 5 4 2" xfId="980" xr:uid="{0D1D99F7-3463-4DEB-9C6F-7D480153819A}"/>
    <cellStyle name="Normal 5 5 4 2 2" xfId="981" xr:uid="{447D7A1C-8624-4179-9825-53FA39519B4B}"/>
    <cellStyle name="Normal 5 5 4 2 2 2" xfId="982" xr:uid="{27FD3B48-3AF8-43EA-BFBA-87430F770E79}"/>
    <cellStyle name="Normal 5 5 4 2 2 2 2" xfId="3913" xr:uid="{879BAD31-21F5-4729-85AF-B824CE063EBB}"/>
    <cellStyle name="Normal 5 5 4 2 2 3" xfId="983" xr:uid="{2B51D7BB-64B5-4640-BEC6-B72666B3B5F7}"/>
    <cellStyle name="Normal 5 5 4 2 2 4" xfId="984" xr:uid="{AF5747C1-6D52-43D4-8863-0AE7C5955369}"/>
    <cellStyle name="Normal 5 5 4 2 3" xfId="985" xr:uid="{2C04BDFC-AB8B-4FFA-9F01-D06874D9ECFD}"/>
    <cellStyle name="Normal 5 5 4 2 3 2" xfId="3914" xr:uid="{C6E53AAB-65CE-4BE8-AA43-E749D774A43E}"/>
    <cellStyle name="Normal 5 5 4 2 4" xfId="986" xr:uid="{4FF6780C-0F07-4181-895C-F3D1CB0FD495}"/>
    <cellStyle name="Normal 5 5 4 2 5" xfId="987" xr:uid="{23F8B088-8D63-4A69-BEB4-4A30BD35E1DD}"/>
    <cellStyle name="Normal 5 5 4 3" xfId="988" xr:uid="{579E5753-1387-4BB0-BE39-D91467562BC3}"/>
    <cellStyle name="Normal 5 5 4 3 2" xfId="989" xr:uid="{413DA8B5-0E15-4729-AC3B-47F817CC15A0}"/>
    <cellStyle name="Normal 5 5 4 3 2 2" xfId="3915" xr:uid="{CD8B4183-332B-44D2-B417-0E7682855BA7}"/>
    <cellStyle name="Normal 5 5 4 3 3" xfId="990" xr:uid="{54F50883-BF2F-4970-9010-D8BCE9C26E7C}"/>
    <cellStyle name="Normal 5 5 4 3 4" xfId="991" xr:uid="{BFF45C5A-7B3D-439B-B2AB-14DE209963A9}"/>
    <cellStyle name="Normal 5 5 4 4" xfId="992" xr:uid="{59B5BEC7-8D54-44CC-904F-F3A551570BE5}"/>
    <cellStyle name="Normal 5 5 4 4 2" xfId="993" xr:uid="{759B488A-55DC-455C-BBBC-95E4524BBCC3}"/>
    <cellStyle name="Normal 5 5 4 4 3" xfId="994" xr:uid="{00A1EE08-2A1C-4CDD-8B6B-FEF5F4698B05}"/>
    <cellStyle name="Normal 5 5 4 4 4" xfId="995" xr:uid="{7E56A3F1-090B-4BBA-8520-522C5FC828CE}"/>
    <cellStyle name="Normal 5 5 4 5" xfId="996" xr:uid="{3603FC20-CF4A-4C76-98CD-AF92D55ED148}"/>
    <cellStyle name="Normal 5 5 4 6" xfId="997" xr:uid="{6F02519B-1788-47EC-A553-0A2694B65EFF}"/>
    <cellStyle name="Normal 5 5 4 7" xfId="998" xr:uid="{DA766463-6BF5-4490-8995-9B34CEA76B11}"/>
    <cellStyle name="Normal 5 5 5" xfId="999" xr:uid="{BAC33E1B-DA1C-4B72-B891-563317109C70}"/>
    <cellStyle name="Normal 5 5 5 2" xfId="1000" xr:uid="{9722F046-E1EC-4336-8EA7-76B8735D2045}"/>
    <cellStyle name="Normal 5 5 5 2 2" xfId="1001" xr:uid="{9BCA4EBD-7BB7-4FFE-9F0A-76944C1AEC10}"/>
    <cellStyle name="Normal 5 5 5 2 2 2" xfId="3916" xr:uid="{43AB8D32-1375-4A73-A14F-A2219DF8A34D}"/>
    <cellStyle name="Normal 5 5 5 2 3" xfId="1002" xr:uid="{8E1B27D6-E250-4FF7-8C3B-2849A5AB3068}"/>
    <cellStyle name="Normal 5 5 5 2 4" xfId="1003" xr:uid="{446896AB-C2A9-4DB7-B53E-52D6C478ED11}"/>
    <cellStyle name="Normal 5 5 5 3" xfId="1004" xr:uid="{607A5A2A-61C0-4A3F-9F42-AB4166CBB180}"/>
    <cellStyle name="Normal 5 5 5 3 2" xfId="1005" xr:uid="{DEEFD494-4F7C-41FB-A289-2A546A47D2A2}"/>
    <cellStyle name="Normal 5 5 5 3 3" xfId="1006" xr:uid="{545EAF7D-1EA9-42CE-AD00-84A5537728AA}"/>
    <cellStyle name="Normal 5 5 5 3 4" xfId="1007" xr:uid="{05DD6671-5281-4BC0-9AF9-FD405F9ECAF5}"/>
    <cellStyle name="Normal 5 5 5 4" xfId="1008" xr:uid="{E2622CBF-14C7-4260-B0CB-6DDAF6C60246}"/>
    <cellStyle name="Normal 5 5 5 5" xfId="1009" xr:uid="{3130D07D-7683-44BA-A416-741A989437C6}"/>
    <cellStyle name="Normal 5 5 5 6" xfId="1010" xr:uid="{450C2F84-2E9A-41D8-B8BC-6BE80419B315}"/>
    <cellStyle name="Normal 5 5 6" xfId="1011" xr:uid="{898630EA-11DA-4E5C-B9BC-2BF49CDDF88D}"/>
    <cellStyle name="Normal 5 5 6 2" xfId="1012" xr:uid="{4164EC46-DDDA-4AA4-9D1A-D2B6138D3137}"/>
    <cellStyle name="Normal 5 5 6 2 2" xfId="1013" xr:uid="{C3B14AAE-931D-4109-92AC-8CDE8C4D8353}"/>
    <cellStyle name="Normal 5 5 6 2 3" xfId="1014" xr:uid="{0DE0A4FA-89A2-424A-A8D4-0C713F61833D}"/>
    <cellStyle name="Normal 5 5 6 2 4" xfId="1015" xr:uid="{733488BC-AE8F-48A4-B852-44AA53BFEBCB}"/>
    <cellStyle name="Normal 5 5 6 3" xfId="1016" xr:uid="{D42BB2FB-6307-4961-8EEA-30D23B387A51}"/>
    <cellStyle name="Normal 5 5 6 4" xfId="1017" xr:uid="{5885572B-F3A8-4226-A5E9-9D317174A841}"/>
    <cellStyle name="Normal 5 5 6 5" xfId="1018" xr:uid="{72EFEDE4-2DE6-4972-82DE-8F661517B5D3}"/>
    <cellStyle name="Normal 5 5 7" xfId="1019" xr:uid="{BA9EE879-CA66-408E-ACEA-4CF7BFC0E91B}"/>
    <cellStyle name="Normal 5 5 7 2" xfId="1020" xr:uid="{F1769267-5F82-4E36-8855-9B927C2A8030}"/>
    <cellStyle name="Normal 5 5 7 3" xfId="1021" xr:uid="{EC21D9CA-28E9-4B5F-BE0F-7A56F406B444}"/>
    <cellStyle name="Normal 5 5 7 4" xfId="1022" xr:uid="{034CCE5D-3678-4F52-8C37-8D0E65A9FEA0}"/>
    <cellStyle name="Normal 5 5 8" xfId="1023" xr:uid="{2445BC29-7C8D-4B70-B7E1-073F84493D7E}"/>
    <cellStyle name="Normal 5 5 8 2" xfId="1024" xr:uid="{1C2F19B7-7E18-4211-BAE1-1D3B3643983C}"/>
    <cellStyle name="Normal 5 5 8 3" xfId="1025" xr:uid="{CA6AA744-E046-4F09-8E33-8D2F7F5EFAB0}"/>
    <cellStyle name="Normal 5 5 8 4" xfId="1026" xr:uid="{2BA517DE-9439-47A7-8525-EDEEEA8E5CB7}"/>
    <cellStyle name="Normal 5 5 9" xfId="1027" xr:uid="{3E041ADF-05EB-462C-BEDE-6366ACB7683D}"/>
    <cellStyle name="Normal 5 6" xfId="1028" xr:uid="{DB17830B-8448-4B47-9C7A-F4E347966507}"/>
    <cellStyle name="Normal 5 6 10" xfId="1029" xr:uid="{9A0728BB-7A62-44C9-AB16-1A2A96A8C236}"/>
    <cellStyle name="Normal 5 6 11" xfId="1030" xr:uid="{E7FC6873-A171-4F42-867D-8E859116815F}"/>
    <cellStyle name="Normal 5 6 2" xfId="1031" xr:uid="{CE9FF375-2D73-411D-80E9-79DD2B5D33E6}"/>
    <cellStyle name="Normal 5 6 2 2" xfId="1032" xr:uid="{CF6444C1-0B78-4EE7-892D-843151E78918}"/>
    <cellStyle name="Normal 5 6 2 2 2" xfId="1033" xr:uid="{C470083B-06D4-4DC1-874B-59717EF0807C}"/>
    <cellStyle name="Normal 5 6 2 2 2 2" xfId="1034" xr:uid="{B778292E-52E4-4754-9FCC-514C22BEB24D}"/>
    <cellStyle name="Normal 5 6 2 2 2 2 2" xfId="1035" xr:uid="{F1A5FEB6-D136-4D92-8D29-D664B61F981C}"/>
    <cellStyle name="Normal 5 6 2 2 2 2 3" xfId="1036" xr:uid="{C72BCC5E-BB89-480D-8AB9-502D9E80E075}"/>
    <cellStyle name="Normal 5 6 2 2 2 2 4" xfId="1037" xr:uid="{4C685829-92F2-4889-8BD0-04EF79289551}"/>
    <cellStyle name="Normal 5 6 2 2 2 3" xfId="1038" xr:uid="{D1018775-7C4C-4EEB-A3A4-480B11A7A2E6}"/>
    <cellStyle name="Normal 5 6 2 2 2 3 2" xfId="1039" xr:uid="{5905E9EF-3517-4ABE-8CB2-633B02CC0344}"/>
    <cellStyle name="Normal 5 6 2 2 2 3 3" xfId="1040" xr:uid="{45F36A3A-201D-47F0-A3AA-8636F2DEB0B7}"/>
    <cellStyle name="Normal 5 6 2 2 2 3 4" xfId="1041" xr:uid="{C15322F8-1133-4B2E-AB33-5E60B8F3F002}"/>
    <cellStyle name="Normal 5 6 2 2 2 4" xfId="1042" xr:uid="{F4B00E24-18AD-4AB7-AEA2-D3F636382AF9}"/>
    <cellStyle name="Normal 5 6 2 2 2 5" xfId="1043" xr:uid="{10EF8AB6-D2D1-44C7-8891-7D8267F49B9A}"/>
    <cellStyle name="Normal 5 6 2 2 2 6" xfId="1044" xr:uid="{33FBC66D-23F7-4E0A-A514-050922A68D15}"/>
    <cellStyle name="Normal 5 6 2 2 3" xfId="1045" xr:uid="{4D32962E-3C46-4E8E-ADE7-3C2E4547E439}"/>
    <cellStyle name="Normal 5 6 2 2 3 2" xfId="1046" xr:uid="{D0786AE3-ED26-40BD-8DE5-E39CAA2BB64E}"/>
    <cellStyle name="Normal 5 6 2 2 3 2 2" xfId="1047" xr:uid="{6BD552A4-A807-430F-B28F-2583A5BB53BC}"/>
    <cellStyle name="Normal 5 6 2 2 3 2 3" xfId="1048" xr:uid="{1ECF3503-ED5F-4F85-96F9-9F07290F5CF7}"/>
    <cellStyle name="Normal 5 6 2 2 3 2 4" xfId="1049" xr:uid="{DBA3DB0E-3823-4D1A-A4FD-1282D16F0D8D}"/>
    <cellStyle name="Normal 5 6 2 2 3 3" xfId="1050" xr:uid="{B1C1FEA7-80C6-419D-8173-35879514D411}"/>
    <cellStyle name="Normal 5 6 2 2 3 4" xfId="1051" xr:uid="{ED67BBED-9AF3-4F99-8AE8-008118DDACC5}"/>
    <cellStyle name="Normal 5 6 2 2 3 5" xfId="1052" xr:uid="{D23115B3-9E1F-4B2B-8BED-2CECA363FD5F}"/>
    <cellStyle name="Normal 5 6 2 2 4" xfId="1053" xr:uid="{056CD1CE-B6C5-4AF3-8C51-D7794C4B1BC8}"/>
    <cellStyle name="Normal 5 6 2 2 4 2" xfId="1054" xr:uid="{B698871A-DE8E-4A2B-BBB8-102035DC714E}"/>
    <cellStyle name="Normal 5 6 2 2 4 3" xfId="1055" xr:uid="{AB6838B8-A773-432B-898C-8A781A63E629}"/>
    <cellStyle name="Normal 5 6 2 2 4 4" xfId="1056" xr:uid="{DDCBFD75-6EDA-4038-BBE3-FE8B9D12E296}"/>
    <cellStyle name="Normal 5 6 2 2 5" xfId="1057" xr:uid="{DB6402F8-4662-41B8-BC76-1BF0DCC8F299}"/>
    <cellStyle name="Normal 5 6 2 2 5 2" xfId="1058" xr:uid="{0A5B7FB7-2860-4726-B93E-7030727D0674}"/>
    <cellStyle name="Normal 5 6 2 2 5 3" xfId="1059" xr:uid="{6C77CA7F-46DA-4A5D-8EDB-1571B47D9F50}"/>
    <cellStyle name="Normal 5 6 2 2 5 4" xfId="1060" xr:uid="{0D695B13-B836-4693-BEBB-BF98B9C66576}"/>
    <cellStyle name="Normal 5 6 2 2 6" xfId="1061" xr:uid="{9AB433EF-75E0-411E-BBAE-4EC1E6CD3133}"/>
    <cellStyle name="Normal 5 6 2 2 7" xfId="1062" xr:uid="{850FFD16-13D4-43AD-AF86-C702C19D09FE}"/>
    <cellStyle name="Normal 5 6 2 2 8" xfId="1063" xr:uid="{C6E4BB1D-B70B-4682-B42F-1BBD4AC11ACC}"/>
    <cellStyle name="Normal 5 6 2 3" xfId="1064" xr:uid="{F8AB5915-E5B6-4C07-970B-66700EC149A0}"/>
    <cellStyle name="Normal 5 6 2 3 2" xfId="1065" xr:uid="{BC019D57-6F70-46C2-A23C-0A3303D961E0}"/>
    <cellStyle name="Normal 5 6 2 3 2 2" xfId="1066" xr:uid="{2226C33E-E2D7-46D0-8844-8121232780F8}"/>
    <cellStyle name="Normal 5 6 2 3 2 3" xfId="1067" xr:uid="{E8238E41-ABB1-45EB-AD6C-3DC3E2438EBC}"/>
    <cellStyle name="Normal 5 6 2 3 2 4" xfId="1068" xr:uid="{F26BAEB2-D51A-4353-BFDA-378E81B2989E}"/>
    <cellStyle name="Normal 5 6 2 3 3" xfId="1069" xr:uid="{EC2B5CD0-82E0-490A-94EE-DC33EC00CA80}"/>
    <cellStyle name="Normal 5 6 2 3 3 2" xfId="1070" xr:uid="{AC3BB060-CBA7-47B8-A9C8-E3E1F586383F}"/>
    <cellStyle name="Normal 5 6 2 3 3 3" xfId="1071" xr:uid="{E4D50F51-E260-4677-9C53-247FE39C6AD5}"/>
    <cellStyle name="Normal 5 6 2 3 3 4" xfId="1072" xr:uid="{248A75F2-C63C-4BDD-8B23-8E4F7B1B1AEF}"/>
    <cellStyle name="Normal 5 6 2 3 4" xfId="1073" xr:uid="{A25C709B-3B89-4CE8-BD48-09508778856B}"/>
    <cellStyle name="Normal 5 6 2 3 5" xfId="1074" xr:uid="{D992701A-12FE-46DA-99BA-240C528084CD}"/>
    <cellStyle name="Normal 5 6 2 3 6" xfId="1075" xr:uid="{121AA462-647F-4DF2-8FA2-A16C56A501CF}"/>
    <cellStyle name="Normal 5 6 2 4" xfId="1076" xr:uid="{4B2CDC5F-2CBD-45EF-8CE2-C09215D72D51}"/>
    <cellStyle name="Normal 5 6 2 4 2" xfId="1077" xr:uid="{62874F9B-E45F-4053-9DFB-48CAE553061E}"/>
    <cellStyle name="Normal 5 6 2 4 2 2" xfId="1078" xr:uid="{6D052712-2AFC-4EB9-BF2F-FB6F9DE102F7}"/>
    <cellStyle name="Normal 5 6 2 4 2 3" xfId="1079" xr:uid="{8B49535B-7F2C-4A84-A92C-914E8AEAD277}"/>
    <cellStyle name="Normal 5 6 2 4 2 4" xfId="1080" xr:uid="{470DD5CE-2641-4AE1-B3A9-E41A8160AAD6}"/>
    <cellStyle name="Normal 5 6 2 4 3" xfId="1081" xr:uid="{5DFBF4B1-755D-4A70-B98D-D49952F21151}"/>
    <cellStyle name="Normal 5 6 2 4 4" xfId="1082" xr:uid="{C388C275-8A19-458B-B445-7204A01AF3C1}"/>
    <cellStyle name="Normal 5 6 2 4 5" xfId="1083" xr:uid="{B758F781-7CE5-44DB-B07C-97264295871F}"/>
    <cellStyle name="Normal 5 6 2 5" xfId="1084" xr:uid="{9A48EA69-2FF7-4152-917C-2DDFFA028AFA}"/>
    <cellStyle name="Normal 5 6 2 5 2" xfId="1085" xr:uid="{92B38869-06F8-4668-8C07-0C8F6033B9CD}"/>
    <cellStyle name="Normal 5 6 2 5 3" xfId="1086" xr:uid="{0370906C-7CAE-4409-9A04-A1C80BE65B62}"/>
    <cellStyle name="Normal 5 6 2 5 4" xfId="1087" xr:uid="{F34B9AD7-F873-4511-A1F1-3601E0DA9A86}"/>
    <cellStyle name="Normal 5 6 2 6" xfId="1088" xr:uid="{F2506725-9E2B-4775-A1D7-9B9D2307C834}"/>
    <cellStyle name="Normal 5 6 2 6 2" xfId="1089" xr:uid="{1E64872C-F0A4-4332-BDCE-C0DF7DED91D5}"/>
    <cellStyle name="Normal 5 6 2 6 3" xfId="1090" xr:uid="{CF932D65-B380-439D-8AFC-24631C68B257}"/>
    <cellStyle name="Normal 5 6 2 6 4" xfId="1091" xr:uid="{373CA74B-5CD4-4FBD-8627-86840CCFC5DE}"/>
    <cellStyle name="Normal 5 6 2 7" xfId="1092" xr:uid="{2CA8116B-816F-4C64-8F85-8329CF95D26A}"/>
    <cellStyle name="Normal 5 6 2 8" xfId="1093" xr:uid="{73A4A1B1-F3B2-48B9-A6F8-252DE9A39996}"/>
    <cellStyle name="Normal 5 6 2 9" xfId="1094" xr:uid="{353A9D7E-D96C-4768-A262-D1F5AAFF36C6}"/>
    <cellStyle name="Normal 5 6 3" xfId="1095" xr:uid="{7D8CD573-D413-441F-9558-D39001199C2F}"/>
    <cellStyle name="Normal 5 6 3 2" xfId="1096" xr:uid="{73C00748-71E7-4031-A641-D0307E9E064A}"/>
    <cellStyle name="Normal 5 6 3 2 2" xfId="1097" xr:uid="{4EB72DAB-BD1D-4278-9AFE-0148154D354E}"/>
    <cellStyle name="Normal 5 6 3 2 2 2" xfId="1098" xr:uid="{9B07EA17-94EA-4015-B5E3-7448127D4E6B}"/>
    <cellStyle name="Normal 5 6 3 2 2 2 2" xfId="3917" xr:uid="{46990634-F439-4A44-A714-22480B6FBE2B}"/>
    <cellStyle name="Normal 5 6 3 2 2 3" xfId="1099" xr:uid="{B38AD7DC-A3D4-4528-8D1D-D14D22751EE2}"/>
    <cellStyle name="Normal 5 6 3 2 2 4" xfId="1100" xr:uid="{6F148173-CCF4-45F4-85D7-F331050286A5}"/>
    <cellStyle name="Normal 5 6 3 2 3" xfId="1101" xr:uid="{807437ED-3EF0-4FF2-9543-A4DE03DE79DB}"/>
    <cellStyle name="Normal 5 6 3 2 3 2" xfId="1102" xr:uid="{8743C782-E915-4C7E-B9B7-8D816CA1A409}"/>
    <cellStyle name="Normal 5 6 3 2 3 3" xfId="1103" xr:uid="{0C8A04F8-92B2-4C46-A233-87F49D016A71}"/>
    <cellStyle name="Normal 5 6 3 2 3 4" xfId="1104" xr:uid="{25F9C059-9DC9-4A20-8A3D-DC92AE27D6C0}"/>
    <cellStyle name="Normal 5 6 3 2 4" xfId="1105" xr:uid="{8DE1D85B-8AEB-4D86-9967-7714CA263EC9}"/>
    <cellStyle name="Normal 5 6 3 2 5" xfId="1106" xr:uid="{31D1964C-01C6-4A7C-A9C9-1859788D0D66}"/>
    <cellStyle name="Normal 5 6 3 2 6" xfId="1107" xr:uid="{D0CCD7D9-A361-4B17-99F4-BE7734927DD1}"/>
    <cellStyle name="Normal 5 6 3 3" xfId="1108" xr:uid="{46ABA758-FE1B-4522-9EF1-EF257B093F0A}"/>
    <cellStyle name="Normal 5 6 3 3 2" xfId="1109" xr:uid="{9FC6C4BC-F862-4586-8CCF-983ABCB0A660}"/>
    <cellStyle name="Normal 5 6 3 3 2 2" xfId="1110" xr:uid="{32810676-E41B-4370-9C38-38C77E864B3A}"/>
    <cellStyle name="Normal 5 6 3 3 2 3" xfId="1111" xr:uid="{9A68DFB0-2747-48E1-A0ED-32A649AE88C9}"/>
    <cellStyle name="Normal 5 6 3 3 2 4" xfId="1112" xr:uid="{4936C6E0-99B0-4235-8F36-D016CC226035}"/>
    <cellStyle name="Normal 5 6 3 3 3" xfId="1113" xr:uid="{9A43466D-518D-4FE1-9901-76B2253814E4}"/>
    <cellStyle name="Normal 5 6 3 3 4" xfId="1114" xr:uid="{9264D63B-B2C9-47EA-8963-759501E612CA}"/>
    <cellStyle name="Normal 5 6 3 3 5" xfId="1115" xr:uid="{6AC57E76-8598-426F-A676-8D11FCAC92B3}"/>
    <cellStyle name="Normal 5 6 3 4" xfId="1116" xr:uid="{2350715F-7AA4-4A9F-967F-67A36D80CEC0}"/>
    <cellStyle name="Normal 5 6 3 4 2" xfId="1117" xr:uid="{E9A856F5-9309-4FC0-88D6-7C7BE73917AA}"/>
    <cellStyle name="Normal 5 6 3 4 3" xfId="1118" xr:uid="{F5491259-3CC0-44B1-BC6A-CB10F9CA119E}"/>
    <cellStyle name="Normal 5 6 3 4 4" xfId="1119" xr:uid="{8825A48F-0FFE-46D8-82C6-369D80A76208}"/>
    <cellStyle name="Normal 5 6 3 5" xfId="1120" xr:uid="{1010AD99-6C97-4AA3-A530-97D357C8765A}"/>
    <cellStyle name="Normal 5 6 3 5 2" xfId="1121" xr:uid="{8C40FBF5-085E-4567-A852-563AB00585D8}"/>
    <cellStyle name="Normal 5 6 3 5 3" xfId="1122" xr:uid="{2DDED0FE-D37C-40AD-86B5-99BF96E5B735}"/>
    <cellStyle name="Normal 5 6 3 5 4" xfId="1123" xr:uid="{8F995897-52A9-42B3-9B4E-53C4C03686A1}"/>
    <cellStyle name="Normal 5 6 3 6" xfId="1124" xr:uid="{8BC2062A-08F0-4D3D-97E2-C1F34B2D9816}"/>
    <cellStyle name="Normal 5 6 3 7" xfId="1125" xr:uid="{0C27A4F6-6F02-4EE5-8D2B-7ADC3751936D}"/>
    <cellStyle name="Normal 5 6 3 8" xfId="1126" xr:uid="{28C15DAC-974D-475B-9C74-D0A5CB1C016D}"/>
    <cellStyle name="Normal 5 6 4" xfId="1127" xr:uid="{505E55A3-54CB-4B43-9247-7AC17927018C}"/>
    <cellStyle name="Normal 5 6 4 2" xfId="1128" xr:uid="{FD5E0E53-B5AE-4D18-96FD-76ABFDF4EB17}"/>
    <cellStyle name="Normal 5 6 4 2 2" xfId="1129" xr:uid="{880E9262-A8C9-487D-8654-44753E68D065}"/>
    <cellStyle name="Normal 5 6 4 2 2 2" xfId="1130" xr:uid="{5DEBA6BB-736B-4AD7-AFD0-DA4F5FBFE188}"/>
    <cellStyle name="Normal 5 6 4 2 2 3" xfId="1131" xr:uid="{D65D3556-5F9B-42C7-BABD-9AB7CD6A0ECF}"/>
    <cellStyle name="Normal 5 6 4 2 2 4" xfId="1132" xr:uid="{9E5F557E-36F8-4D38-9482-F412FE0E9EC9}"/>
    <cellStyle name="Normal 5 6 4 2 3" xfId="1133" xr:uid="{EC5A2CFA-6A6F-474B-BF7E-60651645CBED}"/>
    <cellStyle name="Normal 5 6 4 2 4" xfId="1134" xr:uid="{14BFC969-6FDD-437A-BF9E-C1C8B149161F}"/>
    <cellStyle name="Normal 5 6 4 2 5" xfId="1135" xr:uid="{A2F4CBB7-14BD-4E19-860C-C0205FDBD4C9}"/>
    <cellStyle name="Normal 5 6 4 3" xfId="1136" xr:uid="{7946A3D0-4CF1-4B4A-ABD5-BA7500A7FF7A}"/>
    <cellStyle name="Normal 5 6 4 3 2" xfId="1137" xr:uid="{01C27756-4E6B-4C54-8E2B-532982735C8A}"/>
    <cellStyle name="Normal 5 6 4 3 3" xfId="1138" xr:uid="{89110024-6B94-42DB-B817-2BD67D257721}"/>
    <cellStyle name="Normal 5 6 4 3 4" xfId="1139" xr:uid="{C90AF0DE-15FC-4FD6-A257-AE71A84E6E89}"/>
    <cellStyle name="Normal 5 6 4 4" xfId="1140" xr:uid="{070B685C-9ECC-451D-BB2C-C6A0E8CBDAA5}"/>
    <cellStyle name="Normal 5 6 4 4 2" xfId="1141" xr:uid="{5496354C-A519-4B98-B76D-070FB1B7A671}"/>
    <cellStyle name="Normal 5 6 4 4 3" xfId="1142" xr:uid="{A63B5251-5157-45CC-B815-D0BAF56C0894}"/>
    <cellStyle name="Normal 5 6 4 4 4" xfId="1143" xr:uid="{749F90AD-9E11-4A49-838A-E835F623643E}"/>
    <cellStyle name="Normal 5 6 4 5" xfId="1144" xr:uid="{0523A538-F289-4674-B358-2F75C8772821}"/>
    <cellStyle name="Normal 5 6 4 6" xfId="1145" xr:uid="{8A1649C1-61DC-44BB-BB5C-33EF56119701}"/>
    <cellStyle name="Normal 5 6 4 7" xfId="1146" xr:uid="{6903924B-DA28-47B0-ABCD-68B395993E58}"/>
    <cellStyle name="Normal 5 6 5" xfId="1147" xr:uid="{EB4E35BF-538E-4C89-BF62-1A100E05DDDD}"/>
    <cellStyle name="Normal 5 6 5 2" xfId="1148" xr:uid="{C5694164-60C9-4397-8CAF-1D55EC1FD78C}"/>
    <cellStyle name="Normal 5 6 5 2 2" xfId="1149" xr:uid="{883FF08C-43F0-4D19-B456-C3AEF5801E9D}"/>
    <cellStyle name="Normal 5 6 5 2 3" xfId="1150" xr:uid="{4C7B57CF-332F-495F-815B-B26B1EF4312F}"/>
    <cellStyle name="Normal 5 6 5 2 4" xfId="1151" xr:uid="{27E93C2B-B944-4B69-A8C5-343078CB245A}"/>
    <cellStyle name="Normal 5 6 5 3" xfId="1152" xr:uid="{2C9708C6-6D33-4A72-81A9-2D44D9BD0669}"/>
    <cellStyle name="Normal 5 6 5 3 2" xfId="1153" xr:uid="{B300E2D4-068B-46BB-897F-43676B76A209}"/>
    <cellStyle name="Normal 5 6 5 3 3" xfId="1154" xr:uid="{1CDCA055-1E13-494E-807E-616889DC2295}"/>
    <cellStyle name="Normal 5 6 5 3 4" xfId="1155" xr:uid="{A1E5BE75-A7C4-421F-BB12-8FD89A338700}"/>
    <cellStyle name="Normal 5 6 5 4" xfId="1156" xr:uid="{9ADD8D75-0067-4BF2-A401-7FEFC57E2A17}"/>
    <cellStyle name="Normal 5 6 5 5" xfId="1157" xr:uid="{609CF46C-2284-487C-B807-5588FCBE4F0C}"/>
    <cellStyle name="Normal 5 6 5 6" xfId="1158" xr:uid="{08C5152F-BB59-470F-A25B-E5092312F3FD}"/>
    <cellStyle name="Normal 5 6 6" xfId="1159" xr:uid="{E3C8DE2B-4846-4F47-B40F-A347F27ADA1C}"/>
    <cellStyle name="Normal 5 6 6 2" xfId="1160" xr:uid="{CC618AB0-8060-4F1F-B7FC-6C9C45E7F3F4}"/>
    <cellStyle name="Normal 5 6 6 2 2" xfId="1161" xr:uid="{4D6737F1-E27F-49EF-A20F-580484C82D50}"/>
    <cellStyle name="Normal 5 6 6 2 3" xfId="1162" xr:uid="{3D978BD5-0A2A-4330-A85E-A2C9BA951F4E}"/>
    <cellStyle name="Normal 5 6 6 2 4" xfId="1163" xr:uid="{D5AF0870-051C-41C9-8AE5-37AA6813425E}"/>
    <cellStyle name="Normal 5 6 6 3" xfId="1164" xr:uid="{57CD9F1F-846A-42DD-9716-6086F30BBE3E}"/>
    <cellStyle name="Normal 5 6 6 4" xfId="1165" xr:uid="{BB9E0082-3A62-4750-ACD0-172921E339EE}"/>
    <cellStyle name="Normal 5 6 6 5" xfId="1166" xr:uid="{7F3A448F-9475-4DDB-84B0-4861AFEA70B5}"/>
    <cellStyle name="Normal 5 6 7" xfId="1167" xr:uid="{131BB788-DC73-4009-9299-5CD132682B7E}"/>
    <cellStyle name="Normal 5 6 7 2" xfId="1168" xr:uid="{C96CB593-CFBA-45CE-AE94-B353B0597E64}"/>
    <cellStyle name="Normal 5 6 7 3" xfId="1169" xr:uid="{97649430-C779-4D49-A9E6-E317D3AA700D}"/>
    <cellStyle name="Normal 5 6 7 4" xfId="1170" xr:uid="{C10474F6-5292-4370-BD3F-D7EBDB637B25}"/>
    <cellStyle name="Normal 5 6 8" xfId="1171" xr:uid="{95A990A5-6ED9-47F5-B47E-795AB693E654}"/>
    <cellStyle name="Normal 5 6 8 2" xfId="1172" xr:uid="{FD4F47B3-F401-45E3-BBF6-E653F52F959D}"/>
    <cellStyle name="Normal 5 6 8 3" xfId="1173" xr:uid="{C76EEAB1-DA59-407C-8F82-20994144E0D8}"/>
    <cellStyle name="Normal 5 6 8 4" xfId="1174" xr:uid="{7CF28CAD-43AA-4D7A-8DF8-5D9328BA5896}"/>
    <cellStyle name="Normal 5 6 9" xfId="1175" xr:uid="{8E5CEE4A-29B9-4072-8C03-ADC187B8E0B0}"/>
    <cellStyle name="Normal 5 7" xfId="1176" xr:uid="{02B57D0D-04B7-4F48-95EC-A8651E852467}"/>
    <cellStyle name="Normal 5 7 2" xfId="1177" xr:uid="{3F099A63-04C9-4EC6-AACE-6FCA794E89AC}"/>
    <cellStyle name="Normal 5 7 2 2" xfId="1178" xr:uid="{090A9F92-42A6-4E0D-B705-CE54F1E86E10}"/>
    <cellStyle name="Normal 5 7 2 2 2" xfId="1179" xr:uid="{4A8D5181-F1B4-4B62-8222-FC810F8AE8D1}"/>
    <cellStyle name="Normal 5 7 2 2 2 2" xfId="1180" xr:uid="{EF4ACD26-327A-4FE3-813F-D3203C3AB88B}"/>
    <cellStyle name="Normal 5 7 2 2 2 3" xfId="1181" xr:uid="{C2E7C285-F205-4859-81E3-F6A29CA98D45}"/>
    <cellStyle name="Normal 5 7 2 2 2 4" xfId="1182" xr:uid="{847ED2EE-D7FD-40B4-BDE3-089C294444A2}"/>
    <cellStyle name="Normal 5 7 2 2 3" xfId="1183" xr:uid="{363FCD4B-7F1D-45B7-85F8-0BBFE8C7FC43}"/>
    <cellStyle name="Normal 5 7 2 2 3 2" xfId="1184" xr:uid="{68D21321-308A-44F4-B410-D12AD7344EC3}"/>
    <cellStyle name="Normal 5 7 2 2 3 3" xfId="1185" xr:uid="{5F74A959-AD39-427B-9358-354D2200A6E5}"/>
    <cellStyle name="Normal 5 7 2 2 3 4" xfId="1186" xr:uid="{3707BC31-5C87-4C77-9BFC-DAD65C2B4F62}"/>
    <cellStyle name="Normal 5 7 2 2 4" xfId="1187" xr:uid="{88469981-5E8E-446F-BB39-AD59E3B46C08}"/>
    <cellStyle name="Normal 5 7 2 2 5" xfId="1188" xr:uid="{E9CD9E56-C217-4176-9ECD-44C16D173025}"/>
    <cellStyle name="Normal 5 7 2 2 6" xfId="1189" xr:uid="{586CEB29-F535-49B3-B511-4089BB85906A}"/>
    <cellStyle name="Normal 5 7 2 3" xfId="1190" xr:uid="{1EEC6AAE-AD3C-47F3-B91D-55E484067A36}"/>
    <cellStyle name="Normal 5 7 2 3 2" xfId="1191" xr:uid="{1C310698-57A4-41FA-A38B-9228418C76EA}"/>
    <cellStyle name="Normal 5 7 2 3 2 2" xfId="1192" xr:uid="{384FC786-E163-45C4-95C1-5498620506EA}"/>
    <cellStyle name="Normal 5 7 2 3 2 3" xfId="1193" xr:uid="{39D4A9C8-2D32-4472-A9AB-11E91C0948F8}"/>
    <cellStyle name="Normal 5 7 2 3 2 4" xfId="1194" xr:uid="{819986FC-FD00-499C-9C0E-29E704B1C9C6}"/>
    <cellStyle name="Normal 5 7 2 3 3" xfId="1195" xr:uid="{AA67216B-8919-4D04-AF24-A018028EA3C3}"/>
    <cellStyle name="Normal 5 7 2 3 4" xfId="1196" xr:uid="{AD5CD26C-1619-418A-A2E9-43E95E968190}"/>
    <cellStyle name="Normal 5 7 2 3 5" xfId="1197" xr:uid="{AC509E69-06BA-42B5-BB11-534DCE9D9233}"/>
    <cellStyle name="Normal 5 7 2 4" xfId="1198" xr:uid="{0BA7E532-A34C-4FEE-A5AE-51638561CFBC}"/>
    <cellStyle name="Normal 5 7 2 4 2" xfId="1199" xr:uid="{F1DA664D-40E6-4209-9648-935580867A63}"/>
    <cellStyle name="Normal 5 7 2 4 3" xfId="1200" xr:uid="{730B6487-3A8D-42D0-BEC3-EC1A0180D91A}"/>
    <cellStyle name="Normal 5 7 2 4 4" xfId="1201" xr:uid="{BAFAB656-C40E-4235-8296-034D4D9BDCF6}"/>
    <cellStyle name="Normal 5 7 2 5" xfId="1202" xr:uid="{D6411F29-2AAD-4115-9F8F-1F954642EDB5}"/>
    <cellStyle name="Normal 5 7 2 5 2" xfId="1203" xr:uid="{CF897B3F-EDEA-4A79-92CC-41855CAD953D}"/>
    <cellStyle name="Normal 5 7 2 5 3" xfId="1204" xr:uid="{D828BDE7-5ADA-44B9-A227-1192970DBC5D}"/>
    <cellStyle name="Normal 5 7 2 5 4" xfId="1205" xr:uid="{93D49F48-B0D5-4CDA-AACB-D01ADFE7B328}"/>
    <cellStyle name="Normal 5 7 2 6" xfId="1206" xr:uid="{7B4220B5-1A72-4458-9BF3-9BC35D51B3CF}"/>
    <cellStyle name="Normal 5 7 2 7" xfId="1207" xr:uid="{0252CD4E-4C94-4959-968E-AA6F4FE253A6}"/>
    <cellStyle name="Normal 5 7 2 8" xfId="1208" xr:uid="{C250E640-7E33-4E9E-9FE7-AD6E8E1851D8}"/>
    <cellStyle name="Normal 5 7 3" xfId="1209" xr:uid="{8BA02B59-B4D5-4D43-9134-AA019557912F}"/>
    <cellStyle name="Normal 5 7 3 2" xfId="1210" xr:uid="{122936FA-754F-4E3B-B385-A57248D938DE}"/>
    <cellStyle name="Normal 5 7 3 2 2" xfId="1211" xr:uid="{6B27DDCF-E7EC-4008-A815-A6459F6933E9}"/>
    <cellStyle name="Normal 5 7 3 2 3" xfId="1212" xr:uid="{2BA45C6E-C752-49D5-9FB1-0E3AA78F2990}"/>
    <cellStyle name="Normal 5 7 3 2 4" xfId="1213" xr:uid="{B55C9AE6-78F7-4C09-B8A7-4D5E96B1EF70}"/>
    <cellStyle name="Normal 5 7 3 3" xfId="1214" xr:uid="{EA5E19F3-C418-4951-8952-99D2ED6E536A}"/>
    <cellStyle name="Normal 5 7 3 3 2" xfId="1215" xr:uid="{9FE4447D-FF2C-406E-8724-D42DF2DE92AF}"/>
    <cellStyle name="Normal 5 7 3 3 3" xfId="1216" xr:uid="{D4741DAF-9C58-4C17-AF7B-8511C09F6BDA}"/>
    <cellStyle name="Normal 5 7 3 3 4" xfId="1217" xr:uid="{5389C56E-2066-4D8F-8CB6-E34A2F20A767}"/>
    <cellStyle name="Normal 5 7 3 4" xfId="1218" xr:uid="{5020B844-84D0-4369-B458-E927C87B149F}"/>
    <cellStyle name="Normal 5 7 3 5" xfId="1219" xr:uid="{F5F8EE41-90A9-499C-8A04-A9C416A4B009}"/>
    <cellStyle name="Normal 5 7 3 6" xfId="1220" xr:uid="{AE82EC61-D4D2-45F1-A1CB-44982313D97F}"/>
    <cellStyle name="Normal 5 7 4" xfId="1221" xr:uid="{9C78D4F0-1D43-4F1A-858C-1498419F3D3C}"/>
    <cellStyle name="Normal 5 7 4 2" xfId="1222" xr:uid="{9B92231A-CA56-43A9-9323-F53417C31839}"/>
    <cellStyle name="Normal 5 7 4 2 2" xfId="1223" xr:uid="{62986B9C-0EFF-4DB2-B5A3-AF6069BA650C}"/>
    <cellStyle name="Normal 5 7 4 2 3" xfId="1224" xr:uid="{C9102834-FAA5-4644-B066-597A3D0EFB8E}"/>
    <cellStyle name="Normal 5 7 4 2 4" xfId="1225" xr:uid="{4CADB679-44FE-486A-A72E-9F158F62BEF9}"/>
    <cellStyle name="Normal 5 7 4 3" xfId="1226" xr:uid="{07816D71-055B-46B9-9C9F-6CC3636CB6CA}"/>
    <cellStyle name="Normal 5 7 4 4" xfId="1227" xr:uid="{CA36F809-D2AD-49E0-A256-F2E7C57D6C45}"/>
    <cellStyle name="Normal 5 7 4 5" xfId="1228" xr:uid="{FFB339C7-A2EE-4E1A-BEDC-FA14235C5133}"/>
    <cellStyle name="Normal 5 7 5" xfId="1229" xr:uid="{D0FD4C61-E486-4D97-AF64-4DDCC330A775}"/>
    <cellStyle name="Normal 5 7 5 2" xfId="1230" xr:uid="{7EE4D16B-1E26-4864-A46B-6902B8270742}"/>
    <cellStyle name="Normal 5 7 5 3" xfId="1231" xr:uid="{F540FA26-9DCC-4909-9BE9-AB7382D7642F}"/>
    <cellStyle name="Normal 5 7 5 4" xfId="1232" xr:uid="{B37EC0C2-A784-4A1A-9818-F99AC5A08BFB}"/>
    <cellStyle name="Normal 5 7 6" xfId="1233" xr:uid="{891C0D8D-4F42-4BA3-BCA3-DD97A4198FE8}"/>
    <cellStyle name="Normal 5 7 6 2" xfId="1234" xr:uid="{4B8DFAB8-3F3B-4263-AF04-B76810F92DD3}"/>
    <cellStyle name="Normal 5 7 6 3" xfId="1235" xr:uid="{DF43672F-E592-4852-8006-D82FF5934F1E}"/>
    <cellStyle name="Normal 5 7 6 4" xfId="1236" xr:uid="{8F554D93-23D9-45C8-8201-6E29B99845BE}"/>
    <cellStyle name="Normal 5 7 7" xfId="1237" xr:uid="{FC6F2978-E044-4472-BB7E-9763E9A95D5C}"/>
    <cellStyle name="Normal 5 7 8" xfId="1238" xr:uid="{B9C72ABD-61DD-4521-9488-B10F57CF4109}"/>
    <cellStyle name="Normal 5 7 9" xfId="1239" xr:uid="{B8D75361-EB75-4951-92C9-0BCB5D1820C6}"/>
    <cellStyle name="Normal 5 8" xfId="1240" xr:uid="{4CE0581D-A70A-4F3B-AB01-F8C31EEB7001}"/>
    <cellStyle name="Normal 5 8 2" xfId="1241" xr:uid="{E68CF5CE-55C5-4722-AC32-FDE5082771DC}"/>
    <cellStyle name="Normal 5 8 2 2" xfId="1242" xr:uid="{6AD6488D-55FA-4333-A54A-6F072F255FC5}"/>
    <cellStyle name="Normal 5 8 2 2 2" xfId="1243" xr:uid="{CE90AB86-13DD-4CA3-93ED-5C2705F4A39A}"/>
    <cellStyle name="Normal 5 8 2 2 2 2" xfId="3918" xr:uid="{58C91B4A-4684-4AEB-8D92-BAA0C3AE3932}"/>
    <cellStyle name="Normal 5 8 2 2 3" xfId="1244" xr:uid="{E1D8B47B-DCA4-4DFB-B77D-DB983CA7A2B8}"/>
    <cellStyle name="Normal 5 8 2 2 4" xfId="1245" xr:uid="{4AFAB53A-A8FD-4343-8C86-CBECD000313B}"/>
    <cellStyle name="Normal 5 8 2 3" xfId="1246" xr:uid="{19CA18B0-B3CF-40CB-BC59-003722B95B21}"/>
    <cellStyle name="Normal 5 8 2 3 2" xfId="1247" xr:uid="{9434FFCE-6D6E-4C0D-BCD4-AD0F967DD7C9}"/>
    <cellStyle name="Normal 5 8 2 3 3" xfId="1248" xr:uid="{B4858D94-C5FD-481F-8793-40BBF70EAB49}"/>
    <cellStyle name="Normal 5 8 2 3 4" xfId="1249" xr:uid="{BDAABE7E-3DDB-45CF-8C6E-0CFD9F209E0D}"/>
    <cellStyle name="Normal 5 8 2 4" xfId="1250" xr:uid="{3EEB7A83-2CC8-413F-A3E3-0FE6588702D6}"/>
    <cellStyle name="Normal 5 8 2 5" xfId="1251" xr:uid="{A496EC0F-9978-4648-B490-6BE259ECF7F5}"/>
    <cellStyle name="Normal 5 8 2 6" xfId="1252" xr:uid="{7DC4F8DD-FDDC-4C54-9DD2-ED67408165BC}"/>
    <cellStyle name="Normal 5 8 3" xfId="1253" xr:uid="{33BFA003-75C4-4E82-AF7B-A7CB17911732}"/>
    <cellStyle name="Normal 5 8 3 2" xfId="1254" xr:uid="{CDD52231-87AE-449F-828E-D3DC007BAE17}"/>
    <cellStyle name="Normal 5 8 3 2 2" xfId="1255" xr:uid="{DC9A2AAA-22A2-41E6-99DB-2141BA9B1010}"/>
    <cellStyle name="Normal 5 8 3 2 3" xfId="1256" xr:uid="{5656D3D2-0FE9-4863-B4C6-8BEE5E4C2E0A}"/>
    <cellStyle name="Normal 5 8 3 2 4" xfId="1257" xr:uid="{F8528B6F-2FEA-46B0-B752-6110ECE43C92}"/>
    <cellStyle name="Normal 5 8 3 3" xfId="1258" xr:uid="{86E574A2-99F5-4ECC-B703-B24167826AD2}"/>
    <cellStyle name="Normal 5 8 3 4" xfId="1259" xr:uid="{233B1A7E-F636-4237-BF2F-CC8ADB2DBD9C}"/>
    <cellStyle name="Normal 5 8 3 5" xfId="1260" xr:uid="{9E6548ED-12A8-41A0-962C-DA36AA04F17D}"/>
    <cellStyle name="Normal 5 8 4" xfId="1261" xr:uid="{EE439A35-D22D-4F1C-A83D-609BED393B92}"/>
    <cellStyle name="Normal 5 8 4 2" xfId="1262" xr:uid="{3385D2FB-8048-4579-87A3-CEC5EE5F4458}"/>
    <cellStyle name="Normal 5 8 4 3" xfId="1263" xr:uid="{8ECA554F-E143-4009-9302-B00F09E1A00D}"/>
    <cellStyle name="Normal 5 8 4 4" xfId="1264" xr:uid="{64ACB289-B5E1-4602-A976-0A1C32C8F9CF}"/>
    <cellStyle name="Normal 5 8 5" xfId="1265" xr:uid="{15F0BC43-A104-436D-B869-9177A32D6FB8}"/>
    <cellStyle name="Normal 5 8 5 2" xfId="1266" xr:uid="{40DD219F-D917-43F4-8A40-7EA09B96CCFA}"/>
    <cellStyle name="Normal 5 8 5 3" xfId="1267" xr:uid="{ED488ED2-A293-4308-B1AC-E96C29F326D9}"/>
    <cellStyle name="Normal 5 8 5 4" xfId="1268" xr:uid="{551E2A47-9B43-4CE8-A303-066F435D360C}"/>
    <cellStyle name="Normal 5 8 6" xfId="1269" xr:uid="{6BB0F8EA-A890-4A6C-BD7F-A1B7C0CCB0E9}"/>
    <cellStyle name="Normal 5 8 7" xfId="1270" xr:uid="{EDF09B2C-4145-456F-8D20-B8A9B5949B53}"/>
    <cellStyle name="Normal 5 8 8" xfId="1271" xr:uid="{D30BDD9D-71D9-4D4D-BB15-9FCD40B5B0FE}"/>
    <cellStyle name="Normal 5 9" xfId="1272" xr:uid="{2D9BC354-A202-4F90-AD37-EAE31A565B31}"/>
    <cellStyle name="Normal 5 9 2" xfId="1273" xr:uid="{1586C235-DAD3-4C8C-B253-DAF6E8055360}"/>
    <cellStyle name="Normal 5 9 2 2" xfId="1274" xr:uid="{61E32E64-429C-41E6-B60C-3B45F6C53D92}"/>
    <cellStyle name="Normal 5 9 2 2 2" xfId="1275" xr:uid="{7E7E3B32-4BFA-453C-91CA-F1330273EE0C}"/>
    <cellStyle name="Normal 5 9 2 2 3" xfId="1276" xr:uid="{CF8A65BB-E493-41A9-9F95-3CA4F4DD6C90}"/>
    <cellStyle name="Normal 5 9 2 2 4" xfId="1277" xr:uid="{D6BEC605-3643-4A18-BE54-B85C47FCEE42}"/>
    <cellStyle name="Normal 5 9 2 3" xfId="1278" xr:uid="{D7C9E2ED-AFDD-470B-BEB9-A413DC7D4371}"/>
    <cellStyle name="Normal 5 9 2 4" xfId="1279" xr:uid="{5596A194-C216-441E-9012-913496B0800A}"/>
    <cellStyle name="Normal 5 9 2 5" xfId="1280" xr:uid="{58C331EF-8862-4743-BBF4-F62C8A4B9913}"/>
    <cellStyle name="Normal 5 9 3" xfId="1281" xr:uid="{92A98ECE-B542-4300-A7B5-320EBA64EBD9}"/>
    <cellStyle name="Normal 5 9 3 2" xfId="1282" xr:uid="{1EF53F19-EC7C-4288-BE24-AC2CE673EA59}"/>
    <cellStyle name="Normal 5 9 3 3" xfId="1283" xr:uid="{903E8BF3-2F56-4EA3-B027-2A55A3013255}"/>
    <cellStyle name="Normal 5 9 3 4" xfId="1284" xr:uid="{C5FF571A-E6D8-43C3-9400-CF8D1D7A0165}"/>
    <cellStyle name="Normal 5 9 4" xfId="1285" xr:uid="{121F2C38-C85C-4991-9FB2-3CE65940CE03}"/>
    <cellStyle name="Normal 5 9 4 2" xfId="1286" xr:uid="{0CF72CD7-58FD-4D32-ACE3-0D6C4A4A51C4}"/>
    <cellStyle name="Normal 5 9 4 3" xfId="1287" xr:uid="{A5150BD6-5E80-47ED-BE18-AFEB704A7F97}"/>
    <cellStyle name="Normal 5 9 4 4" xfId="1288" xr:uid="{AF843DC5-0482-4959-A6DB-F9861338E428}"/>
    <cellStyle name="Normal 5 9 5" xfId="1289" xr:uid="{A4BB07F8-5896-4104-8BBE-ADEEC7A3C436}"/>
    <cellStyle name="Normal 5 9 6" xfId="1290" xr:uid="{382864D3-D033-4C8F-A8D6-D43F3BB7DCDC}"/>
    <cellStyle name="Normal 5 9 7" xfId="1291" xr:uid="{C768AEB0-5665-47F8-BC7E-E994E318E4C9}"/>
    <cellStyle name="Normal 6" xfId="82" xr:uid="{598D339D-604F-4B90-9A12-FCC4EE8E1751}"/>
    <cellStyle name="Normal 6 10" xfId="1292" xr:uid="{C735E268-8C01-40CE-A14D-C21DBC46B0B1}"/>
    <cellStyle name="Normal 6 10 2" xfId="1293" xr:uid="{162E1F38-DCB4-4658-A209-090D4C3678E1}"/>
    <cellStyle name="Normal 6 10 2 2" xfId="1294" xr:uid="{4A027283-F7D8-4C67-B982-3520D78DFC36}"/>
    <cellStyle name="Normal 6 10 2 3" xfId="1295" xr:uid="{D6BA78DB-23D5-4023-87CA-483276F10CE0}"/>
    <cellStyle name="Normal 6 10 2 4" xfId="1296" xr:uid="{C5EC93EF-45D4-46EE-9F6B-E4A336D4D818}"/>
    <cellStyle name="Normal 6 10 3" xfId="1297" xr:uid="{2F2337DF-4347-4C94-917A-A994D4E07BB3}"/>
    <cellStyle name="Normal 6 10 4" xfId="1298" xr:uid="{AECC2222-64C6-4321-AAD0-08017D9953F7}"/>
    <cellStyle name="Normal 6 10 5" xfId="1299" xr:uid="{2CEB6D95-D716-4A38-933D-C64081CB8DDD}"/>
    <cellStyle name="Normal 6 11" xfId="1300" xr:uid="{FC887934-BD09-4B9F-AD85-34951BB73D6D}"/>
    <cellStyle name="Normal 6 11 2" xfId="1301" xr:uid="{D2607D49-7ECC-40A8-BE6D-BDDF5A54525C}"/>
    <cellStyle name="Normal 6 11 3" xfId="1302" xr:uid="{30A76748-41B1-4385-98C1-70382106F9B7}"/>
    <cellStyle name="Normal 6 11 4" xfId="1303" xr:uid="{130BADB6-919F-4DDB-8256-AA3A426A616B}"/>
    <cellStyle name="Normal 6 12" xfId="1304" xr:uid="{042A24A6-A501-4CA0-99A5-9D8DF1CC4CD0}"/>
    <cellStyle name="Normal 6 12 2" xfId="1305" xr:uid="{551EA4C9-92B2-4B91-AD6B-AD5A4A6EACFF}"/>
    <cellStyle name="Normal 6 12 3" xfId="1306" xr:uid="{97CDA9A5-D841-4806-B406-9454C1647DAD}"/>
    <cellStyle name="Normal 6 12 4" xfId="1307" xr:uid="{3FB7FF51-53A3-405B-A24E-41A151A9E397}"/>
    <cellStyle name="Normal 6 13" xfId="1308" xr:uid="{E3A70155-F741-4C9B-B5E4-A4379F2B4967}"/>
    <cellStyle name="Normal 6 13 2" xfId="1309" xr:uid="{A29EA3BD-8BD2-45A3-B86C-9D4FFEE04195}"/>
    <cellStyle name="Normal 6 13 3" xfId="3736" xr:uid="{1FE7C5FB-1C82-4ED4-AF23-679B87EE07CB}"/>
    <cellStyle name="Normal 6 13 4" xfId="4608" xr:uid="{51A8D328-57C0-4080-AB3C-B9A52AAB4B4E}"/>
    <cellStyle name="Normal 6 13 5" xfId="4434" xr:uid="{E2F82246-EBED-483F-B09B-C3B33C5E56FF}"/>
    <cellStyle name="Normal 6 14" xfId="1310" xr:uid="{F18A6F1F-3949-477B-99DD-B4D2368E07EE}"/>
    <cellStyle name="Normal 6 15" xfId="1311" xr:uid="{B89BC819-D01C-47C5-8772-8967233A0082}"/>
    <cellStyle name="Normal 6 16" xfId="1312" xr:uid="{C9FE5786-553D-4E66-B664-9B065606501A}"/>
    <cellStyle name="Normal 6 2" xfId="83" xr:uid="{F3BE726D-3EF2-4543-BF2E-884E75330B38}"/>
    <cellStyle name="Normal 6 2 2" xfId="3728" xr:uid="{7E31D975-7F51-48B9-81AA-01F84E578447}"/>
    <cellStyle name="Normal 6 2 2 2" xfId="4591" xr:uid="{6F229F7C-FD2F-4B1B-9754-1B8DD85B8BD5}"/>
    <cellStyle name="Normal 6 2 3" xfId="4592" xr:uid="{A433A4E5-55E6-43BB-AE6C-088B24DB931B}"/>
    <cellStyle name="Normal 6 3" xfId="84" xr:uid="{91BFC3F9-5B1C-4C5C-AE95-F24D3B979790}"/>
    <cellStyle name="Normal 6 3 10" xfId="1313" xr:uid="{156D5CC3-9E00-42A2-963D-838D2872F2A2}"/>
    <cellStyle name="Normal 6 3 11" xfId="1314" xr:uid="{E673B6DF-E878-428D-8DA2-0133D3218072}"/>
    <cellStyle name="Normal 6 3 2" xfId="1315" xr:uid="{799F0666-7CB1-44AF-9597-EA0A98CDD09E}"/>
    <cellStyle name="Normal 6 3 2 2" xfId="1316" xr:uid="{97E3AF0E-5C1B-4B0E-B85B-8827E1966321}"/>
    <cellStyle name="Normal 6 3 2 2 2" xfId="1317" xr:uid="{AA6C4990-7338-44CC-A082-017906EC1F2E}"/>
    <cellStyle name="Normal 6 3 2 2 2 2" xfId="1318" xr:uid="{A3C94459-8D1D-4F16-8C94-E41550DC0A57}"/>
    <cellStyle name="Normal 6 3 2 2 2 2 2" xfId="1319" xr:uid="{AE851797-55B0-4C6D-83B1-B729506A83E6}"/>
    <cellStyle name="Normal 6 3 2 2 2 2 2 2" xfId="3919" xr:uid="{920AE13E-99A8-4806-9410-EF5B5BA30721}"/>
    <cellStyle name="Normal 6 3 2 2 2 2 2 2 2" xfId="3920" xr:uid="{B33D3511-837F-4EFA-86F1-D3ED48B654A1}"/>
    <cellStyle name="Normal 6 3 2 2 2 2 2 3" xfId="3921" xr:uid="{01CBA76B-1DF4-42D2-87DC-2D3878B0CEA7}"/>
    <cellStyle name="Normal 6 3 2 2 2 2 3" xfId="1320" xr:uid="{F46E4FAA-8BC3-4E64-BDC8-8E6D648B6F23}"/>
    <cellStyle name="Normal 6 3 2 2 2 2 3 2" xfId="3922" xr:uid="{550BC728-C980-4E16-A5C3-76AB3FE9C0B0}"/>
    <cellStyle name="Normal 6 3 2 2 2 2 4" xfId="1321" xr:uid="{BD808EE1-7EFD-4D27-9DA4-FE325F962FA4}"/>
    <cellStyle name="Normal 6 3 2 2 2 3" xfId="1322" xr:uid="{F0D21952-4CFA-466F-A839-E47AF217601D}"/>
    <cellStyle name="Normal 6 3 2 2 2 3 2" xfId="1323" xr:uid="{3463786E-3685-41C4-B481-7931509218ED}"/>
    <cellStyle name="Normal 6 3 2 2 2 3 2 2" xfId="3923" xr:uid="{DFB772AF-E692-40A4-B192-66BBB696ADC0}"/>
    <cellStyle name="Normal 6 3 2 2 2 3 3" xfId="1324" xr:uid="{FFD8D9CC-F19E-4369-BAE0-45B188E44D3B}"/>
    <cellStyle name="Normal 6 3 2 2 2 3 4" xfId="1325" xr:uid="{C714B4CC-E185-4080-A776-F6EF7AED71DE}"/>
    <cellStyle name="Normal 6 3 2 2 2 4" xfId="1326" xr:uid="{2FB6273F-512C-466A-82AC-4C73F1051D95}"/>
    <cellStyle name="Normal 6 3 2 2 2 4 2" xfId="3924" xr:uid="{54E6CAB6-899D-48DD-A5CB-2A97612BB6C8}"/>
    <cellStyle name="Normal 6 3 2 2 2 5" xfId="1327" xr:uid="{58F2A8F2-CBC4-4762-83A7-39F8B43F0A50}"/>
    <cellStyle name="Normal 6 3 2 2 2 6" xfId="1328" xr:uid="{071502A5-C610-49E5-825C-FFD5FDD8A89C}"/>
    <cellStyle name="Normal 6 3 2 2 3" xfId="1329" xr:uid="{9713174E-B14C-41F1-B427-C48AB4D3E0F2}"/>
    <cellStyle name="Normal 6 3 2 2 3 2" xfId="1330" xr:uid="{2F5CC6F6-0EE3-4405-A907-FD45DEC241EC}"/>
    <cellStyle name="Normal 6 3 2 2 3 2 2" xfId="1331" xr:uid="{34C01270-7BFE-4166-96BD-04584C443720}"/>
    <cellStyle name="Normal 6 3 2 2 3 2 2 2" xfId="3925" xr:uid="{39569655-14AF-43E9-9031-AFF8B31B498D}"/>
    <cellStyle name="Normal 6 3 2 2 3 2 2 2 2" xfId="3926" xr:uid="{6D8C297A-0D02-4582-92BD-DE6BF8BA80CC}"/>
    <cellStyle name="Normal 6 3 2 2 3 2 2 3" xfId="3927" xr:uid="{C22E7983-F6C2-4C26-97CB-87CFD36D8620}"/>
    <cellStyle name="Normal 6 3 2 2 3 2 3" xfId="1332" xr:uid="{88492EBA-9303-42AA-AE5B-4208C722ADB6}"/>
    <cellStyle name="Normal 6 3 2 2 3 2 3 2" xfId="3928" xr:uid="{32D8F79C-58FF-4BC7-BC82-006D51DB3EAB}"/>
    <cellStyle name="Normal 6 3 2 2 3 2 4" xfId="1333" xr:uid="{DB908BA6-0C8D-416D-8423-FA0C3D4EBB56}"/>
    <cellStyle name="Normal 6 3 2 2 3 3" xfId="1334" xr:uid="{F835EC8C-3F6B-4E54-9597-7982BE9D1155}"/>
    <cellStyle name="Normal 6 3 2 2 3 3 2" xfId="3929" xr:uid="{3D15BF7A-F2D5-43F5-94F6-A5A4F751E6CF}"/>
    <cellStyle name="Normal 6 3 2 2 3 3 2 2" xfId="3930" xr:uid="{9F0FF8F8-7351-4260-AA6F-6400B3928AA0}"/>
    <cellStyle name="Normal 6 3 2 2 3 3 3" xfId="3931" xr:uid="{936FDA17-2DA8-40DD-947C-CD29B08B8C12}"/>
    <cellStyle name="Normal 6 3 2 2 3 4" xfId="1335" xr:uid="{93D47F2A-8C4A-456D-AEB8-DBE232E220ED}"/>
    <cellStyle name="Normal 6 3 2 2 3 4 2" xfId="3932" xr:uid="{086C6123-05F1-497E-B9D3-FA8BEC59984E}"/>
    <cellStyle name="Normal 6 3 2 2 3 5" xfId="1336" xr:uid="{DCBB57FD-90E8-41B8-B648-3F3B7328B4C1}"/>
    <cellStyle name="Normal 6 3 2 2 4" xfId="1337" xr:uid="{7C2979ED-268B-4FFC-B25C-75742ABDC1FA}"/>
    <cellStyle name="Normal 6 3 2 2 4 2" xfId="1338" xr:uid="{ADED8AA3-8556-4D34-B282-513157FFAF54}"/>
    <cellStyle name="Normal 6 3 2 2 4 2 2" xfId="3933" xr:uid="{292FEE2B-568E-415C-B78D-899D8EBFE80C}"/>
    <cellStyle name="Normal 6 3 2 2 4 2 2 2" xfId="3934" xr:uid="{E9D6A2F5-1421-4E0C-9377-74F61BA4216D}"/>
    <cellStyle name="Normal 6 3 2 2 4 2 3" xfId="3935" xr:uid="{728636DD-6FBB-4EE0-866A-EA7B32007D07}"/>
    <cellStyle name="Normal 6 3 2 2 4 3" xfId="1339" xr:uid="{3C2E4F8A-385F-4E64-86FF-2FA971AC93DC}"/>
    <cellStyle name="Normal 6 3 2 2 4 3 2" xfId="3936" xr:uid="{4CC5F8E6-C609-49E9-8B08-C40E3F20D83A}"/>
    <cellStyle name="Normal 6 3 2 2 4 4" xfId="1340" xr:uid="{D6B009F6-6375-4EDA-8EA5-4A5B85FA7341}"/>
    <cellStyle name="Normal 6 3 2 2 5" xfId="1341" xr:uid="{4E639574-7C5C-4064-8BF1-53D0D971B828}"/>
    <cellStyle name="Normal 6 3 2 2 5 2" xfId="1342" xr:uid="{F59E0876-59E8-4AAC-9A0E-203517E895AD}"/>
    <cellStyle name="Normal 6 3 2 2 5 2 2" xfId="3937" xr:uid="{71AD17E8-9880-4C26-9E66-A2A65537815F}"/>
    <cellStyle name="Normal 6 3 2 2 5 3" xfId="1343" xr:uid="{71F86B9E-915F-4268-B5DC-9EEE3ABE814E}"/>
    <cellStyle name="Normal 6 3 2 2 5 4" xfId="1344" xr:uid="{12C77CC3-6B7E-4EA3-BD4E-C8CEB614D235}"/>
    <cellStyle name="Normal 6 3 2 2 6" xfId="1345" xr:uid="{088308E3-6F0A-4144-8E61-852A3ECE010B}"/>
    <cellStyle name="Normal 6 3 2 2 6 2" xfId="3938" xr:uid="{3906B9FC-5197-4D27-A3F0-3C84430F49A9}"/>
    <cellStyle name="Normal 6 3 2 2 7" xfId="1346" xr:uid="{CE50DF63-E03B-4046-82A9-817629AB39C3}"/>
    <cellStyle name="Normal 6 3 2 2 8" xfId="1347" xr:uid="{C7BCDB6B-CB17-4314-B60D-F65CFC42250A}"/>
    <cellStyle name="Normal 6 3 2 3" xfId="1348" xr:uid="{26420431-5A34-4058-9118-1A003AC9792C}"/>
    <cellStyle name="Normal 6 3 2 3 2" xfId="1349" xr:uid="{9D16893D-FEB4-43D3-8952-63C684C9039D}"/>
    <cellStyle name="Normal 6 3 2 3 2 2" xfId="1350" xr:uid="{4D0DB86F-0610-41CA-A27A-6237624E5414}"/>
    <cellStyle name="Normal 6 3 2 3 2 2 2" xfId="3939" xr:uid="{45CC7562-E5CD-46F6-96F1-810C0E3B07E7}"/>
    <cellStyle name="Normal 6 3 2 3 2 2 2 2" xfId="3940" xr:uid="{CF3C7447-D4BC-47F3-92E1-D7DC43BB602F}"/>
    <cellStyle name="Normal 6 3 2 3 2 2 3" xfId="3941" xr:uid="{B073427A-865B-43A7-801F-EDF5FCCC8EDE}"/>
    <cellStyle name="Normal 6 3 2 3 2 3" xfId="1351" xr:uid="{01B59176-2CE6-4962-AFDA-7050CF75A23B}"/>
    <cellStyle name="Normal 6 3 2 3 2 3 2" xfId="3942" xr:uid="{AA5096ED-D910-411B-B680-6A06433785A2}"/>
    <cellStyle name="Normal 6 3 2 3 2 4" xfId="1352" xr:uid="{61CFE139-5B1A-4B3A-93D9-D6CFEFE8DB76}"/>
    <cellStyle name="Normal 6 3 2 3 3" xfId="1353" xr:uid="{CC8B7457-5F56-40D4-8534-BD7147F229DD}"/>
    <cellStyle name="Normal 6 3 2 3 3 2" xfId="1354" xr:uid="{9D88EC53-8373-422A-8652-7D1F6526769D}"/>
    <cellStyle name="Normal 6 3 2 3 3 2 2" xfId="3943" xr:uid="{0E23F00A-66B5-4031-81B8-34DA13B1E58C}"/>
    <cellStyle name="Normal 6 3 2 3 3 3" xfId="1355" xr:uid="{44312A87-48F5-4A0F-9A27-DF4A253CA3A0}"/>
    <cellStyle name="Normal 6 3 2 3 3 4" xfId="1356" xr:uid="{AABA3C8A-2AE2-4B3F-9F85-E64CAEB8848B}"/>
    <cellStyle name="Normal 6 3 2 3 4" xfId="1357" xr:uid="{A7A66B09-7F9B-4128-B1E3-449EF7F61DDC}"/>
    <cellStyle name="Normal 6 3 2 3 4 2" xfId="3944" xr:uid="{8FF8B962-7C02-4BB8-8DFC-903826E09DB7}"/>
    <cellStyle name="Normal 6 3 2 3 5" xfId="1358" xr:uid="{3FE23D00-905C-4DD2-8B67-0C6AFA59AF5F}"/>
    <cellStyle name="Normal 6 3 2 3 6" xfId="1359" xr:uid="{476C2040-6BBD-4BDA-940C-8DE2B8CF41FF}"/>
    <cellStyle name="Normal 6 3 2 4" xfId="1360" xr:uid="{AAA5635D-BE51-401C-A866-45E2561D9774}"/>
    <cellStyle name="Normal 6 3 2 4 2" xfId="1361" xr:uid="{65DB3720-4C23-49F4-84F1-C615C11B116F}"/>
    <cellStyle name="Normal 6 3 2 4 2 2" xfId="1362" xr:uid="{4CF94008-2B53-483F-BE33-E33EBC305E13}"/>
    <cellStyle name="Normal 6 3 2 4 2 2 2" xfId="3945" xr:uid="{C3494FC3-694E-4083-94D0-0D64701371E0}"/>
    <cellStyle name="Normal 6 3 2 4 2 2 2 2" xfId="3946" xr:uid="{8A348491-A434-424C-882C-80E7BBF13B65}"/>
    <cellStyle name="Normal 6 3 2 4 2 2 3" xfId="3947" xr:uid="{C2A2BA45-D5E0-41AB-90DF-D0B9505CCCA9}"/>
    <cellStyle name="Normal 6 3 2 4 2 3" xfId="1363" xr:uid="{1F36E3EE-88A9-4B81-A9E2-DF5A350791CF}"/>
    <cellStyle name="Normal 6 3 2 4 2 3 2" xfId="3948" xr:uid="{0644596F-EB80-48FA-AC4E-1353E242F1C0}"/>
    <cellStyle name="Normal 6 3 2 4 2 4" xfId="1364" xr:uid="{75AEEFE3-9E92-4079-B187-990F614BF36C}"/>
    <cellStyle name="Normal 6 3 2 4 3" xfId="1365" xr:uid="{08030B32-279A-41F0-89DE-F434673616A0}"/>
    <cellStyle name="Normal 6 3 2 4 3 2" xfId="3949" xr:uid="{F36CB7E2-E825-4C34-B2D8-436B6D7545F8}"/>
    <cellStyle name="Normal 6 3 2 4 3 2 2" xfId="3950" xr:uid="{76CF2140-E92B-4477-AC10-5EC7713CCFFB}"/>
    <cellStyle name="Normal 6 3 2 4 3 3" xfId="3951" xr:uid="{06BC4230-2AF0-4C0F-9B12-4164BAD95945}"/>
    <cellStyle name="Normal 6 3 2 4 4" xfId="1366" xr:uid="{3B18D8D9-14AC-4CBB-A84C-78A81991D7CD}"/>
    <cellStyle name="Normal 6 3 2 4 4 2" xfId="3952" xr:uid="{33CA5B05-32D9-4AAD-8F6A-FAF5B87567AE}"/>
    <cellStyle name="Normal 6 3 2 4 5" xfId="1367" xr:uid="{FB377F36-6049-4420-9337-9E5654569510}"/>
    <cellStyle name="Normal 6 3 2 5" xfId="1368" xr:uid="{DF825A79-CF74-447B-B22C-F87FF27AA4C2}"/>
    <cellStyle name="Normal 6 3 2 5 2" xfId="1369" xr:uid="{79802264-9C3E-4B6E-993D-01B95F5E0B55}"/>
    <cellStyle name="Normal 6 3 2 5 2 2" xfId="3953" xr:uid="{DD0809E7-0435-4A6E-8686-F9C12DD0C8AE}"/>
    <cellStyle name="Normal 6 3 2 5 2 2 2" xfId="3954" xr:uid="{0534864A-66DE-46D4-AABE-0A1E4A9F77BB}"/>
    <cellStyle name="Normal 6 3 2 5 2 3" xfId="3955" xr:uid="{B49C2C82-25B5-4E96-BBFB-EEB0F21229FB}"/>
    <cellStyle name="Normal 6 3 2 5 3" xfId="1370" xr:uid="{132B8E2A-E859-4601-A33F-E1ABA72B9A62}"/>
    <cellStyle name="Normal 6 3 2 5 3 2" xfId="3956" xr:uid="{024D6E6B-60C5-4DB9-A85E-FDC3FE993AF6}"/>
    <cellStyle name="Normal 6 3 2 5 4" xfId="1371" xr:uid="{15987EA0-05CC-43E7-83C5-0199C54D3C2B}"/>
    <cellStyle name="Normal 6 3 2 6" xfId="1372" xr:uid="{9438F18B-4A74-4CC9-BBAE-FD4295BFAE4D}"/>
    <cellStyle name="Normal 6 3 2 6 2" xfId="1373" xr:uid="{9158448C-4904-48F4-B6BF-E4DAD16C7D9C}"/>
    <cellStyle name="Normal 6 3 2 6 2 2" xfId="3957" xr:uid="{2BA88F03-94C1-4BB3-B9D5-3E263411A476}"/>
    <cellStyle name="Normal 6 3 2 6 3" xfId="1374" xr:uid="{B121E257-367D-43B7-B402-DC9F20329C62}"/>
    <cellStyle name="Normal 6 3 2 6 4" xfId="1375" xr:uid="{D1317369-9730-4370-84F4-DDD9D0BBCE4C}"/>
    <cellStyle name="Normal 6 3 2 7" xfId="1376" xr:uid="{04493BDA-28E3-4EED-8ED5-EA09FF7E8E0D}"/>
    <cellStyle name="Normal 6 3 2 7 2" xfId="3958" xr:uid="{B9AE9461-C350-44D5-98B2-BBC5C830EC5D}"/>
    <cellStyle name="Normal 6 3 2 8" xfId="1377" xr:uid="{47CC7DA7-60E6-4108-B9E6-CB88FC6199D3}"/>
    <cellStyle name="Normal 6 3 2 9" xfId="1378" xr:uid="{B4DF1B29-C1E7-4627-9C40-EF0CB59A18D7}"/>
    <cellStyle name="Normal 6 3 3" xfId="1379" xr:uid="{39B2A62F-9759-454E-B1EE-A4EAFF9BD026}"/>
    <cellStyle name="Normal 6 3 3 2" xfId="1380" xr:uid="{CA41B3B8-60A1-40D3-B503-BF9BCB822A52}"/>
    <cellStyle name="Normal 6 3 3 2 2" xfId="1381" xr:uid="{6CCDE05E-9854-419B-8428-6CBE12C39059}"/>
    <cellStyle name="Normal 6 3 3 2 2 2" xfId="1382" xr:uid="{3C18E280-C467-48B4-BE70-788DBEA74425}"/>
    <cellStyle name="Normal 6 3 3 2 2 2 2" xfId="3959" xr:uid="{9AFA3E13-F7F0-44E6-8D98-A8B3E55296BB}"/>
    <cellStyle name="Normal 6 3 3 2 2 2 2 2" xfId="3960" xr:uid="{7288C786-53EE-4EE7-92D6-450DE0300AC2}"/>
    <cellStyle name="Normal 6 3 3 2 2 2 3" xfId="3961" xr:uid="{D38A5F32-937D-4D10-8A32-F32FE971A3D1}"/>
    <cellStyle name="Normal 6 3 3 2 2 3" xfId="1383" xr:uid="{AAF4DC67-55E2-4E4D-8D56-AC5403BD0A62}"/>
    <cellStyle name="Normal 6 3 3 2 2 3 2" xfId="3962" xr:uid="{3205D7B5-D124-4E3D-B954-DB5122CAD543}"/>
    <cellStyle name="Normal 6 3 3 2 2 4" xfId="1384" xr:uid="{6AD91419-ED42-4B60-A362-2E3F5C812A6B}"/>
    <cellStyle name="Normal 6 3 3 2 3" xfId="1385" xr:uid="{5BEA1B98-101A-4BA3-97AF-1C625FE8C4BD}"/>
    <cellStyle name="Normal 6 3 3 2 3 2" xfId="1386" xr:uid="{A54ACCA3-0D83-4881-9717-AB21718D030E}"/>
    <cellStyle name="Normal 6 3 3 2 3 2 2" xfId="3963" xr:uid="{E5C5960A-CAE9-405F-8963-3814E1F8429A}"/>
    <cellStyle name="Normal 6 3 3 2 3 3" xfId="1387" xr:uid="{E06197FC-CC0E-45D1-BAFE-3FF8BFF9273B}"/>
    <cellStyle name="Normal 6 3 3 2 3 4" xfId="1388" xr:uid="{F6E9FEFE-8CAE-4F48-A11B-53064F8FD439}"/>
    <cellStyle name="Normal 6 3 3 2 4" xfId="1389" xr:uid="{C521B748-97DF-4F03-9997-E36C6F33D91A}"/>
    <cellStyle name="Normal 6 3 3 2 4 2" xfId="3964" xr:uid="{1F813770-9322-4097-B2D4-A2CDE0CE85BE}"/>
    <cellStyle name="Normal 6 3 3 2 5" xfId="1390" xr:uid="{B5B53387-CB12-4FE1-8786-82CD05D9268C}"/>
    <cellStyle name="Normal 6 3 3 2 6" xfId="1391" xr:uid="{0BB6ECE5-DACD-42D2-802D-F85478AEFB86}"/>
    <cellStyle name="Normal 6 3 3 3" xfId="1392" xr:uid="{B3EA988F-3C17-455B-8E31-A59D2E5AEA05}"/>
    <cellStyle name="Normal 6 3 3 3 2" xfId="1393" xr:uid="{7BC5AE9E-9D03-40BF-852C-6572A204253F}"/>
    <cellStyle name="Normal 6 3 3 3 2 2" xfId="1394" xr:uid="{345C8796-BC13-4A93-B88F-20FFA7174A88}"/>
    <cellStyle name="Normal 6 3 3 3 2 2 2" xfId="3965" xr:uid="{02B2E8D7-382A-4FCE-B4BA-6C8BE050F813}"/>
    <cellStyle name="Normal 6 3 3 3 2 2 2 2" xfId="3966" xr:uid="{DB911A41-8BFC-401C-98F2-970F79C81A96}"/>
    <cellStyle name="Normal 6 3 3 3 2 2 3" xfId="3967" xr:uid="{A4EBA3DE-3AC1-4726-B230-CE6D9FE2C3C6}"/>
    <cellStyle name="Normal 6 3 3 3 2 3" xfId="1395" xr:uid="{84478EAE-2277-4D84-BDD9-27CF446372FD}"/>
    <cellStyle name="Normal 6 3 3 3 2 3 2" xfId="3968" xr:uid="{0D5874DB-5ED8-4150-88B9-820A2848108B}"/>
    <cellStyle name="Normal 6 3 3 3 2 4" xfId="1396" xr:uid="{16D949C8-8D36-48E5-85A8-F770069EB7B5}"/>
    <cellStyle name="Normal 6 3 3 3 3" xfId="1397" xr:uid="{56CB1064-41EC-464C-B85E-C97149721702}"/>
    <cellStyle name="Normal 6 3 3 3 3 2" xfId="3969" xr:uid="{71A71710-08BB-44BD-91E0-EC10E5FD1F85}"/>
    <cellStyle name="Normal 6 3 3 3 3 2 2" xfId="3970" xr:uid="{02683EE4-CBA8-49E3-B276-92CB393356E5}"/>
    <cellStyle name="Normal 6 3 3 3 3 3" xfId="3971" xr:uid="{2BCACF86-BA4F-420A-8DDD-7A2649726290}"/>
    <cellStyle name="Normal 6 3 3 3 4" xfId="1398" xr:uid="{78B10D9F-4499-4646-915A-BA73659B43A7}"/>
    <cellStyle name="Normal 6 3 3 3 4 2" xfId="3972" xr:uid="{7351E809-27FA-4D8F-8F38-1B93510B2400}"/>
    <cellStyle name="Normal 6 3 3 3 5" xfId="1399" xr:uid="{DFD81560-6A82-46B6-8A02-FC0129A0F9FC}"/>
    <cellStyle name="Normal 6 3 3 4" xfId="1400" xr:uid="{85DDAB67-1F73-442A-970F-E15A40A3BFF6}"/>
    <cellStyle name="Normal 6 3 3 4 2" xfId="1401" xr:uid="{2CD1ECB0-C3D3-4267-A5A0-69AD7F42576B}"/>
    <cellStyle name="Normal 6 3 3 4 2 2" xfId="3973" xr:uid="{8C1BFE84-DA98-4A14-BC34-C69D3691FA0A}"/>
    <cellStyle name="Normal 6 3 3 4 2 2 2" xfId="3974" xr:uid="{152CEB86-2E96-49D5-A881-235DEC4DB77A}"/>
    <cellStyle name="Normal 6 3 3 4 2 3" xfId="3975" xr:uid="{7CEDAE79-BA8D-4344-9731-899B45DFB12C}"/>
    <cellStyle name="Normal 6 3 3 4 3" xfId="1402" xr:uid="{7CABC2B0-F2A1-49AB-82D0-0F102A3A4BEC}"/>
    <cellStyle name="Normal 6 3 3 4 3 2" xfId="3976" xr:uid="{9ADC556F-5C7D-4EBB-B3E1-4B5BDD7D82B9}"/>
    <cellStyle name="Normal 6 3 3 4 4" xfId="1403" xr:uid="{F15C268A-6E85-429E-8C17-7897A398890A}"/>
    <cellStyle name="Normal 6 3 3 5" xfId="1404" xr:uid="{EE55DA7E-2D92-40B6-86F2-23D86C7C1E3F}"/>
    <cellStyle name="Normal 6 3 3 5 2" xfId="1405" xr:uid="{BD85CA74-10A5-48A0-A1CF-618278C9BD24}"/>
    <cellStyle name="Normal 6 3 3 5 2 2" xfId="3977" xr:uid="{2B145772-6772-417B-9771-944BCCED8E52}"/>
    <cellStyle name="Normal 6 3 3 5 3" xfId="1406" xr:uid="{E43BCED0-EC74-41CD-9A08-7CF34A5249C8}"/>
    <cellStyle name="Normal 6 3 3 5 4" xfId="1407" xr:uid="{89E299A4-9675-4AED-8B43-CC46E08B5270}"/>
    <cellStyle name="Normal 6 3 3 6" xfId="1408" xr:uid="{43E5CCFB-F3B8-48ED-859A-2DC353213F1D}"/>
    <cellStyle name="Normal 6 3 3 6 2" xfId="3978" xr:uid="{41B59253-059A-4598-A634-2AC1ABFE39D4}"/>
    <cellStyle name="Normal 6 3 3 7" xfId="1409" xr:uid="{E70A8E2F-17F3-41D6-93E7-925F5EE1950D}"/>
    <cellStyle name="Normal 6 3 3 8" xfId="1410" xr:uid="{0D4B4013-07DF-47F7-8E77-01395BB480AB}"/>
    <cellStyle name="Normal 6 3 4" xfId="1411" xr:uid="{375EDC6E-B934-457F-9CE2-FEC48CC95A36}"/>
    <cellStyle name="Normal 6 3 4 2" xfId="1412" xr:uid="{C2B384D6-3CB7-47E5-A3A0-1A8DA5980BEF}"/>
    <cellStyle name="Normal 6 3 4 2 2" xfId="1413" xr:uid="{A807FB27-DFE2-420E-9359-AB0F1E2B3B9D}"/>
    <cellStyle name="Normal 6 3 4 2 2 2" xfId="1414" xr:uid="{B2010B68-7E75-4A22-828D-CA7226378E29}"/>
    <cellStyle name="Normal 6 3 4 2 2 2 2" xfId="3979" xr:uid="{D84D94AB-BA5C-4285-B37B-45E269777781}"/>
    <cellStyle name="Normal 6 3 4 2 2 3" xfId="1415" xr:uid="{2F7FF18C-E685-4A17-A56F-84CE55DFFE2C}"/>
    <cellStyle name="Normal 6 3 4 2 2 4" xfId="1416" xr:uid="{C664807B-06E6-41B2-8032-E20D2FD34F45}"/>
    <cellStyle name="Normal 6 3 4 2 3" xfId="1417" xr:uid="{A8C772EB-72F5-44D9-A6BB-61D73BE7273B}"/>
    <cellStyle name="Normal 6 3 4 2 3 2" xfId="3980" xr:uid="{A5BCF41E-8ABA-4A83-A907-2BAE6AE7DFA9}"/>
    <cellStyle name="Normal 6 3 4 2 4" xfId="1418" xr:uid="{F322DF65-A441-4CB4-A0E7-94D51CF57B16}"/>
    <cellStyle name="Normal 6 3 4 2 5" xfId="1419" xr:uid="{7997491B-4C33-4254-B22C-571827CDE0CB}"/>
    <cellStyle name="Normal 6 3 4 3" xfId="1420" xr:uid="{4C6C6EDC-8092-4BDD-8B4A-0A7BC3647C57}"/>
    <cellStyle name="Normal 6 3 4 3 2" xfId="1421" xr:uid="{6ABD12E8-C0EB-42F7-9C49-288A17977D46}"/>
    <cellStyle name="Normal 6 3 4 3 2 2" xfId="3981" xr:uid="{096ECFDD-4C2E-4D0F-B2E4-0381C6C9B77F}"/>
    <cellStyle name="Normal 6 3 4 3 3" xfId="1422" xr:uid="{A7410731-91FD-4B96-B422-B6CF848252F6}"/>
    <cellStyle name="Normal 6 3 4 3 4" xfId="1423" xr:uid="{31056004-60FF-4795-850A-D9E71ED4A958}"/>
    <cellStyle name="Normal 6 3 4 4" xfId="1424" xr:uid="{F5CBEFF9-3DAA-45FC-B379-482CEAE14072}"/>
    <cellStyle name="Normal 6 3 4 4 2" xfId="1425" xr:uid="{3B7F9696-B14F-4D6E-86B3-E909C719A2C2}"/>
    <cellStyle name="Normal 6 3 4 4 3" xfId="1426" xr:uid="{4BAEB9D1-CAB8-4C18-AE0C-D878F0992495}"/>
    <cellStyle name="Normal 6 3 4 4 4" xfId="1427" xr:uid="{551351E3-48B6-4228-A914-A6AF7803E9E0}"/>
    <cellStyle name="Normal 6 3 4 5" xfId="1428" xr:uid="{CBD838C6-CDAC-4548-98EC-FA7AD4B3C32C}"/>
    <cellStyle name="Normal 6 3 4 6" xfId="1429" xr:uid="{E619E818-8C11-4A99-8DB2-97D9AB679AFA}"/>
    <cellStyle name="Normal 6 3 4 7" xfId="1430" xr:uid="{F144D3D0-8D4B-43F6-B686-0FB707AF61C5}"/>
    <cellStyle name="Normal 6 3 5" xfId="1431" xr:uid="{B41D32E5-5071-467F-BA49-BE0E476B442C}"/>
    <cellStyle name="Normal 6 3 5 2" xfId="1432" xr:uid="{716844B7-C06E-4480-B730-B9192DD49E58}"/>
    <cellStyle name="Normal 6 3 5 2 2" xfId="1433" xr:uid="{F1787B42-4F61-44EB-8954-FAB74355DB19}"/>
    <cellStyle name="Normal 6 3 5 2 2 2" xfId="3982" xr:uid="{9F16307F-A70D-46AC-802D-6E94E2D3F20E}"/>
    <cellStyle name="Normal 6 3 5 2 2 2 2" xfId="3983" xr:uid="{E6D08D85-E8FC-4A84-BAF5-68495FCE4E40}"/>
    <cellStyle name="Normal 6 3 5 2 2 3" xfId="3984" xr:uid="{F0619DC3-3F0E-48D7-81AE-884668BA067D}"/>
    <cellStyle name="Normal 6 3 5 2 3" xfId="1434" xr:uid="{498E6F5F-4496-4DF8-B3A1-C02DE5EF10AD}"/>
    <cellStyle name="Normal 6 3 5 2 3 2" xfId="3985" xr:uid="{7F3FA2E8-8287-4740-8721-E817C3BFB1DF}"/>
    <cellStyle name="Normal 6 3 5 2 4" xfId="1435" xr:uid="{5D5500EB-17EC-443D-AB5E-A5CC56282F21}"/>
    <cellStyle name="Normal 6 3 5 3" xfId="1436" xr:uid="{DBFF2478-09A3-418B-A5D1-D34AE719D91E}"/>
    <cellStyle name="Normal 6 3 5 3 2" xfId="1437" xr:uid="{0041E401-C7C0-4C0B-A5EE-6D9AD6203C7E}"/>
    <cellStyle name="Normal 6 3 5 3 2 2" xfId="3986" xr:uid="{039F4FE6-45F0-4DCB-B810-93E7B07D0552}"/>
    <cellStyle name="Normal 6 3 5 3 3" xfId="1438" xr:uid="{55562F1E-859B-425D-9072-0038AFA0A311}"/>
    <cellStyle name="Normal 6 3 5 3 4" xfId="1439" xr:uid="{75B0AD9F-91C5-45E6-BD34-CA9CBB569B76}"/>
    <cellStyle name="Normal 6 3 5 4" xfId="1440" xr:uid="{B025F240-A7A1-45EC-B4D4-7BA2F4D12290}"/>
    <cellStyle name="Normal 6 3 5 4 2" xfId="3987" xr:uid="{5A00C825-5C82-46F9-A3D1-29B367007293}"/>
    <cellStyle name="Normal 6 3 5 5" xfId="1441" xr:uid="{A3A2F44F-4294-4D0D-B280-8BC8A04B00C7}"/>
    <cellStyle name="Normal 6 3 5 6" xfId="1442" xr:uid="{F96675D6-2D8A-4A1B-838C-37940A34834F}"/>
    <cellStyle name="Normal 6 3 6" xfId="1443" xr:uid="{C769AE9C-C6BF-441E-B5EC-7D3E509166A7}"/>
    <cellStyle name="Normal 6 3 6 2" xfId="1444" xr:uid="{C33AB401-5153-47A8-A2A7-E1B51B9740EE}"/>
    <cellStyle name="Normal 6 3 6 2 2" xfId="1445" xr:uid="{E223C99C-46C1-4025-B16C-6DFBCE7EB444}"/>
    <cellStyle name="Normal 6 3 6 2 2 2" xfId="3988" xr:uid="{8342C7E2-435D-455E-B9FC-6AB94517F621}"/>
    <cellStyle name="Normal 6 3 6 2 3" xfId="1446" xr:uid="{3B124ADB-452D-4A54-B543-BE3D2220BEC9}"/>
    <cellStyle name="Normal 6 3 6 2 4" xfId="1447" xr:uid="{91ABBDB2-6ADD-4D56-B170-51B9685DA7CD}"/>
    <cellStyle name="Normal 6 3 6 3" xfId="1448" xr:uid="{FE900C46-5E00-4F93-86A3-E15266716A5F}"/>
    <cellStyle name="Normal 6 3 6 3 2" xfId="3989" xr:uid="{37758C34-787A-40A4-90ED-A8962472CE63}"/>
    <cellStyle name="Normal 6 3 6 4" xfId="1449" xr:uid="{E7E867FC-8B98-4BEB-88D7-DEC8C48D1136}"/>
    <cellStyle name="Normal 6 3 6 5" xfId="1450" xr:uid="{363EFA54-A75A-48C3-8511-A4D13FBE9C96}"/>
    <cellStyle name="Normal 6 3 7" xfId="1451" xr:uid="{E57596D9-04FA-45FD-9558-47D01F0140A8}"/>
    <cellStyle name="Normal 6 3 7 2" xfId="1452" xr:uid="{D09DAB76-C8A5-4EF8-AF07-9C2E4C1A43B6}"/>
    <cellStyle name="Normal 6 3 7 2 2" xfId="3990" xr:uid="{B9E9131B-9950-4D88-978A-BCEE2BE8E97B}"/>
    <cellStyle name="Normal 6 3 7 3" xfId="1453" xr:uid="{759DD794-4616-456D-8C63-AF3931CA9C4B}"/>
    <cellStyle name="Normal 6 3 7 4" xfId="1454" xr:uid="{B76A4C87-6B34-4B7D-9A7E-B42A96B6B835}"/>
    <cellStyle name="Normal 6 3 8" xfId="1455" xr:uid="{B24E3070-2797-4205-A7F2-E5F1792E2D6C}"/>
    <cellStyle name="Normal 6 3 8 2" xfId="1456" xr:uid="{BDA56FE4-808D-4F09-B111-9BBEDBF27A36}"/>
    <cellStyle name="Normal 6 3 8 3" xfId="1457" xr:uid="{05CEF0F5-3377-411E-AD22-9A1D40679D04}"/>
    <cellStyle name="Normal 6 3 8 4" xfId="1458" xr:uid="{5E6D1952-C5EF-42FF-9733-4DCD12E62B15}"/>
    <cellStyle name="Normal 6 3 9" xfId="1459" xr:uid="{CA09013F-AF76-40F5-B417-1B4E9F98A836}"/>
    <cellStyle name="Normal 6 3 9 2" xfId="4709" xr:uid="{E68A2BB2-C296-4EF5-BF24-46F8DD9BD1CD}"/>
    <cellStyle name="Normal 6 4" xfId="1460" xr:uid="{9F3762B9-AF71-423B-8CDD-8D5257B99248}"/>
    <cellStyle name="Normal 6 4 10" xfId="1461" xr:uid="{71BB6F50-308E-4C97-B54B-5EF276586554}"/>
    <cellStyle name="Normal 6 4 11" xfId="1462" xr:uid="{37182C8C-0873-47F7-9B27-AB56CE03B2A0}"/>
    <cellStyle name="Normal 6 4 2" xfId="1463" xr:uid="{D2B41728-A59A-42CF-A288-18D752966793}"/>
    <cellStyle name="Normal 6 4 2 2" xfId="1464" xr:uid="{76251C6F-B530-45C2-AC49-9F4AE5EB39BB}"/>
    <cellStyle name="Normal 6 4 2 2 2" xfId="1465" xr:uid="{31C70890-752C-4578-8851-25153FD75EC1}"/>
    <cellStyle name="Normal 6 4 2 2 2 2" xfId="1466" xr:uid="{161F9E45-1799-4A9F-80D9-AB2BA74AF7C0}"/>
    <cellStyle name="Normal 6 4 2 2 2 2 2" xfId="1467" xr:uid="{2323C83E-39EE-4EAD-B57A-B0072B49E252}"/>
    <cellStyle name="Normal 6 4 2 2 2 2 2 2" xfId="3991" xr:uid="{5F4B2869-8216-4653-8A49-FA12EC360909}"/>
    <cellStyle name="Normal 6 4 2 2 2 2 3" xfId="1468" xr:uid="{7C5655CA-8A67-45B4-9687-77F04AEE5302}"/>
    <cellStyle name="Normal 6 4 2 2 2 2 4" xfId="1469" xr:uid="{F35A9B92-58AE-4B28-AC5E-1D0190A4DB50}"/>
    <cellStyle name="Normal 6 4 2 2 2 3" xfId="1470" xr:uid="{67FECAC7-2815-4EB3-B083-50D6008CA514}"/>
    <cellStyle name="Normal 6 4 2 2 2 3 2" xfId="1471" xr:uid="{7840B664-6761-471B-922D-9E5268EE0FFF}"/>
    <cellStyle name="Normal 6 4 2 2 2 3 3" xfId="1472" xr:uid="{BE0C2D2D-3A29-475B-993A-8A2A27AE0747}"/>
    <cellStyle name="Normal 6 4 2 2 2 3 4" xfId="1473" xr:uid="{0415C7C8-BC02-4728-9C65-23D0B9E6BC4D}"/>
    <cellStyle name="Normal 6 4 2 2 2 4" xfId="1474" xr:uid="{97A12DD8-37B4-49CA-95F9-A324CCB172FF}"/>
    <cellStyle name="Normal 6 4 2 2 2 5" xfId="1475" xr:uid="{BB30C33B-58ED-4538-8602-3D547FB67DA1}"/>
    <cellStyle name="Normal 6 4 2 2 2 6" xfId="1476" xr:uid="{02346C36-125C-436F-AF89-2807B036C7EF}"/>
    <cellStyle name="Normal 6 4 2 2 3" xfId="1477" xr:uid="{2C7F7647-A2F4-4F5B-8963-D5A02C68E713}"/>
    <cellStyle name="Normal 6 4 2 2 3 2" xfId="1478" xr:uid="{798C3D63-E030-42A5-BA12-0B899A1D5238}"/>
    <cellStyle name="Normal 6 4 2 2 3 2 2" xfId="1479" xr:uid="{3090AF49-0C7D-40BE-81D9-E00014EAE0B7}"/>
    <cellStyle name="Normal 6 4 2 2 3 2 3" xfId="1480" xr:uid="{57ACB3DE-7723-4319-ACA3-A3C839A9F77E}"/>
    <cellStyle name="Normal 6 4 2 2 3 2 4" xfId="1481" xr:uid="{2D3D8F84-FCD8-49AF-A32E-F20827956F12}"/>
    <cellStyle name="Normal 6 4 2 2 3 3" xfId="1482" xr:uid="{F718052F-DBAC-468C-861C-F32C277D548F}"/>
    <cellStyle name="Normal 6 4 2 2 3 4" xfId="1483" xr:uid="{C1C11DC9-48E3-4815-8146-4688CA97E91C}"/>
    <cellStyle name="Normal 6 4 2 2 3 5" xfId="1484" xr:uid="{BD9D1AAE-9D45-40F0-9D4D-1DF9253D56E0}"/>
    <cellStyle name="Normal 6 4 2 2 4" xfId="1485" xr:uid="{CA50F67A-D539-40ED-8369-32520548FDC2}"/>
    <cellStyle name="Normal 6 4 2 2 4 2" xfId="1486" xr:uid="{2CD2BF09-A735-4546-885B-739212E57AF3}"/>
    <cellStyle name="Normal 6 4 2 2 4 3" xfId="1487" xr:uid="{CFD3B64C-784C-4F4B-8FFB-782D444FA1E7}"/>
    <cellStyle name="Normal 6 4 2 2 4 4" xfId="1488" xr:uid="{470535BD-3AF5-40E5-BEBC-6AE31396439A}"/>
    <cellStyle name="Normal 6 4 2 2 5" xfId="1489" xr:uid="{4D9D0330-F784-4F3F-A4DB-78B145619209}"/>
    <cellStyle name="Normal 6 4 2 2 5 2" xfId="1490" xr:uid="{C48BC22F-A8BD-4DBE-BDC4-66F283554AD9}"/>
    <cellStyle name="Normal 6 4 2 2 5 3" xfId="1491" xr:uid="{FED93396-EB6C-4461-94C6-CB55308A7FD2}"/>
    <cellStyle name="Normal 6 4 2 2 5 4" xfId="1492" xr:uid="{243365A2-F36B-4713-8F11-965BE4278FEB}"/>
    <cellStyle name="Normal 6 4 2 2 6" xfId="1493" xr:uid="{66D712A3-5581-4BA2-A993-A42AAA50078E}"/>
    <cellStyle name="Normal 6 4 2 2 7" xfId="1494" xr:uid="{3947A697-8B55-4981-B087-39F1BF290CE0}"/>
    <cellStyle name="Normal 6 4 2 2 8" xfId="1495" xr:uid="{9618BB04-6F26-4C2B-96A2-43F8E85AC83F}"/>
    <cellStyle name="Normal 6 4 2 3" xfId="1496" xr:uid="{74315C40-A423-4E7D-A974-B746FD2588D5}"/>
    <cellStyle name="Normal 6 4 2 3 2" xfId="1497" xr:uid="{BE52EF40-4305-4EB0-A42E-5E585DF23864}"/>
    <cellStyle name="Normal 6 4 2 3 2 2" xfId="1498" xr:uid="{FA70504A-18DB-4AA0-84CB-658D1845F6E2}"/>
    <cellStyle name="Normal 6 4 2 3 2 2 2" xfId="3992" xr:uid="{FC052088-9EA1-40E8-8B2C-8FABC86FCE55}"/>
    <cellStyle name="Normal 6 4 2 3 2 2 2 2" xfId="3993" xr:uid="{26FD780F-6097-4FA2-9A55-2163233E42FA}"/>
    <cellStyle name="Normal 6 4 2 3 2 2 3" xfId="3994" xr:uid="{B295BDD7-1C6C-476D-B9D5-0003732AE55C}"/>
    <cellStyle name="Normal 6 4 2 3 2 3" xfId="1499" xr:uid="{894816DA-E31B-440B-BB21-CF2848DC7272}"/>
    <cellStyle name="Normal 6 4 2 3 2 3 2" xfId="3995" xr:uid="{D03B4B11-BAD6-4284-9A10-271C74D1AFDA}"/>
    <cellStyle name="Normal 6 4 2 3 2 4" xfId="1500" xr:uid="{176FD110-4BA6-480B-954B-D50AC8983DF9}"/>
    <cellStyle name="Normal 6 4 2 3 3" xfId="1501" xr:uid="{698ED023-9FC4-4E9E-8C31-63150E29A857}"/>
    <cellStyle name="Normal 6 4 2 3 3 2" xfId="1502" xr:uid="{EDB4C9DF-0AAE-4884-82E5-CB41F2054B9C}"/>
    <cellStyle name="Normal 6 4 2 3 3 2 2" xfId="3996" xr:uid="{633B1D33-7C00-4B97-B7B2-041B52EB1404}"/>
    <cellStyle name="Normal 6 4 2 3 3 3" xfId="1503" xr:uid="{2A2C3754-4010-4C2E-9376-726EA84923EA}"/>
    <cellStyle name="Normal 6 4 2 3 3 4" xfId="1504" xr:uid="{81C46D64-AC7A-4CDC-AB7E-A1AD7F8C8B5A}"/>
    <cellStyle name="Normal 6 4 2 3 4" xfId="1505" xr:uid="{D1F25A03-10B2-4DBD-A528-A00E4E9ABFA8}"/>
    <cellStyle name="Normal 6 4 2 3 4 2" xfId="3997" xr:uid="{9DCF3A11-D0CC-463A-8CF7-BDAEACDA9A24}"/>
    <cellStyle name="Normal 6 4 2 3 5" xfId="1506" xr:uid="{65A6288B-C797-4F1B-A1B3-46B44A02FFFE}"/>
    <cellStyle name="Normal 6 4 2 3 6" xfId="1507" xr:uid="{048B0E79-8AA9-4DD2-B60C-AF895BA49E9A}"/>
    <cellStyle name="Normal 6 4 2 4" xfId="1508" xr:uid="{58C97461-E507-49E4-BE6C-09DDC5602073}"/>
    <cellStyle name="Normal 6 4 2 4 2" xfId="1509" xr:uid="{CA2C74D3-F162-4514-9A2D-53BAAA6303CE}"/>
    <cellStyle name="Normal 6 4 2 4 2 2" xfId="1510" xr:uid="{D902ACC6-3CE4-4477-97AF-68902CC4748E}"/>
    <cellStyle name="Normal 6 4 2 4 2 2 2" xfId="3998" xr:uid="{3CA27C21-27D0-454B-8FBD-1BABD8E5314A}"/>
    <cellStyle name="Normal 6 4 2 4 2 3" xfId="1511" xr:uid="{1737FFEE-0239-4C39-90DF-A0C36341B1BA}"/>
    <cellStyle name="Normal 6 4 2 4 2 4" xfId="1512" xr:uid="{D3272240-F276-4104-B37E-F61ACCA49E01}"/>
    <cellStyle name="Normal 6 4 2 4 3" xfId="1513" xr:uid="{54D8776E-77F3-48DB-A6CC-1193A12C5255}"/>
    <cellStyle name="Normal 6 4 2 4 3 2" xfId="3999" xr:uid="{3018D9EE-9666-43EF-A36D-3DDA0AC3C788}"/>
    <cellStyle name="Normal 6 4 2 4 4" xfId="1514" xr:uid="{2252E870-A4FE-47B3-BDE1-3C6B03AC77AD}"/>
    <cellStyle name="Normal 6 4 2 4 5" xfId="1515" xr:uid="{077F6CE3-7911-48EF-B8D2-63BC191C1E39}"/>
    <cellStyle name="Normal 6 4 2 5" xfId="1516" xr:uid="{3B23F10C-F6CD-45A1-B520-1B2C92DA106A}"/>
    <cellStyle name="Normal 6 4 2 5 2" xfId="1517" xr:uid="{37E02AC0-5D61-445A-94DC-748427403B9A}"/>
    <cellStyle name="Normal 6 4 2 5 2 2" xfId="4000" xr:uid="{AD09764F-F826-4D28-BA85-9216B07E9020}"/>
    <cellStyle name="Normal 6 4 2 5 3" xfId="1518" xr:uid="{75FF8425-D61D-4D8F-BA90-6EDF3D5F950E}"/>
    <cellStyle name="Normal 6 4 2 5 4" xfId="1519" xr:uid="{02F84264-BB46-4BD1-B236-BA2825526390}"/>
    <cellStyle name="Normal 6 4 2 6" xfId="1520" xr:uid="{44F468B9-7AA9-446D-978C-8D4B920F5045}"/>
    <cellStyle name="Normal 6 4 2 6 2" xfId="1521" xr:uid="{5C950EEA-2B63-4161-B337-81A58D542E9D}"/>
    <cellStyle name="Normal 6 4 2 6 3" xfId="1522" xr:uid="{475E7770-BA80-484F-BD03-3870B88149A3}"/>
    <cellStyle name="Normal 6 4 2 6 4" xfId="1523" xr:uid="{3B8D142B-9F18-44AB-986E-58CB2D7B6604}"/>
    <cellStyle name="Normal 6 4 2 7" xfId="1524" xr:uid="{421E56A7-A0AC-4018-8192-2F3BC0D50DFC}"/>
    <cellStyle name="Normal 6 4 2 8" xfId="1525" xr:uid="{DDC5DE28-D830-4020-A853-4323E4C6EF04}"/>
    <cellStyle name="Normal 6 4 2 9" xfId="1526" xr:uid="{9E3F6812-F830-4B41-9861-B6E497EC227C}"/>
    <cellStyle name="Normal 6 4 3" xfId="1527" xr:uid="{A6550064-C7E5-4789-8DE4-415667D4DAEC}"/>
    <cellStyle name="Normal 6 4 3 2" xfId="1528" xr:uid="{3BE12D74-9E08-47BD-BDFF-5AF58E159B1A}"/>
    <cellStyle name="Normal 6 4 3 2 2" xfId="1529" xr:uid="{584EBC3B-6437-45E1-9572-24A75C93B311}"/>
    <cellStyle name="Normal 6 4 3 2 2 2" xfId="1530" xr:uid="{39A443A6-5F0E-4FAF-A0B7-3B29249459EC}"/>
    <cellStyle name="Normal 6 4 3 2 2 2 2" xfId="4001" xr:uid="{EEF710F3-7756-466C-A363-4784ACD78C14}"/>
    <cellStyle name="Normal 6 4 3 2 2 2 2 2" xfId="4647" xr:uid="{84288E80-271E-4617-BD32-26B1A4EE5D1D}"/>
    <cellStyle name="Normal 6 4 3 2 2 2 3" xfId="4648" xr:uid="{9175D473-B4E5-4D99-931F-23FF94272CF0}"/>
    <cellStyle name="Normal 6 4 3 2 2 3" xfId="1531" xr:uid="{59B46EC8-3A5D-401A-8FB4-84CD3B701752}"/>
    <cellStyle name="Normal 6 4 3 2 2 3 2" xfId="4649" xr:uid="{77D436C0-0928-4E97-B70A-19BED5F5CF1E}"/>
    <cellStyle name="Normal 6 4 3 2 2 4" xfId="1532" xr:uid="{20830B6F-B3A5-44B0-B906-F0AE99848A52}"/>
    <cellStyle name="Normal 6 4 3 2 3" xfId="1533" xr:uid="{DCDAA3E9-CDBD-43F5-959C-DEFA615444FE}"/>
    <cellStyle name="Normal 6 4 3 2 3 2" xfId="1534" xr:uid="{47A04C2E-8588-4C85-A067-B25E0F4C468C}"/>
    <cellStyle name="Normal 6 4 3 2 3 2 2" xfId="4650" xr:uid="{D790A63B-9654-4D9D-9E33-DFAAC6E68FB8}"/>
    <cellStyle name="Normal 6 4 3 2 3 3" xfId="1535" xr:uid="{0830C704-F2AB-4761-AEFF-E768C03C5015}"/>
    <cellStyle name="Normal 6 4 3 2 3 4" xfId="1536" xr:uid="{3400C11D-26E6-4550-8D65-935374A2E317}"/>
    <cellStyle name="Normal 6 4 3 2 4" xfId="1537" xr:uid="{1991B9D3-BB54-4535-AFF0-33D1290AFE4E}"/>
    <cellStyle name="Normal 6 4 3 2 4 2" xfId="4651" xr:uid="{8485D82C-B422-402C-A1A4-DA6EDFD0591F}"/>
    <cellStyle name="Normal 6 4 3 2 5" xfId="1538" xr:uid="{56EB907F-3809-4CE9-A4EF-8EEDF8C628A9}"/>
    <cellStyle name="Normal 6 4 3 2 6" xfId="1539" xr:uid="{69D1B0D0-E8DD-4EC1-AD45-0FA108F52F3D}"/>
    <cellStyle name="Normal 6 4 3 3" xfId="1540" xr:uid="{2C558130-FA41-4362-B803-472F0A3803E5}"/>
    <cellStyle name="Normal 6 4 3 3 2" xfId="1541" xr:uid="{16407850-0336-40D7-A2F1-1D4C10BE487C}"/>
    <cellStyle name="Normal 6 4 3 3 2 2" xfId="1542" xr:uid="{E61E1DB8-40A7-4E62-BEF9-720D05DCB200}"/>
    <cellStyle name="Normal 6 4 3 3 2 2 2" xfId="4652" xr:uid="{52DEB636-0632-4376-AE5C-C3F7945C397E}"/>
    <cellStyle name="Normal 6 4 3 3 2 3" xfId="1543" xr:uid="{45C4C506-6444-4CC7-BFE4-6961F233649F}"/>
    <cellStyle name="Normal 6 4 3 3 2 4" xfId="1544" xr:uid="{8C7BAB59-BF2B-4A68-A6B3-5B4A2D142B6A}"/>
    <cellStyle name="Normal 6 4 3 3 3" xfId="1545" xr:uid="{C18927A6-27CC-4257-AEA2-91A3D4CCEBFC}"/>
    <cellStyle name="Normal 6 4 3 3 3 2" xfId="4653" xr:uid="{309355FB-B694-45E9-A31A-8608A59B01D4}"/>
    <cellStyle name="Normal 6 4 3 3 4" xfId="1546" xr:uid="{5FD9E889-6385-4DAD-9FE0-A4EAE6272EB6}"/>
    <cellStyle name="Normal 6 4 3 3 5" xfId="1547" xr:uid="{1DF8F596-CDAB-47B0-A7C0-07B4388B5442}"/>
    <cellStyle name="Normal 6 4 3 4" xfId="1548" xr:uid="{3782A734-C263-48A3-B99A-C659AB0878CB}"/>
    <cellStyle name="Normal 6 4 3 4 2" xfId="1549" xr:uid="{65434BAD-7982-4FD8-AB93-0EEC8774B288}"/>
    <cellStyle name="Normal 6 4 3 4 2 2" xfId="4654" xr:uid="{00D343A1-15CC-444B-9045-7F8E4088D9B7}"/>
    <cellStyle name="Normal 6 4 3 4 3" xfId="1550" xr:uid="{A9A3163E-4EEA-4CF7-B07F-9A5235A47840}"/>
    <cellStyle name="Normal 6 4 3 4 4" xfId="1551" xr:uid="{A2D78D2D-56B9-4125-AC67-99D931C8F1EC}"/>
    <cellStyle name="Normal 6 4 3 5" xfId="1552" xr:uid="{5A07A43E-4A67-435D-A086-BE112F03EED5}"/>
    <cellStyle name="Normal 6 4 3 5 2" xfId="1553" xr:uid="{8FB29843-E9DA-40B0-9E19-D4402C1FA0DE}"/>
    <cellStyle name="Normal 6 4 3 5 3" xfId="1554" xr:uid="{721DC323-7610-4985-8C5E-80DEAAD4D2D4}"/>
    <cellStyle name="Normal 6 4 3 5 4" xfId="1555" xr:uid="{3258A62D-6B5E-4567-AFAF-7B8C8F6E6EE8}"/>
    <cellStyle name="Normal 6 4 3 6" xfId="1556" xr:uid="{88C34512-EA90-4F9A-9B81-DD6ECFDA4FE4}"/>
    <cellStyle name="Normal 6 4 3 7" xfId="1557" xr:uid="{8B1F2FF5-C0F6-4A66-AE48-84C5DBE08F96}"/>
    <cellStyle name="Normal 6 4 3 8" xfId="1558" xr:uid="{99BEC019-0015-4075-8D65-4D82AE55D13A}"/>
    <cellStyle name="Normal 6 4 4" xfId="1559" xr:uid="{758EAE15-EBB4-4C16-88DF-BD5135827AFD}"/>
    <cellStyle name="Normal 6 4 4 2" xfId="1560" xr:uid="{FEACE209-C54D-47D6-BE30-E73C51AD8647}"/>
    <cellStyle name="Normal 6 4 4 2 2" xfId="1561" xr:uid="{A2CC89D8-7A83-42C7-8E50-6850E449F2CF}"/>
    <cellStyle name="Normal 6 4 4 2 2 2" xfId="1562" xr:uid="{271FBF86-8901-4397-8E47-88BF1A13CF19}"/>
    <cellStyle name="Normal 6 4 4 2 2 2 2" xfId="4002" xr:uid="{F8BCA867-46A1-42EB-9AB4-FB3ECA7CA9EE}"/>
    <cellStyle name="Normal 6 4 4 2 2 3" xfId="1563" xr:uid="{1D89F6C9-1634-4617-9FB2-3DC778900B11}"/>
    <cellStyle name="Normal 6 4 4 2 2 4" xfId="1564" xr:uid="{79EB36A1-3CE1-494C-9DC5-F3C71AB84D4A}"/>
    <cellStyle name="Normal 6 4 4 2 3" xfId="1565" xr:uid="{950E3F11-9C2A-4BBC-9646-8440D4FB3C15}"/>
    <cellStyle name="Normal 6 4 4 2 3 2" xfId="4003" xr:uid="{E56D6694-0B8A-447C-B915-02E2C49B1CBF}"/>
    <cellStyle name="Normal 6 4 4 2 4" xfId="1566" xr:uid="{FB497DAD-5ADE-4078-8924-4E03B46CCD62}"/>
    <cellStyle name="Normal 6 4 4 2 5" xfId="1567" xr:uid="{620A73F7-1F5E-44BF-AD81-194BC5C4CFD4}"/>
    <cellStyle name="Normal 6 4 4 3" xfId="1568" xr:uid="{088EB735-13C4-45C1-AECB-F1B9E86AA550}"/>
    <cellStyle name="Normal 6 4 4 3 2" xfId="1569" xr:uid="{8BD2104D-E4F0-4330-A8D8-91A8021EC6E8}"/>
    <cellStyle name="Normal 6 4 4 3 2 2" xfId="4004" xr:uid="{34109297-35DE-455C-86CE-21BE2A9B0129}"/>
    <cellStyle name="Normal 6 4 4 3 3" xfId="1570" xr:uid="{340C7045-C24A-41F4-A1C5-DFBA47BA7EC4}"/>
    <cellStyle name="Normal 6 4 4 3 4" xfId="1571" xr:uid="{7BF4BA67-189B-49FA-9247-AEF58E6AE82C}"/>
    <cellStyle name="Normal 6 4 4 4" xfId="1572" xr:uid="{2BAD9CD2-E0FB-4D2D-BFA2-A2923C3A7964}"/>
    <cellStyle name="Normal 6 4 4 4 2" xfId="1573" xr:uid="{212DEFFB-293E-4D42-AEB4-C43A7FEB10C3}"/>
    <cellStyle name="Normal 6 4 4 4 3" xfId="1574" xr:uid="{CCF8AAAB-51E5-4607-83AC-A13134817A3A}"/>
    <cellStyle name="Normal 6 4 4 4 4" xfId="1575" xr:uid="{F243674D-FE83-4425-A954-6A795F6ECA4A}"/>
    <cellStyle name="Normal 6 4 4 5" xfId="1576" xr:uid="{CB560DD6-50D6-4848-8FA0-E7DBC94F918C}"/>
    <cellStyle name="Normal 6 4 4 6" xfId="1577" xr:uid="{E9EC301B-0FC8-4AFA-8673-899A199C4385}"/>
    <cellStyle name="Normal 6 4 4 7" xfId="1578" xr:uid="{748AE417-4A32-4928-9CAD-EC5FC7BFC764}"/>
    <cellStyle name="Normal 6 4 5" xfId="1579" xr:uid="{50CA27AE-B5FE-4380-B2DD-6622EE6D1F18}"/>
    <cellStyle name="Normal 6 4 5 2" xfId="1580" xr:uid="{459FFE88-C880-4781-A96F-CFCBD6801045}"/>
    <cellStyle name="Normal 6 4 5 2 2" xfId="1581" xr:uid="{1466AE01-DF23-44A6-8130-064EB7551BF3}"/>
    <cellStyle name="Normal 6 4 5 2 2 2" xfId="4005" xr:uid="{C9AE1288-CA28-4A60-8A07-D6CB04F7C019}"/>
    <cellStyle name="Normal 6 4 5 2 3" xfId="1582" xr:uid="{88FEFE73-BC33-4915-ABF4-C51F04A2C410}"/>
    <cellStyle name="Normal 6 4 5 2 4" xfId="1583" xr:uid="{934D9791-C34C-4FD8-9724-D075BE841418}"/>
    <cellStyle name="Normal 6 4 5 3" xfId="1584" xr:uid="{3CF588C7-CBE2-46C3-9FC0-EE7D97480BBF}"/>
    <cellStyle name="Normal 6 4 5 3 2" xfId="1585" xr:uid="{75EEC070-C106-409F-A5D1-E1CFD56ADE82}"/>
    <cellStyle name="Normal 6 4 5 3 3" xfId="1586" xr:uid="{4B708E15-CE66-4103-9338-7661ED90EA70}"/>
    <cellStyle name="Normal 6 4 5 3 4" xfId="1587" xr:uid="{7E65207B-9B98-4AC1-9D78-8DB9C8AAB186}"/>
    <cellStyle name="Normal 6 4 5 4" xfId="1588" xr:uid="{9EC41118-7DDB-431D-A900-5180F0A8C595}"/>
    <cellStyle name="Normal 6 4 5 5" xfId="1589" xr:uid="{E2C4A917-2847-4641-9F76-1AFEFFCD332B}"/>
    <cellStyle name="Normal 6 4 5 6" xfId="1590" xr:uid="{9704CFC1-5AEB-407B-8866-AB706D93382F}"/>
    <cellStyle name="Normal 6 4 6" xfId="1591" xr:uid="{60B89227-10B9-4FC6-B287-C08FE373C03E}"/>
    <cellStyle name="Normal 6 4 6 2" xfId="1592" xr:uid="{0D942A31-3E6B-4DF6-AC92-627F40826D5B}"/>
    <cellStyle name="Normal 6 4 6 2 2" xfId="1593" xr:uid="{2EA0AD4F-1119-462B-A73D-0AD0C2817284}"/>
    <cellStyle name="Normal 6 4 6 2 3" xfId="1594" xr:uid="{3F823A86-59F5-47E2-A94C-C5B2244DA943}"/>
    <cellStyle name="Normal 6 4 6 2 4" xfId="1595" xr:uid="{171C33F8-41DD-4A38-8191-4F43A72940F7}"/>
    <cellStyle name="Normal 6 4 6 3" xfId="1596" xr:uid="{8289BEBC-50CD-4A7A-BC06-4F9262E5F46D}"/>
    <cellStyle name="Normal 6 4 6 4" xfId="1597" xr:uid="{DB0CDB53-1047-440C-B940-F5EBE5982EF6}"/>
    <cellStyle name="Normal 6 4 6 5" xfId="1598" xr:uid="{33AD989C-1939-43F3-A717-0D221410AF31}"/>
    <cellStyle name="Normal 6 4 7" xfId="1599" xr:uid="{D8BAD513-D58C-4958-97F6-A5CED08A89B6}"/>
    <cellStyle name="Normal 6 4 7 2" xfId="1600" xr:uid="{016EC119-CD0E-4EB7-9041-E70CF7206366}"/>
    <cellStyle name="Normal 6 4 7 3" xfId="1601" xr:uid="{C79C87A3-14D3-44F9-9C33-0AF70B8505C8}"/>
    <cellStyle name="Normal 6 4 7 3 2" xfId="4378" xr:uid="{21F46227-A424-4320-884E-94EC18F6EFD0}"/>
    <cellStyle name="Normal 6 4 7 3 3" xfId="4609" xr:uid="{6DED47D5-494D-42F8-BE47-1A9223E4F217}"/>
    <cellStyle name="Normal 6 4 7 4" xfId="1602" xr:uid="{000B0A84-871B-4AEA-BF8E-75C7F528C5CB}"/>
    <cellStyle name="Normal 6 4 8" xfId="1603" xr:uid="{16CF423C-93FC-4F1F-AD6E-3AB84428761C}"/>
    <cellStyle name="Normal 6 4 8 2" xfId="1604" xr:uid="{1AF92640-FE53-41D7-819B-15E39E50C219}"/>
    <cellStyle name="Normal 6 4 8 3" xfId="1605" xr:uid="{8A68B0AB-D437-4203-870A-3D2A5E5715C4}"/>
    <cellStyle name="Normal 6 4 8 4" xfId="1606" xr:uid="{96FE81C8-FC84-44A6-9D9A-135B49291A0D}"/>
    <cellStyle name="Normal 6 4 9" xfId="1607" xr:uid="{F92690E5-6C5F-4807-A504-092B3042F0F1}"/>
    <cellStyle name="Normal 6 5" xfId="1608" xr:uid="{C13C5295-6673-45E1-823C-110C6B47855A}"/>
    <cellStyle name="Normal 6 5 10" xfId="1609" xr:uid="{47B3F18E-E346-4547-8498-AA4CE5F865C8}"/>
    <cellStyle name="Normal 6 5 11" xfId="1610" xr:uid="{3B2DBAE6-6B2F-4FFC-8AAF-CE957A154CAA}"/>
    <cellStyle name="Normal 6 5 2" xfId="1611" xr:uid="{28BB478B-306A-40CB-BB12-1D259807F7DB}"/>
    <cellStyle name="Normal 6 5 2 2" xfId="1612" xr:uid="{FE22B782-451B-4BE9-8DC8-F3B8B69DB071}"/>
    <cellStyle name="Normal 6 5 2 2 2" xfId="1613" xr:uid="{50329F79-4959-45EA-ADB0-25BD00BE46D2}"/>
    <cellStyle name="Normal 6 5 2 2 2 2" xfId="1614" xr:uid="{3B03C8FA-AFCF-422A-BD0C-ABCFF0FD7F4B}"/>
    <cellStyle name="Normal 6 5 2 2 2 2 2" xfId="1615" xr:uid="{7B79B44E-FBC9-4EC2-A2CA-F6F2EA0DCBA6}"/>
    <cellStyle name="Normal 6 5 2 2 2 2 3" xfId="1616" xr:uid="{EC0DC4AD-BA3C-47E6-A7AC-CA8D363EC3C1}"/>
    <cellStyle name="Normal 6 5 2 2 2 2 4" xfId="1617" xr:uid="{8E8B43D7-FBC1-42A3-BFB5-480E3F35623E}"/>
    <cellStyle name="Normal 6 5 2 2 2 3" xfId="1618" xr:uid="{9AF13A3B-C18B-4133-9172-2C8445FDCBE5}"/>
    <cellStyle name="Normal 6 5 2 2 2 3 2" xfId="1619" xr:uid="{7DDF9F59-D86A-431D-8F8F-964110796820}"/>
    <cellStyle name="Normal 6 5 2 2 2 3 3" xfId="1620" xr:uid="{C5A6F4E8-4AE3-495C-864D-0FAA9314EF31}"/>
    <cellStyle name="Normal 6 5 2 2 2 3 4" xfId="1621" xr:uid="{069E086B-E40A-4829-A4F5-30AB25291BF8}"/>
    <cellStyle name="Normal 6 5 2 2 2 4" xfId="1622" xr:uid="{44E8D505-CEEF-46EC-8500-24532C40E4A9}"/>
    <cellStyle name="Normal 6 5 2 2 2 5" xfId="1623" xr:uid="{D613535E-2936-44F5-8268-680FC645577A}"/>
    <cellStyle name="Normal 6 5 2 2 2 6" xfId="1624" xr:uid="{289C4346-CAE7-4D2E-B90B-984B98DCB1A4}"/>
    <cellStyle name="Normal 6 5 2 2 3" xfId="1625" xr:uid="{541DCBF7-1F1C-4F72-8E7D-C5AB75A8B8F2}"/>
    <cellStyle name="Normal 6 5 2 2 3 2" xfId="1626" xr:uid="{80AE36F2-1A9A-4D91-8AB5-5CAF786F35FC}"/>
    <cellStyle name="Normal 6 5 2 2 3 2 2" xfId="1627" xr:uid="{2B0C2EA9-9F95-4B1B-859D-CD628E4C3B9E}"/>
    <cellStyle name="Normal 6 5 2 2 3 2 3" xfId="1628" xr:uid="{B31428B7-F0CA-4E1E-902C-1C0834332C34}"/>
    <cellStyle name="Normal 6 5 2 2 3 2 4" xfId="1629" xr:uid="{4EC705E4-7F0E-4E5B-B875-5BBF90F62CE8}"/>
    <cellStyle name="Normal 6 5 2 2 3 3" xfId="1630" xr:uid="{AF1FEC1B-4E56-4CEF-B5E3-CBBDC9E53922}"/>
    <cellStyle name="Normal 6 5 2 2 3 4" xfId="1631" xr:uid="{80B009DB-6BCC-49C9-AEA5-5AB5C657F9F3}"/>
    <cellStyle name="Normal 6 5 2 2 3 5" xfId="1632" xr:uid="{54D4C17D-28C6-4E74-A96A-53598B716565}"/>
    <cellStyle name="Normal 6 5 2 2 4" xfId="1633" xr:uid="{779728D5-B4D1-45DD-8E15-666B4F227E89}"/>
    <cellStyle name="Normal 6 5 2 2 4 2" xfId="1634" xr:uid="{54D4EF4D-49E5-4E20-B17D-D0C04440617B}"/>
    <cellStyle name="Normal 6 5 2 2 4 3" xfId="1635" xr:uid="{9A3D8DAA-3F3F-4000-847C-76199D7858DC}"/>
    <cellStyle name="Normal 6 5 2 2 4 4" xfId="1636" xr:uid="{50BBD159-21FB-4CC0-B10B-FF618AA58EC6}"/>
    <cellStyle name="Normal 6 5 2 2 5" xfId="1637" xr:uid="{949E353A-0666-428E-B88E-26A094469B08}"/>
    <cellStyle name="Normal 6 5 2 2 5 2" xfId="1638" xr:uid="{505C9DBB-BD73-4FE0-908F-3CFC27B0B756}"/>
    <cellStyle name="Normal 6 5 2 2 5 3" xfId="1639" xr:uid="{329764AE-4D99-4247-90A0-D98212797B23}"/>
    <cellStyle name="Normal 6 5 2 2 5 4" xfId="1640" xr:uid="{AF4A3465-4B41-4070-9392-1B58B7A45141}"/>
    <cellStyle name="Normal 6 5 2 2 6" xfId="1641" xr:uid="{DB869A63-8CDC-4ACE-893C-B2E64D4CCA77}"/>
    <cellStyle name="Normal 6 5 2 2 7" xfId="1642" xr:uid="{7361B643-9715-404C-B7F6-91F271A26F99}"/>
    <cellStyle name="Normal 6 5 2 2 8" xfId="1643" xr:uid="{02ECE9DC-C2C7-49CE-A2C7-50E9D7B4BB4F}"/>
    <cellStyle name="Normal 6 5 2 3" xfId="1644" xr:uid="{1C2AB246-7083-4ECB-B754-7054FFABAD2E}"/>
    <cellStyle name="Normal 6 5 2 3 2" xfId="1645" xr:uid="{43E12F7C-2742-4A59-B1BE-B79B4730BF3C}"/>
    <cellStyle name="Normal 6 5 2 3 2 2" xfId="1646" xr:uid="{C4F6CE15-947C-4561-BDCB-19F9C8A25C75}"/>
    <cellStyle name="Normal 6 5 2 3 2 3" xfId="1647" xr:uid="{6F9C315D-48D3-4EF7-A71C-4B35FBB35A19}"/>
    <cellStyle name="Normal 6 5 2 3 2 4" xfId="1648" xr:uid="{2BF22E85-BF9E-4A60-8E5B-D9F72856F3CC}"/>
    <cellStyle name="Normal 6 5 2 3 3" xfId="1649" xr:uid="{AE2BD9DE-F1F3-4F0B-AEDA-9FA9B8FA8BA2}"/>
    <cellStyle name="Normal 6 5 2 3 3 2" xfId="1650" xr:uid="{0AB370DA-C1A3-42BE-B21A-702FFD68605B}"/>
    <cellStyle name="Normal 6 5 2 3 3 3" xfId="1651" xr:uid="{249CE8CD-6093-45F8-B13F-39005590F744}"/>
    <cellStyle name="Normal 6 5 2 3 3 4" xfId="1652" xr:uid="{592FB212-5E46-498C-8738-3FDB8CFA627A}"/>
    <cellStyle name="Normal 6 5 2 3 4" xfId="1653" xr:uid="{A91E5AC9-DA07-4B3A-881B-6633FD728933}"/>
    <cellStyle name="Normal 6 5 2 3 5" xfId="1654" xr:uid="{A1D5AF9B-B07C-4B67-A3F7-38F586916C3D}"/>
    <cellStyle name="Normal 6 5 2 3 6" xfId="1655" xr:uid="{E042126E-6D77-4C5C-9B10-7B9BFF8EFD1A}"/>
    <cellStyle name="Normal 6 5 2 4" xfId="1656" xr:uid="{A2D85858-A84D-41B5-A958-19510B9DB4D5}"/>
    <cellStyle name="Normal 6 5 2 4 2" xfId="1657" xr:uid="{0EE83CAC-3878-4484-BF88-6FEE3B024874}"/>
    <cellStyle name="Normal 6 5 2 4 2 2" xfId="1658" xr:uid="{72306A90-6FE7-4C45-915D-EFB0F4930E70}"/>
    <cellStyle name="Normal 6 5 2 4 2 3" xfId="1659" xr:uid="{5E05C3E2-412D-4C67-974A-F3F5F4090642}"/>
    <cellStyle name="Normal 6 5 2 4 2 4" xfId="1660" xr:uid="{B46520D8-EDF7-4914-B818-FEF139E4F4FB}"/>
    <cellStyle name="Normal 6 5 2 4 3" xfId="1661" xr:uid="{73D1EB28-0C8A-40AF-834A-7AA8AE7CAAC9}"/>
    <cellStyle name="Normal 6 5 2 4 4" xfId="1662" xr:uid="{E8B4C93C-CDCA-4BCA-AEEB-76A0460CD845}"/>
    <cellStyle name="Normal 6 5 2 4 5" xfId="1663" xr:uid="{3D6BE0D4-3F66-4CE4-99B0-2DBB2CE85B14}"/>
    <cellStyle name="Normal 6 5 2 5" xfId="1664" xr:uid="{EE68C1B8-6663-4D18-84BC-03500C570F9B}"/>
    <cellStyle name="Normal 6 5 2 5 2" xfId="1665" xr:uid="{9C0FD877-7389-42AB-9E38-BD3D06E50A4F}"/>
    <cellStyle name="Normal 6 5 2 5 3" xfId="1666" xr:uid="{DDCB4EBF-39BE-4E84-BA41-12B2B5374E92}"/>
    <cellStyle name="Normal 6 5 2 5 4" xfId="1667" xr:uid="{E2E5BAD2-C7CD-457C-BF2C-60DF83248429}"/>
    <cellStyle name="Normal 6 5 2 6" xfId="1668" xr:uid="{9290D39D-7242-44A6-B691-C493AB7F431A}"/>
    <cellStyle name="Normal 6 5 2 6 2" xfId="1669" xr:uid="{AE99A6AA-ABEE-4992-802A-32E1981C1ECE}"/>
    <cellStyle name="Normal 6 5 2 6 3" xfId="1670" xr:uid="{438193FA-51D6-424B-BBBF-3F9B78C5B660}"/>
    <cellStyle name="Normal 6 5 2 6 4" xfId="1671" xr:uid="{0D1D9385-CC7F-41B3-A0E9-6A726DA69AC1}"/>
    <cellStyle name="Normal 6 5 2 7" xfId="1672" xr:uid="{E037507D-F57A-4B99-A06C-1E4A0136C613}"/>
    <cellStyle name="Normal 6 5 2 8" xfId="1673" xr:uid="{F0DE146C-B87D-4D53-9A27-EAC024597F8D}"/>
    <cellStyle name="Normal 6 5 2 9" xfId="1674" xr:uid="{B4B9AB5B-7DBB-46F4-B996-55D64027D3A2}"/>
    <cellStyle name="Normal 6 5 3" xfId="1675" xr:uid="{A20C34BA-6320-4221-9D79-B450545A4186}"/>
    <cellStyle name="Normal 6 5 3 2" xfId="1676" xr:uid="{701E4F66-F6F1-45AC-9CE5-131F8BEE191F}"/>
    <cellStyle name="Normal 6 5 3 2 2" xfId="1677" xr:uid="{A29B3BCE-E9E9-4975-933A-40BFCABF0B3D}"/>
    <cellStyle name="Normal 6 5 3 2 2 2" xfId="1678" xr:uid="{63BAA5FF-3C08-4C99-A699-D1F18DE519E1}"/>
    <cellStyle name="Normal 6 5 3 2 2 2 2" xfId="4006" xr:uid="{3E4C1EBC-D9F4-47E4-971C-ECA1C592779C}"/>
    <cellStyle name="Normal 6 5 3 2 2 3" xfId="1679" xr:uid="{AE2FDB78-5826-4D5C-8FD0-FFE689669020}"/>
    <cellStyle name="Normal 6 5 3 2 2 4" xfId="1680" xr:uid="{0B0489C1-1FEF-421B-91D6-CA88C7A685A2}"/>
    <cellStyle name="Normal 6 5 3 2 3" xfId="1681" xr:uid="{E010FE11-EF2D-4131-AE55-3A3AD708C23B}"/>
    <cellStyle name="Normal 6 5 3 2 3 2" xfId="1682" xr:uid="{AD259A43-C4E4-4B63-A950-5D8D6DE9044C}"/>
    <cellStyle name="Normal 6 5 3 2 3 3" xfId="1683" xr:uid="{7A148287-E862-4137-85F6-E736C9E1BFA1}"/>
    <cellStyle name="Normal 6 5 3 2 3 4" xfId="1684" xr:uid="{150F68DD-D18A-49D6-80CF-0311D20FF270}"/>
    <cellStyle name="Normal 6 5 3 2 4" xfId="1685" xr:uid="{A37F709F-3CE9-4EA5-8511-70B66ABA9D96}"/>
    <cellStyle name="Normal 6 5 3 2 5" xfId="1686" xr:uid="{55608A5E-9176-4FB5-B587-9131BC88F183}"/>
    <cellStyle name="Normal 6 5 3 2 6" xfId="1687" xr:uid="{100A72F6-B63E-44B0-AC13-AEF2C5367D29}"/>
    <cellStyle name="Normal 6 5 3 3" xfId="1688" xr:uid="{8BAD6FC5-8192-4109-8DB0-5A804C754FB9}"/>
    <cellStyle name="Normal 6 5 3 3 2" xfId="1689" xr:uid="{9DB13542-1F2D-4C04-85AF-667C19890848}"/>
    <cellStyle name="Normal 6 5 3 3 2 2" xfId="1690" xr:uid="{4A3B8F5E-3B96-46C9-95EC-87DD82E51849}"/>
    <cellStyle name="Normal 6 5 3 3 2 3" xfId="1691" xr:uid="{B3495C8B-C3DA-4FC3-9A93-797EEDC34413}"/>
    <cellStyle name="Normal 6 5 3 3 2 4" xfId="1692" xr:uid="{845E7035-566F-4551-8214-E2E28548D1B2}"/>
    <cellStyle name="Normal 6 5 3 3 3" xfId="1693" xr:uid="{69ABB6FF-925D-4E0F-ACC8-1C6E1D36D589}"/>
    <cellStyle name="Normal 6 5 3 3 4" xfId="1694" xr:uid="{FBACDF4C-C879-42EC-BBD7-AF9B44523F33}"/>
    <cellStyle name="Normal 6 5 3 3 5" xfId="1695" xr:uid="{431CD657-7DDA-4911-B94A-53354146486A}"/>
    <cellStyle name="Normal 6 5 3 4" xfId="1696" xr:uid="{6CFA0D9E-3711-4721-A961-AF4516B00306}"/>
    <cellStyle name="Normal 6 5 3 4 2" xfId="1697" xr:uid="{8504F80C-298D-475D-9101-81B6070CE40A}"/>
    <cellStyle name="Normal 6 5 3 4 3" xfId="1698" xr:uid="{3E457674-C680-40CF-9BF4-1FE85692B206}"/>
    <cellStyle name="Normal 6 5 3 4 4" xfId="1699" xr:uid="{2726EDD9-6576-45C1-86D5-BDC82BD597D7}"/>
    <cellStyle name="Normal 6 5 3 5" xfId="1700" xr:uid="{853AADDB-EA9B-4FDC-9111-5D0803617AD2}"/>
    <cellStyle name="Normal 6 5 3 5 2" xfId="1701" xr:uid="{045BA228-3624-4BFB-9591-79D204C4F8AC}"/>
    <cellStyle name="Normal 6 5 3 5 3" xfId="1702" xr:uid="{E0BF0EA4-ED24-47C8-84EC-3E61DBEF250B}"/>
    <cellStyle name="Normal 6 5 3 5 4" xfId="1703" xr:uid="{42A09ED1-6AF4-4E71-9EB8-0F670FA78F7E}"/>
    <cellStyle name="Normal 6 5 3 6" xfId="1704" xr:uid="{4D42B806-1772-4B7C-A0CD-C23957C912F2}"/>
    <cellStyle name="Normal 6 5 3 7" xfId="1705" xr:uid="{4AA31373-D29A-4FDA-9E83-CC14B551416E}"/>
    <cellStyle name="Normal 6 5 3 8" xfId="1706" xr:uid="{DA0DFCEA-586F-4B5A-B46A-71E9025B9846}"/>
    <cellStyle name="Normal 6 5 4" xfId="1707" xr:uid="{142EC157-1377-44DB-B960-3C28A27F5A44}"/>
    <cellStyle name="Normal 6 5 4 2" xfId="1708" xr:uid="{910A98C6-4C3B-48B2-87B3-45D8ABF18B37}"/>
    <cellStyle name="Normal 6 5 4 2 2" xfId="1709" xr:uid="{0BE381F8-77D7-43C8-AE15-A8788DA1C650}"/>
    <cellStyle name="Normal 6 5 4 2 2 2" xfId="1710" xr:uid="{8D3EC808-7520-4AA0-8C5C-29BE16DD53F3}"/>
    <cellStyle name="Normal 6 5 4 2 2 3" xfId="1711" xr:uid="{6B98FD63-3381-4D56-9567-08DC98D3A162}"/>
    <cellStyle name="Normal 6 5 4 2 2 4" xfId="1712" xr:uid="{B0F53873-2665-4236-973C-D2B1CF635792}"/>
    <cellStyle name="Normal 6 5 4 2 3" xfId="1713" xr:uid="{5584D668-00BB-4C0B-8D53-65CB5C338D06}"/>
    <cellStyle name="Normal 6 5 4 2 4" xfId="1714" xr:uid="{BB7C557F-48A0-4748-AF65-0856BB124358}"/>
    <cellStyle name="Normal 6 5 4 2 5" xfId="1715" xr:uid="{B148B4FF-25B1-405E-AFE2-1CE7A79DCE78}"/>
    <cellStyle name="Normal 6 5 4 3" xfId="1716" xr:uid="{B25BBB5C-C1EF-4375-898A-A3AE203CD84F}"/>
    <cellStyle name="Normal 6 5 4 3 2" xfId="1717" xr:uid="{586BD66D-5460-4985-9AB3-AF9C02C6AB6D}"/>
    <cellStyle name="Normal 6 5 4 3 3" xfId="1718" xr:uid="{BECDDAB0-1CE9-41DC-A64F-B7F14B419CE4}"/>
    <cellStyle name="Normal 6 5 4 3 4" xfId="1719" xr:uid="{0F05559F-83FB-46D3-AF95-4E8716C60F51}"/>
    <cellStyle name="Normal 6 5 4 4" xfId="1720" xr:uid="{2501120E-D713-444B-9DEF-41991C52EC33}"/>
    <cellStyle name="Normal 6 5 4 4 2" xfId="1721" xr:uid="{30EAF81D-21E4-4C7B-96A8-1479C148B3F3}"/>
    <cellStyle name="Normal 6 5 4 4 3" xfId="1722" xr:uid="{77DC6160-DB41-4467-99D5-DBC05222C924}"/>
    <cellStyle name="Normal 6 5 4 4 4" xfId="1723" xr:uid="{AE2FB013-6614-41BE-BEF1-2A192436BDC3}"/>
    <cellStyle name="Normal 6 5 4 5" xfId="1724" xr:uid="{2C2B1F28-A994-4911-92EB-AE10AB404D23}"/>
    <cellStyle name="Normal 6 5 4 6" xfId="1725" xr:uid="{D40DB2B5-8820-456A-960B-CEE7290FCEFC}"/>
    <cellStyle name="Normal 6 5 4 7" xfId="1726" xr:uid="{0DA79DA8-D19C-449D-ADDD-5D055E53104C}"/>
    <cellStyle name="Normal 6 5 5" xfId="1727" xr:uid="{0A7A6BF1-D9E9-4632-A19D-8D7C8C90644E}"/>
    <cellStyle name="Normal 6 5 5 2" xfId="1728" xr:uid="{D9C867A8-91A4-4351-9812-DB41A2EE5896}"/>
    <cellStyle name="Normal 6 5 5 2 2" xfId="1729" xr:uid="{C0A28E1C-803A-4CBA-9175-071C7F52A3E8}"/>
    <cellStyle name="Normal 6 5 5 2 3" xfId="1730" xr:uid="{FC628F1C-7956-4E84-ACC6-187C868A3DBF}"/>
    <cellStyle name="Normal 6 5 5 2 4" xfId="1731" xr:uid="{0692B05B-8640-4857-B91B-A7C5973C10F3}"/>
    <cellStyle name="Normal 6 5 5 3" xfId="1732" xr:uid="{80D2354C-9A1E-4ED8-86DF-A3D4509CEAD3}"/>
    <cellStyle name="Normal 6 5 5 3 2" xfId="1733" xr:uid="{2066795B-7512-4BE5-9A13-49878010A397}"/>
    <cellStyle name="Normal 6 5 5 3 3" xfId="1734" xr:uid="{A1A9D9D0-D6CB-404D-8065-8B48FD0FE68A}"/>
    <cellStyle name="Normal 6 5 5 3 4" xfId="1735" xr:uid="{323A2471-46EF-4EBF-8217-EAFF295DB8C6}"/>
    <cellStyle name="Normal 6 5 5 4" xfId="1736" xr:uid="{E277DD96-5185-41A0-B6B7-9E97AA0DE38D}"/>
    <cellStyle name="Normal 6 5 5 5" xfId="1737" xr:uid="{3574A15A-0A9D-44FB-971F-AE6F4EF64FF3}"/>
    <cellStyle name="Normal 6 5 5 6" xfId="1738" xr:uid="{1BD600D2-CEF2-482B-B046-D552B54445C9}"/>
    <cellStyle name="Normal 6 5 6" xfId="1739" xr:uid="{4C40711E-C240-4FAE-BB0D-EEEABB47D597}"/>
    <cellStyle name="Normal 6 5 6 2" xfId="1740" xr:uid="{9EEDE614-DBE9-4074-ACC0-F96817E554DC}"/>
    <cellStyle name="Normal 6 5 6 2 2" xfId="1741" xr:uid="{41C815A1-4D06-47E1-AFAB-75F7151E6862}"/>
    <cellStyle name="Normal 6 5 6 2 3" xfId="1742" xr:uid="{FFCE1FDA-3EA8-4799-9C0A-477ECD5B7CAA}"/>
    <cellStyle name="Normal 6 5 6 2 4" xfId="1743" xr:uid="{3FC97291-ECBD-4660-A44C-4919BFB0BDB2}"/>
    <cellStyle name="Normal 6 5 6 3" xfId="1744" xr:uid="{B8E1DCA6-4688-4667-B512-D7CD2586202A}"/>
    <cellStyle name="Normal 6 5 6 4" xfId="1745" xr:uid="{C504DA86-C1F5-4642-9622-2EA7D9097214}"/>
    <cellStyle name="Normal 6 5 6 5" xfId="1746" xr:uid="{B528479B-1C2E-4159-A8C2-364BEA75AC76}"/>
    <cellStyle name="Normal 6 5 7" xfId="1747" xr:uid="{B4BC7F1C-4528-4C6F-8DC9-FC99962249D3}"/>
    <cellStyle name="Normal 6 5 7 2" xfId="1748" xr:uid="{CDF3D2BC-7F55-4EB4-BEE5-0F7136B6CED1}"/>
    <cellStyle name="Normal 6 5 7 3" xfId="1749" xr:uid="{641B806A-3626-44E7-92F6-E52B04C2F61A}"/>
    <cellStyle name="Normal 6 5 7 4" xfId="1750" xr:uid="{98F64234-34FB-4E55-BFCE-28F4E830CE47}"/>
    <cellStyle name="Normal 6 5 8" xfId="1751" xr:uid="{A26129B7-BEDF-4A3A-8FDF-6C3E6A67376B}"/>
    <cellStyle name="Normal 6 5 8 2" xfId="1752" xr:uid="{FD52BEF8-1E86-4A71-B19D-76E5DF51E1EE}"/>
    <cellStyle name="Normal 6 5 8 3" xfId="1753" xr:uid="{38CE1C31-3C36-44BB-B3E4-39F8D19FD92E}"/>
    <cellStyle name="Normal 6 5 8 4" xfId="1754" xr:uid="{CA6582B2-7869-4337-8255-ABAF224C7BEE}"/>
    <cellStyle name="Normal 6 5 9" xfId="1755" xr:uid="{8E90E875-9724-43A4-A5F2-5223E4C419DC}"/>
    <cellStyle name="Normal 6 6" xfId="1756" xr:uid="{F43F01C3-ED0B-418E-85D2-8B8444EDC269}"/>
    <cellStyle name="Normal 6 6 2" xfId="1757" xr:uid="{B5D48709-F3BC-48C4-BBA7-3932C7618041}"/>
    <cellStyle name="Normal 6 6 2 2" xfId="1758" xr:uid="{D8E75899-1B7C-462B-8983-BA4E4FB6D892}"/>
    <cellStyle name="Normal 6 6 2 2 2" xfId="1759" xr:uid="{B4267836-1014-42AF-A821-FFEB5B3FDDB4}"/>
    <cellStyle name="Normal 6 6 2 2 2 2" xfId="1760" xr:uid="{6AAFEA7E-D119-421F-9636-4BC6859C2BF0}"/>
    <cellStyle name="Normal 6 6 2 2 2 3" xfId="1761" xr:uid="{CD46CC05-474E-46D7-976B-CABE3BCC95DC}"/>
    <cellStyle name="Normal 6 6 2 2 2 4" xfId="1762" xr:uid="{AAE9EDAB-2B09-4EA5-8569-0418B4E70664}"/>
    <cellStyle name="Normal 6 6 2 2 3" xfId="1763" xr:uid="{BC8EEF49-68FE-434F-AAC9-D1E2781A779C}"/>
    <cellStyle name="Normal 6 6 2 2 3 2" xfId="1764" xr:uid="{DA0088DD-E635-4E78-B577-F0940FC66FBD}"/>
    <cellStyle name="Normal 6 6 2 2 3 3" xfId="1765" xr:uid="{B8561804-B4EE-4A0B-BF85-CF8FBEF00246}"/>
    <cellStyle name="Normal 6 6 2 2 3 4" xfId="1766" xr:uid="{5B782B27-6A20-4C03-9219-D7E56E0A282A}"/>
    <cellStyle name="Normal 6 6 2 2 4" xfId="1767" xr:uid="{E4FF169E-3C59-418C-A4E3-4CABBC06FFD2}"/>
    <cellStyle name="Normal 6 6 2 2 5" xfId="1768" xr:uid="{617CDEFA-2562-4EEF-AFA0-78ABD8C1656C}"/>
    <cellStyle name="Normal 6 6 2 2 6" xfId="1769" xr:uid="{080039AB-038B-40C7-BEF5-8DE1D23294CD}"/>
    <cellStyle name="Normal 6 6 2 3" xfId="1770" xr:uid="{DF6B4679-5BC5-4E02-837B-7BB34B74F9FA}"/>
    <cellStyle name="Normal 6 6 2 3 2" xfId="1771" xr:uid="{E801D4C3-67A9-45E4-8CFA-0AFE7B26F3B0}"/>
    <cellStyle name="Normal 6 6 2 3 2 2" xfId="1772" xr:uid="{BD2E41AE-DDF7-4215-92B2-0F07E529D085}"/>
    <cellStyle name="Normal 6 6 2 3 2 3" xfId="1773" xr:uid="{A25F4270-9211-4E98-91C0-CDD7F9F18BA2}"/>
    <cellStyle name="Normal 6 6 2 3 2 4" xfId="1774" xr:uid="{CCE464E9-EA0B-4EE0-9698-9E15D4F16433}"/>
    <cellStyle name="Normal 6 6 2 3 3" xfId="1775" xr:uid="{4D48FEF4-A4A1-4158-AFB1-44811234EEF6}"/>
    <cellStyle name="Normal 6 6 2 3 4" xfId="1776" xr:uid="{DCCB03DE-4B7C-4294-A8E2-FC341AA0DF9C}"/>
    <cellStyle name="Normal 6 6 2 3 5" xfId="1777" xr:uid="{74078E00-6564-4560-B02B-7A501021D41A}"/>
    <cellStyle name="Normal 6 6 2 4" xfId="1778" xr:uid="{F5A92032-CF7B-47CE-860C-1BCA77D3DB3A}"/>
    <cellStyle name="Normal 6 6 2 4 2" xfId="1779" xr:uid="{0350B434-8C8A-4B01-A5E0-328405205E5C}"/>
    <cellStyle name="Normal 6 6 2 4 3" xfId="1780" xr:uid="{819514CE-4BA8-4480-87AE-47324CB6243C}"/>
    <cellStyle name="Normal 6 6 2 4 4" xfId="1781" xr:uid="{D013308F-D3F2-4FAB-98C5-EEFE58009CF5}"/>
    <cellStyle name="Normal 6 6 2 5" xfId="1782" xr:uid="{9DE18A61-CB8C-4EB4-B9C5-0ECD05639179}"/>
    <cellStyle name="Normal 6 6 2 5 2" xfId="1783" xr:uid="{C51DBB0D-525F-4C89-B8BB-6BC966B3CB60}"/>
    <cellStyle name="Normal 6 6 2 5 3" xfId="1784" xr:uid="{F42631A7-E170-456C-83FB-6FA8A2D6BC92}"/>
    <cellStyle name="Normal 6 6 2 5 4" xfId="1785" xr:uid="{54348401-0772-40B8-AE0A-E3DACFB82D37}"/>
    <cellStyle name="Normal 6 6 2 6" xfId="1786" xr:uid="{62D09364-B701-4D63-AD90-217A6F5679DB}"/>
    <cellStyle name="Normal 6 6 2 7" xfId="1787" xr:uid="{A715C2EF-0C77-4CFE-B410-F4C2123CC526}"/>
    <cellStyle name="Normal 6 6 2 8" xfId="1788" xr:uid="{B9EA3094-BD93-4010-8405-007F19F0E63F}"/>
    <cellStyle name="Normal 6 6 3" xfId="1789" xr:uid="{BDD72AE4-4138-4D65-A7F9-7BAC5E36D042}"/>
    <cellStyle name="Normal 6 6 3 2" xfId="1790" xr:uid="{DDE05BA7-281F-423A-9EDE-A27F66CA2DF8}"/>
    <cellStyle name="Normal 6 6 3 2 2" xfId="1791" xr:uid="{04C9B234-73D4-40E7-9037-00413F5736B6}"/>
    <cellStyle name="Normal 6 6 3 2 3" xfId="1792" xr:uid="{7B8DC108-91B1-4092-A901-497DF8719C4D}"/>
    <cellStyle name="Normal 6 6 3 2 4" xfId="1793" xr:uid="{4E211A55-3C51-48EA-BD21-E7A8FD09B368}"/>
    <cellStyle name="Normal 6 6 3 3" xfId="1794" xr:uid="{0632E4C7-2867-4438-9BED-0670B8E66EEB}"/>
    <cellStyle name="Normal 6 6 3 3 2" xfId="1795" xr:uid="{8FE3F6A9-5610-4669-B061-39BFC84784A8}"/>
    <cellStyle name="Normal 6 6 3 3 3" xfId="1796" xr:uid="{E1A53088-6854-45ED-80F4-731D5A3077CF}"/>
    <cellStyle name="Normal 6 6 3 3 4" xfId="1797" xr:uid="{7EA073F3-AFD5-4373-99BF-EA9BF1C8AAF9}"/>
    <cellStyle name="Normal 6 6 3 4" xfId="1798" xr:uid="{AA1BFA15-DAC8-4C13-B6A4-1D45799FF7AA}"/>
    <cellStyle name="Normal 6 6 3 5" xfId="1799" xr:uid="{8316753C-333C-4255-925D-5C27E8236066}"/>
    <cellStyle name="Normal 6 6 3 6" xfId="1800" xr:uid="{7AA144C4-80A3-4546-85AC-793AA35B16DF}"/>
    <cellStyle name="Normal 6 6 4" xfId="1801" xr:uid="{656C3276-E790-4308-AB80-5F1DB61CA1B8}"/>
    <cellStyle name="Normal 6 6 4 2" xfId="1802" xr:uid="{B97C3D5F-643C-417B-BD2C-F4EA640A9766}"/>
    <cellStyle name="Normal 6 6 4 2 2" xfId="1803" xr:uid="{22EB6F5B-AD3F-4069-802C-CF2C3D6C7EA1}"/>
    <cellStyle name="Normal 6 6 4 2 3" xfId="1804" xr:uid="{23DB59EC-A9F6-44F5-B8DC-239A940BB1E9}"/>
    <cellStyle name="Normal 6 6 4 2 4" xfId="1805" xr:uid="{601B652D-4EE5-495F-8086-11AC5D2B209F}"/>
    <cellStyle name="Normal 6 6 4 3" xfId="1806" xr:uid="{F7B146C4-4820-4B6F-98F7-EF06965E1612}"/>
    <cellStyle name="Normal 6 6 4 4" xfId="1807" xr:uid="{1CD6A1F5-9B5F-44B1-88AB-257B9EB14356}"/>
    <cellStyle name="Normal 6 6 4 5" xfId="1808" xr:uid="{0C0F7F56-BCB8-47E4-BB4A-20D501359322}"/>
    <cellStyle name="Normal 6 6 5" xfId="1809" xr:uid="{A868DF75-D035-436C-A476-54A1171137B7}"/>
    <cellStyle name="Normal 6 6 5 2" xfId="1810" xr:uid="{D3877EC6-730C-402E-8DEE-70C98B61C4A5}"/>
    <cellStyle name="Normal 6 6 5 3" xfId="1811" xr:uid="{7E0D9799-3913-4B18-A235-C6AE98D6C4B9}"/>
    <cellStyle name="Normal 6 6 5 4" xfId="1812" xr:uid="{6D154B9C-2E22-489A-99C6-A7FF341504AE}"/>
    <cellStyle name="Normal 6 6 6" xfId="1813" xr:uid="{A20DD984-C17A-4E4C-B334-6F92FC7A5F4C}"/>
    <cellStyle name="Normal 6 6 6 2" xfId="1814" xr:uid="{5823E6FA-64FD-4E64-ACE8-FFBFB93BCFF5}"/>
    <cellStyle name="Normal 6 6 6 3" xfId="1815" xr:uid="{85EF8274-97EF-419C-B7BE-B81A2766EA25}"/>
    <cellStyle name="Normal 6 6 6 4" xfId="1816" xr:uid="{2CA64E28-D7D9-43C6-A53F-BCB73E5D6E6E}"/>
    <cellStyle name="Normal 6 6 7" xfId="1817" xr:uid="{B667F645-65B2-40E6-B539-744B28C2C3F3}"/>
    <cellStyle name="Normal 6 6 8" xfId="1818" xr:uid="{0B171A00-B1B1-4163-81F4-9D9924E85516}"/>
    <cellStyle name="Normal 6 6 9" xfId="1819" xr:uid="{CC7F7257-A518-4D9D-AE0B-128B7BE37A33}"/>
    <cellStyle name="Normal 6 7" xfId="1820" xr:uid="{D3D07CA8-E668-4B15-A5A7-535E9D42E530}"/>
    <cellStyle name="Normal 6 7 2" xfId="1821" xr:uid="{73AD6012-B077-4872-A824-AAFB757EBE32}"/>
    <cellStyle name="Normal 6 7 2 2" xfId="1822" xr:uid="{C8429820-E3AC-4C5E-ADB1-AE09CB804C64}"/>
    <cellStyle name="Normal 6 7 2 2 2" xfId="1823" xr:uid="{09509F03-227C-4985-A904-47813F9174D0}"/>
    <cellStyle name="Normal 6 7 2 2 2 2" xfId="4007" xr:uid="{171529B6-1A0A-4D57-B960-5D5A5C93613D}"/>
    <cellStyle name="Normal 6 7 2 2 3" xfId="1824" xr:uid="{CE0AB2E0-989B-4AAF-9503-5BA4B4E80816}"/>
    <cellStyle name="Normal 6 7 2 2 4" xfId="1825" xr:uid="{5168B1C2-0396-4F30-8A18-B78F99239FD5}"/>
    <cellStyle name="Normal 6 7 2 3" xfId="1826" xr:uid="{8597CA9C-D272-40F1-9363-AEDF7F2379BE}"/>
    <cellStyle name="Normal 6 7 2 3 2" xfId="1827" xr:uid="{18BC82C3-F55A-4AE3-AC25-F431642ABF5E}"/>
    <cellStyle name="Normal 6 7 2 3 3" xfId="1828" xr:uid="{B08F96FA-03DE-4E90-8527-0761A05C8CAC}"/>
    <cellStyle name="Normal 6 7 2 3 4" xfId="1829" xr:uid="{123048EC-15D6-4BE7-8A99-ED8C67201C59}"/>
    <cellStyle name="Normal 6 7 2 4" xfId="1830" xr:uid="{AF7E2856-10B0-4815-AD9E-FCFB04C2562C}"/>
    <cellStyle name="Normal 6 7 2 5" xfId="1831" xr:uid="{0B2D1136-FC6E-4010-BF34-FB0C4A3ECA01}"/>
    <cellStyle name="Normal 6 7 2 6" xfId="1832" xr:uid="{4BF86A89-63B6-406F-BDEF-44E802292F14}"/>
    <cellStyle name="Normal 6 7 3" xfId="1833" xr:uid="{B53F727D-727B-4DD1-A3C7-E66E34FB3035}"/>
    <cellStyle name="Normal 6 7 3 2" xfId="1834" xr:uid="{1C027745-4339-42EA-AE81-A8B1314F7B45}"/>
    <cellStyle name="Normal 6 7 3 2 2" xfId="1835" xr:uid="{25FEE5B7-9211-488F-BCA7-69ED348DD0B2}"/>
    <cellStyle name="Normal 6 7 3 2 3" xfId="1836" xr:uid="{A487C797-51E9-4C43-AE87-28B91BD00413}"/>
    <cellStyle name="Normal 6 7 3 2 4" xfId="1837" xr:uid="{58C356B4-6E82-4B8B-B468-9409B6E41C50}"/>
    <cellStyle name="Normal 6 7 3 3" xfId="1838" xr:uid="{66A311DE-7EF5-4DF7-AEEE-6C53FF06E567}"/>
    <cellStyle name="Normal 6 7 3 4" xfId="1839" xr:uid="{A81102CA-4015-4740-8257-D2B248C50092}"/>
    <cellStyle name="Normal 6 7 3 5" xfId="1840" xr:uid="{D3768729-AD25-4D94-A548-53A2359488E0}"/>
    <cellStyle name="Normal 6 7 4" xfId="1841" xr:uid="{EA0F39F1-1CC7-470E-8281-B2E1C296C6D2}"/>
    <cellStyle name="Normal 6 7 4 2" xfId="1842" xr:uid="{4418FF67-8FE8-42A1-B1F4-4760FEE21857}"/>
    <cellStyle name="Normal 6 7 4 3" xfId="1843" xr:uid="{05D0F2EC-005A-48B9-9D9F-EA85635F1952}"/>
    <cellStyle name="Normal 6 7 4 4" xfId="1844" xr:uid="{2A834B14-6DC9-4ECE-B814-1EA409C8A11D}"/>
    <cellStyle name="Normal 6 7 5" xfId="1845" xr:uid="{44CF7571-A779-47A0-9BF4-9FBD99DF907D}"/>
    <cellStyle name="Normal 6 7 5 2" xfId="1846" xr:uid="{DE994863-45CB-4D76-B78A-AF6C384FA139}"/>
    <cellStyle name="Normal 6 7 5 3" xfId="1847" xr:uid="{C62D6D12-23CC-46C7-B95C-EFE1570C9005}"/>
    <cellStyle name="Normal 6 7 5 4" xfId="1848" xr:uid="{056729C4-776F-4E2B-BABF-C335EB38E0B8}"/>
    <cellStyle name="Normal 6 7 6" xfId="1849" xr:uid="{63682411-3737-483C-8C6D-ABE6152C592F}"/>
    <cellStyle name="Normal 6 7 7" xfId="1850" xr:uid="{4DAE0414-06CC-4510-AD16-3202EE7EBBB6}"/>
    <cellStyle name="Normal 6 7 8" xfId="1851" xr:uid="{BCB6B8D1-2C8D-485D-AFF7-5A1046060724}"/>
    <cellStyle name="Normal 6 8" xfId="1852" xr:uid="{5E699DD7-80E1-4CDF-B971-B24291644846}"/>
    <cellStyle name="Normal 6 8 2" xfId="1853" xr:uid="{99852EF1-7616-4A10-9B3E-E3CB204EF95C}"/>
    <cellStyle name="Normal 6 8 2 2" xfId="1854" xr:uid="{C0B17CE5-8C45-43A4-AFBB-D67441DC46F5}"/>
    <cellStyle name="Normal 6 8 2 2 2" xfId="1855" xr:uid="{D3EB5E4B-6EBC-47D7-87E3-2A9374177505}"/>
    <cellStyle name="Normal 6 8 2 2 3" xfId="1856" xr:uid="{C6B493FB-58CA-44A3-92A1-BB1F1AF1E120}"/>
    <cellStyle name="Normal 6 8 2 2 4" xfId="1857" xr:uid="{69F304EF-5168-4D8A-A5B7-F8434BC38707}"/>
    <cellStyle name="Normal 6 8 2 3" xfId="1858" xr:uid="{D96AA1D2-4439-4BAE-BFED-D807918E9AED}"/>
    <cellStyle name="Normal 6 8 2 4" xfId="1859" xr:uid="{B241523E-C735-4E9E-B4D0-AE2C3FF01B67}"/>
    <cellStyle name="Normal 6 8 2 5" xfId="1860" xr:uid="{1D424B1B-DD1A-41FF-9EBD-F1651F895A67}"/>
    <cellStyle name="Normal 6 8 3" xfId="1861" xr:uid="{A37A6EC5-D214-496B-94E3-0EFAE02E2A53}"/>
    <cellStyle name="Normal 6 8 3 2" xfId="1862" xr:uid="{59208585-5415-43D6-9929-0FE5D2797AA4}"/>
    <cellStyle name="Normal 6 8 3 3" xfId="1863" xr:uid="{D269BFEB-D711-44B5-BAC4-B386C095F92C}"/>
    <cellStyle name="Normal 6 8 3 4" xfId="1864" xr:uid="{36924962-045C-4776-A30C-99DF38FFEFE2}"/>
    <cellStyle name="Normal 6 8 4" xfId="1865" xr:uid="{8E598FF5-9E26-4A74-9B3C-833C19BA523A}"/>
    <cellStyle name="Normal 6 8 4 2" xfId="1866" xr:uid="{FC760DE4-D23C-4D20-B729-62B3673E0557}"/>
    <cellStyle name="Normal 6 8 4 3" xfId="1867" xr:uid="{5566EAE0-17AC-41EA-A1EF-2B849C234719}"/>
    <cellStyle name="Normal 6 8 4 4" xfId="1868" xr:uid="{B53D68E7-5612-4B7D-9A76-346A41196423}"/>
    <cellStyle name="Normal 6 8 5" xfId="1869" xr:uid="{7F4B2F1E-A7FE-4124-B6B6-1104FB8F33D3}"/>
    <cellStyle name="Normal 6 8 6" xfId="1870" xr:uid="{6EFBB96F-96BA-462E-AF58-4030217F7291}"/>
    <cellStyle name="Normal 6 8 7" xfId="1871" xr:uid="{B8EDF902-BCF0-40D2-A643-8C4C15899031}"/>
    <cellStyle name="Normal 6 9" xfId="1872" xr:uid="{7051EEF5-DCFC-42B1-AF40-2E50D6BF509F}"/>
    <cellStyle name="Normal 6 9 2" xfId="1873" xr:uid="{BCD3173A-8429-4BB6-8F31-15961218D450}"/>
    <cellStyle name="Normal 6 9 2 2" xfId="1874" xr:uid="{555FD075-D610-4868-AC92-10854AB6DBFC}"/>
    <cellStyle name="Normal 6 9 2 3" xfId="1875" xr:uid="{59F5156E-6A51-40CF-9D54-D4C447E9E5F5}"/>
    <cellStyle name="Normal 6 9 2 4" xfId="1876" xr:uid="{A140F407-223D-49A8-8342-D17631C066D8}"/>
    <cellStyle name="Normal 6 9 3" xfId="1877" xr:uid="{FF2BC673-75FD-47F7-A4D0-9973BB699970}"/>
    <cellStyle name="Normal 6 9 3 2" xfId="1878" xr:uid="{B35E80E2-DDEA-4066-871E-E65216F63A7E}"/>
    <cellStyle name="Normal 6 9 3 3" xfId="1879" xr:uid="{36674425-83C6-4D51-B0D6-2690B759BEB6}"/>
    <cellStyle name="Normal 6 9 3 4" xfId="1880" xr:uid="{B5B062BD-11E0-4336-9BBF-296C6545AD53}"/>
    <cellStyle name="Normal 6 9 4" xfId="1881" xr:uid="{B70D3AA1-9603-419C-AB94-DDDB176D91C2}"/>
    <cellStyle name="Normal 6 9 5" xfId="1882" xr:uid="{0B6CACD8-FCB3-4F63-8776-CB02C5EDF355}"/>
    <cellStyle name="Normal 6 9 6" xfId="1883" xr:uid="{27CF9448-3488-40DE-8071-6B3FA7DCD2F9}"/>
    <cellStyle name="Normal 7" xfId="85" xr:uid="{772B8E26-2C71-4BB6-997D-18C0ECEFECEC}"/>
    <cellStyle name="Normal 7 10" xfId="1884" xr:uid="{EA172BE3-CAE1-4D0A-8D7A-566208B23515}"/>
    <cellStyle name="Normal 7 10 2" xfId="1885" xr:uid="{90AEBB76-D890-4DA2-8F88-3D86CAE10AB8}"/>
    <cellStyle name="Normal 7 10 3" xfId="1886" xr:uid="{C2191B49-70A1-46EC-B5FE-1BB1D60DF5F7}"/>
    <cellStyle name="Normal 7 10 4" xfId="1887" xr:uid="{AEE95836-9BFD-44BC-B825-D69A13EC70D3}"/>
    <cellStyle name="Normal 7 11" xfId="1888" xr:uid="{86666D42-A414-4023-9BE3-F9E65FA4D0DF}"/>
    <cellStyle name="Normal 7 11 2" xfId="1889" xr:uid="{35B558BF-A4B1-4EF9-BEC2-72ABC7F45448}"/>
    <cellStyle name="Normal 7 11 3" xfId="1890" xr:uid="{2EF015B0-5EE9-4BDE-8C8D-D5ECD6DBBD32}"/>
    <cellStyle name="Normal 7 11 4" xfId="1891" xr:uid="{EE01E679-2704-4CF3-991A-F65B87EF2830}"/>
    <cellStyle name="Normal 7 12" xfId="1892" xr:uid="{AFA70F04-3F31-4D82-A667-E2BCEFC92CAC}"/>
    <cellStyle name="Normal 7 12 2" xfId="1893" xr:uid="{00A582B8-3E44-4377-8D96-A6DD1AD1607A}"/>
    <cellStyle name="Normal 7 13" xfId="1894" xr:uid="{49E23ED4-D6E5-4B2F-8EF5-E1F4F19BD9A5}"/>
    <cellStyle name="Normal 7 14" xfId="1895" xr:uid="{1C1251A0-036D-45A4-9003-C967179344DD}"/>
    <cellStyle name="Normal 7 15" xfId="1896" xr:uid="{0171C6BA-1D98-475C-8F8D-A09AF3EC0346}"/>
    <cellStyle name="Normal 7 2" xfId="86" xr:uid="{082B243F-B866-4500-ABE4-BC0FC4825663}"/>
    <cellStyle name="Normal 7 2 10" xfId="1897" xr:uid="{2A32AD06-D1A5-46CE-A0E2-EE36CB9AEDD2}"/>
    <cellStyle name="Normal 7 2 11" xfId="1898" xr:uid="{1CBED085-E261-42DB-A619-24DA4A760189}"/>
    <cellStyle name="Normal 7 2 2" xfId="1899" xr:uid="{AE3BAEFB-3A47-41EF-A64F-93ECD197A1AC}"/>
    <cellStyle name="Normal 7 2 2 2" xfId="1900" xr:uid="{0A6687BE-FC64-4530-A70B-BE0CB4B4B98A}"/>
    <cellStyle name="Normal 7 2 2 2 2" xfId="1901" xr:uid="{0799DC20-637B-446E-9493-6936C3B05D1A}"/>
    <cellStyle name="Normal 7 2 2 2 2 2" xfId="1902" xr:uid="{A395ABE6-4B2D-4190-8413-0D2440488331}"/>
    <cellStyle name="Normal 7 2 2 2 2 2 2" xfId="1903" xr:uid="{5D5FC53D-00DA-45A3-9BE2-5ED2E8CA9337}"/>
    <cellStyle name="Normal 7 2 2 2 2 2 2 2" xfId="4008" xr:uid="{B9C5C3A0-C84B-475D-889B-0950836F16A5}"/>
    <cellStyle name="Normal 7 2 2 2 2 2 2 2 2" xfId="4009" xr:uid="{A6E35DEC-3DD1-4017-B370-EE6466D21751}"/>
    <cellStyle name="Normal 7 2 2 2 2 2 2 3" xfId="4010" xr:uid="{1D502C7D-F902-4462-9608-B7774BCC4670}"/>
    <cellStyle name="Normal 7 2 2 2 2 2 3" xfId="1904" xr:uid="{B6D0DBD6-99E8-45FF-AFD7-6A23B930BB72}"/>
    <cellStyle name="Normal 7 2 2 2 2 2 3 2" xfId="4011" xr:uid="{DE00B067-56BB-4C15-8F7E-3AF81D2FF4A9}"/>
    <cellStyle name="Normal 7 2 2 2 2 2 4" xfId="1905" xr:uid="{F2FED2B7-10BE-4BB9-A92C-E72AAC9DF692}"/>
    <cellStyle name="Normal 7 2 2 2 2 3" xfId="1906" xr:uid="{67421EB9-44D2-4D73-B938-E8D9E1BB2274}"/>
    <cellStyle name="Normal 7 2 2 2 2 3 2" xfId="1907" xr:uid="{212B6E27-F6FD-433A-9377-4139E6A70459}"/>
    <cellStyle name="Normal 7 2 2 2 2 3 2 2" xfId="4012" xr:uid="{26831CEA-592C-4E62-8859-6280D74AB1D7}"/>
    <cellStyle name="Normal 7 2 2 2 2 3 3" xfId="1908" xr:uid="{1FC4C90F-74E5-49DE-95A7-2E907F5B213B}"/>
    <cellStyle name="Normal 7 2 2 2 2 3 4" xfId="1909" xr:uid="{8671F8BA-4926-46F6-AF7A-F35FC717FB2E}"/>
    <cellStyle name="Normal 7 2 2 2 2 4" xfId="1910" xr:uid="{19700067-5793-40AC-B631-E47D5D668E3D}"/>
    <cellStyle name="Normal 7 2 2 2 2 4 2" xfId="4013" xr:uid="{E4ADFAF7-7CE4-4452-A72C-78AD4FB91964}"/>
    <cellStyle name="Normal 7 2 2 2 2 5" xfId="1911" xr:uid="{EC9F397D-1884-4BE4-87D3-04172ECA2F52}"/>
    <cellStyle name="Normal 7 2 2 2 2 6" xfId="1912" xr:uid="{2F49A39A-2F6A-4ECF-B5AA-DA51E0905A3B}"/>
    <cellStyle name="Normal 7 2 2 2 3" xfId="1913" xr:uid="{2C066FE7-C9D8-4A69-A548-3C9B2A99CE0E}"/>
    <cellStyle name="Normal 7 2 2 2 3 2" xfId="1914" xr:uid="{7B4E390E-3B73-4814-A514-2D0845883C9F}"/>
    <cellStyle name="Normal 7 2 2 2 3 2 2" xfId="1915" xr:uid="{B8380F5B-9948-4259-BD1A-811342B0DAD4}"/>
    <cellStyle name="Normal 7 2 2 2 3 2 2 2" xfId="4014" xr:uid="{D3C0E42A-9DA5-41F4-8D36-68359AA101EE}"/>
    <cellStyle name="Normal 7 2 2 2 3 2 2 2 2" xfId="4015" xr:uid="{DC4BFB6F-3027-4BD7-B4D1-97453A5838A8}"/>
    <cellStyle name="Normal 7 2 2 2 3 2 2 3" xfId="4016" xr:uid="{157F6E21-72D9-493B-8407-CCCB7A4DC7CA}"/>
    <cellStyle name="Normal 7 2 2 2 3 2 3" xfId="1916" xr:uid="{24AFACB1-45C4-4E9E-8209-71A63F6E2738}"/>
    <cellStyle name="Normal 7 2 2 2 3 2 3 2" xfId="4017" xr:uid="{17EE18CA-E4E3-4EE1-8FA4-5A69EF28BD9C}"/>
    <cellStyle name="Normal 7 2 2 2 3 2 4" xfId="1917" xr:uid="{64825498-50A8-4FC8-A3B6-C545ED9985A5}"/>
    <cellStyle name="Normal 7 2 2 2 3 3" xfId="1918" xr:uid="{5DD7819C-4B4E-4401-9305-4A2133E6DF04}"/>
    <cellStyle name="Normal 7 2 2 2 3 3 2" xfId="4018" xr:uid="{BE456D7B-5F59-4AF1-95AF-D6481A0AAB02}"/>
    <cellStyle name="Normal 7 2 2 2 3 3 2 2" xfId="4019" xr:uid="{FC0AFBBD-5D0C-45CA-8529-9E00F6F91B82}"/>
    <cellStyle name="Normal 7 2 2 2 3 3 3" xfId="4020" xr:uid="{092FF087-A227-4EC7-A061-00A2E8541682}"/>
    <cellStyle name="Normal 7 2 2 2 3 4" xfId="1919" xr:uid="{DAE7E3D3-A0D4-49A7-BA69-649287F683A0}"/>
    <cellStyle name="Normal 7 2 2 2 3 4 2" xfId="4021" xr:uid="{DFAC0D0D-6450-4649-A0BF-B2B75008EB76}"/>
    <cellStyle name="Normal 7 2 2 2 3 5" xfId="1920" xr:uid="{4D269FA1-7FE1-4178-BCC1-1F19195E3E5C}"/>
    <cellStyle name="Normal 7 2 2 2 4" xfId="1921" xr:uid="{6DDED2DD-433B-4F1F-AE11-4F8315CB5954}"/>
    <cellStyle name="Normal 7 2 2 2 4 2" xfId="1922" xr:uid="{8B5C73BD-ACC8-4C49-BB80-7F944FACEE7B}"/>
    <cellStyle name="Normal 7 2 2 2 4 2 2" xfId="4022" xr:uid="{A362E1B1-6D3F-4D82-B039-1253D1E30A6F}"/>
    <cellStyle name="Normal 7 2 2 2 4 2 2 2" xfId="4023" xr:uid="{2A67DBA7-9E1A-4177-A5C9-2C49225987C1}"/>
    <cellStyle name="Normal 7 2 2 2 4 2 3" xfId="4024" xr:uid="{C2F1DD14-1981-4C05-9325-089ED0F960F8}"/>
    <cellStyle name="Normal 7 2 2 2 4 3" xfId="1923" xr:uid="{820FA58D-622A-4F59-A1C2-80F06DA517E5}"/>
    <cellStyle name="Normal 7 2 2 2 4 3 2" xfId="4025" xr:uid="{6FF8DA3F-3898-4BE3-8943-5A1BE89976D9}"/>
    <cellStyle name="Normal 7 2 2 2 4 4" xfId="1924" xr:uid="{F3D9B214-A8A9-4135-9801-931639AA5341}"/>
    <cellStyle name="Normal 7 2 2 2 5" xfId="1925" xr:uid="{D005E7D4-C968-4BCE-B483-2CB3E2497C4D}"/>
    <cellStyle name="Normal 7 2 2 2 5 2" xfId="1926" xr:uid="{C2E87172-733C-4F5E-B9C0-60BB3026E050}"/>
    <cellStyle name="Normal 7 2 2 2 5 2 2" xfId="4026" xr:uid="{093D1F00-C48A-4782-9C43-6B7EABB5D37E}"/>
    <cellStyle name="Normal 7 2 2 2 5 3" xfId="1927" xr:uid="{3F1CF236-08A4-453E-8144-0253F4448202}"/>
    <cellStyle name="Normal 7 2 2 2 5 4" xfId="1928" xr:uid="{26332604-24F1-4DBD-84F3-FCCDB647AE4B}"/>
    <cellStyle name="Normal 7 2 2 2 6" xfId="1929" xr:uid="{98C744AE-86D7-4AA2-A576-2F025025072F}"/>
    <cellStyle name="Normal 7 2 2 2 6 2" xfId="4027" xr:uid="{5C62D3D3-5877-4006-AA58-8E773B1D8E08}"/>
    <cellStyle name="Normal 7 2 2 2 7" xfId="1930" xr:uid="{8179E450-23EA-46E4-9A00-34607303F1B1}"/>
    <cellStyle name="Normal 7 2 2 2 8" xfId="1931" xr:uid="{1EE2B3F3-6158-42E1-96F9-9521E779EF1B}"/>
    <cellStyle name="Normal 7 2 2 3" xfId="1932" xr:uid="{DE2E5FA1-91DE-4272-A7D3-56E8A3E29E1A}"/>
    <cellStyle name="Normal 7 2 2 3 2" xfId="1933" xr:uid="{8685795D-83C7-417F-A3B6-ACF289258CE0}"/>
    <cellStyle name="Normal 7 2 2 3 2 2" xfId="1934" xr:uid="{25834D68-3B16-4749-B847-3DB8349CCD48}"/>
    <cellStyle name="Normal 7 2 2 3 2 2 2" xfId="4028" xr:uid="{236A52F4-EDCC-44EF-8D9E-7795FAC698F1}"/>
    <cellStyle name="Normal 7 2 2 3 2 2 2 2" xfId="4029" xr:uid="{E1E6F43C-A5C7-4772-A2D5-EB42319DEBF2}"/>
    <cellStyle name="Normal 7 2 2 3 2 2 3" xfId="4030" xr:uid="{D400FD6E-E827-44C7-9566-D56497C8F120}"/>
    <cellStyle name="Normal 7 2 2 3 2 3" xfId="1935" xr:uid="{50266B97-0889-4265-89FC-C2EFA5647142}"/>
    <cellStyle name="Normal 7 2 2 3 2 3 2" xfId="4031" xr:uid="{05D7EA05-C3B7-4B3A-A418-F51344322E06}"/>
    <cellStyle name="Normal 7 2 2 3 2 4" xfId="1936" xr:uid="{BBB09343-B1DE-4DD8-BFF3-A49D39A6E919}"/>
    <cellStyle name="Normal 7 2 2 3 3" xfId="1937" xr:uid="{53DD5F5E-FEB0-4291-AB77-5229FA809405}"/>
    <cellStyle name="Normal 7 2 2 3 3 2" xfId="1938" xr:uid="{8D6172C9-F65B-42F3-8233-BCA6081426FA}"/>
    <cellStyle name="Normal 7 2 2 3 3 2 2" xfId="4032" xr:uid="{0EDE1DE8-0BE9-41B6-AFA7-2EE6A24A8061}"/>
    <cellStyle name="Normal 7 2 2 3 3 3" xfId="1939" xr:uid="{A41FD92A-7065-4C5F-957B-A37F9D93B891}"/>
    <cellStyle name="Normal 7 2 2 3 3 4" xfId="1940" xr:uid="{EF6F808E-553E-4A65-94E7-128DF1D472A8}"/>
    <cellStyle name="Normal 7 2 2 3 4" xfId="1941" xr:uid="{2341A10B-2706-4EFD-B443-89B793AA21F0}"/>
    <cellStyle name="Normal 7 2 2 3 4 2" xfId="4033" xr:uid="{92542E54-A861-4BA5-854B-F19545854F7D}"/>
    <cellStyle name="Normal 7 2 2 3 5" xfId="1942" xr:uid="{7382EBA4-3910-4514-BF49-81EB362206E3}"/>
    <cellStyle name="Normal 7 2 2 3 6" xfId="1943" xr:uid="{4D77016C-FE33-4297-8600-B72C406F8B8A}"/>
    <cellStyle name="Normal 7 2 2 4" xfId="1944" xr:uid="{4A703DA3-9EC7-4F61-8018-2F120B607093}"/>
    <cellStyle name="Normal 7 2 2 4 2" xfId="1945" xr:uid="{489AE6EC-3BFA-4295-8F59-456512355717}"/>
    <cellStyle name="Normal 7 2 2 4 2 2" xfId="1946" xr:uid="{9BBF143C-B886-436B-ABF3-0354E9F6CCCD}"/>
    <cellStyle name="Normal 7 2 2 4 2 2 2" xfId="4034" xr:uid="{BCE53603-915D-4A0F-B2CC-9857F155A904}"/>
    <cellStyle name="Normal 7 2 2 4 2 2 2 2" xfId="4035" xr:uid="{4ED4A3B2-9B9A-4B0F-9C1B-799230DC292C}"/>
    <cellStyle name="Normal 7 2 2 4 2 2 3" xfId="4036" xr:uid="{13D15C16-99A4-4B97-90C1-000AEE894892}"/>
    <cellStyle name="Normal 7 2 2 4 2 3" xfId="1947" xr:uid="{BA734C93-623D-487B-AD1C-71D11A9523CE}"/>
    <cellStyle name="Normal 7 2 2 4 2 3 2" xfId="4037" xr:uid="{F9C690FB-7B5C-4267-9B26-E16A867C0BEB}"/>
    <cellStyle name="Normal 7 2 2 4 2 4" xfId="1948" xr:uid="{38AE7525-9F49-4EB4-ABB4-074C19526765}"/>
    <cellStyle name="Normal 7 2 2 4 3" xfId="1949" xr:uid="{5026B87A-6F6A-4C65-BDA7-3A68B37C620C}"/>
    <cellStyle name="Normal 7 2 2 4 3 2" xfId="4038" xr:uid="{E7A4CE5F-63A6-4B02-A100-7507BE851903}"/>
    <cellStyle name="Normal 7 2 2 4 3 2 2" xfId="4039" xr:uid="{C9CEB373-3882-4BAC-BBA1-1B054ECE7F23}"/>
    <cellStyle name="Normal 7 2 2 4 3 3" xfId="4040" xr:uid="{45B05753-F8A8-4395-9817-A6A858CE9B0C}"/>
    <cellStyle name="Normal 7 2 2 4 4" xfId="1950" xr:uid="{AB9D68DB-2332-4E31-B157-7EAA7B8DA082}"/>
    <cellStyle name="Normal 7 2 2 4 4 2" xfId="4041" xr:uid="{F61DB676-1190-433A-9E7B-2021D03C18D8}"/>
    <cellStyle name="Normal 7 2 2 4 5" xfId="1951" xr:uid="{5502888E-B0D3-499B-9EED-60D9B9266F8A}"/>
    <cellStyle name="Normal 7 2 2 5" xfId="1952" xr:uid="{E243E550-9E00-486A-81F1-E74F0CFE52DE}"/>
    <cellStyle name="Normal 7 2 2 5 2" xfId="1953" xr:uid="{BFE57013-2A68-435C-8171-37D1DA76C8FC}"/>
    <cellStyle name="Normal 7 2 2 5 2 2" xfId="4042" xr:uid="{E0B89F6C-2FD6-4C14-9C18-40AA7924BB12}"/>
    <cellStyle name="Normal 7 2 2 5 2 2 2" xfId="4043" xr:uid="{F88D6D4C-0937-44C8-9ED8-02E20F62C151}"/>
    <cellStyle name="Normal 7 2 2 5 2 3" xfId="4044" xr:uid="{BC5F26E2-2C95-46B5-8CA5-4EB662F2C2F2}"/>
    <cellStyle name="Normal 7 2 2 5 3" xfId="1954" xr:uid="{0BB545F1-B225-4446-97B0-02632782D964}"/>
    <cellStyle name="Normal 7 2 2 5 3 2" xfId="4045" xr:uid="{C494A028-DAF6-44FB-ABA0-B6D1C91E3F12}"/>
    <cellStyle name="Normal 7 2 2 5 4" xfId="1955" xr:uid="{4D44B7E5-46AC-49EA-B202-CD60220DD88D}"/>
    <cellStyle name="Normal 7 2 2 6" xfId="1956" xr:uid="{58689E2A-3666-44F0-8C3E-A489067761A6}"/>
    <cellStyle name="Normal 7 2 2 6 2" xfId="1957" xr:uid="{FFD2C85E-CC8A-4D9F-9C27-CC0576A14ADF}"/>
    <cellStyle name="Normal 7 2 2 6 2 2" xfId="4046" xr:uid="{8225E688-5554-48CB-BD23-3BF13A892934}"/>
    <cellStyle name="Normal 7 2 2 6 3" xfId="1958" xr:uid="{936A1F9C-F794-4AE8-AF63-9305D11C4C80}"/>
    <cellStyle name="Normal 7 2 2 6 4" xfId="1959" xr:uid="{5CDBAF20-C3F9-4644-8006-0A26B0133D35}"/>
    <cellStyle name="Normal 7 2 2 7" xfId="1960" xr:uid="{2B804609-832C-4474-8743-3BB85CCEE76F}"/>
    <cellStyle name="Normal 7 2 2 7 2" xfId="4047" xr:uid="{E4967C86-4E7C-4C68-BB82-78E872C07411}"/>
    <cellStyle name="Normal 7 2 2 8" xfId="1961" xr:uid="{28D4621A-26C3-4F6F-8CDE-0DF6C9DD8CEE}"/>
    <cellStyle name="Normal 7 2 2 9" xfId="1962" xr:uid="{95EEDA31-AA48-4CA5-B944-0AA08AD197CF}"/>
    <cellStyle name="Normal 7 2 3" xfId="1963" xr:uid="{D21D1738-BC3C-4155-A44B-96E112F7CFAC}"/>
    <cellStyle name="Normal 7 2 3 2" xfId="1964" xr:uid="{974B19FF-2C30-4D93-B83C-A493115A639C}"/>
    <cellStyle name="Normal 7 2 3 2 2" xfId="1965" xr:uid="{1242B2E6-EB74-4B3D-BDE0-BC7A5AF4ADD9}"/>
    <cellStyle name="Normal 7 2 3 2 2 2" xfId="1966" xr:uid="{24359A94-9140-4962-894C-54D50D28A4C2}"/>
    <cellStyle name="Normal 7 2 3 2 2 2 2" xfId="4048" xr:uid="{5B70D168-E5E4-499D-90EF-B40D4186C05D}"/>
    <cellStyle name="Normal 7 2 3 2 2 2 2 2" xfId="4049" xr:uid="{6A682325-9CB1-473F-893B-7FF1DB79F2C4}"/>
    <cellStyle name="Normal 7 2 3 2 2 2 3" xfId="4050" xr:uid="{15C023AC-F4A1-4BD0-BF4A-E00118D0632A}"/>
    <cellStyle name="Normal 7 2 3 2 2 3" xfId="1967" xr:uid="{EF3AC4D9-0709-4485-8632-6E773E829191}"/>
    <cellStyle name="Normal 7 2 3 2 2 3 2" xfId="4051" xr:uid="{AB359ADD-F3AC-4764-BE59-9F8F3291A70A}"/>
    <cellStyle name="Normal 7 2 3 2 2 4" xfId="1968" xr:uid="{66DA0CF2-6CF4-4C43-8F79-41E7A6FA1F58}"/>
    <cellStyle name="Normal 7 2 3 2 3" xfId="1969" xr:uid="{0FB88F60-F77B-4FCE-98AC-BE73C0963914}"/>
    <cellStyle name="Normal 7 2 3 2 3 2" xfId="1970" xr:uid="{E649302C-6536-4391-9947-9D6605D54640}"/>
    <cellStyle name="Normal 7 2 3 2 3 2 2" xfId="4052" xr:uid="{08C444CF-6B1F-40C3-B249-450F9C04EAD9}"/>
    <cellStyle name="Normal 7 2 3 2 3 3" xfId="1971" xr:uid="{9656BF5B-F4B2-4D2C-9A9B-0C1AD2BB5839}"/>
    <cellStyle name="Normal 7 2 3 2 3 4" xfId="1972" xr:uid="{82420481-847E-4934-962B-8B3796D3E7D0}"/>
    <cellStyle name="Normal 7 2 3 2 4" xfId="1973" xr:uid="{2421DE00-FD1B-4662-B3B5-A1F5B34EB7E6}"/>
    <cellStyle name="Normal 7 2 3 2 4 2" xfId="4053" xr:uid="{61A0ECCC-9A7F-4BC0-8327-942AD04EA777}"/>
    <cellStyle name="Normal 7 2 3 2 5" xfId="1974" xr:uid="{F2186F30-148F-4988-A70D-E7C01906C258}"/>
    <cellStyle name="Normal 7 2 3 2 6" xfId="1975" xr:uid="{DE98F1BB-B78C-471E-BAE4-764B2474BA3F}"/>
    <cellStyle name="Normal 7 2 3 3" xfId="1976" xr:uid="{4C5C0B58-4F2F-498B-B0E5-17EC0D6453C4}"/>
    <cellStyle name="Normal 7 2 3 3 2" xfId="1977" xr:uid="{870EFDCC-1262-4B2E-9CC5-3487E9C07D8F}"/>
    <cellStyle name="Normal 7 2 3 3 2 2" xfId="1978" xr:uid="{A4B7F31B-1DB3-4196-8DE9-69791ED8A20A}"/>
    <cellStyle name="Normal 7 2 3 3 2 2 2" xfId="4054" xr:uid="{0F3EFB8D-ECBA-4A31-B4FD-7A99CA4172F0}"/>
    <cellStyle name="Normal 7 2 3 3 2 2 2 2" xfId="4055" xr:uid="{18E0469B-7687-42ED-A3C3-0562D284972F}"/>
    <cellStyle name="Normal 7 2 3 3 2 2 3" xfId="4056" xr:uid="{5D063E68-73BD-47E0-8EF1-C21AB7566B05}"/>
    <cellStyle name="Normal 7 2 3 3 2 3" xfId="1979" xr:uid="{54CE921F-44F8-4033-AACF-1859C62698E1}"/>
    <cellStyle name="Normal 7 2 3 3 2 3 2" xfId="4057" xr:uid="{44812F4A-5F01-4526-BF6C-A1A17EB9A245}"/>
    <cellStyle name="Normal 7 2 3 3 2 4" xfId="1980" xr:uid="{CBA5E8FD-CF27-46B9-97BC-9CB5C5B6CC21}"/>
    <cellStyle name="Normal 7 2 3 3 3" xfId="1981" xr:uid="{D88F4F2E-3991-40B8-9F67-7D41C708DB17}"/>
    <cellStyle name="Normal 7 2 3 3 3 2" xfId="4058" xr:uid="{BC539341-E15D-4B58-A2FE-93E0FF812D59}"/>
    <cellStyle name="Normal 7 2 3 3 3 2 2" xfId="4059" xr:uid="{5F1DB651-DF48-4E38-A967-7A9F94658B1C}"/>
    <cellStyle name="Normal 7 2 3 3 3 3" xfId="4060" xr:uid="{5D1B3630-0418-4152-B960-4C850075DDE8}"/>
    <cellStyle name="Normal 7 2 3 3 4" xfId="1982" xr:uid="{2DDCC018-C482-4D56-86D2-D2B6F6DD6F83}"/>
    <cellStyle name="Normal 7 2 3 3 4 2" xfId="4061" xr:uid="{A7B49247-8CD1-4878-BB2F-63606C5C9C1C}"/>
    <cellStyle name="Normal 7 2 3 3 5" xfId="1983" xr:uid="{A9C665AE-5ADA-48EF-88B9-BF6EA9853605}"/>
    <cellStyle name="Normal 7 2 3 4" xfId="1984" xr:uid="{7C24A97F-5DF5-4996-8A8A-396EB96126D3}"/>
    <cellStyle name="Normal 7 2 3 4 2" xfId="1985" xr:uid="{F0E9BF9A-26C8-4769-8CE4-AD7E094A9362}"/>
    <cellStyle name="Normal 7 2 3 4 2 2" xfId="4062" xr:uid="{355111DC-6B2A-4859-B751-3812A4AC1313}"/>
    <cellStyle name="Normal 7 2 3 4 2 2 2" xfId="4063" xr:uid="{BFF5B252-1329-4BA3-AA8B-79A0CFF5E2E8}"/>
    <cellStyle name="Normal 7 2 3 4 2 3" xfId="4064" xr:uid="{DB901257-6720-4D21-8B7E-F2E1B490A665}"/>
    <cellStyle name="Normal 7 2 3 4 3" xfId="1986" xr:uid="{C8127689-27ED-40A7-9965-71739434E1FC}"/>
    <cellStyle name="Normal 7 2 3 4 3 2" xfId="4065" xr:uid="{097AFC07-3986-4BED-B5DB-D811B66B770C}"/>
    <cellStyle name="Normal 7 2 3 4 4" xfId="1987" xr:uid="{70709AEC-50CB-4C80-AEA5-7394DB348CA0}"/>
    <cellStyle name="Normal 7 2 3 5" xfId="1988" xr:uid="{BEA05BE2-9C8C-4E2A-BCDD-2DA692C35C9F}"/>
    <cellStyle name="Normal 7 2 3 5 2" xfId="1989" xr:uid="{29AA5472-7136-44F4-AEC3-AC8BD5CCAF7A}"/>
    <cellStyle name="Normal 7 2 3 5 2 2" xfId="4066" xr:uid="{3B1E08A8-6A04-4F82-9B54-CF30932125E6}"/>
    <cellStyle name="Normal 7 2 3 5 3" xfId="1990" xr:uid="{9E47457F-28E2-4FB3-8C8F-536A6CF72EDE}"/>
    <cellStyle name="Normal 7 2 3 5 4" xfId="1991" xr:uid="{88B7B26C-9F39-43C7-80BE-959D412CC1AA}"/>
    <cellStyle name="Normal 7 2 3 6" xfId="1992" xr:uid="{6D5E207B-46D2-4459-8F42-FD49F644AC63}"/>
    <cellStyle name="Normal 7 2 3 6 2" xfId="4067" xr:uid="{C5B8C238-0621-49B6-9F6B-55A042CA3BCF}"/>
    <cellStyle name="Normal 7 2 3 7" xfId="1993" xr:uid="{4C4ED957-FA48-4AD0-8631-1AC2B2F93B39}"/>
    <cellStyle name="Normal 7 2 3 8" xfId="1994" xr:uid="{6414F29D-0661-4334-B55F-1A5E49C4FF2D}"/>
    <cellStyle name="Normal 7 2 4" xfId="1995" xr:uid="{5EB61F37-8F79-4B48-8C76-C712B36912CD}"/>
    <cellStyle name="Normal 7 2 4 2" xfId="1996" xr:uid="{53B5A221-C401-41B1-8F0D-556785A1DD0B}"/>
    <cellStyle name="Normal 7 2 4 2 2" xfId="1997" xr:uid="{1A8AD8C6-4E6B-4DC0-B103-34A11BC155B7}"/>
    <cellStyle name="Normal 7 2 4 2 2 2" xfId="1998" xr:uid="{C6320D11-37A3-4762-A732-FFCFBDADF4AC}"/>
    <cellStyle name="Normal 7 2 4 2 2 2 2" xfId="4068" xr:uid="{A7D31697-79B3-42EC-9C42-14BD651A9227}"/>
    <cellStyle name="Normal 7 2 4 2 2 3" xfId="1999" xr:uid="{A024F4E9-14C7-4C54-9F14-79DF713B062E}"/>
    <cellStyle name="Normal 7 2 4 2 2 4" xfId="2000" xr:uid="{415CA457-6356-430A-8459-F9387B51D88A}"/>
    <cellStyle name="Normal 7 2 4 2 3" xfId="2001" xr:uid="{1E204A46-C86E-4A46-A4CD-5A8061171319}"/>
    <cellStyle name="Normal 7 2 4 2 3 2" xfId="4069" xr:uid="{11FD72FD-598A-4BF9-AA74-DD2B8AB79E00}"/>
    <cellStyle name="Normal 7 2 4 2 4" xfId="2002" xr:uid="{6BE1BEA4-B2CD-4B01-AF37-D0F2B1CA2521}"/>
    <cellStyle name="Normal 7 2 4 2 5" xfId="2003" xr:uid="{5AEACD6B-0BEE-47B0-B6AC-B9F1A08012A1}"/>
    <cellStyle name="Normal 7 2 4 3" xfId="2004" xr:uid="{8C84156D-C83D-42FF-A7B2-1261840C2D96}"/>
    <cellStyle name="Normal 7 2 4 3 2" xfId="2005" xr:uid="{48AFF13C-B87A-4ADA-B77C-4B3F124750E7}"/>
    <cellStyle name="Normal 7 2 4 3 2 2" xfId="4070" xr:uid="{A875C8B7-B649-44CA-8331-5807F0A04142}"/>
    <cellStyle name="Normal 7 2 4 3 3" xfId="2006" xr:uid="{30F031FD-D1D1-48E8-B7A8-78E0C0217279}"/>
    <cellStyle name="Normal 7 2 4 3 4" xfId="2007" xr:uid="{430E71B7-55B9-45CA-8E53-56FA12E51CE5}"/>
    <cellStyle name="Normal 7 2 4 4" xfId="2008" xr:uid="{09D918A3-AD2D-4472-A54E-DFB51CCD63B3}"/>
    <cellStyle name="Normal 7 2 4 4 2" xfId="2009" xr:uid="{850F03DD-ED2D-467D-B49B-908B0CD7533D}"/>
    <cellStyle name="Normal 7 2 4 4 3" xfId="2010" xr:uid="{83022308-AEA9-4584-9B07-163CCA48AA33}"/>
    <cellStyle name="Normal 7 2 4 4 4" xfId="2011" xr:uid="{AED0FF86-09E3-4DB3-9A13-EE38F9010F89}"/>
    <cellStyle name="Normal 7 2 4 5" xfId="2012" xr:uid="{A12FB5F6-6028-485B-9208-197A6790DE0C}"/>
    <cellStyle name="Normal 7 2 4 6" xfId="2013" xr:uid="{26A44E75-5F08-4508-9C1D-7CFAC4359F28}"/>
    <cellStyle name="Normal 7 2 4 7" xfId="2014" xr:uid="{6226379D-6B68-43E1-AFF4-587ECA36B881}"/>
    <cellStyle name="Normal 7 2 5" xfId="2015" xr:uid="{EC45D818-C941-44E8-95AE-DCCA9F85E1AE}"/>
    <cellStyle name="Normal 7 2 5 2" xfId="2016" xr:uid="{8BEE785A-7423-483A-9D61-DCD45CC5530B}"/>
    <cellStyle name="Normal 7 2 5 2 2" xfId="2017" xr:uid="{7C050E19-126B-4A62-9F54-0D787B7404D9}"/>
    <cellStyle name="Normal 7 2 5 2 2 2" xfId="4071" xr:uid="{910F6C25-5BB8-43E1-A1C6-9B7DB8A1E933}"/>
    <cellStyle name="Normal 7 2 5 2 2 2 2" xfId="4072" xr:uid="{CD063100-55AF-4530-9502-562756BB206A}"/>
    <cellStyle name="Normal 7 2 5 2 2 3" xfId="4073" xr:uid="{61CD267F-B863-4578-876F-3AF8A437A0D7}"/>
    <cellStyle name="Normal 7 2 5 2 3" xfId="2018" xr:uid="{26F9E6EC-B4F8-4B75-9973-C5B442FE7A29}"/>
    <cellStyle name="Normal 7 2 5 2 3 2" xfId="4074" xr:uid="{2644F919-1F35-48AE-9178-19CDF443EE9F}"/>
    <cellStyle name="Normal 7 2 5 2 4" xfId="2019" xr:uid="{3D0DCC59-1FE1-4E00-8C32-886F7ACF4628}"/>
    <cellStyle name="Normal 7 2 5 3" xfId="2020" xr:uid="{B884543C-FE7B-435A-8015-29DEB5D91586}"/>
    <cellStyle name="Normal 7 2 5 3 2" xfId="2021" xr:uid="{7A9AB3AE-7570-4C6A-91E2-F165417BDA97}"/>
    <cellStyle name="Normal 7 2 5 3 2 2" xfId="4075" xr:uid="{22CE1397-DC1A-4583-BADA-D668570DDF42}"/>
    <cellStyle name="Normal 7 2 5 3 3" xfId="2022" xr:uid="{120B05E3-F1BC-4CD1-914E-19F83236D394}"/>
    <cellStyle name="Normal 7 2 5 3 4" xfId="2023" xr:uid="{01201C31-1820-4D8A-BB48-D81343DD1900}"/>
    <cellStyle name="Normal 7 2 5 4" xfId="2024" xr:uid="{3D6388FB-6BB7-41EB-8555-452E7C596E87}"/>
    <cellStyle name="Normal 7 2 5 4 2" xfId="4076" xr:uid="{176CF3A6-735F-4ECF-B4FB-B3385716632E}"/>
    <cellStyle name="Normal 7 2 5 5" xfId="2025" xr:uid="{C8863B41-2922-4D4A-A8E8-EF44BDFED2F7}"/>
    <cellStyle name="Normal 7 2 5 6" xfId="2026" xr:uid="{8D5910B9-86B3-4AB8-B2DB-D67C3931C7C6}"/>
    <cellStyle name="Normal 7 2 6" xfId="2027" xr:uid="{7C2CF164-A42C-46E9-B2E4-24B6BEF3F2E1}"/>
    <cellStyle name="Normal 7 2 6 2" xfId="2028" xr:uid="{3553B943-376F-4B46-B479-C33591AD7999}"/>
    <cellStyle name="Normal 7 2 6 2 2" xfId="2029" xr:uid="{E6631BBD-92BF-4BFD-816B-C2C7AED374B2}"/>
    <cellStyle name="Normal 7 2 6 2 2 2" xfId="4077" xr:uid="{6A91B417-75B9-4006-819C-50987E7BB17C}"/>
    <cellStyle name="Normal 7 2 6 2 3" xfId="2030" xr:uid="{B835BD25-370F-455D-ABBD-7404A2B6CDE9}"/>
    <cellStyle name="Normal 7 2 6 2 4" xfId="2031" xr:uid="{170F60EB-B3FA-43D6-8D8C-E3D39E8EA79C}"/>
    <cellStyle name="Normal 7 2 6 3" xfId="2032" xr:uid="{7169BDA0-25DA-4C15-BCCF-6FF5E94DAC79}"/>
    <cellStyle name="Normal 7 2 6 3 2" xfId="4078" xr:uid="{D432D947-6AD5-43F0-832E-EA13A8C6AB5C}"/>
    <cellStyle name="Normal 7 2 6 4" xfId="2033" xr:uid="{3FC53F4D-D154-40B2-AFEE-334CCB179610}"/>
    <cellStyle name="Normal 7 2 6 5" xfId="2034" xr:uid="{6804D38D-9AC5-4080-A678-F406F4708CD6}"/>
    <cellStyle name="Normal 7 2 7" xfId="2035" xr:uid="{B25B1A7F-51CF-42E2-8F72-EB4C8C88704B}"/>
    <cellStyle name="Normal 7 2 7 2" xfId="2036" xr:uid="{E3C7906F-7544-4049-A424-BDB9310884D4}"/>
    <cellStyle name="Normal 7 2 7 2 2" xfId="4079" xr:uid="{7B3E659F-0671-406B-8111-2B8045B840ED}"/>
    <cellStyle name="Normal 7 2 7 2 3" xfId="4380" xr:uid="{55F87F64-BEF4-4F6E-9615-043D57165981}"/>
    <cellStyle name="Normal 7 2 7 3" xfId="2037" xr:uid="{FA1D2F84-4E31-44B0-9CD6-384ECFE0D85C}"/>
    <cellStyle name="Normal 7 2 7 4" xfId="2038" xr:uid="{5171038A-0318-4355-854F-2F97C0F4CB8B}"/>
    <cellStyle name="Normal 7 2 7 4 2" xfId="4746" xr:uid="{C1633A30-16D3-4396-9880-B27E176705FC}"/>
    <cellStyle name="Normal 7 2 7 4 3" xfId="4610" xr:uid="{204529BF-D48B-4A98-8002-2D89FFF4C977}"/>
    <cellStyle name="Normal 7 2 7 4 4" xfId="4465" xr:uid="{A5A146B0-667E-4AFC-BB48-836ECBDF5EB2}"/>
    <cellStyle name="Normal 7 2 8" xfId="2039" xr:uid="{3D30AEF0-044E-4924-9CBB-1664D9F049BA}"/>
    <cellStyle name="Normal 7 2 8 2" xfId="2040" xr:uid="{6F0E2344-D0EC-4A8A-AB2F-4693D8FE4201}"/>
    <cellStyle name="Normal 7 2 8 3" xfId="2041" xr:uid="{155242FA-485F-4F86-BF2A-ADC6A6C19F74}"/>
    <cellStyle name="Normal 7 2 8 4" xfId="2042" xr:uid="{8EC685F0-19A1-4CBE-ACEE-A13C300FE826}"/>
    <cellStyle name="Normal 7 2 9" xfId="2043" xr:uid="{7372A7CE-1271-4900-9BB9-7535E3C74245}"/>
    <cellStyle name="Normal 7 3" xfId="2044" xr:uid="{A3FE1488-55DD-4CEC-9063-F63C14E8904A}"/>
    <cellStyle name="Normal 7 3 10" xfId="2045" xr:uid="{D5954DE7-3607-44D2-9AD9-ACC61D5DCF66}"/>
    <cellStyle name="Normal 7 3 11" xfId="2046" xr:uid="{25C03D9A-AD6F-48E1-9529-69AAE1E45E93}"/>
    <cellStyle name="Normal 7 3 2" xfId="2047" xr:uid="{92A3706E-86D5-4580-9D55-2FDC8B5D1582}"/>
    <cellStyle name="Normal 7 3 2 2" xfId="2048" xr:uid="{720FC76C-21AE-46BE-AFFF-F97B15491A0B}"/>
    <cellStyle name="Normal 7 3 2 2 2" xfId="2049" xr:uid="{69D376AB-0EF3-43C4-B8EA-43BF9066976C}"/>
    <cellStyle name="Normal 7 3 2 2 2 2" xfId="2050" xr:uid="{E27C13A5-704D-430E-B828-B0AEBA73140A}"/>
    <cellStyle name="Normal 7 3 2 2 2 2 2" xfId="2051" xr:uid="{3659F210-C297-4267-B996-4BF5F97BFA37}"/>
    <cellStyle name="Normal 7 3 2 2 2 2 2 2" xfId="4080" xr:uid="{694AB04D-764A-483C-8753-1EB563EA2790}"/>
    <cellStyle name="Normal 7 3 2 2 2 2 3" xfId="2052" xr:uid="{523A0577-3C1A-4075-A631-AB5E5D590A37}"/>
    <cellStyle name="Normal 7 3 2 2 2 2 4" xfId="2053" xr:uid="{2C23C91C-7385-40B0-89A7-7E066F4C9ECC}"/>
    <cellStyle name="Normal 7 3 2 2 2 3" xfId="2054" xr:uid="{50F07751-5BCB-469F-BF18-310255694460}"/>
    <cellStyle name="Normal 7 3 2 2 2 3 2" xfId="2055" xr:uid="{5393732D-EB41-4EC1-819F-42C5BEC57AD3}"/>
    <cellStyle name="Normal 7 3 2 2 2 3 3" xfId="2056" xr:uid="{9F86D994-598F-431F-B521-ED77138FC589}"/>
    <cellStyle name="Normal 7 3 2 2 2 3 4" xfId="2057" xr:uid="{4DE182FB-80E1-409D-9074-2129E036AC62}"/>
    <cellStyle name="Normal 7 3 2 2 2 4" xfId="2058" xr:uid="{21211392-EDE0-446F-8827-8CDA1A79EAB4}"/>
    <cellStyle name="Normal 7 3 2 2 2 5" xfId="2059" xr:uid="{243C2BAA-E6DF-4B64-B454-B7DF4E45B64C}"/>
    <cellStyle name="Normal 7 3 2 2 2 6" xfId="2060" xr:uid="{1B59BBE7-BFAC-498E-AA15-A7F73F9F2F32}"/>
    <cellStyle name="Normal 7 3 2 2 3" xfId="2061" xr:uid="{7E15855D-04F0-437C-BE25-2D5D6388F47F}"/>
    <cellStyle name="Normal 7 3 2 2 3 2" xfId="2062" xr:uid="{72E526FA-DC97-4CEA-9050-CA559AA71B5E}"/>
    <cellStyle name="Normal 7 3 2 2 3 2 2" xfId="2063" xr:uid="{F0924E8E-8B4E-489F-984D-91A90D0755ED}"/>
    <cellStyle name="Normal 7 3 2 2 3 2 3" xfId="2064" xr:uid="{8FE93FEE-6395-43B5-9C28-3F95934F7495}"/>
    <cellStyle name="Normal 7 3 2 2 3 2 4" xfId="2065" xr:uid="{834ED4C1-AA13-46BF-A084-80FFFCDF642F}"/>
    <cellStyle name="Normal 7 3 2 2 3 3" xfId="2066" xr:uid="{6FEABFDD-341D-479B-BE92-EE9A6C87DCF9}"/>
    <cellStyle name="Normal 7 3 2 2 3 4" xfId="2067" xr:uid="{60A3B54C-FD22-46C3-8180-D4B9535ECD18}"/>
    <cellStyle name="Normal 7 3 2 2 3 5" xfId="2068" xr:uid="{1F529BA5-CEB8-4913-817D-36E0A6C9255F}"/>
    <cellStyle name="Normal 7 3 2 2 4" xfId="2069" xr:uid="{ED88BADE-D103-4B58-A2C2-FBE7EEAD9FC3}"/>
    <cellStyle name="Normal 7 3 2 2 4 2" xfId="2070" xr:uid="{DA5F6625-AD07-4933-9C39-29826E388B87}"/>
    <cellStyle name="Normal 7 3 2 2 4 3" xfId="2071" xr:uid="{12878A84-A067-48F9-9DE9-7AE89EECDFB9}"/>
    <cellStyle name="Normal 7 3 2 2 4 4" xfId="2072" xr:uid="{A0741BE3-A664-4283-938A-9574D59A4FD1}"/>
    <cellStyle name="Normal 7 3 2 2 5" xfId="2073" xr:uid="{2AEC52C7-8A7D-4C94-9E43-ECA1F13EB0F1}"/>
    <cellStyle name="Normal 7 3 2 2 5 2" xfId="2074" xr:uid="{91592873-ADF6-437C-838B-200CE685B298}"/>
    <cellStyle name="Normal 7 3 2 2 5 3" xfId="2075" xr:uid="{819B4686-5A68-4D72-B60A-D03E3D32005D}"/>
    <cellStyle name="Normal 7 3 2 2 5 4" xfId="2076" xr:uid="{53239BB3-921B-4BC8-BC30-686D7F2CBC33}"/>
    <cellStyle name="Normal 7 3 2 2 6" xfId="2077" xr:uid="{07E9673D-F12F-480A-9A96-F40FD60A45FE}"/>
    <cellStyle name="Normal 7 3 2 2 7" xfId="2078" xr:uid="{5EC2BFD8-86F9-4C30-93A1-7A1CB7DD2D6E}"/>
    <cellStyle name="Normal 7 3 2 2 8" xfId="2079" xr:uid="{C52A8D40-B1A1-4297-A41D-DB02483DF256}"/>
    <cellStyle name="Normal 7 3 2 3" xfId="2080" xr:uid="{6272896E-F8D2-4033-B6CE-A380D406A12B}"/>
    <cellStyle name="Normal 7 3 2 3 2" xfId="2081" xr:uid="{2A48EF84-A869-4627-9817-5BFCBEB59CF7}"/>
    <cellStyle name="Normal 7 3 2 3 2 2" xfId="2082" xr:uid="{6EF82BE3-8FBC-42D0-8BCF-82226367B00E}"/>
    <cellStyle name="Normal 7 3 2 3 2 2 2" xfId="4081" xr:uid="{B2B5B033-7700-409E-9801-00F4AD964FD0}"/>
    <cellStyle name="Normal 7 3 2 3 2 2 2 2" xfId="4082" xr:uid="{E1362D26-6DC9-4101-B969-45F2F721CD82}"/>
    <cellStyle name="Normal 7 3 2 3 2 2 3" xfId="4083" xr:uid="{8FB11554-472C-4E8F-90D4-AB6947EF39F9}"/>
    <cellStyle name="Normal 7 3 2 3 2 3" xfId="2083" xr:uid="{C32B5208-6A85-4624-A05A-14F0BDEF4491}"/>
    <cellStyle name="Normal 7 3 2 3 2 3 2" xfId="4084" xr:uid="{F2FD0C11-EF17-4D2C-9642-92260188E0EE}"/>
    <cellStyle name="Normal 7 3 2 3 2 4" xfId="2084" xr:uid="{83254B6A-EDA6-40CE-9F30-B046DCE565BE}"/>
    <cellStyle name="Normal 7 3 2 3 3" xfId="2085" xr:uid="{DAC98DCF-D2DF-423D-A9A2-1EF23543F0B3}"/>
    <cellStyle name="Normal 7 3 2 3 3 2" xfId="2086" xr:uid="{CBDD5859-A60F-4EE7-A431-9BCD9A763442}"/>
    <cellStyle name="Normal 7 3 2 3 3 2 2" xfId="4085" xr:uid="{2F602A96-4707-4E6B-9D20-EB09E475EF3C}"/>
    <cellStyle name="Normal 7 3 2 3 3 3" xfId="2087" xr:uid="{B58D1634-3C41-4B76-AF3F-68F4EAC84A13}"/>
    <cellStyle name="Normal 7 3 2 3 3 4" xfId="2088" xr:uid="{600E8300-6A37-4360-86E6-A6F254C8CA3C}"/>
    <cellStyle name="Normal 7 3 2 3 4" xfId="2089" xr:uid="{5EF44E39-BD0C-4963-8558-AA13FB9B987B}"/>
    <cellStyle name="Normal 7 3 2 3 4 2" xfId="4086" xr:uid="{F313D1FC-40D4-4BE4-A30B-B1122FBEC6DB}"/>
    <cellStyle name="Normal 7 3 2 3 5" xfId="2090" xr:uid="{A603332D-85FF-4901-B21A-5499C3AD2B95}"/>
    <cellStyle name="Normal 7 3 2 3 6" xfId="2091" xr:uid="{33B2D177-0A02-4731-A948-940F121EEDC3}"/>
    <cellStyle name="Normal 7 3 2 4" xfId="2092" xr:uid="{7BAC519A-EB46-4D86-A1EF-02DE5F05B12F}"/>
    <cellStyle name="Normal 7 3 2 4 2" xfId="2093" xr:uid="{20FCBBCF-7C62-44E6-800D-BCA61C4C1D29}"/>
    <cellStyle name="Normal 7 3 2 4 2 2" xfId="2094" xr:uid="{9A933BE2-03E6-4C24-9DD8-C99DC867038E}"/>
    <cellStyle name="Normal 7 3 2 4 2 2 2" xfId="4087" xr:uid="{4CDE49BC-50A0-4D73-8BB4-9BE10B645DF5}"/>
    <cellStyle name="Normal 7 3 2 4 2 3" xfId="2095" xr:uid="{5250B7CE-7C05-4816-98B9-44DC946A7297}"/>
    <cellStyle name="Normal 7 3 2 4 2 4" xfId="2096" xr:uid="{16AB385A-1C69-4BA9-9FF0-D048386F6495}"/>
    <cellStyle name="Normal 7 3 2 4 3" xfId="2097" xr:uid="{3A27018F-79A1-4FAA-A385-5A898AA704B3}"/>
    <cellStyle name="Normal 7 3 2 4 3 2" xfId="4088" xr:uid="{22F39C94-7ADA-422F-ABA9-9EC1166421D6}"/>
    <cellStyle name="Normal 7 3 2 4 4" xfId="2098" xr:uid="{41C6D4A8-7770-42D1-87B9-4715A7F8E8FF}"/>
    <cellStyle name="Normal 7 3 2 4 5" xfId="2099" xr:uid="{210067B9-CB92-4813-A209-536E5EF5B9D1}"/>
    <cellStyle name="Normal 7 3 2 5" xfId="2100" xr:uid="{BD1DF4DD-C50B-4A89-B9CE-853A958014A0}"/>
    <cellStyle name="Normal 7 3 2 5 2" xfId="2101" xr:uid="{176B9FFD-D573-4851-98FE-2C9C89CBE58C}"/>
    <cellStyle name="Normal 7 3 2 5 2 2" xfId="4089" xr:uid="{01FD16F0-4BEB-425C-B684-9F935CE0F520}"/>
    <cellStyle name="Normal 7 3 2 5 3" xfId="2102" xr:uid="{917508E8-2969-423D-A0CA-6130512BEA6F}"/>
    <cellStyle name="Normal 7 3 2 5 4" xfId="2103" xr:uid="{5F8F0E44-E190-4BE9-8632-55324B36C2F0}"/>
    <cellStyle name="Normal 7 3 2 6" xfId="2104" xr:uid="{C34B452D-D880-4D5C-8CFC-814A2111DD33}"/>
    <cellStyle name="Normal 7 3 2 6 2" xfId="2105" xr:uid="{9A4B7F01-0D0F-48B5-B1C0-8D1077556D8D}"/>
    <cellStyle name="Normal 7 3 2 6 3" xfId="2106" xr:uid="{D3F5DCD0-C93B-4220-910E-5BA03F0AD389}"/>
    <cellStyle name="Normal 7 3 2 6 4" xfId="2107" xr:uid="{5609B7CA-7A9E-4F6A-9F24-7F14D163F36A}"/>
    <cellStyle name="Normal 7 3 2 7" xfId="2108" xr:uid="{A8147930-BD4C-4FE6-9EE7-85216816D01D}"/>
    <cellStyle name="Normal 7 3 2 8" xfId="2109" xr:uid="{0DC821F4-E48A-4E93-B451-259660E70C9E}"/>
    <cellStyle name="Normal 7 3 2 9" xfId="2110" xr:uid="{7A9ECDC5-8DDE-4D93-ABD8-371BC1341874}"/>
    <cellStyle name="Normal 7 3 3" xfId="2111" xr:uid="{822CD0D4-B867-4AD2-BFDC-2268320EBC28}"/>
    <cellStyle name="Normal 7 3 3 2" xfId="2112" xr:uid="{73034332-D7A9-47DF-A5CB-E9E93338B2FC}"/>
    <cellStyle name="Normal 7 3 3 2 2" xfId="2113" xr:uid="{44409B70-BA08-43F9-9A12-1C83AF0CE419}"/>
    <cellStyle name="Normal 7 3 3 2 2 2" xfId="2114" xr:uid="{63389535-26F9-4113-A1EA-D77745E360E1}"/>
    <cellStyle name="Normal 7 3 3 2 2 2 2" xfId="4090" xr:uid="{CF0BDE3B-CFF6-44F0-85C4-1B18BA5A8FC2}"/>
    <cellStyle name="Normal 7 3 3 2 2 2 2 2" xfId="4655" xr:uid="{05EC670F-C50C-434B-98CE-CABE503920B9}"/>
    <cellStyle name="Normal 7 3 3 2 2 2 3" xfId="4656" xr:uid="{824C871B-A0A6-44B4-BFEE-5020C4FA97A3}"/>
    <cellStyle name="Normal 7 3 3 2 2 3" xfId="2115" xr:uid="{DEF84256-43CB-4D4A-A7B2-4FC6ADBDA1AA}"/>
    <cellStyle name="Normal 7 3 3 2 2 3 2" xfId="4657" xr:uid="{D9D8F5DB-1B0D-4C36-80A4-DCA76868197C}"/>
    <cellStyle name="Normal 7 3 3 2 2 4" xfId="2116" xr:uid="{59C2E6C7-375B-41ED-9E7A-2FFB39DC5F43}"/>
    <cellStyle name="Normal 7 3 3 2 3" xfId="2117" xr:uid="{8BD7F266-13D1-4D58-A81D-1F5144D0508B}"/>
    <cellStyle name="Normal 7 3 3 2 3 2" xfId="2118" xr:uid="{096F49EC-5EF5-4BA4-B021-CB5F87351AE6}"/>
    <cellStyle name="Normal 7 3 3 2 3 2 2" xfId="4658" xr:uid="{7D294706-E053-4CEF-8DB3-F7CDA39FCF40}"/>
    <cellStyle name="Normal 7 3 3 2 3 3" xfId="2119" xr:uid="{A2C45977-A678-48B9-8E48-0BFCFE3F50BC}"/>
    <cellStyle name="Normal 7 3 3 2 3 4" xfId="2120" xr:uid="{B5DB07A3-C4C7-4114-A049-49A287E3941A}"/>
    <cellStyle name="Normal 7 3 3 2 4" xfId="2121" xr:uid="{4C975B4A-5821-477A-8CC7-1172A0E47741}"/>
    <cellStyle name="Normal 7 3 3 2 4 2" xfId="4659" xr:uid="{4B849490-ADCB-4CF3-ACD8-AA47A26F9071}"/>
    <cellStyle name="Normal 7 3 3 2 5" xfId="2122" xr:uid="{74D5D728-4B44-4C2B-A520-49D0D584F606}"/>
    <cellStyle name="Normal 7 3 3 2 6" xfId="2123" xr:uid="{FC16779A-FA47-4896-A8B6-63564080FCBF}"/>
    <cellStyle name="Normal 7 3 3 3" xfId="2124" xr:uid="{B5DE7413-8B6A-4BF1-87D3-3A1CAA3A55EA}"/>
    <cellStyle name="Normal 7 3 3 3 2" xfId="2125" xr:uid="{0CF9E076-05EC-4E4A-A3CD-40D0AFD45BD4}"/>
    <cellStyle name="Normal 7 3 3 3 2 2" xfId="2126" xr:uid="{598CB589-F3CF-4434-B733-4B5575232D48}"/>
    <cellStyle name="Normal 7 3 3 3 2 2 2" xfId="4660" xr:uid="{61302723-3856-4CEF-9654-A11604498F8A}"/>
    <cellStyle name="Normal 7 3 3 3 2 3" xfId="2127" xr:uid="{7BC032DB-228A-476D-A1FA-AF97CAEFA829}"/>
    <cellStyle name="Normal 7 3 3 3 2 4" xfId="2128" xr:uid="{7C6922DC-F4F2-4974-B448-7B871E2D192A}"/>
    <cellStyle name="Normal 7 3 3 3 3" xfId="2129" xr:uid="{75A56BA7-8028-46D8-AD0D-DAE86DDD2759}"/>
    <cellStyle name="Normal 7 3 3 3 3 2" xfId="4661" xr:uid="{CE260D58-2040-44DA-BB7A-2E64C04F7A5B}"/>
    <cellStyle name="Normal 7 3 3 3 4" xfId="2130" xr:uid="{A6DA8407-45BA-4473-829A-885417828AE1}"/>
    <cellStyle name="Normal 7 3 3 3 5" xfId="2131" xr:uid="{90F0B147-F3D0-40CE-B42F-E348C550329A}"/>
    <cellStyle name="Normal 7 3 3 4" xfId="2132" xr:uid="{DECC84F7-4A68-42C5-921F-063714787979}"/>
    <cellStyle name="Normal 7 3 3 4 2" xfId="2133" xr:uid="{1ABF8AF4-590B-4C12-AE86-EADAB2D06F98}"/>
    <cellStyle name="Normal 7 3 3 4 2 2" xfId="4662" xr:uid="{343185CB-4570-4F72-957E-15256D33323B}"/>
    <cellStyle name="Normal 7 3 3 4 3" xfId="2134" xr:uid="{EC2AF25A-F3F1-4E90-81CE-A91AE2C0316B}"/>
    <cellStyle name="Normal 7 3 3 4 4" xfId="2135" xr:uid="{F23B9337-0292-40AB-8920-A3832708745D}"/>
    <cellStyle name="Normal 7 3 3 5" xfId="2136" xr:uid="{C25A15E9-EE83-4745-8DD4-CCD81923848F}"/>
    <cellStyle name="Normal 7 3 3 5 2" xfId="2137" xr:uid="{970ECEBA-0AB1-4E84-AC94-670BC61E0758}"/>
    <cellStyle name="Normal 7 3 3 5 3" xfId="2138" xr:uid="{C9307324-01E2-46A5-9696-6E85F2A20A81}"/>
    <cellStyle name="Normal 7 3 3 5 4" xfId="2139" xr:uid="{065E3E0F-5835-4527-B453-B01C2C4DA77F}"/>
    <cellStyle name="Normal 7 3 3 6" xfId="2140" xr:uid="{76606D92-D9DF-4B68-8C6C-07707076C33C}"/>
    <cellStyle name="Normal 7 3 3 7" xfId="2141" xr:uid="{5F68920A-4274-45C1-A8C3-7A365DDEE662}"/>
    <cellStyle name="Normal 7 3 3 8" xfId="2142" xr:uid="{C7CAA2B5-76D1-4639-B91A-FBBC903FC680}"/>
    <cellStyle name="Normal 7 3 4" xfId="2143" xr:uid="{095CF19B-5522-446E-9500-C2DB2F09D394}"/>
    <cellStyle name="Normal 7 3 4 2" xfId="2144" xr:uid="{93DF0A7E-E7CF-4EFD-953B-7470400051B1}"/>
    <cellStyle name="Normal 7 3 4 2 2" xfId="2145" xr:uid="{35F33AEE-69CC-46C0-88CE-144240F69CC9}"/>
    <cellStyle name="Normal 7 3 4 2 2 2" xfId="2146" xr:uid="{5C50FDDE-F6D8-4AE1-83AF-40EFE6209DB0}"/>
    <cellStyle name="Normal 7 3 4 2 2 2 2" xfId="4091" xr:uid="{46F82461-16E4-435A-94D1-9EFA00B47EB9}"/>
    <cellStyle name="Normal 7 3 4 2 2 3" xfId="2147" xr:uid="{249D4C5A-2148-4B16-9EE4-CB8C43484276}"/>
    <cellStyle name="Normal 7 3 4 2 2 4" xfId="2148" xr:uid="{2B748C7B-F6CF-4C0C-97CE-DE20317088AC}"/>
    <cellStyle name="Normal 7 3 4 2 3" xfId="2149" xr:uid="{E24F13CB-FD50-464F-88AF-CB1AAD794BB1}"/>
    <cellStyle name="Normal 7 3 4 2 3 2" xfId="4092" xr:uid="{2B88CCC2-3A72-4AAC-A146-B2E66AADCC2E}"/>
    <cellStyle name="Normal 7 3 4 2 4" xfId="2150" xr:uid="{5BFC82F8-B314-4CD0-8E27-5187275B3F04}"/>
    <cellStyle name="Normal 7 3 4 2 5" xfId="2151" xr:uid="{6E06E0E3-6766-42EA-B5FB-BD8D21F4C29D}"/>
    <cellStyle name="Normal 7 3 4 3" xfId="2152" xr:uid="{0F38DC27-9D78-4B7E-8DA4-BA3C107D230E}"/>
    <cellStyle name="Normal 7 3 4 3 2" xfId="2153" xr:uid="{5152E633-3369-47BD-8EA6-EEE506BD2553}"/>
    <cellStyle name="Normal 7 3 4 3 2 2" xfId="4093" xr:uid="{EB56FC0A-EE9C-4401-B50B-3A22E605954E}"/>
    <cellStyle name="Normal 7 3 4 3 3" xfId="2154" xr:uid="{385BFB46-9411-48A6-8C3A-C2E2FE0FC23E}"/>
    <cellStyle name="Normal 7 3 4 3 4" xfId="2155" xr:uid="{7DA2F0D0-2959-4B83-A953-420C69D8963A}"/>
    <cellStyle name="Normal 7 3 4 4" xfId="2156" xr:uid="{212E591D-86BC-4021-9855-AD2569580CB4}"/>
    <cellStyle name="Normal 7 3 4 4 2" xfId="2157" xr:uid="{A27182E3-5624-4C04-8875-59381BCB6CC3}"/>
    <cellStyle name="Normal 7 3 4 4 3" xfId="2158" xr:uid="{A0F11E29-8AA8-4063-84C1-EFD2E6619A97}"/>
    <cellStyle name="Normal 7 3 4 4 4" xfId="2159" xr:uid="{09C62A94-4F9F-4353-A207-C8420C6610A1}"/>
    <cellStyle name="Normal 7 3 4 5" xfId="2160" xr:uid="{36E5D4EA-AB21-406A-9BE5-5118C7F9C7B9}"/>
    <cellStyle name="Normal 7 3 4 6" xfId="2161" xr:uid="{71C9E709-A0C7-4781-B127-880061AC6F64}"/>
    <cellStyle name="Normal 7 3 4 7" xfId="2162" xr:uid="{E3E97601-D85B-4044-BE9D-B38D8735F01E}"/>
    <cellStyle name="Normal 7 3 5" xfId="2163" xr:uid="{7FA2AE7E-EFF3-4B3A-8BEB-13FAEF6B5059}"/>
    <cellStyle name="Normal 7 3 5 2" xfId="2164" xr:uid="{93A047EE-45CA-4693-8FEE-AB0D551EF650}"/>
    <cellStyle name="Normal 7 3 5 2 2" xfId="2165" xr:uid="{A64217D5-DF99-4FAE-9AD0-8993AA3E14F8}"/>
    <cellStyle name="Normal 7 3 5 2 2 2" xfId="4094" xr:uid="{A5DC3307-0744-46B3-A43B-03B20A2FDA27}"/>
    <cellStyle name="Normal 7 3 5 2 3" xfId="2166" xr:uid="{5AC7362D-92B6-4C6D-B281-D99F78BD1CAC}"/>
    <cellStyle name="Normal 7 3 5 2 4" xfId="2167" xr:uid="{F615C45F-4965-462C-9410-15709B80B258}"/>
    <cellStyle name="Normal 7 3 5 3" xfId="2168" xr:uid="{439351AB-4DFC-4E99-886F-4D8EAFE72E71}"/>
    <cellStyle name="Normal 7 3 5 3 2" xfId="2169" xr:uid="{1DD49900-1C51-496B-9F05-E5E5B75EA00D}"/>
    <cellStyle name="Normal 7 3 5 3 3" xfId="2170" xr:uid="{BC23EFCA-FB49-4B47-8C90-64B329CED3CC}"/>
    <cellStyle name="Normal 7 3 5 3 4" xfId="2171" xr:uid="{37578A19-7D82-4C72-AD04-76F2D104C6D2}"/>
    <cellStyle name="Normal 7 3 5 4" xfId="2172" xr:uid="{A88961B4-1669-49C2-AACF-52CA0B37077C}"/>
    <cellStyle name="Normal 7 3 5 5" xfId="2173" xr:uid="{4B7796E0-9432-41EE-90EE-16A453D7C6DF}"/>
    <cellStyle name="Normal 7 3 5 6" xfId="2174" xr:uid="{B906CDFF-88E9-4A1C-B4A0-BAD76B2B2907}"/>
    <cellStyle name="Normal 7 3 6" xfId="2175" xr:uid="{261358F2-50CA-4885-B9F0-E15B366DA05C}"/>
    <cellStyle name="Normal 7 3 6 2" xfId="2176" xr:uid="{31AF84E0-346B-4721-BFD5-F22CF1913E41}"/>
    <cellStyle name="Normal 7 3 6 2 2" xfId="2177" xr:uid="{17C2EAB9-09B7-4532-92F1-E74C7CD6A907}"/>
    <cellStyle name="Normal 7 3 6 2 3" xfId="2178" xr:uid="{8BFB848C-6F0E-42A9-9F97-BA8E2DB5D0EC}"/>
    <cellStyle name="Normal 7 3 6 2 4" xfId="2179" xr:uid="{3DC1C097-63D6-4D92-B4D9-EB1CFCB9B80C}"/>
    <cellStyle name="Normal 7 3 6 3" xfId="2180" xr:uid="{2E0C6774-EDCE-4570-A24B-06116EE7A8EA}"/>
    <cellStyle name="Normal 7 3 6 4" xfId="2181" xr:uid="{3928D5B5-0AD4-4744-83BD-951B0FB0C60F}"/>
    <cellStyle name="Normal 7 3 6 5" xfId="2182" xr:uid="{82AB2181-2CC3-4ABF-AD4D-80DDBA47EF1E}"/>
    <cellStyle name="Normal 7 3 7" xfId="2183" xr:uid="{CEC97297-ADAF-4CC4-A73D-DF62CA37183F}"/>
    <cellStyle name="Normal 7 3 7 2" xfId="2184" xr:uid="{C292C555-7438-4B4C-BA54-994B9F350332}"/>
    <cellStyle name="Normal 7 3 7 3" xfId="2185" xr:uid="{00A897EA-2F92-4FBD-B874-694EAF70C449}"/>
    <cellStyle name="Normal 7 3 7 4" xfId="2186" xr:uid="{C6869A95-4560-49F1-84AC-F8B175BFDA9F}"/>
    <cellStyle name="Normal 7 3 8" xfId="2187" xr:uid="{2296C7FC-AABB-4615-B63A-0EFC7382811C}"/>
    <cellStyle name="Normal 7 3 8 2" xfId="2188" xr:uid="{9CE79C41-6BC7-4476-BC8C-60EB3D78EA1F}"/>
    <cellStyle name="Normal 7 3 8 3" xfId="2189" xr:uid="{B9223B41-FA4A-4365-B7CB-C692BFAB0535}"/>
    <cellStyle name="Normal 7 3 8 4" xfId="2190" xr:uid="{E4C731BB-D212-4E94-8156-28BC427E764D}"/>
    <cellStyle name="Normal 7 3 9" xfId="2191" xr:uid="{66746FF3-D4D9-494D-BEE0-C760A521EEF8}"/>
    <cellStyle name="Normal 7 4" xfId="2192" xr:uid="{B1F2E82C-CFE9-4E0D-A4FA-60DD6F958248}"/>
    <cellStyle name="Normal 7 4 10" xfId="2193" xr:uid="{CEB13999-9661-4F68-845C-30C5BFEB3A83}"/>
    <cellStyle name="Normal 7 4 11" xfId="2194" xr:uid="{97E4FE01-C41E-4517-90A3-1EFA7B0A05C1}"/>
    <cellStyle name="Normal 7 4 2" xfId="2195" xr:uid="{9A7FAC7D-6759-4760-9409-3DBF708AA871}"/>
    <cellStyle name="Normal 7 4 2 2" xfId="2196" xr:uid="{F6805305-5E47-4A0E-AA3E-7052AA753D52}"/>
    <cellStyle name="Normal 7 4 2 2 2" xfId="2197" xr:uid="{3CA0D868-ABE4-403B-AAC3-AD1095AE8E9D}"/>
    <cellStyle name="Normal 7 4 2 2 2 2" xfId="2198" xr:uid="{4074A923-58F4-4AB2-94C8-160BF8772D33}"/>
    <cellStyle name="Normal 7 4 2 2 2 2 2" xfId="2199" xr:uid="{FAFD2298-6A91-4EEB-84A5-2AC6C866C503}"/>
    <cellStyle name="Normal 7 4 2 2 2 2 3" xfId="2200" xr:uid="{03A262C7-5885-46C1-90AD-F0975CDAD3B0}"/>
    <cellStyle name="Normal 7 4 2 2 2 2 4" xfId="2201" xr:uid="{81B410C2-31C3-4A39-8F4C-74C70146F40F}"/>
    <cellStyle name="Normal 7 4 2 2 2 3" xfId="2202" xr:uid="{079FDBA6-0BC0-4DBA-9FE6-146BCC30FE1F}"/>
    <cellStyle name="Normal 7 4 2 2 2 3 2" xfId="2203" xr:uid="{F971BEE1-E466-407F-B3CD-5D36040C73A7}"/>
    <cellStyle name="Normal 7 4 2 2 2 3 3" xfId="2204" xr:uid="{E1330A42-7596-4B95-A6FF-29354CC94A62}"/>
    <cellStyle name="Normal 7 4 2 2 2 3 4" xfId="2205" xr:uid="{EBDC210B-6CCD-4715-81A5-8C41D30DBE45}"/>
    <cellStyle name="Normal 7 4 2 2 2 4" xfId="2206" xr:uid="{F8E87C01-D9FC-4D7C-9A61-6EDE39745C44}"/>
    <cellStyle name="Normal 7 4 2 2 2 5" xfId="2207" xr:uid="{8F418B92-1B78-41B2-AA28-1863F9793C9C}"/>
    <cellStyle name="Normal 7 4 2 2 2 6" xfId="2208" xr:uid="{1BB93A7B-E15E-4312-9794-8EEFECC347DC}"/>
    <cellStyle name="Normal 7 4 2 2 3" xfId="2209" xr:uid="{2DA81250-2B78-43DF-98B5-BC10F72C7CE6}"/>
    <cellStyle name="Normal 7 4 2 2 3 2" xfId="2210" xr:uid="{4CC87152-C3E4-4A00-92DC-8146B19D57E4}"/>
    <cellStyle name="Normal 7 4 2 2 3 2 2" xfId="2211" xr:uid="{151419A8-6F70-4D31-8D38-002370110556}"/>
    <cellStyle name="Normal 7 4 2 2 3 2 3" xfId="2212" xr:uid="{CC102899-485A-4222-8A22-99EADD5A1467}"/>
    <cellStyle name="Normal 7 4 2 2 3 2 4" xfId="2213" xr:uid="{81D734B8-FC50-432C-8565-A69EBB812DDE}"/>
    <cellStyle name="Normal 7 4 2 2 3 3" xfId="2214" xr:uid="{EEA8EE9A-8B75-4730-B239-59236852140F}"/>
    <cellStyle name="Normal 7 4 2 2 3 4" xfId="2215" xr:uid="{168C6595-8B0F-48C1-8E36-7F6BB0CBBEB2}"/>
    <cellStyle name="Normal 7 4 2 2 3 5" xfId="2216" xr:uid="{0476790A-501C-4688-AF6C-0DA09F6FB9F0}"/>
    <cellStyle name="Normal 7 4 2 2 4" xfId="2217" xr:uid="{E534259E-9FCF-4207-BB4A-1946DFF94654}"/>
    <cellStyle name="Normal 7 4 2 2 4 2" xfId="2218" xr:uid="{DC252366-E337-4A99-8C0B-FF6B5CD65EC5}"/>
    <cellStyle name="Normal 7 4 2 2 4 3" xfId="2219" xr:uid="{8E0070D3-F2E1-48C4-AA64-30D08EF46421}"/>
    <cellStyle name="Normal 7 4 2 2 4 4" xfId="2220" xr:uid="{82F71C09-8154-4023-BDC2-86C469DDAE02}"/>
    <cellStyle name="Normal 7 4 2 2 5" xfId="2221" xr:uid="{1F0F9C53-424A-4D92-9A29-F0D4CB064384}"/>
    <cellStyle name="Normal 7 4 2 2 5 2" xfId="2222" xr:uid="{624F0903-4894-49A8-99FD-381329C6F937}"/>
    <cellStyle name="Normal 7 4 2 2 5 3" xfId="2223" xr:uid="{09DF8AE9-94AA-4F68-91C0-83997A608CF2}"/>
    <cellStyle name="Normal 7 4 2 2 5 4" xfId="2224" xr:uid="{92D6C038-42FF-4DCA-9A11-FBF736793D82}"/>
    <cellStyle name="Normal 7 4 2 2 6" xfId="2225" xr:uid="{3DAFC1BB-9605-4CA7-9D23-1C7740472144}"/>
    <cellStyle name="Normal 7 4 2 2 7" xfId="2226" xr:uid="{4E944BCA-33E9-46DD-925A-F6238024C987}"/>
    <cellStyle name="Normal 7 4 2 2 8" xfId="2227" xr:uid="{2405BEDC-C0CC-4F47-B69B-1213BE84C1AE}"/>
    <cellStyle name="Normal 7 4 2 3" xfId="2228" xr:uid="{C6FC5143-7932-48E9-963D-E7CF06841336}"/>
    <cellStyle name="Normal 7 4 2 3 2" xfId="2229" xr:uid="{5A6B287A-DC67-4F08-8E4F-312994D22535}"/>
    <cellStyle name="Normal 7 4 2 3 2 2" xfId="2230" xr:uid="{4926CEE4-CCF6-48D7-801D-850B3E077179}"/>
    <cellStyle name="Normal 7 4 2 3 2 3" xfId="2231" xr:uid="{6B876C44-1184-4221-83D9-9BACCFB2EDAF}"/>
    <cellStyle name="Normal 7 4 2 3 2 4" xfId="2232" xr:uid="{36C8DDB0-8EDC-42AB-9A28-C5C14DB2816B}"/>
    <cellStyle name="Normal 7 4 2 3 3" xfId="2233" xr:uid="{EBF81B40-76C3-43C9-A7F6-8A3B6C178FA8}"/>
    <cellStyle name="Normal 7 4 2 3 3 2" xfId="2234" xr:uid="{23DAF7D6-5575-40FD-8BF3-B66CBC7A82E4}"/>
    <cellStyle name="Normal 7 4 2 3 3 3" xfId="2235" xr:uid="{42AD9D2C-C720-47A9-AD59-7F625421876A}"/>
    <cellStyle name="Normal 7 4 2 3 3 4" xfId="2236" xr:uid="{10A2CA0F-A226-4AF1-BF82-3289BDBC499F}"/>
    <cellStyle name="Normal 7 4 2 3 4" xfId="2237" xr:uid="{34BA96E9-DFA6-4090-AFB5-FD975B9FEF24}"/>
    <cellStyle name="Normal 7 4 2 3 5" xfId="2238" xr:uid="{313BB8C2-F29E-4E06-9333-3AE68DD1B71A}"/>
    <cellStyle name="Normal 7 4 2 3 6" xfId="2239" xr:uid="{B2363798-8390-4B6A-8463-5A5DE06DAA8F}"/>
    <cellStyle name="Normal 7 4 2 4" xfId="2240" xr:uid="{E308B7BB-DFE5-48EF-B89F-3F2DE45ABEB7}"/>
    <cellStyle name="Normal 7 4 2 4 2" xfId="2241" xr:uid="{6FADC696-E40B-40E4-8B19-AE5781B071FA}"/>
    <cellStyle name="Normal 7 4 2 4 2 2" xfId="2242" xr:uid="{4AAE331E-2DC2-4361-AEA1-5B50A5650D42}"/>
    <cellStyle name="Normal 7 4 2 4 2 3" xfId="2243" xr:uid="{7C09A849-670D-4A09-8422-B91827BC9372}"/>
    <cellStyle name="Normal 7 4 2 4 2 4" xfId="2244" xr:uid="{1355979D-EE54-42E3-B9FB-6F0660A2177F}"/>
    <cellStyle name="Normal 7 4 2 4 3" xfId="2245" xr:uid="{3F20E704-F9BA-4525-94C8-1B761C5DEFB5}"/>
    <cellStyle name="Normal 7 4 2 4 4" xfId="2246" xr:uid="{E24CFCAB-6CB0-45A9-89B9-2CFE6E10BCE5}"/>
    <cellStyle name="Normal 7 4 2 4 5" xfId="2247" xr:uid="{6704AE1D-74FA-46BD-9569-85D9C46E95E5}"/>
    <cellStyle name="Normal 7 4 2 5" xfId="2248" xr:uid="{EB4B716F-9D4D-4FA7-A785-229C6F381B04}"/>
    <cellStyle name="Normal 7 4 2 5 2" xfId="2249" xr:uid="{30F4740F-24BB-47CF-A503-5EAC0313C094}"/>
    <cellStyle name="Normal 7 4 2 5 3" xfId="2250" xr:uid="{60D7F430-ED3E-46E7-8F07-6AD7E66C86A0}"/>
    <cellStyle name="Normal 7 4 2 5 4" xfId="2251" xr:uid="{8EC518C3-07A7-4AD0-9B5D-BC9D3B255332}"/>
    <cellStyle name="Normal 7 4 2 6" xfId="2252" xr:uid="{02943D11-A24A-4ED4-BF27-CB0D1F39766A}"/>
    <cellStyle name="Normal 7 4 2 6 2" xfId="2253" xr:uid="{9C5BAD9C-7370-4C7D-A57C-60A0EB06351D}"/>
    <cellStyle name="Normal 7 4 2 6 3" xfId="2254" xr:uid="{2A46F351-2964-4AAD-8391-DE999B592D5E}"/>
    <cellStyle name="Normal 7 4 2 6 4" xfId="2255" xr:uid="{87AE55B4-4008-4F3B-B01C-96CD8F049E1E}"/>
    <cellStyle name="Normal 7 4 2 7" xfId="2256" xr:uid="{84E7F199-BE7D-4F28-BA1B-E78C63954D07}"/>
    <cellStyle name="Normal 7 4 2 8" xfId="2257" xr:uid="{3A186434-6947-48F6-991A-67998DF884E3}"/>
    <cellStyle name="Normal 7 4 2 9" xfId="2258" xr:uid="{10C59B6B-E1FC-451F-BA42-1460CD69A600}"/>
    <cellStyle name="Normal 7 4 3" xfId="2259" xr:uid="{18BC96BC-E595-4A11-BE43-9151B648C034}"/>
    <cellStyle name="Normal 7 4 3 2" xfId="2260" xr:uid="{8479C111-C861-4105-81C5-E00D1D2947F4}"/>
    <cellStyle name="Normal 7 4 3 2 2" xfId="2261" xr:uid="{07524D8F-3A38-449A-A18C-584C548423B6}"/>
    <cellStyle name="Normal 7 4 3 2 2 2" xfId="2262" xr:uid="{A74DEE90-0B6E-4780-BC42-076EFBD93060}"/>
    <cellStyle name="Normal 7 4 3 2 2 2 2" xfId="4095" xr:uid="{B68A3BAE-08EB-45AA-B0E2-3B586DE8A6AE}"/>
    <cellStyle name="Normal 7 4 3 2 2 3" xfId="2263" xr:uid="{37DD92EE-9BC4-4004-B73D-1FBAC4E8E248}"/>
    <cellStyle name="Normal 7 4 3 2 2 4" xfId="2264" xr:uid="{95D238CD-0F1B-4371-BE08-FDEF36C06B76}"/>
    <cellStyle name="Normal 7 4 3 2 3" xfId="2265" xr:uid="{E8046078-F0D1-4AE1-95A7-36D60FD69F7B}"/>
    <cellStyle name="Normal 7 4 3 2 3 2" xfId="2266" xr:uid="{8372F512-9A35-41A5-AB96-CFB743AF1D4F}"/>
    <cellStyle name="Normal 7 4 3 2 3 3" xfId="2267" xr:uid="{776D6C2B-D23F-4848-9964-E6D6BD4BB20A}"/>
    <cellStyle name="Normal 7 4 3 2 3 4" xfId="2268" xr:uid="{6E9A77E8-D490-4819-A3C9-F40319BF9315}"/>
    <cellStyle name="Normal 7 4 3 2 4" xfId="2269" xr:uid="{101D2FA0-E062-4871-A38C-F2FEEE6C959A}"/>
    <cellStyle name="Normal 7 4 3 2 5" xfId="2270" xr:uid="{50DAEED0-1A0B-4664-B27A-87735AA8A891}"/>
    <cellStyle name="Normal 7 4 3 2 6" xfId="2271" xr:uid="{1A676E6E-8855-4DD9-8633-78B350CCFDE6}"/>
    <cellStyle name="Normal 7 4 3 3" xfId="2272" xr:uid="{8BC4ADE4-96FD-421E-B0B2-D73562BA3424}"/>
    <cellStyle name="Normal 7 4 3 3 2" xfId="2273" xr:uid="{4D34F178-437B-40C6-AA13-8D4F4633E09D}"/>
    <cellStyle name="Normal 7 4 3 3 2 2" xfId="2274" xr:uid="{39755DBC-BC19-407C-9AD1-9E19D1165489}"/>
    <cellStyle name="Normal 7 4 3 3 2 3" xfId="2275" xr:uid="{B264D210-443E-4594-92E1-DF813047A04D}"/>
    <cellStyle name="Normal 7 4 3 3 2 4" xfId="2276" xr:uid="{15CDBB06-1F97-4344-B92E-3BC4E38B5C89}"/>
    <cellStyle name="Normal 7 4 3 3 3" xfId="2277" xr:uid="{93FE584E-F6D6-4927-9808-1E4FADA3BE76}"/>
    <cellStyle name="Normal 7 4 3 3 4" xfId="2278" xr:uid="{92E8DA7C-168F-4889-BF87-E83D8A659BB5}"/>
    <cellStyle name="Normal 7 4 3 3 5" xfId="2279" xr:uid="{56FCFB86-F5C6-4A82-A8A2-D30773DA4614}"/>
    <cellStyle name="Normal 7 4 3 4" xfId="2280" xr:uid="{906214BD-E58D-4A12-9746-6A5F123A87CB}"/>
    <cellStyle name="Normal 7 4 3 4 2" xfId="2281" xr:uid="{38F026CC-8E57-46A7-B587-4FAFD88CA943}"/>
    <cellStyle name="Normal 7 4 3 4 3" xfId="2282" xr:uid="{29AFE2F4-579C-487C-847F-9B05EA403500}"/>
    <cellStyle name="Normal 7 4 3 4 4" xfId="2283" xr:uid="{D96AC50D-8ABF-4DB5-9E00-4E9C16368DF5}"/>
    <cellStyle name="Normal 7 4 3 5" xfId="2284" xr:uid="{12D1D0BE-85D6-4884-9DD6-173AEA515AE1}"/>
    <cellStyle name="Normal 7 4 3 5 2" xfId="2285" xr:uid="{842EB743-E5F8-401B-961A-6D41D820F201}"/>
    <cellStyle name="Normal 7 4 3 5 3" xfId="2286" xr:uid="{5A190B84-5E6C-4B54-9451-314DD67E5E70}"/>
    <cellStyle name="Normal 7 4 3 5 4" xfId="2287" xr:uid="{8E736038-3330-417C-A76A-4046AC80AFA5}"/>
    <cellStyle name="Normal 7 4 3 6" xfId="2288" xr:uid="{EAE7CD52-3CAF-4455-A7EE-385DAB1CA162}"/>
    <cellStyle name="Normal 7 4 3 7" xfId="2289" xr:uid="{3F1A084C-7F1F-4A6A-88BC-803203F36884}"/>
    <cellStyle name="Normal 7 4 3 8" xfId="2290" xr:uid="{23C01767-814C-4FDC-A050-FFB387623CEF}"/>
    <cellStyle name="Normal 7 4 4" xfId="2291" xr:uid="{DF21A606-AD62-470A-A79F-CFF3FC3FFA48}"/>
    <cellStyle name="Normal 7 4 4 2" xfId="2292" xr:uid="{24AD4F33-AF0D-4687-82B7-475464C13EA9}"/>
    <cellStyle name="Normal 7 4 4 2 2" xfId="2293" xr:uid="{59A800FB-A5B6-40D1-93F9-B5890924F124}"/>
    <cellStyle name="Normal 7 4 4 2 2 2" xfId="2294" xr:uid="{94A874D3-0529-4774-9698-DEA909D1D91C}"/>
    <cellStyle name="Normal 7 4 4 2 2 3" xfId="2295" xr:uid="{805DF4DD-9056-4153-8444-F74ABCD82E4F}"/>
    <cellStyle name="Normal 7 4 4 2 2 4" xfId="2296" xr:uid="{A9C6B65C-9AEC-465B-B7BA-04D591AA4027}"/>
    <cellStyle name="Normal 7 4 4 2 3" xfId="2297" xr:uid="{C99F3BCC-EBFC-499F-8882-2E7512E132C4}"/>
    <cellStyle name="Normal 7 4 4 2 4" xfId="2298" xr:uid="{FF8176D1-A96D-4233-9F89-195C48FCCBC2}"/>
    <cellStyle name="Normal 7 4 4 2 5" xfId="2299" xr:uid="{178F69BA-6C55-4E6C-B5E0-840F31B59C7C}"/>
    <cellStyle name="Normal 7 4 4 3" xfId="2300" xr:uid="{15B2BA2C-323A-45C5-8EC6-CB46DED65E69}"/>
    <cellStyle name="Normal 7 4 4 3 2" xfId="2301" xr:uid="{0EEEE492-43CD-4D9F-864D-12C2F15C6834}"/>
    <cellStyle name="Normal 7 4 4 3 3" xfId="2302" xr:uid="{38D09AF6-4E2F-45F5-ADA9-94068420A3BB}"/>
    <cellStyle name="Normal 7 4 4 3 4" xfId="2303" xr:uid="{2B3C5D35-AAA0-4303-B84D-4442D00A2DB1}"/>
    <cellStyle name="Normal 7 4 4 4" xfId="2304" xr:uid="{D043822E-03ED-4DB6-84E3-0450631E9732}"/>
    <cellStyle name="Normal 7 4 4 4 2" xfId="2305" xr:uid="{7979092F-3B4D-4264-AA10-8CF7C7D45B1C}"/>
    <cellStyle name="Normal 7 4 4 4 3" xfId="2306" xr:uid="{6A6134C0-F9C6-482D-81C2-D37B4936E011}"/>
    <cellStyle name="Normal 7 4 4 4 4" xfId="2307" xr:uid="{2F9409A0-FD41-42E4-A7BF-C5E8D2C187CC}"/>
    <cellStyle name="Normal 7 4 4 5" xfId="2308" xr:uid="{F9575A79-DFA5-4D0F-8AF1-7F1617B28D7D}"/>
    <cellStyle name="Normal 7 4 4 6" xfId="2309" xr:uid="{BD5C7892-2363-44AC-99E4-4861AA9B0393}"/>
    <cellStyle name="Normal 7 4 4 7" xfId="2310" xr:uid="{A1846066-65E1-43AD-A749-D67284B3F6E6}"/>
    <cellStyle name="Normal 7 4 5" xfId="2311" xr:uid="{D98D5126-8750-467A-A215-34370170F840}"/>
    <cellStyle name="Normal 7 4 5 2" xfId="2312" xr:uid="{E49A175A-5A17-43D5-A144-3DBDAE28EC7F}"/>
    <cellStyle name="Normal 7 4 5 2 2" xfId="2313" xr:uid="{27C3D729-691F-4ACC-BF88-B93464627334}"/>
    <cellStyle name="Normal 7 4 5 2 3" xfId="2314" xr:uid="{3F780C16-F31C-4276-A897-1831C87CF936}"/>
    <cellStyle name="Normal 7 4 5 2 4" xfId="2315" xr:uid="{43F225A1-46C0-4E16-A2AE-88A8F1275709}"/>
    <cellStyle name="Normal 7 4 5 3" xfId="2316" xr:uid="{7A63F950-2410-4533-A00C-FBDAB870F3C7}"/>
    <cellStyle name="Normal 7 4 5 3 2" xfId="2317" xr:uid="{50437CFD-EC75-400C-90C1-C0C6BFBD604A}"/>
    <cellStyle name="Normal 7 4 5 3 3" xfId="2318" xr:uid="{6DCDF34F-F88C-48D9-B14B-E219A2FA8651}"/>
    <cellStyle name="Normal 7 4 5 3 4" xfId="2319" xr:uid="{F8F1F02F-95C8-4B10-B286-3156F8F1E45A}"/>
    <cellStyle name="Normal 7 4 5 4" xfId="2320" xr:uid="{48BE594C-1B85-42E4-ACA1-D2B12E8D2A7C}"/>
    <cellStyle name="Normal 7 4 5 5" xfId="2321" xr:uid="{F11DDD66-2E0F-4A3B-AC40-7C0B0914F36C}"/>
    <cellStyle name="Normal 7 4 5 6" xfId="2322" xr:uid="{462444B2-D640-4F6C-B8ED-E661AD012FA3}"/>
    <cellStyle name="Normal 7 4 6" xfId="2323" xr:uid="{38C68008-34C7-4004-95A5-5DC487422A17}"/>
    <cellStyle name="Normal 7 4 6 2" xfId="2324" xr:uid="{11701433-8D8C-4F92-9F3C-8AA70A2D3786}"/>
    <cellStyle name="Normal 7 4 6 2 2" xfId="2325" xr:uid="{57167A36-00B5-4991-B264-68E9E2EB6B84}"/>
    <cellStyle name="Normal 7 4 6 2 3" xfId="2326" xr:uid="{BA4CE622-7887-4019-9C26-1FDBE22E7E15}"/>
    <cellStyle name="Normal 7 4 6 2 4" xfId="2327" xr:uid="{233567B2-AD8D-4B00-94D0-82022D2B4AEC}"/>
    <cellStyle name="Normal 7 4 6 3" xfId="2328" xr:uid="{D80B5FAF-5C8D-47FA-AF68-C181B5721A14}"/>
    <cellStyle name="Normal 7 4 6 4" xfId="2329" xr:uid="{BCD453FD-B87F-4F1C-9ADC-027155ADCD01}"/>
    <cellStyle name="Normal 7 4 6 5" xfId="2330" xr:uid="{688DB471-EBAF-4849-BAFF-7A66775DD7F8}"/>
    <cellStyle name="Normal 7 4 7" xfId="2331" xr:uid="{0C1D8C17-E5F6-4ABB-86B9-03E6CC50D3A6}"/>
    <cellStyle name="Normal 7 4 7 2" xfId="2332" xr:uid="{8080B52B-59D3-4DF7-94BD-3C28EEEF88E6}"/>
    <cellStyle name="Normal 7 4 7 3" xfId="2333" xr:uid="{4D931DFF-049F-4003-97FD-71CF5116D5E4}"/>
    <cellStyle name="Normal 7 4 7 4" xfId="2334" xr:uid="{24B4C9E7-5B9B-4BCC-9C33-5EB10C34FC72}"/>
    <cellStyle name="Normal 7 4 8" xfId="2335" xr:uid="{DCF1674B-9992-40BD-A83F-F8F5162E4FA1}"/>
    <cellStyle name="Normal 7 4 8 2" xfId="2336" xr:uid="{40899D0A-113A-403C-B476-F62CC8944A28}"/>
    <cellStyle name="Normal 7 4 8 3" xfId="2337" xr:uid="{213A5DC5-CD5C-49A7-9313-85157E45BA36}"/>
    <cellStyle name="Normal 7 4 8 4" xfId="2338" xr:uid="{5B1F68C9-0335-417F-B9C8-D302A11573D4}"/>
    <cellStyle name="Normal 7 4 9" xfId="2339" xr:uid="{36243BF7-574B-4061-B35D-45A2439AB939}"/>
    <cellStyle name="Normal 7 5" xfId="2340" xr:uid="{B6F24EDE-1F8C-4F9C-A45E-7377032376C5}"/>
    <cellStyle name="Normal 7 5 2" xfId="2341" xr:uid="{64701A5B-52D0-414B-9BD0-EB8C9ACFF31A}"/>
    <cellStyle name="Normal 7 5 2 2" xfId="2342" xr:uid="{1D05B710-9EFB-4ABB-A3E1-47365AC3B106}"/>
    <cellStyle name="Normal 7 5 2 2 2" xfId="2343" xr:uid="{4A4E9F7F-112D-43D6-BE62-490FBB70399C}"/>
    <cellStyle name="Normal 7 5 2 2 2 2" xfId="2344" xr:uid="{EC4C34BF-B3D0-4982-B1E9-0602B47EB579}"/>
    <cellStyle name="Normal 7 5 2 2 2 3" xfId="2345" xr:uid="{5A026D7E-C467-42E0-BB7E-242163139D38}"/>
    <cellStyle name="Normal 7 5 2 2 2 4" xfId="2346" xr:uid="{2FE4C969-6018-442A-9561-035222779092}"/>
    <cellStyle name="Normal 7 5 2 2 3" xfId="2347" xr:uid="{E3E1215C-7428-41E2-ABA4-E85B3FAED6D1}"/>
    <cellStyle name="Normal 7 5 2 2 3 2" xfId="2348" xr:uid="{E23583F1-71E2-4E86-89DC-2F2A77695542}"/>
    <cellStyle name="Normal 7 5 2 2 3 3" xfId="2349" xr:uid="{35AFA69B-AC3D-4630-A11E-1E43AA9A947B}"/>
    <cellStyle name="Normal 7 5 2 2 3 4" xfId="2350" xr:uid="{0AAD1B15-C21C-4AFB-8D11-0A40941549C3}"/>
    <cellStyle name="Normal 7 5 2 2 4" xfId="2351" xr:uid="{6E136786-2130-47D5-9445-32509DCE3D81}"/>
    <cellStyle name="Normal 7 5 2 2 5" xfId="2352" xr:uid="{463792AC-3195-44C6-A19F-6C6E47EF783F}"/>
    <cellStyle name="Normal 7 5 2 2 6" xfId="2353" xr:uid="{D35A766E-9B0B-4C92-AA79-63C6A9C57756}"/>
    <cellStyle name="Normal 7 5 2 3" xfId="2354" xr:uid="{AC02C22A-CA2E-4212-864C-558D746DF9BE}"/>
    <cellStyle name="Normal 7 5 2 3 2" xfId="2355" xr:uid="{03B9C47E-FD70-4094-836E-9F069FDC4264}"/>
    <cellStyle name="Normal 7 5 2 3 2 2" xfId="2356" xr:uid="{3D3E7A1E-B2A5-4CEE-A551-43A0052CF662}"/>
    <cellStyle name="Normal 7 5 2 3 2 3" xfId="2357" xr:uid="{22DA6ECD-7442-4EFE-8B5C-2087FEF5FAA7}"/>
    <cellStyle name="Normal 7 5 2 3 2 4" xfId="2358" xr:uid="{8CFA07B8-A7AD-4367-881B-C14B79B45CAE}"/>
    <cellStyle name="Normal 7 5 2 3 3" xfId="2359" xr:uid="{1FE728A4-AEC0-4E5D-92B6-EE2ACB5353D4}"/>
    <cellStyle name="Normal 7 5 2 3 4" xfId="2360" xr:uid="{DCD27434-4B5B-44FF-B21F-1941D819EA20}"/>
    <cellStyle name="Normal 7 5 2 3 5" xfId="2361" xr:uid="{325337ED-0CE0-42C2-B206-73F1DFABCC07}"/>
    <cellStyle name="Normal 7 5 2 4" xfId="2362" xr:uid="{03E549F0-5B7F-458C-8FF8-1C6430CF0388}"/>
    <cellStyle name="Normal 7 5 2 4 2" xfId="2363" xr:uid="{41917B85-EC1C-426F-B7A4-8409971D8AE5}"/>
    <cellStyle name="Normal 7 5 2 4 3" xfId="2364" xr:uid="{B1A1CB32-279C-4D60-A242-AF391ECA8B6B}"/>
    <cellStyle name="Normal 7 5 2 4 4" xfId="2365" xr:uid="{7F8E7128-05D9-4983-8155-681239377BCE}"/>
    <cellStyle name="Normal 7 5 2 5" xfId="2366" xr:uid="{1CB25299-81F9-485F-862D-7D9F424E3712}"/>
    <cellStyle name="Normal 7 5 2 5 2" xfId="2367" xr:uid="{7819CBE9-9E13-41B9-9C25-10A31F5BAFAC}"/>
    <cellStyle name="Normal 7 5 2 5 3" xfId="2368" xr:uid="{1B30AE5F-5159-45D6-B8BF-08D3BD379128}"/>
    <cellStyle name="Normal 7 5 2 5 4" xfId="2369" xr:uid="{913A4C3F-10F8-4E27-A729-53FD4D86BA74}"/>
    <cellStyle name="Normal 7 5 2 6" xfId="2370" xr:uid="{EA49B611-9B27-44FC-A5F3-79EBC875873A}"/>
    <cellStyle name="Normal 7 5 2 7" xfId="2371" xr:uid="{CE30DDCC-563E-4590-9F79-9B3D4C2A5BB5}"/>
    <cellStyle name="Normal 7 5 2 8" xfId="2372" xr:uid="{34AE7EE9-04F2-483C-900B-FC1D8E79399B}"/>
    <cellStyle name="Normal 7 5 3" xfId="2373" xr:uid="{609376D8-A723-4D45-9894-16C87BB35563}"/>
    <cellStyle name="Normal 7 5 3 2" xfId="2374" xr:uid="{F9192819-049D-46B9-A082-68803E41E74B}"/>
    <cellStyle name="Normal 7 5 3 2 2" xfId="2375" xr:uid="{91394624-4140-457D-966A-0E5DC323E704}"/>
    <cellStyle name="Normal 7 5 3 2 3" xfId="2376" xr:uid="{B04D47A0-1B80-4EE1-A14B-A03D4B15EBE5}"/>
    <cellStyle name="Normal 7 5 3 2 4" xfId="2377" xr:uid="{2FB72ABE-BA95-48FA-9403-8FAC0C68C277}"/>
    <cellStyle name="Normal 7 5 3 3" xfId="2378" xr:uid="{BABD1506-EF6E-435A-B484-9B026B402BD3}"/>
    <cellStyle name="Normal 7 5 3 3 2" xfId="2379" xr:uid="{0A2A87A3-0B0A-4CEB-BEBC-966A78EDBCC1}"/>
    <cellStyle name="Normal 7 5 3 3 3" xfId="2380" xr:uid="{556862DE-75E8-4552-92CD-63B827A42D70}"/>
    <cellStyle name="Normal 7 5 3 3 4" xfId="2381" xr:uid="{F64280F7-3ED6-41B6-9E20-B78A0B81FAF5}"/>
    <cellStyle name="Normal 7 5 3 4" xfId="2382" xr:uid="{A2C02E51-22B0-4DA5-8CA5-F46712C188E1}"/>
    <cellStyle name="Normal 7 5 3 5" xfId="2383" xr:uid="{37DFFD0C-27C0-4599-8194-33F485406DC0}"/>
    <cellStyle name="Normal 7 5 3 6" xfId="2384" xr:uid="{4F9B2A04-37FC-4944-B37A-59DAB357B87B}"/>
    <cellStyle name="Normal 7 5 4" xfId="2385" xr:uid="{6F52A6F3-387E-40BA-84DB-B49F4AD7548F}"/>
    <cellStyle name="Normal 7 5 4 2" xfId="2386" xr:uid="{F965BBE4-9B62-4C4B-A2E8-006C6D8824B7}"/>
    <cellStyle name="Normal 7 5 4 2 2" xfId="2387" xr:uid="{83341884-4752-4EBF-B0A1-7379E1BBC651}"/>
    <cellStyle name="Normal 7 5 4 2 3" xfId="2388" xr:uid="{A3DB9021-45F2-4E78-BA29-206326FEB876}"/>
    <cellStyle name="Normal 7 5 4 2 4" xfId="2389" xr:uid="{16DDE6ED-AFB0-4E04-ACE9-14BF0D9D850C}"/>
    <cellStyle name="Normal 7 5 4 3" xfId="2390" xr:uid="{81672277-29B5-47F3-B621-BD6062B1C0F0}"/>
    <cellStyle name="Normal 7 5 4 4" xfId="2391" xr:uid="{D30463E9-B6FD-4D4B-83E0-1D065ADACF9A}"/>
    <cellStyle name="Normal 7 5 4 5" xfId="2392" xr:uid="{ADB409DE-CB00-4FCC-92F4-AFC35F8360D4}"/>
    <cellStyle name="Normal 7 5 5" xfId="2393" xr:uid="{E8B905DA-94B2-4FB3-80F2-5F7269B2B1B5}"/>
    <cellStyle name="Normal 7 5 5 2" xfId="2394" xr:uid="{C0F2FE09-FABD-4AAE-AF53-2911CCDAB79E}"/>
    <cellStyle name="Normal 7 5 5 3" xfId="2395" xr:uid="{CDA29464-8352-4B37-BA14-D9C804DA81CD}"/>
    <cellStyle name="Normal 7 5 5 4" xfId="2396" xr:uid="{ED8A9958-59F9-4006-ADA3-38D0B5CBDC4E}"/>
    <cellStyle name="Normal 7 5 6" xfId="2397" xr:uid="{36378F4B-0F89-4332-A1E1-5EC24A97298A}"/>
    <cellStyle name="Normal 7 5 6 2" xfId="2398" xr:uid="{A5FBD0C8-2224-47CA-B1F8-AEB66D816B9D}"/>
    <cellStyle name="Normal 7 5 6 3" xfId="2399" xr:uid="{52CA8A5D-CFB6-48B6-8F1B-462DD531CC83}"/>
    <cellStyle name="Normal 7 5 6 4" xfId="2400" xr:uid="{42C6B416-CD56-4BF5-BC11-F59A0EED76FF}"/>
    <cellStyle name="Normal 7 5 7" xfId="2401" xr:uid="{89A7CBB1-486E-418C-89C3-0FBF6C054850}"/>
    <cellStyle name="Normal 7 5 8" xfId="2402" xr:uid="{976EEE5B-4807-4EDE-9A47-70F46EFCB695}"/>
    <cellStyle name="Normal 7 5 9" xfId="2403" xr:uid="{248E4478-9ADC-4618-A373-F3C061E34985}"/>
    <cellStyle name="Normal 7 6" xfId="2404" xr:uid="{7371B15D-7CD0-4F81-858C-0DECD130EE5B}"/>
    <cellStyle name="Normal 7 6 2" xfId="2405" xr:uid="{2A8814D9-5066-4AF5-9FEF-35FD82CCA9D1}"/>
    <cellStyle name="Normal 7 6 2 2" xfId="2406" xr:uid="{C897F80E-3069-4BA8-814D-F38B550B666C}"/>
    <cellStyle name="Normal 7 6 2 2 2" xfId="2407" xr:uid="{781F7BC3-4E30-4482-8209-C1815B3B9A9E}"/>
    <cellStyle name="Normal 7 6 2 2 2 2" xfId="4096" xr:uid="{4F905342-FB8B-430B-B663-D1F656029487}"/>
    <cellStyle name="Normal 7 6 2 2 3" xfId="2408" xr:uid="{5D93B5BB-E509-4CAF-904C-1622B2C39415}"/>
    <cellStyle name="Normal 7 6 2 2 4" xfId="2409" xr:uid="{8848D0FA-7CBA-4A2E-B0AF-7420104A98CF}"/>
    <cellStyle name="Normal 7 6 2 3" xfId="2410" xr:uid="{A0A7F7DA-2FA3-4A41-B009-5843C2F669A7}"/>
    <cellStyle name="Normal 7 6 2 3 2" xfId="2411" xr:uid="{6EBD8627-D078-43AA-9C92-61AFF3515AFC}"/>
    <cellStyle name="Normal 7 6 2 3 3" xfId="2412" xr:uid="{F39CDA11-792E-4CF4-BD83-135A06037F57}"/>
    <cellStyle name="Normal 7 6 2 3 4" xfId="2413" xr:uid="{3A8BA7D5-577D-471F-947F-7537D5FCB8AA}"/>
    <cellStyle name="Normal 7 6 2 4" xfId="2414" xr:uid="{FADFE749-7360-40CE-9913-ED7222C0C6AA}"/>
    <cellStyle name="Normal 7 6 2 5" xfId="2415" xr:uid="{8B0ADD04-28B7-4B95-AA6F-C1F30A81B275}"/>
    <cellStyle name="Normal 7 6 2 6" xfId="2416" xr:uid="{76893C7C-4B1F-4B77-96A0-885752B9AAF2}"/>
    <cellStyle name="Normal 7 6 3" xfId="2417" xr:uid="{9D639768-17B0-455E-A08D-2F323BC7C8C6}"/>
    <cellStyle name="Normal 7 6 3 2" xfId="2418" xr:uid="{F6CF8597-38CC-4C01-9BFD-21FEE56418B7}"/>
    <cellStyle name="Normal 7 6 3 2 2" xfId="2419" xr:uid="{1A732D34-B493-4F7F-B743-9056D1C4108B}"/>
    <cellStyle name="Normal 7 6 3 2 3" xfId="2420" xr:uid="{6F041373-3287-411E-8127-AE3B744E1B8A}"/>
    <cellStyle name="Normal 7 6 3 2 4" xfId="2421" xr:uid="{715D3FFF-AA7A-4B7D-B31D-A3980F83AEAD}"/>
    <cellStyle name="Normal 7 6 3 3" xfId="2422" xr:uid="{5F17F48F-932D-4F56-BB6B-B0DC880E8C86}"/>
    <cellStyle name="Normal 7 6 3 4" xfId="2423" xr:uid="{55D21F16-05CD-49A5-9288-40D691B9FCC8}"/>
    <cellStyle name="Normal 7 6 3 5" xfId="2424" xr:uid="{ED999D25-5469-423B-A796-1415B0EEE887}"/>
    <cellStyle name="Normal 7 6 4" xfId="2425" xr:uid="{353D1F7F-FA9F-4AD0-A26A-E4A8689C7D3B}"/>
    <cellStyle name="Normal 7 6 4 2" xfId="2426" xr:uid="{B79B37AC-23C5-49BE-83AB-8BEFA99AD225}"/>
    <cellStyle name="Normal 7 6 4 3" xfId="2427" xr:uid="{5ABBBD41-B5CE-40F1-9678-AB3F7FA03D10}"/>
    <cellStyle name="Normal 7 6 4 4" xfId="2428" xr:uid="{0684C6CB-CA85-4F24-8EE0-50E913200779}"/>
    <cellStyle name="Normal 7 6 5" xfId="2429" xr:uid="{2FC62029-6EE0-48B6-9E7E-9682B170A7F0}"/>
    <cellStyle name="Normal 7 6 5 2" xfId="2430" xr:uid="{AF048C6E-713A-4656-8271-40F9B5D5AC7F}"/>
    <cellStyle name="Normal 7 6 5 3" xfId="2431" xr:uid="{D95BB732-B2B4-404C-9BCF-1CAD7D184A57}"/>
    <cellStyle name="Normal 7 6 5 4" xfId="2432" xr:uid="{2C98B1E1-0E43-4BCD-B4BD-F53A17AFE50C}"/>
    <cellStyle name="Normal 7 6 6" xfId="2433" xr:uid="{1D6712EF-C047-4024-AAA1-23AE05E0520B}"/>
    <cellStyle name="Normal 7 6 7" xfId="2434" xr:uid="{57AB2321-D146-4CE8-8153-22DD0110B6C4}"/>
    <cellStyle name="Normal 7 6 8" xfId="2435" xr:uid="{D2DADABC-E533-49C8-9F35-9535E6AE45D7}"/>
    <cellStyle name="Normal 7 7" xfId="2436" xr:uid="{510B72F1-1D6D-450A-BBED-E220616C4204}"/>
    <cellStyle name="Normal 7 7 2" xfId="2437" xr:uid="{C73BCABD-F344-4823-A2DF-882505CD1C9E}"/>
    <cellStyle name="Normal 7 7 2 2" xfId="2438" xr:uid="{183B69F8-94F7-4778-8E3E-BC53A5DEEA10}"/>
    <cellStyle name="Normal 7 7 2 2 2" xfId="2439" xr:uid="{F15F97F0-5778-4C57-97D3-A910FF1B027E}"/>
    <cellStyle name="Normal 7 7 2 2 3" xfId="2440" xr:uid="{3EDFB9C3-0659-4A3F-B0ED-6417C08C0F24}"/>
    <cellStyle name="Normal 7 7 2 2 4" xfId="2441" xr:uid="{76064189-038F-4B63-AFE3-AF98D16EC2EC}"/>
    <cellStyle name="Normal 7 7 2 3" xfId="2442" xr:uid="{C64516B0-4F2E-42E4-B88B-B440B09F6BD2}"/>
    <cellStyle name="Normal 7 7 2 4" xfId="2443" xr:uid="{B44D0004-5065-4CF0-B9EE-C507D849F030}"/>
    <cellStyle name="Normal 7 7 2 5" xfId="2444" xr:uid="{4BBFBE0E-66C0-4FA4-8A96-4132F1006D69}"/>
    <cellStyle name="Normal 7 7 3" xfId="2445" xr:uid="{8C0A0D15-EC66-480F-9584-26992E716089}"/>
    <cellStyle name="Normal 7 7 3 2" xfId="2446" xr:uid="{737F960F-9856-4325-A5AC-2CC2A6C9FC18}"/>
    <cellStyle name="Normal 7 7 3 3" xfId="2447" xr:uid="{1FC2A5BF-2548-4729-A6CF-C70F116C6C9F}"/>
    <cellStyle name="Normal 7 7 3 4" xfId="2448" xr:uid="{AC2B3A11-447D-400D-A4DE-70365CA7B941}"/>
    <cellStyle name="Normal 7 7 4" xfId="2449" xr:uid="{28D690EA-CFFF-4908-80AC-D90501C9ED40}"/>
    <cellStyle name="Normal 7 7 4 2" xfId="2450" xr:uid="{A820D4CE-CAAD-4F76-BD5C-6B4B42F74DE6}"/>
    <cellStyle name="Normal 7 7 4 3" xfId="2451" xr:uid="{C86B99A9-B12F-4063-B88E-E1524CAAB501}"/>
    <cellStyle name="Normal 7 7 4 4" xfId="2452" xr:uid="{F1BC80DA-F3D9-4691-9243-78A1A62748EC}"/>
    <cellStyle name="Normal 7 7 5" xfId="2453" xr:uid="{BC8928BE-9E87-4B51-8E4D-F3AC56D12484}"/>
    <cellStyle name="Normal 7 7 6" xfId="2454" xr:uid="{9465FECA-720C-4B1D-920A-5815100EDBBA}"/>
    <cellStyle name="Normal 7 7 7" xfId="2455" xr:uid="{5851AB72-C037-4E9D-980D-2138D509B38E}"/>
    <cellStyle name="Normal 7 8" xfId="2456" xr:uid="{E4862B4A-75CC-4A00-8931-E4A303F8AF1D}"/>
    <cellStyle name="Normal 7 8 2" xfId="2457" xr:uid="{7A9B4618-2516-40A2-9DF8-5C4B5FA5926A}"/>
    <cellStyle name="Normal 7 8 2 2" xfId="2458" xr:uid="{4B89C032-7730-432D-AF7F-DF7AF0C17C97}"/>
    <cellStyle name="Normal 7 8 2 3" xfId="2459" xr:uid="{B9400B05-E44A-4435-BF31-7AF5E6CDCD3E}"/>
    <cellStyle name="Normal 7 8 2 4" xfId="2460" xr:uid="{6666957C-7D17-4D2C-8735-67CA72A4D776}"/>
    <cellStyle name="Normal 7 8 3" xfId="2461" xr:uid="{E6B6487A-7B3B-4BA6-951B-834FA42F6793}"/>
    <cellStyle name="Normal 7 8 3 2" xfId="2462" xr:uid="{00C4EB79-C58D-4AF6-8060-B251B346D25B}"/>
    <cellStyle name="Normal 7 8 3 3" xfId="2463" xr:uid="{2C5896C1-FE57-4FAE-A312-FDDEEA640F1D}"/>
    <cellStyle name="Normal 7 8 3 4" xfId="2464" xr:uid="{C35471FA-7DC5-4D50-9F11-23C57EE7163C}"/>
    <cellStyle name="Normal 7 8 4" xfId="2465" xr:uid="{1BB15192-CC73-4F9F-8C80-BD9D4D2053BA}"/>
    <cellStyle name="Normal 7 8 5" xfId="2466" xr:uid="{5C953BF7-0817-4643-87C9-9491A0C2AFEF}"/>
    <cellStyle name="Normal 7 8 6" xfId="2467" xr:uid="{1786A2F1-17E6-4E95-91DC-FC225AA492DA}"/>
    <cellStyle name="Normal 7 9" xfId="2468" xr:uid="{1C3BD870-04CF-42FF-8699-07A1ADD9C908}"/>
    <cellStyle name="Normal 7 9 2" xfId="2469" xr:uid="{393E055A-7F77-479F-8127-E0851EC6EE0D}"/>
    <cellStyle name="Normal 7 9 2 2" xfId="2470" xr:uid="{61467DED-316E-4818-A9E8-0589DB9E0AD9}"/>
    <cellStyle name="Normal 7 9 2 2 2" xfId="4379" xr:uid="{C58D569C-8402-45E3-BC3A-DAA88A72D720}"/>
    <cellStyle name="Normal 7 9 2 2 3" xfId="4611" xr:uid="{DB5F88DC-70E7-437E-BD96-8E61D9334385}"/>
    <cellStyle name="Normal 7 9 2 3" xfId="2471" xr:uid="{3315E09A-073B-49F6-8739-98EFF1CA9863}"/>
    <cellStyle name="Normal 7 9 2 4" xfId="2472" xr:uid="{B3A4DA60-2B43-47DF-8B10-F9EC38D4C734}"/>
    <cellStyle name="Normal 7 9 3" xfId="2473" xr:uid="{FC797E58-184E-4AFE-AB82-F92A6DE882BA}"/>
    <cellStyle name="Normal 7 9 4" xfId="2474" xr:uid="{0B1F783A-15A2-4EDD-A93E-53BFD0A97CAE}"/>
    <cellStyle name="Normal 7 9 4 2" xfId="4745" xr:uid="{7D3714C9-4BBC-40F5-8CB9-4C171A34301D}"/>
    <cellStyle name="Normal 7 9 4 3" xfId="4612" xr:uid="{7B22F583-68D6-4B61-9E82-5A78626712F5}"/>
    <cellStyle name="Normal 7 9 4 4" xfId="4464" xr:uid="{058B7157-450F-4AD9-862C-F7CCF40C9BD1}"/>
    <cellStyle name="Normal 7 9 5" xfId="2475" xr:uid="{7AC93727-9D03-412C-9290-D1B15022209C}"/>
    <cellStyle name="Normal 8" xfId="87" xr:uid="{0685B9C9-E0EA-4FE5-BD6B-9FCABDBB2CF8}"/>
    <cellStyle name="Normal 8 10" xfId="2476" xr:uid="{28D762C6-FBA2-4203-80DC-B355A006D67E}"/>
    <cellStyle name="Normal 8 10 2" xfId="2477" xr:uid="{6A9F899C-E8DE-44EA-BDAB-8CCAF72CA6F3}"/>
    <cellStyle name="Normal 8 10 3" xfId="2478" xr:uid="{BEE4D4A3-B1DF-4EE2-97FB-ECBD2977EEA6}"/>
    <cellStyle name="Normal 8 10 4" xfId="2479" xr:uid="{AC4D8DA9-A0CB-4269-81C4-0FB42210983B}"/>
    <cellStyle name="Normal 8 11" xfId="2480" xr:uid="{7ECF499B-F7DB-426D-94A2-8B4BE8ACACA9}"/>
    <cellStyle name="Normal 8 11 2" xfId="2481" xr:uid="{5DDBB928-ECF7-4830-80D7-378DF7FFEDFC}"/>
    <cellStyle name="Normal 8 11 3" xfId="2482" xr:uid="{429AA520-1B33-404A-8EB0-5E450CEB07B7}"/>
    <cellStyle name="Normal 8 11 4" xfId="2483" xr:uid="{42AF4E3A-B36D-420E-A49F-8D71DBF7D5AC}"/>
    <cellStyle name="Normal 8 12" xfId="2484" xr:uid="{CFADCCEF-98E0-428D-84ED-1CA4B3CF335A}"/>
    <cellStyle name="Normal 8 12 2" xfId="2485" xr:uid="{9DC112C5-6029-46FE-9769-000640F1B594}"/>
    <cellStyle name="Normal 8 13" xfId="2486" xr:uid="{8A17B7E1-F608-4CB8-BD9F-CAF4D31FD76A}"/>
    <cellStyle name="Normal 8 14" xfId="2487" xr:uid="{A521E341-8EA0-40C3-A559-59F43FF75B80}"/>
    <cellStyle name="Normal 8 15" xfId="2488" xr:uid="{FD748534-43E2-473C-A506-4AACB5A8C3FA}"/>
    <cellStyle name="Normal 8 2" xfId="88" xr:uid="{7CC68DF3-C445-4039-B4EA-D10D470A75F2}"/>
    <cellStyle name="Normal 8 2 10" xfId="2489" xr:uid="{AA1F0097-0464-4701-AEFB-659E72897D37}"/>
    <cellStyle name="Normal 8 2 11" xfId="2490" xr:uid="{DEE109F0-99B0-450D-AC9D-789350A0E07E}"/>
    <cellStyle name="Normal 8 2 2" xfId="2491" xr:uid="{7CFB2D4D-7957-499E-9ABE-46BFDE5FDB0C}"/>
    <cellStyle name="Normal 8 2 2 2" xfId="2492" xr:uid="{079A3B7D-BAB4-4DCB-822E-26A214012901}"/>
    <cellStyle name="Normal 8 2 2 2 2" xfId="2493" xr:uid="{B2D483D2-197E-41AA-9FE5-431A964A04BC}"/>
    <cellStyle name="Normal 8 2 2 2 2 2" xfId="2494" xr:uid="{A136140D-2160-41B8-B289-C5B7A3C007F3}"/>
    <cellStyle name="Normal 8 2 2 2 2 2 2" xfId="2495" xr:uid="{DCB32D24-2434-4A39-A0CC-E41E12B84437}"/>
    <cellStyle name="Normal 8 2 2 2 2 2 2 2" xfId="4097" xr:uid="{DD3B9A47-2E42-48CE-90E6-4D29997D1F14}"/>
    <cellStyle name="Normal 8 2 2 2 2 2 2 2 2" xfId="4098" xr:uid="{A343F998-D37A-48FB-99A4-0C192D24FFC7}"/>
    <cellStyle name="Normal 8 2 2 2 2 2 2 3" xfId="4099" xr:uid="{8C50579C-0D8C-4379-AC4D-180473DC1C87}"/>
    <cellStyle name="Normal 8 2 2 2 2 2 3" xfId="2496" xr:uid="{0DD22A5C-7C84-49E0-AD11-8EFF80116EC8}"/>
    <cellStyle name="Normal 8 2 2 2 2 2 3 2" xfId="4100" xr:uid="{6913DA65-FFE5-47CE-A312-98EECD67108A}"/>
    <cellStyle name="Normal 8 2 2 2 2 2 4" xfId="2497" xr:uid="{1E7012EB-975B-4313-8F1B-9B84C5B27BFB}"/>
    <cellStyle name="Normal 8 2 2 2 2 3" xfId="2498" xr:uid="{B9EB7D41-7F85-4DD2-A7FA-3511DE031E11}"/>
    <cellStyle name="Normal 8 2 2 2 2 3 2" xfId="2499" xr:uid="{C8678131-3668-4B13-9937-DF8AD9047A4A}"/>
    <cellStyle name="Normal 8 2 2 2 2 3 2 2" xfId="4101" xr:uid="{2B411954-B6EE-4004-A4BF-43C263B6D8E2}"/>
    <cellStyle name="Normal 8 2 2 2 2 3 3" xfId="2500" xr:uid="{5E7F43B0-1B14-4435-9ED4-7DC4049BB44E}"/>
    <cellStyle name="Normal 8 2 2 2 2 3 4" xfId="2501" xr:uid="{5FBDEEA5-C769-43D8-BA9D-EE99A651524F}"/>
    <cellStyle name="Normal 8 2 2 2 2 4" xfId="2502" xr:uid="{C9000259-96A5-4E43-A556-C9725AA7979D}"/>
    <cellStyle name="Normal 8 2 2 2 2 4 2" xfId="4102" xr:uid="{DDBC6872-5DFB-4CC7-BB2E-276B7C568F31}"/>
    <cellStyle name="Normal 8 2 2 2 2 5" xfId="2503" xr:uid="{8E865E7D-7E55-4AD2-AAB8-833C38C78A51}"/>
    <cellStyle name="Normal 8 2 2 2 2 6" xfId="2504" xr:uid="{EE5B5C84-8C77-4998-857C-AF5FDC6152C1}"/>
    <cellStyle name="Normal 8 2 2 2 3" xfId="2505" xr:uid="{B3ACB2A5-01F8-4B6D-ADF1-BF6822BAB4DD}"/>
    <cellStyle name="Normal 8 2 2 2 3 2" xfId="2506" xr:uid="{A3379C3D-80C3-45D1-B31D-3F50B9C6ECAF}"/>
    <cellStyle name="Normal 8 2 2 2 3 2 2" xfId="2507" xr:uid="{173815C0-8CCE-43EC-B444-924642E6512B}"/>
    <cellStyle name="Normal 8 2 2 2 3 2 2 2" xfId="4103" xr:uid="{609BD3F1-2016-425C-99BE-37C49D284AF4}"/>
    <cellStyle name="Normal 8 2 2 2 3 2 2 2 2" xfId="4104" xr:uid="{5BB2DF2E-2C61-4579-A0CC-B31436E3CD1E}"/>
    <cellStyle name="Normal 8 2 2 2 3 2 2 3" xfId="4105" xr:uid="{080C8128-6784-41CE-9405-591A9E2F70F1}"/>
    <cellStyle name="Normal 8 2 2 2 3 2 3" xfId="2508" xr:uid="{07D7CF4D-950C-4427-9FF6-0B54BEBFCE33}"/>
    <cellStyle name="Normal 8 2 2 2 3 2 3 2" xfId="4106" xr:uid="{8AE3F92B-8DE1-446F-97E1-13472431AAEC}"/>
    <cellStyle name="Normal 8 2 2 2 3 2 4" xfId="2509" xr:uid="{880AE273-40F6-46B5-90C9-5A456DCCE8E2}"/>
    <cellStyle name="Normal 8 2 2 2 3 3" xfId="2510" xr:uid="{84A9D274-BDED-4EB7-842B-55FEF4B55AE1}"/>
    <cellStyle name="Normal 8 2 2 2 3 3 2" xfId="4107" xr:uid="{68BF03DC-4FFB-46CB-AF88-C1EFCEFD85A9}"/>
    <cellStyle name="Normal 8 2 2 2 3 3 2 2" xfId="4108" xr:uid="{F7A4B4DA-097A-45F5-A4BB-DB41AA9AB554}"/>
    <cellStyle name="Normal 8 2 2 2 3 3 3" xfId="4109" xr:uid="{B2F60070-DF4F-4463-B01B-DD51A57EB68E}"/>
    <cellStyle name="Normal 8 2 2 2 3 4" xfId="2511" xr:uid="{794C14AC-4937-4F01-912F-2A36EBD60281}"/>
    <cellStyle name="Normal 8 2 2 2 3 4 2" xfId="4110" xr:uid="{AFA00BF2-8A32-4274-AA93-BB9CD0E476EA}"/>
    <cellStyle name="Normal 8 2 2 2 3 5" xfId="2512" xr:uid="{92C66EDE-7CE9-4EA6-B06B-CF387E659E97}"/>
    <cellStyle name="Normal 8 2 2 2 4" xfId="2513" xr:uid="{A0EBAF79-22BA-44DC-8A9C-0CA2F22869FE}"/>
    <cellStyle name="Normal 8 2 2 2 4 2" xfId="2514" xr:uid="{9D7B3E92-0249-4A20-8B37-E80BE0F3A31D}"/>
    <cellStyle name="Normal 8 2 2 2 4 2 2" xfId="4111" xr:uid="{954CF162-26D7-4565-8DCD-CFC25EB74F89}"/>
    <cellStyle name="Normal 8 2 2 2 4 2 2 2" xfId="4112" xr:uid="{93991C06-D72A-4C14-95A3-C5BE933F00D0}"/>
    <cellStyle name="Normal 8 2 2 2 4 2 3" xfId="4113" xr:uid="{665AD1DF-84F4-40AE-8EB6-C34751BC8F5D}"/>
    <cellStyle name="Normal 8 2 2 2 4 3" xfId="2515" xr:uid="{E9C5EC37-0037-4D7E-B7E4-D2382F0D6DAA}"/>
    <cellStyle name="Normal 8 2 2 2 4 3 2" xfId="4114" xr:uid="{C9D51145-EF90-48A0-A5F4-9B9D1812BA4C}"/>
    <cellStyle name="Normal 8 2 2 2 4 4" xfId="2516" xr:uid="{9685321A-E242-463C-9F04-53399E879E05}"/>
    <cellStyle name="Normal 8 2 2 2 5" xfId="2517" xr:uid="{5FB0AB16-AF88-4101-8157-2FC80100B035}"/>
    <cellStyle name="Normal 8 2 2 2 5 2" xfId="2518" xr:uid="{000CBD1A-349C-4643-9D4A-EFD761C02A56}"/>
    <cellStyle name="Normal 8 2 2 2 5 2 2" xfId="4115" xr:uid="{1978A4D0-9F0A-4D63-92DE-2A98AB5E0690}"/>
    <cellStyle name="Normal 8 2 2 2 5 3" xfId="2519" xr:uid="{893F8AC3-6466-4195-A058-2011227432AB}"/>
    <cellStyle name="Normal 8 2 2 2 5 4" xfId="2520" xr:uid="{AC0BA6E3-CAB1-4BC2-A3FB-CA4AE2865EB6}"/>
    <cellStyle name="Normal 8 2 2 2 6" xfId="2521" xr:uid="{D85AA30A-0D3B-4881-A26F-5B1BB3941A2E}"/>
    <cellStyle name="Normal 8 2 2 2 6 2" xfId="4116" xr:uid="{9439A430-8C0C-4BBD-94E1-E974744DDD77}"/>
    <cellStyle name="Normal 8 2 2 2 7" xfId="2522" xr:uid="{30AE97DF-BC80-4698-BDBF-B720073563B0}"/>
    <cellStyle name="Normal 8 2 2 2 8" xfId="2523" xr:uid="{9B91F8BE-73A8-45A6-B36E-A900EF8D33F1}"/>
    <cellStyle name="Normal 8 2 2 3" xfId="2524" xr:uid="{863BAAAC-65D0-4D27-99CB-D74B755AAA9B}"/>
    <cellStyle name="Normal 8 2 2 3 2" xfId="2525" xr:uid="{3B069481-E70B-4926-B321-957FF2390F3F}"/>
    <cellStyle name="Normal 8 2 2 3 2 2" xfId="2526" xr:uid="{2D895477-9D72-46E1-9303-EE916C944C30}"/>
    <cellStyle name="Normal 8 2 2 3 2 2 2" xfId="4117" xr:uid="{612027EF-881A-4AA2-A7E5-BA178441B37A}"/>
    <cellStyle name="Normal 8 2 2 3 2 2 2 2" xfId="4118" xr:uid="{A1E97978-FBD8-4B31-9335-4C95EB773792}"/>
    <cellStyle name="Normal 8 2 2 3 2 2 3" xfId="4119" xr:uid="{6A6CFA1D-5A22-4175-AF34-2E356BA1DB05}"/>
    <cellStyle name="Normal 8 2 2 3 2 3" xfId="2527" xr:uid="{9EF7B76A-333E-46D6-B73D-E5556EDFE7B8}"/>
    <cellStyle name="Normal 8 2 2 3 2 3 2" xfId="4120" xr:uid="{BF5C1A3B-F3D7-45AB-8E00-91B461370F92}"/>
    <cellStyle name="Normal 8 2 2 3 2 4" xfId="2528" xr:uid="{9BB6EA6F-B3BC-4E9A-8744-E5771D69C391}"/>
    <cellStyle name="Normal 8 2 2 3 3" xfId="2529" xr:uid="{558B11E2-C7D1-418A-BB58-517210862A22}"/>
    <cellStyle name="Normal 8 2 2 3 3 2" xfId="2530" xr:uid="{BAB738D6-7006-4993-8BEA-584B824AFC48}"/>
    <cellStyle name="Normal 8 2 2 3 3 2 2" xfId="4121" xr:uid="{F452E034-3D1E-475F-BDD1-FC427F8F2351}"/>
    <cellStyle name="Normal 8 2 2 3 3 3" xfId="2531" xr:uid="{C1A6B955-C541-4DE7-A120-8AB398A96E04}"/>
    <cellStyle name="Normal 8 2 2 3 3 4" xfId="2532" xr:uid="{CA530472-6FE4-4B40-9B30-F15ED309FEEA}"/>
    <cellStyle name="Normal 8 2 2 3 4" xfId="2533" xr:uid="{F4F5D80C-727A-4FC0-8107-BB43A2C13FE1}"/>
    <cellStyle name="Normal 8 2 2 3 4 2" xfId="4122" xr:uid="{FB5CF4F2-5326-4B14-99A1-ADC20C598EDE}"/>
    <cellStyle name="Normal 8 2 2 3 5" xfId="2534" xr:uid="{52AEDC6C-C57B-4FDC-A2CA-F559E455906B}"/>
    <cellStyle name="Normal 8 2 2 3 6" xfId="2535" xr:uid="{E3342F88-EB3D-461C-8248-E73F5874B5AE}"/>
    <cellStyle name="Normal 8 2 2 4" xfId="2536" xr:uid="{83707FBD-A9EA-46A5-BF47-46C285C91F87}"/>
    <cellStyle name="Normal 8 2 2 4 2" xfId="2537" xr:uid="{1C4286E2-64BB-40CE-9468-6D2BD5FB7ED5}"/>
    <cellStyle name="Normal 8 2 2 4 2 2" xfId="2538" xr:uid="{FB4F79AD-9855-4A46-93D1-F922079DEE8C}"/>
    <cellStyle name="Normal 8 2 2 4 2 2 2" xfId="4123" xr:uid="{92F827E0-8552-45C2-9B3D-CC8C86B5878B}"/>
    <cellStyle name="Normal 8 2 2 4 2 2 2 2" xfId="4124" xr:uid="{49A5B088-EB91-4D29-91EB-7910CCEC43FD}"/>
    <cellStyle name="Normal 8 2 2 4 2 2 3" xfId="4125" xr:uid="{96F99C0A-4CF5-422C-901F-9E0BDA47ACC4}"/>
    <cellStyle name="Normal 8 2 2 4 2 3" xfId="2539" xr:uid="{D770D818-9A44-469E-A441-A203FA517327}"/>
    <cellStyle name="Normal 8 2 2 4 2 3 2" xfId="4126" xr:uid="{B1838159-6F1D-4502-8116-E1D21BE791DA}"/>
    <cellStyle name="Normal 8 2 2 4 2 4" xfId="2540" xr:uid="{1E057DAB-E6FE-4C18-A098-46968C2D4A9F}"/>
    <cellStyle name="Normal 8 2 2 4 3" xfId="2541" xr:uid="{542D380B-3AD8-4131-9F8E-D76201D3F8AE}"/>
    <cellStyle name="Normal 8 2 2 4 3 2" xfId="4127" xr:uid="{D8B3E27C-6ED6-4650-B26F-8E864DDB7FD5}"/>
    <cellStyle name="Normal 8 2 2 4 3 2 2" xfId="4128" xr:uid="{BDD99A95-8F93-4F69-980C-1BD63D506FD1}"/>
    <cellStyle name="Normal 8 2 2 4 3 3" xfId="4129" xr:uid="{1C175B79-DD4F-48C5-A6F8-FBA62A8E754C}"/>
    <cellStyle name="Normal 8 2 2 4 4" xfId="2542" xr:uid="{9FED4C99-02C6-4D08-B959-D6F6E9AF221D}"/>
    <cellStyle name="Normal 8 2 2 4 4 2" xfId="4130" xr:uid="{257CA003-72C7-49C3-A076-442631ABFA56}"/>
    <cellStyle name="Normal 8 2 2 4 5" xfId="2543" xr:uid="{2DE8EF94-8A3F-4312-829B-7CE4BCE5E31B}"/>
    <cellStyle name="Normal 8 2 2 5" xfId="2544" xr:uid="{ABDF8DE3-7141-49F6-A067-2F88051C33E2}"/>
    <cellStyle name="Normal 8 2 2 5 2" xfId="2545" xr:uid="{C112B247-C2B9-4378-8F83-8743998049EF}"/>
    <cellStyle name="Normal 8 2 2 5 2 2" xfId="4131" xr:uid="{345FC123-36E3-4ED2-996A-2AFF1999AF0C}"/>
    <cellStyle name="Normal 8 2 2 5 2 2 2" xfId="4132" xr:uid="{1DC7A334-7D3E-44AA-A6D4-3C31114A9292}"/>
    <cellStyle name="Normal 8 2 2 5 2 3" xfId="4133" xr:uid="{91F025F3-0CDD-427C-815D-3A15C929EB48}"/>
    <cellStyle name="Normal 8 2 2 5 3" xfId="2546" xr:uid="{CB63EA43-176D-4D40-BF96-79D7F61C6E5D}"/>
    <cellStyle name="Normal 8 2 2 5 3 2" xfId="4134" xr:uid="{B4987EFF-C808-41B8-9663-7AD36FC6B77A}"/>
    <cellStyle name="Normal 8 2 2 5 4" xfId="2547" xr:uid="{906906FF-8E9A-4A78-9005-0D698591250B}"/>
    <cellStyle name="Normal 8 2 2 6" xfId="2548" xr:uid="{914DB2D9-E1F9-4D39-B28A-DA3E40F308F0}"/>
    <cellStyle name="Normal 8 2 2 6 2" xfId="2549" xr:uid="{5EE5FD1A-DB15-48C0-A2E6-96FF8E2DCEE5}"/>
    <cellStyle name="Normal 8 2 2 6 2 2" xfId="4135" xr:uid="{6D168AE2-7570-4E23-8080-231C89950250}"/>
    <cellStyle name="Normal 8 2 2 6 3" xfId="2550" xr:uid="{725F5836-6B27-4265-BAAA-74EBBEBACA0F}"/>
    <cellStyle name="Normal 8 2 2 6 4" xfId="2551" xr:uid="{3DCFCE5E-16A3-404E-8F4B-79944CC0D537}"/>
    <cellStyle name="Normal 8 2 2 7" xfId="2552" xr:uid="{D824892B-2F1E-4D72-9A75-A70D96AEFDD6}"/>
    <cellStyle name="Normal 8 2 2 7 2" xfId="4136" xr:uid="{567647AE-935F-427E-83BF-92F35FFCD608}"/>
    <cellStyle name="Normal 8 2 2 8" xfId="2553" xr:uid="{F8AD9D93-22D7-41E5-829D-F3E9EA7FFAD6}"/>
    <cellStyle name="Normal 8 2 2 9" xfId="2554" xr:uid="{99C37499-AD6E-4CF0-8584-60DAF3F770E7}"/>
    <cellStyle name="Normal 8 2 3" xfId="2555" xr:uid="{2D107400-8578-4670-A8F9-0793CFB3764E}"/>
    <cellStyle name="Normal 8 2 3 2" xfId="2556" xr:uid="{0EFDAEB4-24F1-4763-98B3-A291B5ED35FB}"/>
    <cellStyle name="Normal 8 2 3 2 2" xfId="2557" xr:uid="{77488705-BDDC-4F9B-BD4D-6B785E36F805}"/>
    <cellStyle name="Normal 8 2 3 2 2 2" xfId="2558" xr:uid="{BC4A0CE4-B250-4B83-9D42-F2214C135214}"/>
    <cellStyle name="Normal 8 2 3 2 2 2 2" xfId="4137" xr:uid="{45587E4A-C595-4683-A67B-4F256C22EA12}"/>
    <cellStyle name="Normal 8 2 3 2 2 2 2 2" xfId="4138" xr:uid="{C539A5CD-BE3F-4A03-A7F9-B7F1CA4748CC}"/>
    <cellStyle name="Normal 8 2 3 2 2 2 3" xfId="4139" xr:uid="{E888E9B6-CFA6-4E92-B71B-2B543C612B42}"/>
    <cellStyle name="Normal 8 2 3 2 2 3" xfId="2559" xr:uid="{D58A8C65-3DC2-434C-8EA7-FADF6D534D0E}"/>
    <cellStyle name="Normal 8 2 3 2 2 3 2" xfId="4140" xr:uid="{E4F0101F-0290-40EB-AFD5-BF08516BDDE7}"/>
    <cellStyle name="Normal 8 2 3 2 2 4" xfId="2560" xr:uid="{1C4929B8-6CD2-44A0-8A45-4D3759E2EC59}"/>
    <cellStyle name="Normal 8 2 3 2 3" xfId="2561" xr:uid="{FB5C7CE3-D04C-4F11-BA61-88C4A1D3B5D8}"/>
    <cellStyle name="Normal 8 2 3 2 3 2" xfId="2562" xr:uid="{D89C7E27-F281-4384-856B-52CE80BE1269}"/>
    <cellStyle name="Normal 8 2 3 2 3 2 2" xfId="4141" xr:uid="{620506A7-0B11-475F-BA47-47BCCA077F68}"/>
    <cellStyle name="Normal 8 2 3 2 3 3" xfId="2563" xr:uid="{F464449C-810B-4808-A36D-39213BBB7531}"/>
    <cellStyle name="Normal 8 2 3 2 3 4" xfId="2564" xr:uid="{929E5895-5FF5-4432-B6E5-6B6454B363CA}"/>
    <cellStyle name="Normal 8 2 3 2 4" xfId="2565" xr:uid="{FE65AFEA-4A18-40FD-996E-FB18FDFD4E56}"/>
    <cellStyle name="Normal 8 2 3 2 4 2" xfId="4142" xr:uid="{2E5DA738-7A2D-42B9-A598-31B4E3E65D8F}"/>
    <cellStyle name="Normal 8 2 3 2 5" xfId="2566" xr:uid="{6BF5C77D-87D5-4A09-BC71-C9A7F72C8A11}"/>
    <cellStyle name="Normal 8 2 3 2 6" xfId="2567" xr:uid="{EEBA456C-F2B0-480D-A20B-73417B319B50}"/>
    <cellStyle name="Normal 8 2 3 3" xfId="2568" xr:uid="{4B10176B-31F2-40F0-ADF9-D94870511FF1}"/>
    <cellStyle name="Normal 8 2 3 3 2" xfId="2569" xr:uid="{35F57891-76FE-48A1-967C-6BBC3DD8FFFB}"/>
    <cellStyle name="Normal 8 2 3 3 2 2" xfId="2570" xr:uid="{28AE613F-BA8A-470C-9C2B-A641F7B1A9DE}"/>
    <cellStyle name="Normal 8 2 3 3 2 2 2" xfId="4143" xr:uid="{6A31E482-F6BD-42A7-952F-070A5CB5CE71}"/>
    <cellStyle name="Normal 8 2 3 3 2 2 2 2" xfId="4144" xr:uid="{F70F6AA1-835D-4737-A814-5224A10A49A6}"/>
    <cellStyle name="Normal 8 2 3 3 2 2 3" xfId="4145" xr:uid="{E2B6F126-C09D-413E-BE8F-27A3C686C46E}"/>
    <cellStyle name="Normal 8 2 3 3 2 3" xfId="2571" xr:uid="{09121842-DB6D-4F53-B18E-D8C41FDF6D71}"/>
    <cellStyle name="Normal 8 2 3 3 2 3 2" xfId="4146" xr:uid="{A22F5A34-7E96-4B97-8214-5CB7A5D1420C}"/>
    <cellStyle name="Normal 8 2 3 3 2 4" xfId="2572" xr:uid="{307B5115-F6EE-4ECF-803D-D2527ED53CFA}"/>
    <cellStyle name="Normal 8 2 3 3 3" xfId="2573" xr:uid="{0F042B46-23ED-4413-AAB1-28D9FEE1F8AD}"/>
    <cellStyle name="Normal 8 2 3 3 3 2" xfId="4147" xr:uid="{6369CBCB-7CF0-4882-AA48-AFAE27288016}"/>
    <cellStyle name="Normal 8 2 3 3 3 2 2" xfId="4148" xr:uid="{E8F52AF6-E9D9-4CD7-9B73-C4A9727A873C}"/>
    <cellStyle name="Normal 8 2 3 3 3 3" xfId="4149" xr:uid="{2EEE6F70-F7E5-4125-A4F1-8C1AF8D5C18E}"/>
    <cellStyle name="Normal 8 2 3 3 4" xfId="2574" xr:uid="{2D59885B-6725-42FA-AF46-925FAA780630}"/>
    <cellStyle name="Normal 8 2 3 3 4 2" xfId="4150" xr:uid="{A07BC39A-B1ED-4AA9-98FB-CF684BE0E9BF}"/>
    <cellStyle name="Normal 8 2 3 3 5" xfId="2575" xr:uid="{EAC445E6-DA4D-4E9D-9A1A-C7E6D870CE8A}"/>
    <cellStyle name="Normal 8 2 3 4" xfId="2576" xr:uid="{0C8646C1-3620-4957-ADB6-F542CD2DCC66}"/>
    <cellStyle name="Normal 8 2 3 4 2" xfId="2577" xr:uid="{67192959-5951-4527-A8B3-52E8DBBC1013}"/>
    <cellStyle name="Normal 8 2 3 4 2 2" xfId="4151" xr:uid="{3980EE56-3D29-49C7-9941-8E00EDE8B7BD}"/>
    <cellStyle name="Normal 8 2 3 4 2 2 2" xfId="4152" xr:uid="{B4D2DDA1-527F-4543-9E4E-23DA690F251C}"/>
    <cellStyle name="Normal 8 2 3 4 2 3" xfId="4153" xr:uid="{6679437C-8A2A-4E68-A266-0A6C904E8817}"/>
    <cellStyle name="Normal 8 2 3 4 3" xfId="2578" xr:uid="{636DF675-7C0E-48B7-8E5B-3B241E73BEC1}"/>
    <cellStyle name="Normal 8 2 3 4 3 2" xfId="4154" xr:uid="{C09FE393-C065-423B-B018-8EA0C7E4B68B}"/>
    <cellStyle name="Normal 8 2 3 4 4" xfId="2579" xr:uid="{D9E7CF8C-DF31-42E1-9A01-DC2A4B96D836}"/>
    <cellStyle name="Normal 8 2 3 5" xfId="2580" xr:uid="{ECEBBA00-FF41-49BC-8559-86907985211C}"/>
    <cellStyle name="Normal 8 2 3 5 2" xfId="2581" xr:uid="{5E0DAFAA-A05F-44F0-9723-FDC54EC50B27}"/>
    <cellStyle name="Normal 8 2 3 5 2 2" xfId="4155" xr:uid="{97451DE5-C8E8-4F2F-9A1E-A6DF45456F7D}"/>
    <cellStyle name="Normal 8 2 3 5 3" xfId="2582" xr:uid="{2EB3786D-B038-44F5-A48E-1AC5557D0B0B}"/>
    <cellStyle name="Normal 8 2 3 5 4" xfId="2583" xr:uid="{AF89EC21-2C96-44B9-A37A-EDEB75D84E4F}"/>
    <cellStyle name="Normal 8 2 3 6" xfId="2584" xr:uid="{A13781C4-018F-4EEC-9E10-5A5678CA2A51}"/>
    <cellStyle name="Normal 8 2 3 6 2" xfId="4156" xr:uid="{C6CFF5EA-6BB3-4D23-96DF-2FB0029845D1}"/>
    <cellStyle name="Normal 8 2 3 7" xfId="2585" xr:uid="{2E93452C-12C1-49A8-83BF-53B74E920F8F}"/>
    <cellStyle name="Normal 8 2 3 8" xfId="2586" xr:uid="{3E8A2760-7B2B-44A5-BAFC-68F67C18AFE2}"/>
    <cellStyle name="Normal 8 2 4" xfId="2587" xr:uid="{A8063A69-F94B-4AE3-9EED-18591FED5480}"/>
    <cellStyle name="Normal 8 2 4 2" xfId="2588" xr:uid="{F65C4392-AF59-422A-A186-23007C7BCDA5}"/>
    <cellStyle name="Normal 8 2 4 2 2" xfId="2589" xr:uid="{A61A7329-3376-4BAD-B909-C1351F1D5010}"/>
    <cellStyle name="Normal 8 2 4 2 2 2" xfId="2590" xr:uid="{FD79DCC0-F4CB-4A42-B205-52CEA067D6BE}"/>
    <cellStyle name="Normal 8 2 4 2 2 2 2" xfId="4157" xr:uid="{31A89764-963D-4444-8570-598F9DDF87C2}"/>
    <cellStyle name="Normal 8 2 4 2 2 3" xfId="2591" xr:uid="{FC05D5A8-5BD4-4926-BB08-432A4DC2C992}"/>
    <cellStyle name="Normal 8 2 4 2 2 4" xfId="2592" xr:uid="{B4D70376-73B8-4048-B57D-F9050103D33A}"/>
    <cellStyle name="Normal 8 2 4 2 3" xfId="2593" xr:uid="{1023F626-76EF-48E3-9448-8332923F0197}"/>
    <cellStyle name="Normal 8 2 4 2 3 2" xfId="4158" xr:uid="{CEBF4BB1-9BF0-4C90-9957-6670CA7705F1}"/>
    <cellStyle name="Normal 8 2 4 2 4" xfId="2594" xr:uid="{87A0BEB0-A27A-4764-8B40-5B68B95B4E78}"/>
    <cellStyle name="Normal 8 2 4 2 5" xfId="2595" xr:uid="{502481CF-81E6-47F3-A67A-EA4B43368EEC}"/>
    <cellStyle name="Normal 8 2 4 3" xfId="2596" xr:uid="{BE81B646-0CD4-481A-BFCE-927988980DA9}"/>
    <cellStyle name="Normal 8 2 4 3 2" xfId="2597" xr:uid="{75DB8EAA-C4B4-4E4E-9D15-100FBAC519E0}"/>
    <cellStyle name="Normal 8 2 4 3 2 2" xfId="4159" xr:uid="{30CAC8B5-19E6-4257-942D-2D61D9EE9DD6}"/>
    <cellStyle name="Normal 8 2 4 3 3" xfId="2598" xr:uid="{0909CEC5-817A-4301-A79B-16FD7E364E31}"/>
    <cellStyle name="Normal 8 2 4 3 4" xfId="2599" xr:uid="{C0680616-61C2-495A-9F00-9589A2FECA9C}"/>
    <cellStyle name="Normal 8 2 4 4" xfId="2600" xr:uid="{35011B49-2D0D-4156-9E0F-CA6731F1C5F2}"/>
    <cellStyle name="Normal 8 2 4 4 2" xfId="2601" xr:uid="{E82EBA61-45E7-4B74-9B24-F7699B7F07AF}"/>
    <cellStyle name="Normal 8 2 4 4 3" xfId="2602" xr:uid="{957AFE02-D191-40EC-9437-7E7BCB68EA40}"/>
    <cellStyle name="Normal 8 2 4 4 4" xfId="2603" xr:uid="{F30AB7F1-393B-4D5B-9C36-03DB322B69E6}"/>
    <cellStyle name="Normal 8 2 4 5" xfId="2604" xr:uid="{A62364BB-2B85-4037-AD84-655623B2E0FD}"/>
    <cellStyle name="Normal 8 2 4 6" xfId="2605" xr:uid="{1080F138-761E-415F-8BBD-865B09E366EE}"/>
    <cellStyle name="Normal 8 2 4 7" xfId="2606" xr:uid="{03186954-93A4-427F-986E-766F2DD1D1A2}"/>
    <cellStyle name="Normal 8 2 5" xfId="2607" xr:uid="{D6D04876-FE55-4165-A7FF-E85540BFF41B}"/>
    <cellStyle name="Normal 8 2 5 2" xfId="2608" xr:uid="{FFC480B5-A140-4396-8370-1F81FDA6BB41}"/>
    <cellStyle name="Normal 8 2 5 2 2" xfId="2609" xr:uid="{77569B89-40A7-4B96-A2D6-1CEC49B89C39}"/>
    <cellStyle name="Normal 8 2 5 2 2 2" xfId="4160" xr:uid="{F5F63D6F-0675-491D-98D7-4BB35A582EC9}"/>
    <cellStyle name="Normal 8 2 5 2 2 2 2" xfId="4161" xr:uid="{9D67D24C-5958-4667-B28E-84AFC39CE283}"/>
    <cellStyle name="Normal 8 2 5 2 2 3" xfId="4162" xr:uid="{EDE81FB5-DE34-43E3-BCE8-9A32A1FD99FF}"/>
    <cellStyle name="Normal 8 2 5 2 3" xfId="2610" xr:uid="{58582F1B-B7FC-42D3-9D58-18536F4FA1C7}"/>
    <cellStyle name="Normal 8 2 5 2 3 2" xfId="4163" xr:uid="{40D259F4-3770-42C1-B175-88EF295C6A0C}"/>
    <cellStyle name="Normal 8 2 5 2 4" xfId="2611" xr:uid="{BD569E7F-2935-440A-B8F8-D6BC60535E39}"/>
    <cellStyle name="Normal 8 2 5 3" xfId="2612" xr:uid="{770B7C06-D507-4E2B-8F3F-B5408EDD482A}"/>
    <cellStyle name="Normal 8 2 5 3 2" xfId="2613" xr:uid="{91595891-A073-43E7-B30E-215255BE5FE3}"/>
    <cellStyle name="Normal 8 2 5 3 2 2" xfId="4164" xr:uid="{72EC6BE0-55AF-4092-A941-7A64763D364F}"/>
    <cellStyle name="Normal 8 2 5 3 3" xfId="2614" xr:uid="{16A55756-514F-4C3D-B1D4-5FECA0EB8524}"/>
    <cellStyle name="Normal 8 2 5 3 4" xfId="2615" xr:uid="{FEEF040B-4E58-4D29-895F-B0CF18AD561E}"/>
    <cellStyle name="Normal 8 2 5 4" xfId="2616" xr:uid="{B37D2655-9DEB-494D-8926-D60F9317F513}"/>
    <cellStyle name="Normal 8 2 5 4 2" xfId="4165" xr:uid="{4CA8CEA3-E3FC-4197-84D6-EBE83B8A12AF}"/>
    <cellStyle name="Normal 8 2 5 5" xfId="2617" xr:uid="{2C14DD4C-8AA2-46AC-9880-9B2167C9C279}"/>
    <cellStyle name="Normal 8 2 5 6" xfId="2618" xr:uid="{5731C609-9873-4134-8519-66AE4CE3DF23}"/>
    <cellStyle name="Normal 8 2 6" xfId="2619" xr:uid="{F40A0365-DCA9-40FF-83A2-511DDE3A2801}"/>
    <cellStyle name="Normal 8 2 6 2" xfId="2620" xr:uid="{01E40368-57AE-4869-8444-E46518DB185D}"/>
    <cellStyle name="Normal 8 2 6 2 2" xfId="2621" xr:uid="{CBFB3E3B-9E8D-465C-8799-E890E27DCB0C}"/>
    <cellStyle name="Normal 8 2 6 2 2 2" xfId="4166" xr:uid="{100EA321-66F3-45F8-AEBE-2E02D903A136}"/>
    <cellStyle name="Normal 8 2 6 2 3" xfId="2622" xr:uid="{FB884E50-8285-43A6-BB91-591491851861}"/>
    <cellStyle name="Normal 8 2 6 2 4" xfId="2623" xr:uid="{A7B5155F-0EFB-4803-A7AC-2115352B3A20}"/>
    <cellStyle name="Normal 8 2 6 3" xfId="2624" xr:uid="{A4DD6C8C-5E0B-42A1-8593-5305C221C813}"/>
    <cellStyle name="Normal 8 2 6 3 2" xfId="4167" xr:uid="{5D645459-B164-425F-960E-79115396AFCF}"/>
    <cellStyle name="Normal 8 2 6 4" xfId="2625" xr:uid="{7F75708E-BF0C-408C-A166-310305BA0592}"/>
    <cellStyle name="Normal 8 2 6 5" xfId="2626" xr:uid="{143D17A8-A506-4266-84D1-246D104F354E}"/>
    <cellStyle name="Normal 8 2 7" xfId="2627" xr:uid="{44DCB932-BB87-49E0-AEDD-DBD34C0A2B48}"/>
    <cellStyle name="Normal 8 2 7 2" xfId="2628" xr:uid="{43D0F150-7548-4D24-B3BF-0D6088E37429}"/>
    <cellStyle name="Normal 8 2 7 2 2" xfId="4168" xr:uid="{22BD8D63-E2C9-4A4F-94D5-D9D7CC4886C0}"/>
    <cellStyle name="Normal 8 2 7 3" xfId="2629" xr:uid="{1E03C361-4417-4DAA-99DC-8122542EF094}"/>
    <cellStyle name="Normal 8 2 7 4" xfId="2630" xr:uid="{12D786D0-2DF4-429C-B64F-B8BB41B4E8D3}"/>
    <cellStyle name="Normal 8 2 8" xfId="2631" xr:uid="{8EBD5368-96E7-42B5-A58F-B565216955ED}"/>
    <cellStyle name="Normal 8 2 8 2" xfId="2632" xr:uid="{2C821CD7-595E-4D06-9B62-A622C593C60B}"/>
    <cellStyle name="Normal 8 2 8 3" xfId="2633" xr:uid="{56866886-CC2E-4DD3-B8D0-9A43B663CC60}"/>
    <cellStyle name="Normal 8 2 8 4" xfId="2634" xr:uid="{E94FB989-A31E-47C3-A632-07484766F5AF}"/>
    <cellStyle name="Normal 8 2 9" xfId="2635" xr:uid="{1B202B64-BEB2-44E5-90AB-11410BCBD502}"/>
    <cellStyle name="Normal 8 3" xfId="2636" xr:uid="{ACA51B70-1595-490A-8ED9-AF25F276E510}"/>
    <cellStyle name="Normal 8 3 10" xfId="2637" xr:uid="{992DB144-3A9D-49B3-8A86-7B74B3742A4E}"/>
    <cellStyle name="Normal 8 3 11" xfId="2638" xr:uid="{0DCE8A49-37FF-4847-BC3C-B8FC3CA1781D}"/>
    <cellStyle name="Normal 8 3 2" xfId="2639" xr:uid="{6FB482A3-F91B-452D-8F35-C8B2993B16D8}"/>
    <cellStyle name="Normal 8 3 2 2" xfId="2640" xr:uid="{515B4C66-98BA-411F-B9C2-A4392B232CDE}"/>
    <cellStyle name="Normal 8 3 2 2 2" xfId="2641" xr:uid="{36A7D037-1F33-4142-8099-EE3E492F47EE}"/>
    <cellStyle name="Normal 8 3 2 2 2 2" xfId="2642" xr:uid="{5A6F11ED-5130-448D-8E9A-D06BFEF49356}"/>
    <cellStyle name="Normal 8 3 2 2 2 2 2" xfId="2643" xr:uid="{80FA5D60-F3C2-483C-AD11-83B16C521CE5}"/>
    <cellStyle name="Normal 8 3 2 2 2 2 2 2" xfId="4169" xr:uid="{3D6509FE-07A6-48E4-BA5C-70093CA6BB5C}"/>
    <cellStyle name="Normal 8 3 2 2 2 2 3" xfId="2644" xr:uid="{9BFC07C9-4A29-471B-9196-7CBBDBBBE4A8}"/>
    <cellStyle name="Normal 8 3 2 2 2 2 4" xfId="2645" xr:uid="{1DEC8DAD-CF3B-4C4F-9CA9-73375969F16D}"/>
    <cellStyle name="Normal 8 3 2 2 2 3" xfId="2646" xr:uid="{B1E1D8C9-F6E9-4D03-B081-C14750776769}"/>
    <cellStyle name="Normal 8 3 2 2 2 3 2" xfId="2647" xr:uid="{1303426D-F462-406D-820C-EE51C3A454CC}"/>
    <cellStyle name="Normal 8 3 2 2 2 3 3" xfId="2648" xr:uid="{31E9B63B-4D5B-4DD5-960E-D7FEA157E73E}"/>
    <cellStyle name="Normal 8 3 2 2 2 3 4" xfId="2649" xr:uid="{E8403643-C81B-4887-BBBF-D5D5FC413933}"/>
    <cellStyle name="Normal 8 3 2 2 2 4" xfId="2650" xr:uid="{EBEB76D5-A0B9-42F3-BDB3-75C2E6685F7F}"/>
    <cellStyle name="Normal 8 3 2 2 2 5" xfId="2651" xr:uid="{B6B4BCD9-FD2C-4FCC-94BB-0AC3777A1428}"/>
    <cellStyle name="Normal 8 3 2 2 2 6" xfId="2652" xr:uid="{3D9ADE38-A05A-4559-9685-3EC5EE183F2A}"/>
    <cellStyle name="Normal 8 3 2 2 3" xfId="2653" xr:uid="{C47CF018-1240-4810-8266-D6EC9C42B2D8}"/>
    <cellStyle name="Normal 8 3 2 2 3 2" xfId="2654" xr:uid="{3A7948E3-98C7-49C5-A5C8-160449F43493}"/>
    <cellStyle name="Normal 8 3 2 2 3 2 2" xfId="2655" xr:uid="{DFCD45E1-19A4-4C59-A284-2A131FDBA6BC}"/>
    <cellStyle name="Normal 8 3 2 2 3 2 3" xfId="2656" xr:uid="{1672AB70-5D72-41E2-9EC5-F3FED2A423C2}"/>
    <cellStyle name="Normal 8 3 2 2 3 2 4" xfId="2657" xr:uid="{5EB4616C-BD37-419D-9653-05681AD958E4}"/>
    <cellStyle name="Normal 8 3 2 2 3 3" xfId="2658" xr:uid="{95082953-3665-464D-B95D-50F0FD5A30FE}"/>
    <cellStyle name="Normal 8 3 2 2 3 4" xfId="2659" xr:uid="{ED42257D-9DEE-432D-BD9D-42A43331DB54}"/>
    <cellStyle name="Normal 8 3 2 2 3 5" xfId="2660" xr:uid="{714D8EB2-D39E-4FF7-A3F2-73E8DF2C30A8}"/>
    <cellStyle name="Normal 8 3 2 2 4" xfId="2661" xr:uid="{43727948-2B6F-4DA8-9E7E-50E05E6DE067}"/>
    <cellStyle name="Normal 8 3 2 2 4 2" xfId="2662" xr:uid="{ED3E6ED5-AFB2-4173-82A5-2A05FD82ADAB}"/>
    <cellStyle name="Normal 8 3 2 2 4 3" xfId="2663" xr:uid="{A1FB4A7A-8017-48FC-9844-DD16B8E1EC4D}"/>
    <cellStyle name="Normal 8 3 2 2 4 4" xfId="2664" xr:uid="{A2D9065E-7AA6-4622-8D57-1360D52E4C83}"/>
    <cellStyle name="Normal 8 3 2 2 5" xfId="2665" xr:uid="{916B2C94-685D-4708-A1E7-4A6037B9009F}"/>
    <cellStyle name="Normal 8 3 2 2 5 2" xfId="2666" xr:uid="{A48E1157-32CF-4F74-8C23-0F049768C960}"/>
    <cellStyle name="Normal 8 3 2 2 5 3" xfId="2667" xr:uid="{534EE52F-8485-4C3F-A242-5AB82349803B}"/>
    <cellStyle name="Normal 8 3 2 2 5 4" xfId="2668" xr:uid="{06B61A1E-B005-4936-913B-13613481275F}"/>
    <cellStyle name="Normal 8 3 2 2 6" xfId="2669" xr:uid="{6523E966-5362-40C4-8F5F-1D64FB9C4CA7}"/>
    <cellStyle name="Normal 8 3 2 2 7" xfId="2670" xr:uid="{A258ED22-5C31-4794-9F89-ECF831D44917}"/>
    <cellStyle name="Normal 8 3 2 2 8" xfId="2671" xr:uid="{497B2E7E-E411-4032-B80A-6F4CF2D8FF2D}"/>
    <cellStyle name="Normal 8 3 2 3" xfId="2672" xr:uid="{719B38F2-4AA3-480C-B93D-9CC0358E8DFD}"/>
    <cellStyle name="Normal 8 3 2 3 2" xfId="2673" xr:uid="{9652FC5E-7DCA-44B1-A348-979A48DE6D80}"/>
    <cellStyle name="Normal 8 3 2 3 2 2" xfId="2674" xr:uid="{356DC0F9-0DEB-4930-9D25-188412A77E44}"/>
    <cellStyle name="Normal 8 3 2 3 2 2 2" xfId="4170" xr:uid="{13682AB9-E545-44F3-99B2-11FFB06C0832}"/>
    <cellStyle name="Normal 8 3 2 3 2 2 2 2" xfId="4171" xr:uid="{61E0FDA7-5F5C-4668-B0F1-61F7ACA16E6B}"/>
    <cellStyle name="Normal 8 3 2 3 2 2 3" xfId="4172" xr:uid="{508A245A-3888-4ADF-A720-ADAFAEBFA66F}"/>
    <cellStyle name="Normal 8 3 2 3 2 3" xfId="2675" xr:uid="{FC58FD39-C602-42DD-A695-24F9309EFE95}"/>
    <cellStyle name="Normal 8 3 2 3 2 3 2" xfId="4173" xr:uid="{92C44444-E611-49A5-939A-201596975B56}"/>
    <cellStyle name="Normal 8 3 2 3 2 4" xfId="2676" xr:uid="{6CA6FEC0-7A33-4515-8A81-70F0DC190B0B}"/>
    <cellStyle name="Normal 8 3 2 3 3" xfId="2677" xr:uid="{32C93C38-66C1-4511-A17C-1EB7F169DDCA}"/>
    <cellStyle name="Normal 8 3 2 3 3 2" xfId="2678" xr:uid="{BFFF4543-48DD-4F6A-BBAF-ECFDD5AAE610}"/>
    <cellStyle name="Normal 8 3 2 3 3 2 2" xfId="4174" xr:uid="{CE64FE2C-8968-4193-960D-F8803F2B2578}"/>
    <cellStyle name="Normal 8 3 2 3 3 3" xfId="2679" xr:uid="{3E1BF6DB-6FB8-42E0-ABDA-372CCAF7451A}"/>
    <cellStyle name="Normal 8 3 2 3 3 4" xfId="2680" xr:uid="{F5D3606D-C596-4325-84B8-622BDD1B8FD2}"/>
    <cellStyle name="Normal 8 3 2 3 4" xfId="2681" xr:uid="{F7BF90C3-B055-4E25-90A0-B79A8BDDFF29}"/>
    <cellStyle name="Normal 8 3 2 3 4 2" xfId="4175" xr:uid="{BA9CC0E4-6814-42DB-BF22-61BA1BACEBB5}"/>
    <cellStyle name="Normal 8 3 2 3 5" xfId="2682" xr:uid="{CDC8F47D-5953-4418-A780-94337584DC29}"/>
    <cellStyle name="Normal 8 3 2 3 6" xfId="2683" xr:uid="{E8E0F0D1-C4DE-45F7-8D5C-B5A776E82BEC}"/>
    <cellStyle name="Normal 8 3 2 4" xfId="2684" xr:uid="{D692FF16-B627-4786-8896-D6E000C99F9C}"/>
    <cellStyle name="Normal 8 3 2 4 2" xfId="2685" xr:uid="{0EC8A1D4-E563-4EF8-B765-CBC41B3DB5D3}"/>
    <cellStyle name="Normal 8 3 2 4 2 2" xfId="2686" xr:uid="{67E0656A-5D05-4A53-9FF2-C026D7AD9341}"/>
    <cellStyle name="Normal 8 3 2 4 2 2 2" xfId="4176" xr:uid="{0FE40CE8-88EC-4995-A40F-9740373E84E5}"/>
    <cellStyle name="Normal 8 3 2 4 2 3" xfId="2687" xr:uid="{4EA151EF-B418-4068-9D94-4C0F59184BF9}"/>
    <cellStyle name="Normal 8 3 2 4 2 4" xfId="2688" xr:uid="{2DE4C892-3575-4D0B-ADF2-49C2BDBBD03B}"/>
    <cellStyle name="Normal 8 3 2 4 3" xfId="2689" xr:uid="{C6617385-034A-4185-966B-08660D4433CC}"/>
    <cellStyle name="Normal 8 3 2 4 3 2" xfId="4177" xr:uid="{6FFE4D9F-C791-4141-86E2-8F5E90AD2D4D}"/>
    <cellStyle name="Normal 8 3 2 4 4" xfId="2690" xr:uid="{AB8B7BC2-33A5-41BA-B625-8E1708BC1B43}"/>
    <cellStyle name="Normal 8 3 2 4 5" xfId="2691" xr:uid="{85E1619C-0350-4A1F-A311-539FDB8AB1E5}"/>
    <cellStyle name="Normal 8 3 2 5" xfId="2692" xr:uid="{11ED86F5-571C-44C4-AD47-599C26113724}"/>
    <cellStyle name="Normal 8 3 2 5 2" xfId="2693" xr:uid="{10C3515D-A0B9-4148-9518-2A33CAE541EE}"/>
    <cellStyle name="Normal 8 3 2 5 2 2" xfId="4178" xr:uid="{CAA167E4-E867-47EC-AA48-3D79F24CF596}"/>
    <cellStyle name="Normal 8 3 2 5 3" xfId="2694" xr:uid="{9EC5F82F-12B4-4497-8858-665447A2B5C3}"/>
    <cellStyle name="Normal 8 3 2 5 4" xfId="2695" xr:uid="{EB82EDC9-6E04-4F82-BF28-D8B5507DD39F}"/>
    <cellStyle name="Normal 8 3 2 6" xfId="2696" xr:uid="{C4D2371E-D910-4E8B-B9F2-9D27556EECAD}"/>
    <cellStyle name="Normal 8 3 2 6 2" xfId="2697" xr:uid="{7D7106F3-EB49-4F37-AD43-C9E125700AA2}"/>
    <cellStyle name="Normal 8 3 2 6 3" xfId="2698" xr:uid="{A3414215-EB30-4EF8-836F-344E2A086A30}"/>
    <cellStyle name="Normal 8 3 2 6 4" xfId="2699" xr:uid="{3AC71850-5988-43E6-91F7-68CA8B4F9CCF}"/>
    <cellStyle name="Normal 8 3 2 7" xfId="2700" xr:uid="{7AC4DBE0-27C0-40CF-B6F6-3CEFE335A031}"/>
    <cellStyle name="Normal 8 3 2 8" xfId="2701" xr:uid="{8FC902F4-33DC-4B6C-B82B-DBD736A28FAD}"/>
    <cellStyle name="Normal 8 3 2 9" xfId="2702" xr:uid="{A42BF8E9-5ACA-4EB9-8A81-42CDC5A4FA29}"/>
    <cellStyle name="Normal 8 3 3" xfId="2703" xr:uid="{65164A78-3EF9-4235-BB6E-A19A326D7FC1}"/>
    <cellStyle name="Normal 8 3 3 2" xfId="2704" xr:uid="{D2893717-84E8-4E59-9488-6BDD41DBB4A7}"/>
    <cellStyle name="Normal 8 3 3 2 2" xfId="2705" xr:uid="{1C6289DE-23F9-4CF1-86D9-9079A1C70908}"/>
    <cellStyle name="Normal 8 3 3 2 2 2" xfId="2706" xr:uid="{2B2ADB48-1335-4312-A35B-FC4823106891}"/>
    <cellStyle name="Normal 8 3 3 2 2 2 2" xfId="4179" xr:uid="{94598AFD-FF59-4E6A-90F8-CB47C91C3E93}"/>
    <cellStyle name="Normal 8 3 3 2 2 2 2 2" xfId="4663" xr:uid="{253BB6CE-B0FE-4D84-ADD0-E5D6AAF282AA}"/>
    <cellStyle name="Normal 8 3 3 2 2 2 3" xfId="4664" xr:uid="{57EA3F82-A400-430D-A84C-779297FA3317}"/>
    <cellStyle name="Normal 8 3 3 2 2 3" xfId="2707" xr:uid="{621F3EB2-C363-419B-9CF0-AB6C971723A1}"/>
    <cellStyle name="Normal 8 3 3 2 2 3 2" xfId="4665" xr:uid="{C6E8FE92-17DF-4FAB-9C00-CABA8DF382AD}"/>
    <cellStyle name="Normal 8 3 3 2 2 4" xfId="2708" xr:uid="{F6589AD4-4773-4573-B340-1DE21710DB61}"/>
    <cellStyle name="Normal 8 3 3 2 3" xfId="2709" xr:uid="{39247367-4DC2-49B4-8210-17BF14019532}"/>
    <cellStyle name="Normal 8 3 3 2 3 2" xfId="2710" xr:uid="{EFAD8D51-4C94-45D4-90F6-5604DD835575}"/>
    <cellStyle name="Normal 8 3 3 2 3 2 2" xfId="4666" xr:uid="{6362C965-7243-4023-8B85-E6E434E4863D}"/>
    <cellStyle name="Normal 8 3 3 2 3 3" xfId="2711" xr:uid="{1C944A10-0AF8-4F82-B61B-48868EE1AD68}"/>
    <cellStyle name="Normal 8 3 3 2 3 4" xfId="2712" xr:uid="{4BD27574-928D-4A0D-BF3F-B0215B1ABE0D}"/>
    <cellStyle name="Normal 8 3 3 2 4" xfId="2713" xr:uid="{251AA543-77E1-40E3-B592-F2FD10CDD8DA}"/>
    <cellStyle name="Normal 8 3 3 2 4 2" xfId="4667" xr:uid="{14E6FD27-59F0-404A-BF59-60951D7BB5BD}"/>
    <cellStyle name="Normal 8 3 3 2 5" xfId="2714" xr:uid="{1E225F06-8539-46A1-B903-60A36DBF35C7}"/>
    <cellStyle name="Normal 8 3 3 2 6" xfId="2715" xr:uid="{57815528-B815-4C74-A1B9-D99AFA2D1C7A}"/>
    <cellStyle name="Normal 8 3 3 3" xfId="2716" xr:uid="{43B8436C-E7C7-4056-A5A8-49942A99EC26}"/>
    <cellStyle name="Normal 8 3 3 3 2" xfId="2717" xr:uid="{283D4B41-AEE2-4D3D-8403-5DCD7BE789A0}"/>
    <cellStyle name="Normal 8 3 3 3 2 2" xfId="2718" xr:uid="{2357487E-86BF-4E16-9043-22CEB347B419}"/>
    <cellStyle name="Normal 8 3 3 3 2 2 2" xfId="4668" xr:uid="{4226F4A1-7F0F-43AF-A509-EDDACEFA96D8}"/>
    <cellStyle name="Normal 8 3 3 3 2 3" xfId="2719" xr:uid="{186EEFDA-DA92-4B90-B6EA-33891D61A2D3}"/>
    <cellStyle name="Normal 8 3 3 3 2 4" xfId="2720" xr:uid="{38834616-49A8-4AEB-84E5-FAA402AECD59}"/>
    <cellStyle name="Normal 8 3 3 3 3" xfId="2721" xr:uid="{74964D7F-5044-44A3-881A-C41B8627D440}"/>
    <cellStyle name="Normal 8 3 3 3 3 2" xfId="4669" xr:uid="{17F9F40B-34E5-477D-AEC3-ABA1E260ED23}"/>
    <cellStyle name="Normal 8 3 3 3 4" xfId="2722" xr:uid="{1211EBB1-6B37-4CD4-ACC3-074B2B3389EB}"/>
    <cellStyle name="Normal 8 3 3 3 5" xfId="2723" xr:uid="{A0C6097E-4F49-4A16-BE15-29E55F3E67FA}"/>
    <cellStyle name="Normal 8 3 3 4" xfId="2724" xr:uid="{DC98CABF-714F-4C05-9954-A34AFEB4BC37}"/>
    <cellStyle name="Normal 8 3 3 4 2" xfId="2725" xr:uid="{D463D94A-C325-41AF-9AA8-134F62D9635B}"/>
    <cellStyle name="Normal 8 3 3 4 2 2" xfId="4670" xr:uid="{D3EF66B4-048A-4FFE-889A-BD32425DBDD7}"/>
    <cellStyle name="Normal 8 3 3 4 3" xfId="2726" xr:uid="{56263B77-33A0-4E76-823C-D99B79A51D39}"/>
    <cellStyle name="Normal 8 3 3 4 4" xfId="2727" xr:uid="{D0B6E090-061C-4D19-BD11-976E21B0F7E7}"/>
    <cellStyle name="Normal 8 3 3 5" xfId="2728" xr:uid="{97242D02-76AF-4122-BBB0-64971DF06910}"/>
    <cellStyle name="Normal 8 3 3 5 2" xfId="2729" xr:uid="{6BA7EAB5-1D78-49B4-AAD8-17DA72979088}"/>
    <cellStyle name="Normal 8 3 3 5 3" xfId="2730" xr:uid="{9BD44CBC-9FA9-4488-8EC3-4E8CD4B54CA4}"/>
    <cellStyle name="Normal 8 3 3 5 4" xfId="2731" xr:uid="{51617B73-CA1E-4462-A974-4EE03C0EB939}"/>
    <cellStyle name="Normal 8 3 3 6" xfId="2732" xr:uid="{80E30F54-3EF9-4397-9707-5B31466435AB}"/>
    <cellStyle name="Normal 8 3 3 7" xfId="2733" xr:uid="{08BFF2A4-1380-44CE-95B1-882BFE30C6A2}"/>
    <cellStyle name="Normal 8 3 3 8" xfId="2734" xr:uid="{61F17D3A-FDEC-4680-A089-812F70AE1BF6}"/>
    <cellStyle name="Normal 8 3 4" xfId="2735" xr:uid="{BC08C00B-D16B-4A92-A71E-3B8E23FAEF7C}"/>
    <cellStyle name="Normal 8 3 4 2" xfId="2736" xr:uid="{82D44C7C-9C2A-405E-A5A4-E9AA486815E3}"/>
    <cellStyle name="Normal 8 3 4 2 2" xfId="2737" xr:uid="{3DBE3F27-8F10-4F33-BC61-D7807B40BB4B}"/>
    <cellStyle name="Normal 8 3 4 2 2 2" xfId="2738" xr:uid="{585DE5F3-27DF-49F0-A814-51DB8786DB60}"/>
    <cellStyle name="Normal 8 3 4 2 2 2 2" xfId="4180" xr:uid="{DEE51705-182A-474A-83B4-BAA685E54F58}"/>
    <cellStyle name="Normal 8 3 4 2 2 3" xfId="2739" xr:uid="{298B54F9-F2C4-4B92-8887-78792F17A20B}"/>
    <cellStyle name="Normal 8 3 4 2 2 4" xfId="2740" xr:uid="{3FDC8252-41BE-4331-8330-05317B715482}"/>
    <cellStyle name="Normal 8 3 4 2 3" xfId="2741" xr:uid="{45DE0185-8D49-4556-9712-7156FA047F29}"/>
    <cellStyle name="Normal 8 3 4 2 3 2" xfId="4181" xr:uid="{04E5C856-6494-4239-A388-DA1D34B7224E}"/>
    <cellStyle name="Normal 8 3 4 2 4" xfId="2742" xr:uid="{B5EA13DC-05AB-4235-A817-BCE839983F19}"/>
    <cellStyle name="Normal 8 3 4 2 5" xfId="2743" xr:uid="{014F859D-69A1-493C-B9C0-12435F1EAD55}"/>
    <cellStyle name="Normal 8 3 4 3" xfId="2744" xr:uid="{3E4C084D-F3F6-4745-BF38-CCE4A3AD910F}"/>
    <cellStyle name="Normal 8 3 4 3 2" xfId="2745" xr:uid="{0BD8DD86-8BD4-4D5D-9938-9227244E2424}"/>
    <cellStyle name="Normal 8 3 4 3 2 2" xfId="4182" xr:uid="{911F0827-B8B3-45C5-856F-C6438A11A9A3}"/>
    <cellStyle name="Normal 8 3 4 3 3" xfId="2746" xr:uid="{7E4D2834-9DBB-4F15-A296-AC8E8E607383}"/>
    <cellStyle name="Normal 8 3 4 3 4" xfId="2747" xr:uid="{7F757D65-10EB-45C8-887A-73BF8539C963}"/>
    <cellStyle name="Normal 8 3 4 4" xfId="2748" xr:uid="{DB7C82BA-1BB9-48F6-83CA-CBD0E46344FC}"/>
    <cellStyle name="Normal 8 3 4 4 2" xfId="2749" xr:uid="{CBA22B69-2568-49F5-9352-D1EDE06120CC}"/>
    <cellStyle name="Normal 8 3 4 4 3" xfId="2750" xr:uid="{3E77C04A-5518-4925-913F-18C1B8715AD7}"/>
    <cellStyle name="Normal 8 3 4 4 4" xfId="2751" xr:uid="{D3B6AEB5-E8AF-4C26-889D-3A258A2777F8}"/>
    <cellStyle name="Normal 8 3 4 5" xfId="2752" xr:uid="{73DEF956-2508-4CB6-B804-FC079D8D664A}"/>
    <cellStyle name="Normal 8 3 4 6" xfId="2753" xr:uid="{3A070569-64BD-40BE-B37C-E9DF021D598E}"/>
    <cellStyle name="Normal 8 3 4 7" xfId="2754" xr:uid="{17BDB914-87AE-445A-BD10-0377E54AF72B}"/>
    <cellStyle name="Normal 8 3 5" xfId="2755" xr:uid="{FC318FF0-5C0A-47FA-8B02-7F4C28759A19}"/>
    <cellStyle name="Normal 8 3 5 2" xfId="2756" xr:uid="{98B9E46B-1A8F-498B-92BC-22E5330008CA}"/>
    <cellStyle name="Normal 8 3 5 2 2" xfId="2757" xr:uid="{C2FC24D0-422B-45F6-8CF5-F0DD28750AE8}"/>
    <cellStyle name="Normal 8 3 5 2 2 2" xfId="4183" xr:uid="{D24BCF93-5E7E-4A5B-BAE0-611C8E9FC351}"/>
    <cellStyle name="Normal 8 3 5 2 3" xfId="2758" xr:uid="{C390F9BF-5CEC-4E65-A4F7-0C8278A59B4C}"/>
    <cellStyle name="Normal 8 3 5 2 4" xfId="2759" xr:uid="{D4F00CC6-8EE6-4F38-9CBD-F4A16FA90FE0}"/>
    <cellStyle name="Normal 8 3 5 3" xfId="2760" xr:uid="{E1005D03-139D-4AD4-B288-F0926971B8ED}"/>
    <cellStyle name="Normal 8 3 5 3 2" xfId="2761" xr:uid="{CB42485E-D88D-45C6-AAAF-D416E07FCC48}"/>
    <cellStyle name="Normal 8 3 5 3 3" xfId="2762" xr:uid="{2EEE7291-9EE6-4E11-A194-518D4D56E83F}"/>
    <cellStyle name="Normal 8 3 5 3 4" xfId="2763" xr:uid="{E4C79FE0-E31A-4CE8-B844-346D6D3DCE13}"/>
    <cellStyle name="Normal 8 3 5 4" xfId="2764" xr:uid="{11F8E0CF-284C-4C2F-B175-A3F176D1E66A}"/>
    <cellStyle name="Normal 8 3 5 5" xfId="2765" xr:uid="{9F5432E7-9FAD-406E-8F76-E297070431BD}"/>
    <cellStyle name="Normal 8 3 5 6" xfId="2766" xr:uid="{6976B864-6094-4200-ACD4-B087E244E1DE}"/>
    <cellStyle name="Normal 8 3 6" xfId="2767" xr:uid="{F5E06CF9-A931-4C23-BFAB-4841259085BB}"/>
    <cellStyle name="Normal 8 3 6 2" xfId="2768" xr:uid="{B1F1BAC8-8286-4CDE-94A3-1765AC873DC6}"/>
    <cellStyle name="Normal 8 3 6 2 2" xfId="2769" xr:uid="{0C1BB21E-7B24-4651-A11A-22FBE0150692}"/>
    <cellStyle name="Normal 8 3 6 2 3" xfId="2770" xr:uid="{33B30786-F774-4057-A212-2D351853FCBE}"/>
    <cellStyle name="Normal 8 3 6 2 4" xfId="2771" xr:uid="{0E9BEBE1-0DD0-455E-B679-7D8983780F15}"/>
    <cellStyle name="Normal 8 3 6 3" xfId="2772" xr:uid="{7481259A-D9BB-4D0E-91DB-13B8FB9E3B2A}"/>
    <cellStyle name="Normal 8 3 6 4" xfId="2773" xr:uid="{53F4FEC3-5253-4D44-8A72-44D0B24BDAA2}"/>
    <cellStyle name="Normal 8 3 6 5" xfId="2774" xr:uid="{6D5B69A9-7D3C-4998-959D-AC93B982F50F}"/>
    <cellStyle name="Normal 8 3 7" xfId="2775" xr:uid="{1F8C9232-959B-4884-ACE6-F817D246EA0C}"/>
    <cellStyle name="Normal 8 3 7 2" xfId="2776" xr:uid="{CBF10BEC-A457-4134-8CFD-0038776A9594}"/>
    <cellStyle name="Normal 8 3 7 3" xfId="2777" xr:uid="{45BF10E0-8F81-43F7-B0C5-8A1E256620FE}"/>
    <cellStyle name="Normal 8 3 7 4" xfId="2778" xr:uid="{5CD54AED-7216-412C-A477-0B6DCF8EE285}"/>
    <cellStyle name="Normal 8 3 8" xfId="2779" xr:uid="{0405DE52-8878-4BE9-861B-A9CED76C6B8C}"/>
    <cellStyle name="Normal 8 3 8 2" xfId="2780" xr:uid="{CB8BE8E6-21DF-4B9D-B87F-26D56752339E}"/>
    <cellStyle name="Normal 8 3 8 3" xfId="2781" xr:uid="{B239681E-E6E4-48E9-9B3B-A10DAF7D79AD}"/>
    <cellStyle name="Normal 8 3 8 4" xfId="2782" xr:uid="{DFFA4DC7-83EB-4349-8A9C-7E676EB89169}"/>
    <cellStyle name="Normal 8 3 9" xfId="2783" xr:uid="{978DE88B-CF7F-4370-9F93-29AAEA603058}"/>
    <cellStyle name="Normal 8 4" xfId="2784" xr:uid="{CC55399F-FED6-4FE5-8C96-F39D86328130}"/>
    <cellStyle name="Normal 8 4 10" xfId="2785" xr:uid="{9B34F7DA-B4C8-4B8B-8A8C-42A02A53F3E1}"/>
    <cellStyle name="Normal 8 4 11" xfId="2786" xr:uid="{E097EAD5-68A2-48A4-B981-036EC950602D}"/>
    <cellStyle name="Normal 8 4 2" xfId="2787" xr:uid="{CDEA4DBE-59AE-4E6B-968F-AF9B10033074}"/>
    <cellStyle name="Normal 8 4 2 2" xfId="2788" xr:uid="{D999FA0A-2A86-4322-9224-3ABB0CD3930B}"/>
    <cellStyle name="Normal 8 4 2 2 2" xfId="2789" xr:uid="{5827F8CB-834A-4212-9A6A-B840CE8F6612}"/>
    <cellStyle name="Normal 8 4 2 2 2 2" xfId="2790" xr:uid="{06FAB816-35AE-4307-A134-8E4227111B10}"/>
    <cellStyle name="Normal 8 4 2 2 2 2 2" xfId="2791" xr:uid="{CE5F5B01-3756-44AA-8A87-8E8064BBD308}"/>
    <cellStyle name="Normal 8 4 2 2 2 2 3" xfId="2792" xr:uid="{9E0F6DFE-F3A2-44BD-AAC5-73FC482784EE}"/>
    <cellStyle name="Normal 8 4 2 2 2 2 4" xfId="2793" xr:uid="{B2714B4B-7B8C-454F-9372-CA9EC2E6004E}"/>
    <cellStyle name="Normal 8 4 2 2 2 3" xfId="2794" xr:uid="{1075CE50-2146-4E19-A9CE-E0E0F1799E0C}"/>
    <cellStyle name="Normal 8 4 2 2 2 3 2" xfId="2795" xr:uid="{2D9C6854-6759-4D6F-9CBC-588914152DF8}"/>
    <cellStyle name="Normal 8 4 2 2 2 3 3" xfId="2796" xr:uid="{351DD73A-85B6-468F-864F-136075A3EF33}"/>
    <cellStyle name="Normal 8 4 2 2 2 3 4" xfId="2797" xr:uid="{571675A8-7D01-421A-9052-74E956C94980}"/>
    <cellStyle name="Normal 8 4 2 2 2 4" xfId="2798" xr:uid="{FA76188C-B85F-46A2-AA1D-3E9C4C3670DD}"/>
    <cellStyle name="Normal 8 4 2 2 2 5" xfId="2799" xr:uid="{05ED2E6B-5347-4062-9106-D611BF4DA33C}"/>
    <cellStyle name="Normal 8 4 2 2 2 6" xfId="2800" xr:uid="{A4BDCE94-0EA6-4E2E-90A9-340933827673}"/>
    <cellStyle name="Normal 8 4 2 2 3" xfId="2801" xr:uid="{E06F7FE8-78FD-4B14-9BA9-CA7DD00F239E}"/>
    <cellStyle name="Normal 8 4 2 2 3 2" xfId="2802" xr:uid="{697D74CB-2B24-4B43-B46B-43579E14F06E}"/>
    <cellStyle name="Normal 8 4 2 2 3 2 2" xfId="2803" xr:uid="{9A3CE037-F12E-47D5-A4B1-C624F4FC70E2}"/>
    <cellStyle name="Normal 8 4 2 2 3 2 3" xfId="2804" xr:uid="{062C40EE-299B-4E60-A8A8-755326DEA8FF}"/>
    <cellStyle name="Normal 8 4 2 2 3 2 4" xfId="2805" xr:uid="{6AFC0EF5-161C-4872-A4ED-083B8F7253EE}"/>
    <cellStyle name="Normal 8 4 2 2 3 3" xfId="2806" xr:uid="{F92D61FC-9061-4638-B470-3D2BC815047B}"/>
    <cellStyle name="Normal 8 4 2 2 3 4" xfId="2807" xr:uid="{A742EB42-5822-4787-9D7E-23D7FC913472}"/>
    <cellStyle name="Normal 8 4 2 2 3 5" xfId="2808" xr:uid="{949EAAAB-3BF5-4B0C-8FD9-B59ED5F4C543}"/>
    <cellStyle name="Normal 8 4 2 2 4" xfId="2809" xr:uid="{A9E7FE19-A940-4F40-A822-4540B168D9EE}"/>
    <cellStyle name="Normal 8 4 2 2 4 2" xfId="2810" xr:uid="{15140154-15A4-48D9-AEA0-A5B199535EA5}"/>
    <cellStyle name="Normal 8 4 2 2 4 3" xfId="2811" xr:uid="{D5747AD8-A039-4B39-B92F-BCD2142B6841}"/>
    <cellStyle name="Normal 8 4 2 2 4 4" xfId="2812" xr:uid="{079480BC-9148-4F9D-A4E9-BC7446A56529}"/>
    <cellStyle name="Normal 8 4 2 2 5" xfId="2813" xr:uid="{3063493E-B20D-479F-9B50-7AFABDF76D65}"/>
    <cellStyle name="Normal 8 4 2 2 5 2" xfId="2814" xr:uid="{414098E2-651F-4F80-9840-0C23E622671F}"/>
    <cellStyle name="Normal 8 4 2 2 5 3" xfId="2815" xr:uid="{CA81C24A-8DC8-4E6F-B434-3BB2853D4E9A}"/>
    <cellStyle name="Normal 8 4 2 2 5 4" xfId="2816" xr:uid="{EBD9B6B0-977F-4F90-8339-8B64083FC5F3}"/>
    <cellStyle name="Normal 8 4 2 2 6" xfId="2817" xr:uid="{C0755FEF-0478-4E0D-B4E8-12B89ADBDBBF}"/>
    <cellStyle name="Normal 8 4 2 2 7" xfId="2818" xr:uid="{74A1C424-1D9D-4FCA-A29C-63463FFB39D7}"/>
    <cellStyle name="Normal 8 4 2 2 8" xfId="2819" xr:uid="{896BE5CC-7EE1-4706-9A11-07CD498355A2}"/>
    <cellStyle name="Normal 8 4 2 3" xfId="2820" xr:uid="{5EB552DC-6C8A-487C-BE7F-33D349D82F5C}"/>
    <cellStyle name="Normal 8 4 2 3 2" xfId="2821" xr:uid="{964EE683-4EC3-435B-B2B2-27A2399AC9C4}"/>
    <cellStyle name="Normal 8 4 2 3 2 2" xfId="2822" xr:uid="{9E0F75FE-D314-4794-AD9B-0435A354FE60}"/>
    <cellStyle name="Normal 8 4 2 3 2 3" xfId="2823" xr:uid="{54FD4D2D-C891-40B8-A12C-1D3FEEB7FA25}"/>
    <cellStyle name="Normal 8 4 2 3 2 4" xfId="2824" xr:uid="{3C66F9A6-0C4E-439D-9795-C661C08625BC}"/>
    <cellStyle name="Normal 8 4 2 3 3" xfId="2825" xr:uid="{7D942C0A-83C3-4003-8064-257C3EF11A86}"/>
    <cellStyle name="Normal 8 4 2 3 3 2" xfId="2826" xr:uid="{A88AADFE-24A1-4157-9A9A-0173094DF86A}"/>
    <cellStyle name="Normal 8 4 2 3 3 3" xfId="2827" xr:uid="{59A931A0-54F1-4720-9F4B-F661DF3B1317}"/>
    <cellStyle name="Normal 8 4 2 3 3 4" xfId="2828" xr:uid="{2C5B65AF-3504-4555-B5DB-E9C4BD31D50A}"/>
    <cellStyle name="Normal 8 4 2 3 4" xfId="2829" xr:uid="{C315D0F5-D846-4397-A40C-078D2A087853}"/>
    <cellStyle name="Normal 8 4 2 3 5" xfId="2830" xr:uid="{E5B42546-8788-40F3-80FB-B49DB8BAB7FA}"/>
    <cellStyle name="Normal 8 4 2 3 6" xfId="2831" xr:uid="{7F1958BE-1C91-45F9-92A9-638B308C421B}"/>
    <cellStyle name="Normal 8 4 2 4" xfId="2832" xr:uid="{35665904-1080-4479-AA93-0F30A8E1816A}"/>
    <cellStyle name="Normal 8 4 2 4 2" xfId="2833" xr:uid="{B349E351-1AF2-4317-904F-1B9B3238C684}"/>
    <cellStyle name="Normal 8 4 2 4 2 2" xfId="2834" xr:uid="{FBBC0F84-D149-4052-AA99-3CD1D205CF9C}"/>
    <cellStyle name="Normal 8 4 2 4 2 3" xfId="2835" xr:uid="{97E70619-F82F-42E1-A1F7-00F0221404F2}"/>
    <cellStyle name="Normal 8 4 2 4 2 4" xfId="2836" xr:uid="{5BDA616E-3D82-4F72-BBB0-285DBC72F9E5}"/>
    <cellStyle name="Normal 8 4 2 4 3" xfId="2837" xr:uid="{4BE2605D-0F36-4DDE-93C9-62ACB5E6771A}"/>
    <cellStyle name="Normal 8 4 2 4 4" xfId="2838" xr:uid="{011F8896-9368-40E8-A731-FAEE1E5FCCF7}"/>
    <cellStyle name="Normal 8 4 2 4 5" xfId="2839" xr:uid="{8825A4D5-3AFF-4AAE-8A37-DB42CDC586BB}"/>
    <cellStyle name="Normal 8 4 2 5" xfId="2840" xr:uid="{49FF5E6F-2648-4304-9A1F-844D8AAF45B7}"/>
    <cellStyle name="Normal 8 4 2 5 2" xfId="2841" xr:uid="{059D0DF4-3B8E-432E-A422-F0906E3D64A1}"/>
    <cellStyle name="Normal 8 4 2 5 3" xfId="2842" xr:uid="{67352688-2D79-4B17-9152-F42E6B4EBBC8}"/>
    <cellStyle name="Normal 8 4 2 5 4" xfId="2843" xr:uid="{F2E37F86-8384-4471-A752-6A751F250CCB}"/>
    <cellStyle name="Normal 8 4 2 6" xfId="2844" xr:uid="{16A0A770-E25C-48F3-BFFE-5D1F8F9A6445}"/>
    <cellStyle name="Normal 8 4 2 6 2" xfId="2845" xr:uid="{32CEEBA6-5ECA-4A56-A119-66DBBB93E6EA}"/>
    <cellStyle name="Normal 8 4 2 6 3" xfId="2846" xr:uid="{C09358A4-EC78-4371-8EE2-291CAEC1E5B1}"/>
    <cellStyle name="Normal 8 4 2 6 4" xfId="2847" xr:uid="{279E83DD-F4C7-4BA2-942F-BD615F3864CE}"/>
    <cellStyle name="Normal 8 4 2 7" xfId="2848" xr:uid="{91ED73B1-C266-4D1C-9F72-905153235CFD}"/>
    <cellStyle name="Normal 8 4 2 8" xfId="2849" xr:uid="{94042F2F-A1F0-45C7-B3ED-13376F0EADED}"/>
    <cellStyle name="Normal 8 4 2 9" xfId="2850" xr:uid="{4F39863B-ACEF-4D36-8383-24E0AED24D6F}"/>
    <cellStyle name="Normal 8 4 3" xfId="2851" xr:uid="{FA3AE79E-4CEE-4C16-A8D5-2250B9ECC6E9}"/>
    <cellStyle name="Normal 8 4 3 2" xfId="2852" xr:uid="{4B1B94B4-0872-4973-B583-64BD875861F0}"/>
    <cellStyle name="Normal 8 4 3 2 2" xfId="2853" xr:uid="{9E772400-1D10-4F9E-B068-98B576870CAE}"/>
    <cellStyle name="Normal 8 4 3 2 2 2" xfId="2854" xr:uid="{D6266228-9EA1-41CC-B987-880EBD53BAD8}"/>
    <cellStyle name="Normal 8 4 3 2 2 2 2" xfId="4184" xr:uid="{A9ABF16A-043E-4E13-ADE2-CABD7B4E514A}"/>
    <cellStyle name="Normal 8 4 3 2 2 3" xfId="2855" xr:uid="{04C457B9-F841-4EC1-BCCF-922273C9E7FC}"/>
    <cellStyle name="Normal 8 4 3 2 2 4" xfId="2856" xr:uid="{0D050564-6E4A-4924-A11D-1F06D5C9FC8B}"/>
    <cellStyle name="Normal 8 4 3 2 3" xfId="2857" xr:uid="{6A2F82E8-295E-4CB1-9C4D-928B168163E4}"/>
    <cellStyle name="Normal 8 4 3 2 3 2" xfId="2858" xr:uid="{123333D9-6005-4733-93FC-63DF2218591B}"/>
    <cellStyle name="Normal 8 4 3 2 3 3" xfId="2859" xr:uid="{7FE9A758-6442-4934-A3C2-43345C9B5C70}"/>
    <cellStyle name="Normal 8 4 3 2 3 4" xfId="2860" xr:uid="{BAE962B6-DA26-4CA6-8A3D-7668CBBDA90F}"/>
    <cellStyle name="Normal 8 4 3 2 4" xfId="2861" xr:uid="{76954953-90C8-4D8B-8A79-EFBE9437D4F5}"/>
    <cellStyle name="Normal 8 4 3 2 5" xfId="2862" xr:uid="{60B6ED05-D8C3-48DD-A366-842451535D95}"/>
    <cellStyle name="Normal 8 4 3 2 6" xfId="2863" xr:uid="{60C20A1D-C149-4118-AE22-F7411061A100}"/>
    <cellStyle name="Normal 8 4 3 3" xfId="2864" xr:uid="{97FD0A39-EFFA-41E1-934E-FF696510A4F0}"/>
    <cellStyle name="Normal 8 4 3 3 2" xfId="2865" xr:uid="{080E9252-E70B-4101-8C37-0CB94F484ED4}"/>
    <cellStyle name="Normal 8 4 3 3 2 2" xfId="2866" xr:uid="{254C8245-5928-4D27-B69F-6ECA6FAC991D}"/>
    <cellStyle name="Normal 8 4 3 3 2 3" xfId="2867" xr:uid="{103CCB3D-9675-4E24-9C9A-BB807C7D0243}"/>
    <cellStyle name="Normal 8 4 3 3 2 4" xfId="2868" xr:uid="{64D9F11D-344F-4AB2-99F5-E0E81F5BCC27}"/>
    <cellStyle name="Normal 8 4 3 3 3" xfId="2869" xr:uid="{138763A3-8BF5-4CFE-8927-2F383CCB156E}"/>
    <cellStyle name="Normal 8 4 3 3 4" xfId="2870" xr:uid="{2568AAE8-5D9C-457D-8CA5-62766C821115}"/>
    <cellStyle name="Normal 8 4 3 3 5" xfId="2871" xr:uid="{3C3C1354-E54F-4AF9-B52D-B20C87AC8666}"/>
    <cellStyle name="Normal 8 4 3 4" xfId="2872" xr:uid="{9418983E-15EA-4976-BB2D-61C557E852A5}"/>
    <cellStyle name="Normal 8 4 3 4 2" xfId="2873" xr:uid="{AC29B84F-24A8-4585-9A53-8C5FD73927FA}"/>
    <cellStyle name="Normal 8 4 3 4 3" xfId="2874" xr:uid="{1A111D11-AF95-4B7C-B289-2FB8CA07FC8D}"/>
    <cellStyle name="Normal 8 4 3 4 4" xfId="2875" xr:uid="{1C64D8D2-0A8F-4F30-A66B-4BF580646E8E}"/>
    <cellStyle name="Normal 8 4 3 5" xfId="2876" xr:uid="{22F29C01-52D0-4B34-A07A-F08167202955}"/>
    <cellStyle name="Normal 8 4 3 5 2" xfId="2877" xr:uid="{144A72FF-F748-46B6-B648-71010F0B6100}"/>
    <cellStyle name="Normal 8 4 3 5 3" xfId="2878" xr:uid="{DB198A94-23F9-4338-8692-0C25FA705A86}"/>
    <cellStyle name="Normal 8 4 3 5 4" xfId="2879" xr:uid="{7793ECC3-7032-45CD-BB04-0D309B210314}"/>
    <cellStyle name="Normal 8 4 3 6" xfId="2880" xr:uid="{ACD595B7-CE87-4731-827D-9098C8092F7E}"/>
    <cellStyle name="Normal 8 4 3 7" xfId="2881" xr:uid="{2450DD87-40E9-4D3C-B81C-D90B3D7BD1F2}"/>
    <cellStyle name="Normal 8 4 3 8" xfId="2882" xr:uid="{449C8618-A272-4B6D-9AFC-0F86DAC3E0E2}"/>
    <cellStyle name="Normal 8 4 4" xfId="2883" xr:uid="{F2C04739-B13A-43E3-B64E-C7C1335E3C07}"/>
    <cellStyle name="Normal 8 4 4 2" xfId="2884" xr:uid="{B692991C-7E59-4284-B00D-A318D68C1405}"/>
    <cellStyle name="Normal 8 4 4 2 2" xfId="2885" xr:uid="{6D8CB65B-325B-45E4-A52E-FDFECDF5D077}"/>
    <cellStyle name="Normal 8 4 4 2 2 2" xfId="2886" xr:uid="{61233AD1-0840-481E-BCFF-15C1F0C5C2B6}"/>
    <cellStyle name="Normal 8 4 4 2 2 3" xfId="2887" xr:uid="{BB76F455-24CC-4BC2-AA31-8E328BEEF863}"/>
    <cellStyle name="Normal 8 4 4 2 2 4" xfId="2888" xr:uid="{33EDC21D-1C53-4699-9AD5-EF1217A16150}"/>
    <cellStyle name="Normal 8 4 4 2 3" xfId="2889" xr:uid="{5D6B9F77-3986-421D-9FD8-5B9C665AD9ED}"/>
    <cellStyle name="Normal 8 4 4 2 4" xfId="2890" xr:uid="{2B288029-1413-4A0F-AC5C-711B627B699E}"/>
    <cellStyle name="Normal 8 4 4 2 5" xfId="2891" xr:uid="{E0922B3E-4A87-4797-B9BF-F35AD2689689}"/>
    <cellStyle name="Normal 8 4 4 3" xfId="2892" xr:uid="{1A0A8A24-3FE6-40BC-A163-64AB057F6D47}"/>
    <cellStyle name="Normal 8 4 4 3 2" xfId="2893" xr:uid="{C6F5AEDC-105F-4113-A7CA-80670F699F25}"/>
    <cellStyle name="Normal 8 4 4 3 3" xfId="2894" xr:uid="{34B30B4D-1361-4D5D-AEFB-7518BB21EAAD}"/>
    <cellStyle name="Normal 8 4 4 3 4" xfId="2895" xr:uid="{0B3A0384-06D4-41E3-B4EF-87BBA343FBF8}"/>
    <cellStyle name="Normal 8 4 4 4" xfId="2896" xr:uid="{33046B63-3852-4613-9140-926B2F3E8B56}"/>
    <cellStyle name="Normal 8 4 4 4 2" xfId="2897" xr:uid="{D145C8D4-C428-4E31-B1B1-B693712A4D2B}"/>
    <cellStyle name="Normal 8 4 4 4 3" xfId="2898" xr:uid="{D684EACC-826D-45B7-AA36-32BB4069E622}"/>
    <cellStyle name="Normal 8 4 4 4 4" xfId="2899" xr:uid="{4E7DF87F-9DCD-48CF-9309-B68C7B129DB1}"/>
    <cellStyle name="Normal 8 4 4 5" xfId="2900" xr:uid="{7039C966-244A-4FDF-A387-B74F880A41E6}"/>
    <cellStyle name="Normal 8 4 4 6" xfId="2901" xr:uid="{10C5273C-C8D2-4055-8DE8-494FDF454AFA}"/>
    <cellStyle name="Normal 8 4 4 7" xfId="2902" xr:uid="{DAAC60B9-B113-4972-8EEF-FDCF876DFA95}"/>
    <cellStyle name="Normal 8 4 5" xfId="2903" xr:uid="{AAF6AEC2-BC6B-42C0-88CB-2D0D3619E19D}"/>
    <cellStyle name="Normal 8 4 5 2" xfId="2904" xr:uid="{16A486B6-83E2-4E65-90C7-E3A5F8FBC9C5}"/>
    <cellStyle name="Normal 8 4 5 2 2" xfId="2905" xr:uid="{3B6FF8A7-87A4-4FB3-89E9-28DEBE1940CD}"/>
    <cellStyle name="Normal 8 4 5 2 3" xfId="2906" xr:uid="{36873CE4-7524-4D37-A14A-3864B391F546}"/>
    <cellStyle name="Normal 8 4 5 2 4" xfId="2907" xr:uid="{19C79E17-81F1-456D-BF3A-C874782DAA19}"/>
    <cellStyle name="Normal 8 4 5 3" xfId="2908" xr:uid="{6CA873B9-5A66-42FE-B796-3AB145CA04C1}"/>
    <cellStyle name="Normal 8 4 5 3 2" xfId="2909" xr:uid="{FBEE2FEF-BD5D-407E-8C72-CB2AEEA0DECE}"/>
    <cellStyle name="Normal 8 4 5 3 3" xfId="2910" xr:uid="{A08EC23E-8F3D-469E-A70B-62852CEE5F5B}"/>
    <cellStyle name="Normal 8 4 5 3 4" xfId="2911" xr:uid="{CF5A6500-B855-4695-A493-B4F62E6C2CD9}"/>
    <cellStyle name="Normal 8 4 5 4" xfId="2912" xr:uid="{E7126497-742B-4726-8014-991A44B1EE21}"/>
    <cellStyle name="Normal 8 4 5 5" xfId="2913" xr:uid="{9AA7DCAB-C9F2-4D0A-A354-FDBE96CAE8B8}"/>
    <cellStyle name="Normal 8 4 5 6" xfId="2914" xr:uid="{8EAFEF7D-3DD9-4977-A015-0A3D7B97E114}"/>
    <cellStyle name="Normal 8 4 6" xfId="2915" xr:uid="{7735FE0D-81FA-47C1-8D80-D7D342800688}"/>
    <cellStyle name="Normal 8 4 6 2" xfId="2916" xr:uid="{105AF1C4-08C4-4A58-8277-46F552A6C863}"/>
    <cellStyle name="Normal 8 4 6 2 2" xfId="2917" xr:uid="{4E389658-6792-410A-AF24-45A35C7C854E}"/>
    <cellStyle name="Normal 8 4 6 2 3" xfId="2918" xr:uid="{3081312B-1897-4E52-8DE1-296F006E8686}"/>
    <cellStyle name="Normal 8 4 6 2 4" xfId="2919" xr:uid="{414D58EA-B38C-4083-8190-EBACF94C3428}"/>
    <cellStyle name="Normal 8 4 6 3" xfId="2920" xr:uid="{B76B7A23-33B4-41A8-AAB9-1AEDE8EE6C45}"/>
    <cellStyle name="Normal 8 4 6 4" xfId="2921" xr:uid="{CBA77794-787B-436F-A9F4-2FA57304EFB5}"/>
    <cellStyle name="Normal 8 4 6 5" xfId="2922" xr:uid="{9AE8B936-DB5E-4074-8733-8AAC042D32BE}"/>
    <cellStyle name="Normal 8 4 7" xfId="2923" xr:uid="{AFEF2DC8-6A96-4C12-AFB5-3F1119AD4168}"/>
    <cellStyle name="Normal 8 4 7 2" xfId="2924" xr:uid="{44FF5508-755C-4489-A762-6DD4477BBAA7}"/>
    <cellStyle name="Normal 8 4 7 3" xfId="2925" xr:uid="{16B365F2-FAEE-436A-9A9E-C26458C04BF8}"/>
    <cellStyle name="Normal 8 4 7 4" xfId="2926" xr:uid="{DA3CED59-6337-4C0D-A609-9E8349C4FF1D}"/>
    <cellStyle name="Normal 8 4 8" xfId="2927" xr:uid="{58B91B2E-EA95-443A-B41A-900536D38037}"/>
    <cellStyle name="Normal 8 4 8 2" xfId="2928" xr:uid="{7322F1F1-2BBB-4432-8328-C4FDE440C21E}"/>
    <cellStyle name="Normal 8 4 8 3" xfId="2929" xr:uid="{175B40E9-284A-47EC-9585-BEF01ED683F9}"/>
    <cellStyle name="Normal 8 4 8 4" xfId="2930" xr:uid="{6FCC6247-1B82-486B-B9AB-1F492C849FE1}"/>
    <cellStyle name="Normal 8 4 9" xfId="2931" xr:uid="{4955BDCF-9BE3-4A4D-B67A-265585134765}"/>
    <cellStyle name="Normal 8 5" xfId="2932" xr:uid="{C9479425-81FB-4462-8E83-3A4349C42DC5}"/>
    <cellStyle name="Normal 8 5 2" xfId="2933" xr:uid="{E5B15AC0-1DCF-4A44-9012-47A01CDC09FE}"/>
    <cellStyle name="Normal 8 5 2 2" xfId="2934" xr:uid="{A90E47F7-255D-40B9-B301-96C40F43C54F}"/>
    <cellStyle name="Normal 8 5 2 2 2" xfId="2935" xr:uid="{21AA87EA-A0A5-4017-BEB5-673FDAA28BE5}"/>
    <cellStyle name="Normal 8 5 2 2 2 2" xfId="2936" xr:uid="{B9885E34-42D4-4FF6-9FE0-607604C2BAC0}"/>
    <cellStyle name="Normal 8 5 2 2 2 3" xfId="2937" xr:uid="{B07672BE-DBE5-4469-B596-FD4FE9ECA9E6}"/>
    <cellStyle name="Normal 8 5 2 2 2 4" xfId="2938" xr:uid="{6AC2ED79-B7F6-4B50-89D8-86FE930FCA8B}"/>
    <cellStyle name="Normal 8 5 2 2 3" xfId="2939" xr:uid="{96CAA12D-F968-4331-991A-CA4978A346B2}"/>
    <cellStyle name="Normal 8 5 2 2 3 2" xfId="2940" xr:uid="{EB2A20DA-7BAF-4FCD-8906-BE45D9F893DA}"/>
    <cellStyle name="Normal 8 5 2 2 3 3" xfId="2941" xr:uid="{6B22B9F5-5153-4F74-A823-6A5E860E6BA1}"/>
    <cellStyle name="Normal 8 5 2 2 3 4" xfId="2942" xr:uid="{940EF695-9FF1-4ED8-834C-47C5ED56B5B6}"/>
    <cellStyle name="Normal 8 5 2 2 4" xfId="2943" xr:uid="{6D08EEEF-ED58-448D-B3D1-031F914F6F30}"/>
    <cellStyle name="Normal 8 5 2 2 5" xfId="2944" xr:uid="{CCC2FD17-7861-442E-984A-4B21788B7FA1}"/>
    <cellStyle name="Normal 8 5 2 2 6" xfId="2945" xr:uid="{1E8C243A-C559-45C6-9454-9FC7A1A56044}"/>
    <cellStyle name="Normal 8 5 2 3" xfId="2946" xr:uid="{3070BA72-3095-43B2-8FE9-4ED9D0B5C41C}"/>
    <cellStyle name="Normal 8 5 2 3 2" xfId="2947" xr:uid="{E8FCD03C-94AF-4BF4-825E-AA1B939AEA5C}"/>
    <cellStyle name="Normal 8 5 2 3 2 2" xfId="2948" xr:uid="{8BC486C3-ADC4-4877-926D-5B432E0DDF4A}"/>
    <cellStyle name="Normal 8 5 2 3 2 3" xfId="2949" xr:uid="{E7E065B3-5B6D-48A3-B3D2-3C05311AE758}"/>
    <cellStyle name="Normal 8 5 2 3 2 4" xfId="2950" xr:uid="{CAF5EF29-355E-43F0-B6FE-276A42985556}"/>
    <cellStyle name="Normal 8 5 2 3 3" xfId="2951" xr:uid="{728C6D4A-3C4C-442B-9A47-DC7441B36224}"/>
    <cellStyle name="Normal 8 5 2 3 4" xfId="2952" xr:uid="{FEA9F8D3-EF93-4843-BC23-4885DC578B29}"/>
    <cellStyle name="Normal 8 5 2 3 5" xfId="2953" xr:uid="{1FDB30BD-CAC2-4FE0-855B-1F2CFF997748}"/>
    <cellStyle name="Normal 8 5 2 4" xfId="2954" xr:uid="{763AF13B-1926-44BC-B044-640C9C00CD8A}"/>
    <cellStyle name="Normal 8 5 2 4 2" xfId="2955" xr:uid="{810E959C-A5FC-4960-968E-6ED1B5FBA7AF}"/>
    <cellStyle name="Normal 8 5 2 4 3" xfId="2956" xr:uid="{64015185-39FF-4B0C-A713-A2AACC5D76F4}"/>
    <cellStyle name="Normal 8 5 2 4 4" xfId="2957" xr:uid="{3CB209D4-C34F-486E-8835-F0F8B6D625CD}"/>
    <cellStyle name="Normal 8 5 2 5" xfId="2958" xr:uid="{CDC976A9-8DD9-4616-9DDD-0BD84C49F8CD}"/>
    <cellStyle name="Normal 8 5 2 5 2" xfId="2959" xr:uid="{F5D0475C-89A0-4575-A9EF-65BC8A7F7BEF}"/>
    <cellStyle name="Normal 8 5 2 5 3" xfId="2960" xr:uid="{9ED8745E-58FE-4E2C-8128-C73530FA162F}"/>
    <cellStyle name="Normal 8 5 2 5 4" xfId="2961" xr:uid="{A062E3C1-D580-425B-8FE1-D7CEA9C42FEE}"/>
    <cellStyle name="Normal 8 5 2 6" xfId="2962" xr:uid="{5E63DA32-A994-4D9A-8E83-489EB71E8B35}"/>
    <cellStyle name="Normal 8 5 2 7" xfId="2963" xr:uid="{E904D6A0-19DB-4C74-AEA7-924B0D148F6F}"/>
    <cellStyle name="Normal 8 5 2 8" xfId="2964" xr:uid="{90FC3BF3-DC49-43E5-BAC4-AE90589FAA61}"/>
    <cellStyle name="Normal 8 5 3" xfId="2965" xr:uid="{655BFB9E-5C27-4623-8390-787855875DE0}"/>
    <cellStyle name="Normal 8 5 3 2" xfId="2966" xr:uid="{09361606-6026-4980-9A08-C59EFBEDC9FB}"/>
    <cellStyle name="Normal 8 5 3 2 2" xfId="2967" xr:uid="{1EB43365-6B9D-41EF-95DC-6E0D30B834D2}"/>
    <cellStyle name="Normal 8 5 3 2 3" xfId="2968" xr:uid="{44507B1B-F3E8-4282-8C83-0E37704A5D9D}"/>
    <cellStyle name="Normal 8 5 3 2 4" xfId="2969" xr:uid="{C0BDEF67-5985-409F-8761-4EA39CCEF939}"/>
    <cellStyle name="Normal 8 5 3 3" xfId="2970" xr:uid="{475FEB97-095E-46D8-9900-F5ED8D8281D8}"/>
    <cellStyle name="Normal 8 5 3 3 2" xfId="2971" xr:uid="{1E47015F-65A8-4535-81CC-2851B6000F71}"/>
    <cellStyle name="Normal 8 5 3 3 3" xfId="2972" xr:uid="{3BF09E78-A8AE-4E68-A2F7-38C0A3982619}"/>
    <cellStyle name="Normal 8 5 3 3 4" xfId="2973" xr:uid="{02F0B75D-010C-4C3F-83CD-940ACE96C0E4}"/>
    <cellStyle name="Normal 8 5 3 4" xfId="2974" xr:uid="{A1C2DABD-6D99-4AA5-89FD-0FCE419376A4}"/>
    <cellStyle name="Normal 8 5 3 5" xfId="2975" xr:uid="{9F171431-E620-45C9-8963-F1D1213571DC}"/>
    <cellStyle name="Normal 8 5 3 6" xfId="2976" xr:uid="{2A7AD4F0-4C55-4809-99CA-8EA34FFCD80F}"/>
    <cellStyle name="Normal 8 5 4" xfId="2977" xr:uid="{3F7D360A-222E-45CE-BC81-4321D41F0C91}"/>
    <cellStyle name="Normal 8 5 4 2" xfId="2978" xr:uid="{E177317F-DC31-4F63-BE6F-2F841216CEF0}"/>
    <cellStyle name="Normal 8 5 4 2 2" xfId="2979" xr:uid="{5ADE4B0F-5AAD-4CD7-A943-FFCE0E3206BC}"/>
    <cellStyle name="Normal 8 5 4 2 3" xfId="2980" xr:uid="{7B81AB8B-7293-45B1-B65C-3030E34D0141}"/>
    <cellStyle name="Normal 8 5 4 2 4" xfId="2981" xr:uid="{8B8F455C-6D6D-4EDB-9079-B33EAA8C2041}"/>
    <cellStyle name="Normal 8 5 4 3" xfId="2982" xr:uid="{2D718EC1-7DDE-4FF3-AAA2-16CCBC24E5DF}"/>
    <cellStyle name="Normal 8 5 4 4" xfId="2983" xr:uid="{D1FB2400-2B66-4BEC-944A-8F6D00668D28}"/>
    <cellStyle name="Normal 8 5 4 5" xfId="2984" xr:uid="{CF23A48D-0C44-4398-B6E3-A54007BDC8CF}"/>
    <cellStyle name="Normal 8 5 5" xfId="2985" xr:uid="{7C499B2C-2C63-46AD-9EE3-0143F8672CD6}"/>
    <cellStyle name="Normal 8 5 5 2" xfId="2986" xr:uid="{9D620E69-113C-45B8-8A4A-C93A45399330}"/>
    <cellStyle name="Normal 8 5 5 3" xfId="2987" xr:uid="{E3C9E173-20BE-4223-8923-6C56770DD0EB}"/>
    <cellStyle name="Normal 8 5 5 4" xfId="2988" xr:uid="{F9CF7EF2-4A7C-47AD-9A71-002C950F9F8F}"/>
    <cellStyle name="Normal 8 5 6" xfId="2989" xr:uid="{4F394462-9B8C-44D9-AD4B-650087A0DAE8}"/>
    <cellStyle name="Normal 8 5 6 2" xfId="2990" xr:uid="{A52E35D1-1BEC-40AD-8C08-5FCBCEF8B1C6}"/>
    <cellStyle name="Normal 8 5 6 3" xfId="2991" xr:uid="{8D161DBB-4001-4D79-92F9-B02E31C1FF04}"/>
    <cellStyle name="Normal 8 5 6 4" xfId="2992" xr:uid="{9B19BF9E-39DA-4653-9891-EFAFF7DE8A52}"/>
    <cellStyle name="Normal 8 5 7" xfId="2993" xr:uid="{692A2A2D-CD19-4CD1-9E50-45F6C674AD20}"/>
    <cellStyle name="Normal 8 5 8" xfId="2994" xr:uid="{E579AAE6-E655-49E4-834E-84ABB0CC9E4C}"/>
    <cellStyle name="Normal 8 5 9" xfId="2995" xr:uid="{6A7102D0-C027-4DA9-ADAB-C74E7923AF7C}"/>
    <cellStyle name="Normal 8 6" xfId="2996" xr:uid="{4370AF85-AA42-4C00-B5BB-F596679EF986}"/>
    <cellStyle name="Normal 8 6 2" xfId="2997" xr:uid="{9F057949-084D-4824-847D-C1A948761507}"/>
    <cellStyle name="Normal 8 6 2 2" xfId="2998" xr:uid="{95AF0248-C4C9-44EA-9C4D-79D4AE28E208}"/>
    <cellStyle name="Normal 8 6 2 2 2" xfId="2999" xr:uid="{1794167E-2F79-4F48-B071-829C2F6B5A9F}"/>
    <cellStyle name="Normal 8 6 2 2 2 2" xfId="4185" xr:uid="{24F1405E-F479-4F4D-B8B7-7B0FF0165C0E}"/>
    <cellStyle name="Normal 8 6 2 2 3" xfId="3000" xr:uid="{DCC98E7B-ED4D-4428-8D4A-1A856084ECE0}"/>
    <cellStyle name="Normal 8 6 2 2 4" xfId="3001" xr:uid="{32586B85-BF8F-4985-9396-02701F8241F3}"/>
    <cellStyle name="Normal 8 6 2 3" xfId="3002" xr:uid="{7C24A1E4-C758-48D8-8981-227C30B4ABA5}"/>
    <cellStyle name="Normal 8 6 2 3 2" xfId="3003" xr:uid="{4071500A-7DDE-4B7C-B89F-F99D30B3EF0B}"/>
    <cellStyle name="Normal 8 6 2 3 3" xfId="3004" xr:uid="{B0AE8B6A-5B0E-4832-97FC-0C81649EC128}"/>
    <cellStyle name="Normal 8 6 2 3 4" xfId="3005" xr:uid="{E32A5D4E-C9BB-429A-9E89-453262F8A1C1}"/>
    <cellStyle name="Normal 8 6 2 4" xfId="3006" xr:uid="{C96A0711-5DA5-4A6E-B517-42D5457891B1}"/>
    <cellStyle name="Normal 8 6 2 5" xfId="3007" xr:uid="{11EFE4E2-B6E6-4234-B72C-868F49EE2F83}"/>
    <cellStyle name="Normal 8 6 2 6" xfId="3008" xr:uid="{516C663B-A2A2-4D39-99AB-D930A9FECE76}"/>
    <cellStyle name="Normal 8 6 3" xfId="3009" xr:uid="{6ECE8118-9551-4DD8-9FB9-49DB9FCDCBD5}"/>
    <cellStyle name="Normal 8 6 3 2" xfId="3010" xr:uid="{15C7A56B-BE78-494B-AB43-5BC1C8763B65}"/>
    <cellStyle name="Normal 8 6 3 2 2" xfId="3011" xr:uid="{09843C28-E048-42FA-89AE-C1D39B03C2AE}"/>
    <cellStyle name="Normal 8 6 3 2 3" xfId="3012" xr:uid="{7C3DE8DA-40F2-4FB0-949E-6B5FC73FF616}"/>
    <cellStyle name="Normal 8 6 3 2 4" xfId="3013" xr:uid="{9D24F265-E66C-49F3-B131-095EACF59742}"/>
    <cellStyle name="Normal 8 6 3 3" xfId="3014" xr:uid="{F8FD3BE9-FF03-4462-AC12-17C894654377}"/>
    <cellStyle name="Normal 8 6 3 4" xfId="3015" xr:uid="{AB0259DB-7BE8-4B3B-823C-FCD7783ED29B}"/>
    <cellStyle name="Normal 8 6 3 5" xfId="3016" xr:uid="{B9D23C41-5865-4AE8-BD85-E20515A888AD}"/>
    <cellStyle name="Normal 8 6 4" xfId="3017" xr:uid="{82366240-26A7-4F41-8706-23F544EFC383}"/>
    <cellStyle name="Normal 8 6 4 2" xfId="3018" xr:uid="{12BD606B-441D-455C-A3D0-7ED3FD64EBBC}"/>
    <cellStyle name="Normal 8 6 4 3" xfId="3019" xr:uid="{7BB57191-F2E2-49B3-8D9F-F879BF043B2C}"/>
    <cellStyle name="Normal 8 6 4 4" xfId="3020" xr:uid="{EDD5EEFC-D077-47D9-970B-88DF509BD84E}"/>
    <cellStyle name="Normal 8 6 5" xfId="3021" xr:uid="{3F099A7A-BA90-491A-BC75-0FF9EB77C7E2}"/>
    <cellStyle name="Normal 8 6 5 2" xfId="3022" xr:uid="{193F27F1-4EF8-4F6C-9F23-0F6DAFD35853}"/>
    <cellStyle name="Normal 8 6 5 3" xfId="3023" xr:uid="{36370B16-4CE7-4059-9724-69BE51AF1275}"/>
    <cellStyle name="Normal 8 6 5 4" xfId="3024" xr:uid="{4FD52642-67D3-4BF2-9251-AB62678FAB8C}"/>
    <cellStyle name="Normal 8 6 6" xfId="3025" xr:uid="{92637FC4-7C3B-422B-AEA4-125806A8FC35}"/>
    <cellStyle name="Normal 8 6 7" xfId="3026" xr:uid="{22C6D0D7-2903-42FD-9CBB-5B54DF946524}"/>
    <cellStyle name="Normal 8 6 8" xfId="3027" xr:uid="{A956C7A8-94C8-46D0-9A89-CFDD886B26A1}"/>
    <cellStyle name="Normal 8 7" xfId="3028" xr:uid="{93D426D4-6015-4F23-8513-74714F9F857F}"/>
    <cellStyle name="Normal 8 7 2" xfId="3029" xr:uid="{2EE241FA-9912-453F-9B26-60CFB2EAC91F}"/>
    <cellStyle name="Normal 8 7 2 2" xfId="3030" xr:uid="{AC832CFE-FD1F-42FF-86EF-23254EDD9B53}"/>
    <cellStyle name="Normal 8 7 2 2 2" xfId="3031" xr:uid="{BDE5F0E9-411B-4C0E-83BE-7DC9BFDFA432}"/>
    <cellStyle name="Normal 8 7 2 2 3" xfId="3032" xr:uid="{A8394E1B-DD03-47DA-B6EC-3DF864C61371}"/>
    <cellStyle name="Normal 8 7 2 2 4" xfId="3033" xr:uid="{602AD896-CDCC-42C1-87DD-B7DBC0D45F37}"/>
    <cellStyle name="Normal 8 7 2 3" xfId="3034" xr:uid="{BBB6BE0C-5B3C-4D88-AE03-2EC368915E02}"/>
    <cellStyle name="Normal 8 7 2 4" xfId="3035" xr:uid="{E631BFCF-369E-40C4-A539-BC9677B9B2BD}"/>
    <cellStyle name="Normal 8 7 2 5" xfId="3036" xr:uid="{CE5DFFC3-6BB7-45C7-800E-792D6913986A}"/>
    <cellStyle name="Normal 8 7 3" xfId="3037" xr:uid="{6EE7C246-B719-4836-A617-2F875788EBD5}"/>
    <cellStyle name="Normal 8 7 3 2" xfId="3038" xr:uid="{7EBBD82C-9247-49E7-BFF8-D77E64DADBD6}"/>
    <cellStyle name="Normal 8 7 3 3" xfId="3039" xr:uid="{EB11CF88-5E93-4CB0-9505-658193910484}"/>
    <cellStyle name="Normal 8 7 3 4" xfId="3040" xr:uid="{131A8EFF-F396-4D26-BFB2-F573EC641B5E}"/>
    <cellStyle name="Normal 8 7 4" xfId="3041" xr:uid="{F64460D3-A351-4D06-9156-84B5334C9A78}"/>
    <cellStyle name="Normal 8 7 4 2" xfId="3042" xr:uid="{4EA34564-8133-467F-99A1-184671A06ECB}"/>
    <cellStyle name="Normal 8 7 4 3" xfId="3043" xr:uid="{1A45C3E0-61DD-420B-871F-32A452767E5D}"/>
    <cellStyle name="Normal 8 7 4 4" xfId="3044" xr:uid="{C6FB453D-4F4E-4B88-B76B-A94673BFDC10}"/>
    <cellStyle name="Normal 8 7 5" xfId="3045" xr:uid="{D8FBD2D6-A9E3-4DE2-95BA-AB64F68697F4}"/>
    <cellStyle name="Normal 8 7 6" xfId="3046" xr:uid="{E2B20F61-ECC5-482A-B725-E4CD8BBE978A}"/>
    <cellStyle name="Normal 8 7 7" xfId="3047" xr:uid="{9042B1C7-68B7-4D99-8A35-2501DD502134}"/>
    <cellStyle name="Normal 8 8" xfId="3048" xr:uid="{706F098C-6A88-4916-8327-32B08D311B64}"/>
    <cellStyle name="Normal 8 8 2" xfId="3049" xr:uid="{C865BAFD-4F5E-4C63-8F62-C9360E63330B}"/>
    <cellStyle name="Normal 8 8 2 2" xfId="3050" xr:uid="{D4169FC1-F9DB-43F5-BC80-0515B28D0B97}"/>
    <cellStyle name="Normal 8 8 2 3" xfId="3051" xr:uid="{8006651A-FCEF-4CB7-BAEC-E8177975138F}"/>
    <cellStyle name="Normal 8 8 2 4" xfId="3052" xr:uid="{C1FA2BDD-5110-4BF9-AB0E-993B501A5903}"/>
    <cellStyle name="Normal 8 8 3" xfId="3053" xr:uid="{78495999-495E-4AA9-8C43-E20052809664}"/>
    <cellStyle name="Normal 8 8 3 2" xfId="3054" xr:uid="{18B89F78-0785-4C62-80E3-E1D0EF5A2903}"/>
    <cellStyle name="Normal 8 8 3 3" xfId="3055" xr:uid="{02105860-98CB-46CD-9856-B86236E30F23}"/>
    <cellStyle name="Normal 8 8 3 4" xfId="3056" xr:uid="{8D0FC239-09BA-433E-A8C9-900B6DC2A65C}"/>
    <cellStyle name="Normal 8 8 4" xfId="3057" xr:uid="{66350843-2E88-4C72-85E2-B0DF2F1335CB}"/>
    <cellStyle name="Normal 8 8 5" xfId="3058" xr:uid="{2580C50C-E936-478B-BE8D-A1032F76681F}"/>
    <cellStyle name="Normal 8 8 6" xfId="3059" xr:uid="{6A050BDF-C17F-41C0-8A83-94A1B8D25D2B}"/>
    <cellStyle name="Normal 8 9" xfId="3060" xr:uid="{C3FCCE90-E7C0-4E27-BBA7-B8A1B5D1E16E}"/>
    <cellStyle name="Normal 8 9 2" xfId="3061" xr:uid="{F7C9BDC5-61CF-4DF8-AD5C-6EC6D039FBB7}"/>
    <cellStyle name="Normal 8 9 2 2" xfId="3062" xr:uid="{089E72D3-D99C-4768-83A4-4EFB342D47F8}"/>
    <cellStyle name="Normal 8 9 2 2 2" xfId="4381" xr:uid="{B6B74C57-F271-46E5-A082-EBA03CFB53F9}"/>
    <cellStyle name="Normal 8 9 2 2 3" xfId="4613" xr:uid="{7E164ED8-38D6-454B-8244-BA4E37FEAAF5}"/>
    <cellStyle name="Normal 8 9 2 3" xfId="3063" xr:uid="{FBC40329-9EAE-49AB-AE05-2D5321750BDB}"/>
    <cellStyle name="Normal 8 9 2 4" xfId="3064" xr:uid="{D4E0BA8C-0E2B-4E5F-8DBB-13DDE7204EBA}"/>
    <cellStyle name="Normal 8 9 3" xfId="3065" xr:uid="{D8CA147F-2EF8-427F-A57E-458AADB28362}"/>
    <cellStyle name="Normal 8 9 4" xfId="3066" xr:uid="{A017BF1D-40C4-4729-BF8E-C0FB9BBDF1F2}"/>
    <cellStyle name="Normal 8 9 4 2" xfId="4747" xr:uid="{27ECD53A-81D6-44D5-A334-965A35ED39D5}"/>
    <cellStyle name="Normal 8 9 4 3" xfId="4614" xr:uid="{8DB489A6-E90F-4736-8322-6B4E1A19F2EB}"/>
    <cellStyle name="Normal 8 9 4 4" xfId="4466" xr:uid="{D2F263CF-6E3F-442C-A3ED-DD3DB8BCF256}"/>
    <cellStyle name="Normal 8 9 5" xfId="3067" xr:uid="{F138EDC5-B425-4CC5-8335-EE0B36794FA6}"/>
    <cellStyle name="Normal 9" xfId="89" xr:uid="{7E1612B8-F838-4615-AF41-DFD10DBEC01A}"/>
    <cellStyle name="Normal 9 10" xfId="3068" xr:uid="{2AF78C58-7FC5-46FB-BC20-D5106927E9F3}"/>
    <cellStyle name="Normal 9 10 2" xfId="3069" xr:uid="{2496C537-5ECA-46F0-85D9-BFF5E7446C74}"/>
    <cellStyle name="Normal 9 10 2 2" xfId="3070" xr:uid="{391391B1-3F3D-4628-8DD2-DA6DA97048EC}"/>
    <cellStyle name="Normal 9 10 2 3" xfId="3071" xr:uid="{A813D473-0924-4C1B-9383-7473B04AEEDA}"/>
    <cellStyle name="Normal 9 10 2 4" xfId="3072" xr:uid="{D6BA2DE1-6E46-40C6-8502-8DB6FD1A0167}"/>
    <cellStyle name="Normal 9 10 3" xfId="3073" xr:uid="{52D6BF47-81C0-4978-8A28-D2012D489212}"/>
    <cellStyle name="Normal 9 10 4" xfId="3074" xr:uid="{8C10D789-88EC-41B6-86CD-4FBAF8E8745A}"/>
    <cellStyle name="Normal 9 10 5" xfId="3075" xr:uid="{911B644E-E928-4CB7-8C33-109FC986802B}"/>
    <cellStyle name="Normal 9 11" xfId="3076" xr:uid="{EC151B9B-BC0C-4325-A3C1-CB5F6A1D7A38}"/>
    <cellStyle name="Normal 9 11 2" xfId="3077" xr:uid="{28D215D2-D453-4B4D-9FE3-C7F5586BF0C9}"/>
    <cellStyle name="Normal 9 11 3" xfId="3078" xr:uid="{E42A3B50-3F03-4CEC-810A-FF58CE32F1A9}"/>
    <cellStyle name="Normal 9 11 4" xfId="3079" xr:uid="{E54A9778-DC45-4935-80E7-3EC822385C3E}"/>
    <cellStyle name="Normal 9 12" xfId="3080" xr:uid="{F19127A2-274A-47F8-B177-9985A45BDE99}"/>
    <cellStyle name="Normal 9 12 2" xfId="3081" xr:uid="{62E9951F-5F15-4AE4-917C-E7B8A970200F}"/>
    <cellStyle name="Normal 9 12 3" xfId="3082" xr:uid="{22EAB737-15D9-4EBA-81ED-BA2FC83F7745}"/>
    <cellStyle name="Normal 9 12 4" xfId="3083" xr:uid="{38F66EDE-DF2B-4C0E-9742-3077C5DF12DD}"/>
    <cellStyle name="Normal 9 13" xfId="3084" xr:uid="{635DB0FA-6493-4959-99D3-547A152FAB9B}"/>
    <cellStyle name="Normal 9 13 2" xfId="3085" xr:uid="{07064561-16E2-4392-876A-BF39F6FB9D00}"/>
    <cellStyle name="Normal 9 14" xfId="3086" xr:uid="{F2498E1C-6187-4F8B-87EC-ECB129519923}"/>
    <cellStyle name="Normal 9 15" xfId="3087" xr:uid="{DE2DB80E-F0C9-4ED7-9DD9-E4B97CE056B1}"/>
    <cellStyle name="Normal 9 16" xfId="3088" xr:uid="{2C4BC3AC-B4C5-4EBB-B56A-B8B9CED0BBD0}"/>
    <cellStyle name="Normal 9 2" xfId="90" xr:uid="{1CEA4E95-CA2A-4912-84F2-2A5DA8EFD364}"/>
    <cellStyle name="Normal 9 2 2" xfId="3729" xr:uid="{2EF819EA-3AB5-4B40-B78C-DBA39B42CE3D}"/>
    <cellStyle name="Normal 9 2 2 2" xfId="4593" xr:uid="{B95D1CF4-D3B9-4508-A22D-9ED66E49516F}"/>
    <cellStyle name="Normal 9 2 3" xfId="4594" xr:uid="{EF6D76A5-1C54-40F6-AB7C-CE1A43ADA277}"/>
    <cellStyle name="Normal 9 3" xfId="91" xr:uid="{FE0C0B75-3DC8-4B09-B3E2-B8CD5ACDC3C1}"/>
    <cellStyle name="Normal 9 3 10" xfId="3089" xr:uid="{97753729-9341-41C3-A033-5BC4081EEE9F}"/>
    <cellStyle name="Normal 9 3 11" xfId="3090" xr:uid="{A673CB29-1D1D-4F66-84D2-FB1BBCA092B7}"/>
    <cellStyle name="Normal 9 3 2" xfId="3091" xr:uid="{37F9EC8B-9828-4AF4-8AFD-453FE3ACBCB1}"/>
    <cellStyle name="Normal 9 3 2 2" xfId="3092" xr:uid="{C6B9A886-6999-40AF-AFD8-20E10362E3FC}"/>
    <cellStyle name="Normal 9 3 2 2 2" xfId="3093" xr:uid="{065DEAED-0D1D-4E85-BCA1-AFBD322802F3}"/>
    <cellStyle name="Normal 9 3 2 2 2 2" xfId="3094" xr:uid="{84358A3C-6B05-4680-90C8-09CBE4C892AF}"/>
    <cellStyle name="Normal 9 3 2 2 2 2 2" xfId="3095" xr:uid="{36861347-CCF8-48D0-8D03-E93732FDFFA4}"/>
    <cellStyle name="Normal 9 3 2 2 2 2 2 2" xfId="4186" xr:uid="{F7CAF1AF-CE7E-4F41-B563-62BE956D8167}"/>
    <cellStyle name="Normal 9 3 2 2 2 2 2 2 2" xfId="4187" xr:uid="{8361CCF6-2926-49EE-BE27-3A35ADE941DF}"/>
    <cellStyle name="Normal 9 3 2 2 2 2 2 3" xfId="4188" xr:uid="{347A59CB-563F-4099-B3E6-9739B5ED14BE}"/>
    <cellStyle name="Normal 9 3 2 2 2 2 3" xfId="3096" xr:uid="{D4165EC3-88DA-463B-ACCC-7816B53A1D28}"/>
    <cellStyle name="Normal 9 3 2 2 2 2 3 2" xfId="4189" xr:uid="{0B2F6B05-F0D1-4B31-A5B9-1C7902E79AD0}"/>
    <cellStyle name="Normal 9 3 2 2 2 2 4" xfId="3097" xr:uid="{A72D39CB-7E35-4885-8FD5-7F4149E379E1}"/>
    <cellStyle name="Normal 9 3 2 2 2 3" xfId="3098" xr:uid="{49E2192D-649B-4035-9D88-03BDEB80E505}"/>
    <cellStyle name="Normal 9 3 2 2 2 3 2" xfId="3099" xr:uid="{CA81352C-028F-41A3-9E43-C4A474B1935A}"/>
    <cellStyle name="Normal 9 3 2 2 2 3 2 2" xfId="4190" xr:uid="{4C41F6C7-4A30-48C4-BEB7-EE1EDF53B2C4}"/>
    <cellStyle name="Normal 9 3 2 2 2 3 3" xfId="3100" xr:uid="{60C13746-C08D-44CE-A84D-858C21166E7C}"/>
    <cellStyle name="Normal 9 3 2 2 2 3 4" xfId="3101" xr:uid="{12D76873-C316-4240-B922-AACD9A690C56}"/>
    <cellStyle name="Normal 9 3 2 2 2 4" xfId="3102" xr:uid="{C0BCBDFF-894A-4A84-839E-63ECDB315BF9}"/>
    <cellStyle name="Normal 9 3 2 2 2 4 2" xfId="4191" xr:uid="{48B707CF-3FCF-42B1-9515-A5A760644E50}"/>
    <cellStyle name="Normal 9 3 2 2 2 5" xfId="3103" xr:uid="{7709B2BD-ED6D-4742-ADDE-6D9BCFF642D4}"/>
    <cellStyle name="Normal 9 3 2 2 2 6" xfId="3104" xr:uid="{720BF578-904F-4E5C-AA49-34117845656E}"/>
    <cellStyle name="Normal 9 3 2 2 3" xfId="3105" xr:uid="{73C06C34-7C97-4B69-9F3F-78F305EDCE38}"/>
    <cellStyle name="Normal 9 3 2 2 3 2" xfId="3106" xr:uid="{2B9E9E29-2224-4EEC-A1CF-FCF356453D5E}"/>
    <cellStyle name="Normal 9 3 2 2 3 2 2" xfId="3107" xr:uid="{F060716F-B8C2-4C39-9034-433AA588D7AC}"/>
    <cellStyle name="Normal 9 3 2 2 3 2 2 2" xfId="4192" xr:uid="{F2E8882F-9B80-4547-AE1B-E95A8C52BDF3}"/>
    <cellStyle name="Normal 9 3 2 2 3 2 2 2 2" xfId="4193" xr:uid="{E2334938-957D-42C5-BDAA-C6609AED42AB}"/>
    <cellStyle name="Normal 9 3 2 2 3 2 2 3" xfId="4194" xr:uid="{74BC3F7B-75C4-4110-8C06-AB0E3740A440}"/>
    <cellStyle name="Normal 9 3 2 2 3 2 3" xfId="3108" xr:uid="{097DDBAD-71D9-41FA-A4BA-C8932DD0A0F0}"/>
    <cellStyle name="Normal 9 3 2 2 3 2 3 2" xfId="4195" xr:uid="{2D007A8C-0C3C-4874-A81F-1DBFF641FA4F}"/>
    <cellStyle name="Normal 9 3 2 2 3 2 4" xfId="3109" xr:uid="{62F20AD4-FFA8-4FA5-952B-C31DAA98E140}"/>
    <cellStyle name="Normal 9 3 2 2 3 3" xfId="3110" xr:uid="{D49BC3C5-24DF-4C59-88BF-3A8810A5FF37}"/>
    <cellStyle name="Normal 9 3 2 2 3 3 2" xfId="4196" xr:uid="{2FC887A6-B2C5-4C33-A44D-59419FF6367B}"/>
    <cellStyle name="Normal 9 3 2 2 3 3 2 2" xfId="4197" xr:uid="{D65A8D20-918B-4F0F-BAC7-A847339947D6}"/>
    <cellStyle name="Normal 9 3 2 2 3 3 3" xfId="4198" xr:uid="{A6B5C9F2-5DAC-40B2-A293-A7884432D368}"/>
    <cellStyle name="Normal 9 3 2 2 3 4" xfId="3111" xr:uid="{75F80781-5A1B-46CF-9A81-B23574FEFD06}"/>
    <cellStyle name="Normal 9 3 2 2 3 4 2" xfId="4199" xr:uid="{AA12E4B3-5AD6-4CD4-AEC6-6731CE2A4515}"/>
    <cellStyle name="Normal 9 3 2 2 3 5" xfId="3112" xr:uid="{06EC6302-47FA-42E1-97A7-90AA42E34601}"/>
    <cellStyle name="Normal 9 3 2 2 4" xfId="3113" xr:uid="{6240DC0E-EE3C-4A8A-88BF-1DA31289F7E7}"/>
    <cellStyle name="Normal 9 3 2 2 4 2" xfId="3114" xr:uid="{7ED53F3C-F798-4A52-9812-2E6E56C85BC1}"/>
    <cellStyle name="Normal 9 3 2 2 4 2 2" xfId="4200" xr:uid="{A820E787-32A6-4508-B6EF-10D718199844}"/>
    <cellStyle name="Normal 9 3 2 2 4 2 2 2" xfId="4201" xr:uid="{8F326EAD-45DE-45E6-B87D-213CE242CC1A}"/>
    <cellStyle name="Normal 9 3 2 2 4 2 3" xfId="4202" xr:uid="{E30F08D1-0501-4F3E-857A-371875F52B02}"/>
    <cellStyle name="Normal 9 3 2 2 4 3" xfId="3115" xr:uid="{18835237-0231-4674-A2FB-897D59EF03B2}"/>
    <cellStyle name="Normal 9 3 2 2 4 3 2" xfId="4203" xr:uid="{1403CFC7-5790-4B6D-9A96-5E57E227FFF5}"/>
    <cellStyle name="Normal 9 3 2 2 4 4" xfId="3116" xr:uid="{CEA26153-6D32-4008-9ED3-87D38BEE2BEE}"/>
    <cellStyle name="Normal 9 3 2 2 5" xfId="3117" xr:uid="{031CF05E-EDCB-4B9C-A64D-007F743C3E52}"/>
    <cellStyle name="Normal 9 3 2 2 5 2" xfId="3118" xr:uid="{9A89E7CE-885B-4D2B-BDB0-14C1B42B50DC}"/>
    <cellStyle name="Normal 9 3 2 2 5 2 2" xfId="4204" xr:uid="{62076DA6-7741-48F5-B04A-6E10C4C5B7A5}"/>
    <cellStyle name="Normal 9 3 2 2 5 3" xfId="3119" xr:uid="{B3AF48A7-1965-4F0B-8CA7-B790170526C8}"/>
    <cellStyle name="Normal 9 3 2 2 5 4" xfId="3120" xr:uid="{906F7FA2-C4C1-42A9-B1EB-0699AC8A4E7D}"/>
    <cellStyle name="Normal 9 3 2 2 6" xfId="3121" xr:uid="{D01601A5-012B-43BD-AC00-746F73AA79BB}"/>
    <cellStyle name="Normal 9 3 2 2 6 2" xfId="4205" xr:uid="{849387B8-EE76-4683-B218-A0434C9B6AB2}"/>
    <cellStyle name="Normal 9 3 2 2 7" xfId="3122" xr:uid="{15FD083E-7B2F-498A-AECA-34E2CA17549F}"/>
    <cellStyle name="Normal 9 3 2 2 8" xfId="3123" xr:uid="{12B1F603-2DA4-41CB-BA84-7FA74FE40676}"/>
    <cellStyle name="Normal 9 3 2 3" xfId="3124" xr:uid="{C1561161-AB16-4F7F-BF73-701B58CA5543}"/>
    <cellStyle name="Normal 9 3 2 3 2" xfId="3125" xr:uid="{B156481D-E36F-4B46-9262-1D537AC3F8F7}"/>
    <cellStyle name="Normal 9 3 2 3 2 2" xfId="3126" xr:uid="{D149B672-F37B-4961-AD36-98658FD184C5}"/>
    <cellStyle name="Normal 9 3 2 3 2 2 2" xfId="4206" xr:uid="{DB4C4A58-72D0-4A9F-A2D2-90BA8951C030}"/>
    <cellStyle name="Normal 9 3 2 3 2 2 2 2" xfId="4207" xr:uid="{B01533DC-4377-496D-8DC5-2FA15BAD5D22}"/>
    <cellStyle name="Normal 9 3 2 3 2 2 3" xfId="4208" xr:uid="{D363E1AA-198B-476E-8081-F25E9B41B3DB}"/>
    <cellStyle name="Normal 9 3 2 3 2 3" xfId="3127" xr:uid="{FFB15468-D004-41C4-B1FA-7BBB1747BC76}"/>
    <cellStyle name="Normal 9 3 2 3 2 3 2" xfId="4209" xr:uid="{5F4C439E-14AF-4895-87ED-D850F4FE0A47}"/>
    <cellStyle name="Normal 9 3 2 3 2 4" xfId="3128" xr:uid="{55972C3D-A0A8-46D0-8C42-EBC5C310A6EF}"/>
    <cellStyle name="Normal 9 3 2 3 3" xfId="3129" xr:uid="{1CE46403-E2E7-4E40-A4E0-B0DB28528258}"/>
    <cellStyle name="Normal 9 3 2 3 3 2" xfId="3130" xr:uid="{89B7189E-A257-4E2B-AA09-FD7CC87B13ED}"/>
    <cellStyle name="Normal 9 3 2 3 3 2 2" xfId="4210" xr:uid="{B715649F-59B4-4CA1-B1B9-4B00BE8967A7}"/>
    <cellStyle name="Normal 9 3 2 3 3 3" xfId="3131" xr:uid="{377531E6-973C-4F3F-99E1-8621458B2124}"/>
    <cellStyle name="Normal 9 3 2 3 3 4" xfId="3132" xr:uid="{65FB01AD-06EF-409D-B753-AA0442C314A8}"/>
    <cellStyle name="Normal 9 3 2 3 4" xfId="3133" xr:uid="{523EF44F-A343-48D4-BA17-0A6D38BB4053}"/>
    <cellStyle name="Normal 9 3 2 3 4 2" xfId="4211" xr:uid="{45400BB2-659D-4845-9E07-9317C4009E66}"/>
    <cellStyle name="Normal 9 3 2 3 5" xfId="3134" xr:uid="{4CCDB133-1651-444D-A1C6-D49E7F7D5933}"/>
    <cellStyle name="Normal 9 3 2 3 6" xfId="3135" xr:uid="{6438856F-636F-4C08-BA02-E3ABACD2B96F}"/>
    <cellStyle name="Normal 9 3 2 4" xfId="3136" xr:uid="{D021692D-A4B7-42A0-8128-CFC66303A012}"/>
    <cellStyle name="Normal 9 3 2 4 2" xfId="3137" xr:uid="{576959E7-D7B8-4516-BF8A-FE89D157F371}"/>
    <cellStyle name="Normal 9 3 2 4 2 2" xfId="3138" xr:uid="{18750F56-E501-4A5B-A8FF-637E8017C27B}"/>
    <cellStyle name="Normal 9 3 2 4 2 2 2" xfId="4212" xr:uid="{4431241F-858E-48A7-B454-A5D5DEBB2223}"/>
    <cellStyle name="Normal 9 3 2 4 2 2 2 2" xfId="4213" xr:uid="{CBB67068-5939-4AAD-B71F-E3E4E05A6F80}"/>
    <cellStyle name="Normal 9 3 2 4 2 2 3" xfId="4214" xr:uid="{10014616-9058-43DA-B9D3-3916056EB8A5}"/>
    <cellStyle name="Normal 9 3 2 4 2 3" xfId="3139" xr:uid="{42F74B56-2803-43A8-AF94-228EB7400EB0}"/>
    <cellStyle name="Normal 9 3 2 4 2 3 2" xfId="4215" xr:uid="{07C18E88-AB40-434F-AFF0-2AFAE0D4225B}"/>
    <cellStyle name="Normal 9 3 2 4 2 4" xfId="3140" xr:uid="{E6356168-26BB-4249-864D-039EE05C9800}"/>
    <cellStyle name="Normal 9 3 2 4 3" xfId="3141" xr:uid="{3E1906FE-C91A-40F3-84D7-09B8FFD28520}"/>
    <cellStyle name="Normal 9 3 2 4 3 2" xfId="4216" xr:uid="{C1F5E96D-C703-4A59-9864-EA79BE9FB135}"/>
    <cellStyle name="Normal 9 3 2 4 3 2 2" xfId="4217" xr:uid="{1A2B5766-89C5-4CD9-96AB-6DA8D66AF796}"/>
    <cellStyle name="Normal 9 3 2 4 3 3" xfId="4218" xr:uid="{8E686B24-C382-4C76-97B6-C19701BF28B3}"/>
    <cellStyle name="Normal 9 3 2 4 4" xfId="3142" xr:uid="{13529086-462D-4344-81A3-196797DFEA2E}"/>
    <cellStyle name="Normal 9 3 2 4 4 2" xfId="4219" xr:uid="{ECD3ACD9-33A6-4F94-8A25-463B72FD9CF9}"/>
    <cellStyle name="Normal 9 3 2 4 5" xfId="3143" xr:uid="{55B43B57-5F23-4508-AF08-4978A50A1760}"/>
    <cellStyle name="Normal 9 3 2 5" xfId="3144" xr:uid="{0DAA6B32-9B37-4EB1-9608-D665BF213504}"/>
    <cellStyle name="Normal 9 3 2 5 2" xfId="3145" xr:uid="{FF62B348-C19C-4609-A583-2F9C2332C834}"/>
    <cellStyle name="Normal 9 3 2 5 2 2" xfId="4220" xr:uid="{B7EA42E4-F42C-4788-B5BB-866D0A846215}"/>
    <cellStyle name="Normal 9 3 2 5 2 2 2" xfId="4221" xr:uid="{0B725309-3CC1-4637-8377-B39890486B65}"/>
    <cellStyle name="Normal 9 3 2 5 2 3" xfId="4222" xr:uid="{902C1BB8-8D0C-4AF4-AFD0-A1AD5BBDE07A}"/>
    <cellStyle name="Normal 9 3 2 5 3" xfId="3146" xr:uid="{765C3471-E60C-4ACD-995A-26B2A17A09C8}"/>
    <cellStyle name="Normal 9 3 2 5 3 2" xfId="4223" xr:uid="{E0FC26F1-4798-4D2F-8B40-2358E9637903}"/>
    <cellStyle name="Normal 9 3 2 5 4" xfId="3147" xr:uid="{C5DCD7A3-663D-4ABC-9CAA-9723D70D5B8E}"/>
    <cellStyle name="Normal 9 3 2 6" xfId="3148" xr:uid="{0C1DFF71-29B2-4945-AAC4-41B9CB5648D6}"/>
    <cellStyle name="Normal 9 3 2 6 2" xfId="3149" xr:uid="{96EBE346-E97F-49BA-ABCC-7B1742409BFB}"/>
    <cellStyle name="Normal 9 3 2 6 2 2" xfId="4224" xr:uid="{FD367165-1D77-4D36-8082-347D8472D29A}"/>
    <cellStyle name="Normal 9 3 2 6 3" xfId="3150" xr:uid="{945645D7-C88F-4148-9C83-1BB61E44078E}"/>
    <cellStyle name="Normal 9 3 2 6 4" xfId="3151" xr:uid="{1EE52FEE-8DFD-4FA1-84CD-5BF39DB77084}"/>
    <cellStyle name="Normal 9 3 2 7" xfId="3152" xr:uid="{677565B7-D93B-4D2D-8147-0EC157BDDC1D}"/>
    <cellStyle name="Normal 9 3 2 7 2" xfId="4225" xr:uid="{CB49C69E-749B-4AE5-8E07-7582382E33D1}"/>
    <cellStyle name="Normal 9 3 2 8" xfId="3153" xr:uid="{FE130D3F-B3A1-46AB-A12D-FBD2E7254416}"/>
    <cellStyle name="Normal 9 3 2 9" xfId="3154" xr:uid="{989B63A2-2D68-48E6-95EF-35138B6A539F}"/>
    <cellStyle name="Normal 9 3 3" xfId="3155" xr:uid="{C2F5D35C-4FDD-4C8C-B4F3-8D07464B199C}"/>
    <cellStyle name="Normal 9 3 3 2" xfId="3156" xr:uid="{A383314C-6C11-452E-BB04-89C77200CAB3}"/>
    <cellStyle name="Normal 9 3 3 2 2" xfId="3157" xr:uid="{C288D734-242F-4FAA-888D-8A5F471C7583}"/>
    <cellStyle name="Normal 9 3 3 2 2 2" xfId="3158" xr:uid="{1632CB0E-D704-4132-B9B6-83ED51B8C657}"/>
    <cellStyle name="Normal 9 3 3 2 2 2 2" xfId="4226" xr:uid="{9F9456D7-FDAC-45FF-A9D6-82FADCC68B80}"/>
    <cellStyle name="Normal 9 3 3 2 2 2 2 2" xfId="4227" xr:uid="{AADD282D-D5CF-4350-A9F1-91AE13513CE9}"/>
    <cellStyle name="Normal 9 3 3 2 2 2 3" xfId="4228" xr:uid="{FBF15846-125C-4609-984C-3D5B8EEEEF59}"/>
    <cellStyle name="Normal 9 3 3 2 2 3" xfId="3159" xr:uid="{57783551-C701-4B3F-9866-203DCC29AE65}"/>
    <cellStyle name="Normal 9 3 3 2 2 3 2" xfId="4229" xr:uid="{3EBCB370-C617-4B82-B88C-5D94E2045F76}"/>
    <cellStyle name="Normal 9 3 3 2 2 4" xfId="3160" xr:uid="{261C372E-468C-4253-A496-E1D003788908}"/>
    <cellStyle name="Normal 9 3 3 2 3" xfId="3161" xr:uid="{CD257C4A-7566-45AD-A5E7-53069868418E}"/>
    <cellStyle name="Normal 9 3 3 2 3 2" xfId="3162" xr:uid="{609D0864-F331-445F-A3EA-80B6B99657C8}"/>
    <cellStyle name="Normal 9 3 3 2 3 2 2" xfId="4230" xr:uid="{BBC90E0D-672A-4062-A6F8-3AB08863FF57}"/>
    <cellStyle name="Normal 9 3 3 2 3 3" xfId="3163" xr:uid="{D5F08281-E422-4A28-8E25-FBB7EE07C15F}"/>
    <cellStyle name="Normal 9 3 3 2 3 4" xfId="3164" xr:uid="{E9B99953-0912-4523-AA22-3F04D8E12D15}"/>
    <cellStyle name="Normal 9 3 3 2 4" xfId="3165" xr:uid="{F9C482D0-AB8C-434A-8E0C-BE35DA583FB5}"/>
    <cellStyle name="Normal 9 3 3 2 4 2" xfId="4231" xr:uid="{364BD449-8828-4BAF-A841-A208CF878B36}"/>
    <cellStyle name="Normal 9 3 3 2 5" xfId="3166" xr:uid="{65165F10-C4D2-4F73-AE3D-B62A98922E5D}"/>
    <cellStyle name="Normal 9 3 3 2 6" xfId="3167" xr:uid="{AD9BC0B0-71FB-465E-8E86-E4E49A06561D}"/>
    <cellStyle name="Normal 9 3 3 3" xfId="3168" xr:uid="{948FA272-BADB-41AA-83AE-97004E94B899}"/>
    <cellStyle name="Normal 9 3 3 3 2" xfId="3169" xr:uid="{A04E06E2-D805-4F93-8838-B828659A83D3}"/>
    <cellStyle name="Normal 9 3 3 3 2 2" xfId="3170" xr:uid="{DEFB41D7-E9FF-4F83-9566-F9CEF22B4599}"/>
    <cellStyle name="Normal 9 3 3 3 2 2 2" xfId="4232" xr:uid="{425D7666-E49D-4023-88B8-9C7C833EE9E9}"/>
    <cellStyle name="Normal 9 3 3 3 2 2 2 2" xfId="4233" xr:uid="{E0CF0A61-222C-489B-8501-040BD95F39EF}"/>
    <cellStyle name="Normal 9 3 3 3 2 2 2 2 2" xfId="4766" xr:uid="{EEB68AD0-8117-4D61-9DF6-3D5EF674AF49}"/>
    <cellStyle name="Normal 9 3 3 3 2 2 3" xfId="4234" xr:uid="{968F4415-9029-4378-BCE1-0335B3DF9EC5}"/>
    <cellStyle name="Normal 9 3 3 3 2 2 3 2" xfId="4767" xr:uid="{2D31DA8D-9A22-42C8-ADB1-045D5305CAE2}"/>
    <cellStyle name="Normal 9 3 3 3 2 3" xfId="3171" xr:uid="{93E37F2D-CC8A-4D58-9867-8F0CD7A4DD32}"/>
    <cellStyle name="Normal 9 3 3 3 2 3 2" xfId="4235" xr:uid="{AA38EBA7-1C6F-4E43-9A0F-9BB9AC10A201}"/>
    <cellStyle name="Normal 9 3 3 3 2 3 2 2" xfId="4769" xr:uid="{5EFD8591-CC6C-4737-B3AD-987FB42FB5AE}"/>
    <cellStyle name="Normal 9 3 3 3 2 3 3" xfId="4768" xr:uid="{8A41B120-2B4A-4300-A09A-FB4DC4B68DD7}"/>
    <cellStyle name="Normal 9 3 3 3 2 4" xfId="3172" xr:uid="{8A0CD585-EC40-4652-8AE0-5D81DE57F983}"/>
    <cellStyle name="Normal 9 3 3 3 2 4 2" xfId="4770" xr:uid="{BABD696F-C4F6-4BBB-8A88-E1D8CB4077C9}"/>
    <cellStyle name="Normal 9 3 3 3 3" xfId="3173" xr:uid="{ACEDB77D-FA56-4880-A1E5-42A527A7D851}"/>
    <cellStyle name="Normal 9 3 3 3 3 2" xfId="4236" xr:uid="{E09AFA69-6826-45FD-BAD6-A3711E5D9A15}"/>
    <cellStyle name="Normal 9 3 3 3 3 2 2" xfId="4237" xr:uid="{69BE0382-39EB-4FDC-A5FE-B93C2479399E}"/>
    <cellStyle name="Normal 9 3 3 3 3 2 2 2" xfId="4773" xr:uid="{DFB90CD1-4257-40BB-A85B-3412AC3EC410}"/>
    <cellStyle name="Normal 9 3 3 3 3 2 3" xfId="4772" xr:uid="{263B199F-63A8-4925-88D8-22C04A3EB881}"/>
    <cellStyle name="Normal 9 3 3 3 3 3" xfId="4238" xr:uid="{6F538D06-536A-4246-9F21-E1EB2A1DC429}"/>
    <cellStyle name="Normal 9 3 3 3 3 3 2" xfId="4774" xr:uid="{CFA1E5CA-FCB6-4176-A5C3-1871A50AC65F}"/>
    <cellStyle name="Normal 9 3 3 3 3 4" xfId="4771" xr:uid="{DB2AD264-EA7A-41E0-98B0-FCD492979504}"/>
    <cellStyle name="Normal 9 3 3 3 4" xfId="3174" xr:uid="{FE0CE68D-9DEF-4F1A-9A3E-A7C2DF431EEA}"/>
    <cellStyle name="Normal 9 3 3 3 4 2" xfId="4239" xr:uid="{1B7FE6C8-DA35-4E43-A0D6-139B9F58B8D5}"/>
    <cellStyle name="Normal 9 3 3 3 4 2 2" xfId="4776" xr:uid="{877F2C68-7E16-46A2-A52A-BCADA60AEA12}"/>
    <cellStyle name="Normal 9 3 3 3 4 3" xfId="4775" xr:uid="{94F7C062-C6FB-4132-88ED-0FAB1577455E}"/>
    <cellStyle name="Normal 9 3 3 3 5" xfId="3175" xr:uid="{12A039E6-8EF2-4FB9-A8CD-8804275D2A60}"/>
    <cellStyle name="Normal 9 3 3 3 5 2" xfId="4777" xr:uid="{5B3FC8B4-40ED-4370-B6CC-B56F901ED825}"/>
    <cellStyle name="Normal 9 3 3 4" xfId="3176" xr:uid="{FFC25280-9006-4EA4-8B02-1F848446B7B6}"/>
    <cellStyle name="Normal 9 3 3 4 2" xfId="3177" xr:uid="{115FAC54-5AC9-4397-950F-59A33D5A009F}"/>
    <cellStyle name="Normal 9 3 3 4 2 2" xfId="4240" xr:uid="{7DBB1A3B-EB75-4A17-8C1C-07E4D16ED330}"/>
    <cellStyle name="Normal 9 3 3 4 2 2 2" xfId="4241" xr:uid="{B0554D2C-1454-4814-9E92-29D452D23001}"/>
    <cellStyle name="Normal 9 3 3 4 2 2 2 2" xfId="4781" xr:uid="{87E0A497-3A3A-4273-9DC1-F40B18E9627E}"/>
    <cellStyle name="Normal 9 3 3 4 2 2 3" xfId="4780" xr:uid="{F7885FF5-0FED-464B-A76B-71AAABF71A41}"/>
    <cellStyle name="Normal 9 3 3 4 2 3" xfId="4242" xr:uid="{4C2E0DA2-6E4A-45CF-AA53-260630CECC41}"/>
    <cellStyle name="Normal 9 3 3 4 2 3 2" xfId="4782" xr:uid="{DA1A29BD-5335-4508-83CC-9782D3AA2346}"/>
    <cellStyle name="Normal 9 3 3 4 2 4" xfId="4779" xr:uid="{38A07F9A-2AC7-42FA-86D7-E77348341246}"/>
    <cellStyle name="Normal 9 3 3 4 3" xfId="3178" xr:uid="{E99BBBB9-505C-4782-AEEC-6A6454B4CC81}"/>
    <cellStyle name="Normal 9 3 3 4 3 2" xfId="4243" xr:uid="{5B76851E-22EB-41B2-977A-136C29F38990}"/>
    <cellStyle name="Normal 9 3 3 4 3 2 2" xfId="4784" xr:uid="{81CBA30D-34CF-48E3-9FAD-D54031FB82DE}"/>
    <cellStyle name="Normal 9 3 3 4 3 3" xfId="4783" xr:uid="{DC12CD35-6AC9-4D7A-9A7E-9DA73D426C76}"/>
    <cellStyle name="Normal 9 3 3 4 4" xfId="3179" xr:uid="{8AFF2040-FB7E-4AFB-90C1-4090DB35AF1D}"/>
    <cellStyle name="Normal 9 3 3 4 4 2" xfId="4785" xr:uid="{92BF7797-CED7-414C-9B7C-5C9633A869FF}"/>
    <cellStyle name="Normal 9 3 3 4 5" xfId="4778" xr:uid="{EE0B3DE2-6F23-412A-A525-8E83E1E5F940}"/>
    <cellStyle name="Normal 9 3 3 5" xfId="3180" xr:uid="{5DD87D90-E511-4C26-8536-C2CEB44EFCD6}"/>
    <cellStyle name="Normal 9 3 3 5 2" xfId="3181" xr:uid="{81B56FC3-E3D1-407E-9FA0-A8549C5F93DC}"/>
    <cellStyle name="Normal 9 3 3 5 2 2" xfId="4244" xr:uid="{2D9E9452-21CF-4B7A-87EB-374E3568BFE4}"/>
    <cellStyle name="Normal 9 3 3 5 2 2 2" xfId="4788" xr:uid="{20738B8A-3A7F-40B3-837B-3562F134C480}"/>
    <cellStyle name="Normal 9 3 3 5 2 3" xfId="4787" xr:uid="{4C5B6E1B-011B-4109-8252-15AE9460994B}"/>
    <cellStyle name="Normal 9 3 3 5 3" xfId="3182" xr:uid="{79323BF1-325C-4189-950E-5042874C295F}"/>
    <cellStyle name="Normal 9 3 3 5 3 2" xfId="4789" xr:uid="{92CD375C-C7DA-44F1-AD87-10DC5A904E10}"/>
    <cellStyle name="Normal 9 3 3 5 4" xfId="3183" xr:uid="{185C0A4B-C83E-4877-B3B4-A1345B751C49}"/>
    <cellStyle name="Normal 9 3 3 5 4 2" xfId="4790" xr:uid="{289590B7-02CA-4FF9-9917-CFFF05A050B7}"/>
    <cellStyle name="Normal 9 3 3 5 5" xfId="4786" xr:uid="{2313D2AF-1FD4-429E-A6D4-8C85C8DF3430}"/>
    <cellStyle name="Normal 9 3 3 6" xfId="3184" xr:uid="{B1C1FB16-33A9-49FF-A462-BE5F258BCD9F}"/>
    <cellStyle name="Normal 9 3 3 6 2" xfId="4245" xr:uid="{AC640AD9-339E-49D5-BCB2-CC65A89CD78A}"/>
    <cellStyle name="Normal 9 3 3 6 2 2" xfId="4792" xr:uid="{9EF34EA0-199C-4135-95E1-FDD1CAC723DB}"/>
    <cellStyle name="Normal 9 3 3 6 3" xfId="4791" xr:uid="{570C0D7F-627C-4BB1-A196-508BBEAE5D06}"/>
    <cellStyle name="Normal 9 3 3 7" xfId="3185" xr:uid="{1C0ADA2B-D2E5-4490-951C-CA6AA04DB5E7}"/>
    <cellStyle name="Normal 9 3 3 7 2" xfId="4793" xr:uid="{8047184E-DEDA-46FD-93FC-DAF1E0C5148B}"/>
    <cellStyle name="Normal 9 3 3 8" xfId="3186" xr:uid="{0FFB6A7C-AF63-4406-B377-9DD9149D2C34}"/>
    <cellStyle name="Normal 9 3 3 8 2" xfId="4794" xr:uid="{66F594B4-90A6-421C-A2A6-6D36DFA0A807}"/>
    <cellStyle name="Normal 9 3 4" xfId="3187" xr:uid="{D310A10F-B8F2-4598-A275-5EAFFE27152D}"/>
    <cellStyle name="Normal 9 3 4 2" xfId="3188" xr:uid="{460E9C72-953D-45A8-8DCB-FCA3164E11D3}"/>
    <cellStyle name="Normal 9 3 4 2 2" xfId="3189" xr:uid="{00D88AC3-221E-416F-8741-814CBA20F57D}"/>
    <cellStyle name="Normal 9 3 4 2 2 2" xfId="3190" xr:uid="{E21E015C-E05F-4CD7-B491-D1BE4AD1A865}"/>
    <cellStyle name="Normal 9 3 4 2 2 2 2" xfId="4246" xr:uid="{685E8481-4332-4349-9F3F-B12F26A0F295}"/>
    <cellStyle name="Normal 9 3 4 2 2 2 2 2" xfId="4799" xr:uid="{03A6972A-B1D5-42A3-92E4-0DDC637FCEA1}"/>
    <cellStyle name="Normal 9 3 4 2 2 2 3" xfId="4798" xr:uid="{62BFE252-189E-4FF1-942E-A1723A6656B4}"/>
    <cellStyle name="Normal 9 3 4 2 2 3" xfId="3191" xr:uid="{F6D50F9E-D5E8-4E3B-BCE2-C499702236E8}"/>
    <cellStyle name="Normal 9 3 4 2 2 3 2" xfId="4800" xr:uid="{30425559-FEF1-46B6-A69D-F1A64BC90FBF}"/>
    <cellStyle name="Normal 9 3 4 2 2 4" xfId="3192" xr:uid="{111E6372-C33A-42B0-BF6D-7F2D1FE0E61A}"/>
    <cellStyle name="Normal 9 3 4 2 2 4 2" xfId="4801" xr:uid="{318E6D6E-52CE-4728-833A-A1AC292FD481}"/>
    <cellStyle name="Normal 9 3 4 2 2 5" xfId="4797" xr:uid="{B2FDB2B2-DA47-4AAD-9A88-DC07245A99C6}"/>
    <cellStyle name="Normal 9 3 4 2 3" xfId="3193" xr:uid="{1A4A3592-A54D-4FEE-973F-37131B6E73C0}"/>
    <cellStyle name="Normal 9 3 4 2 3 2" xfId="4247" xr:uid="{07AA67C4-5809-4C76-94F3-BF17B256C1DC}"/>
    <cellStyle name="Normal 9 3 4 2 3 2 2" xfId="4803" xr:uid="{1976EF3E-91F7-4B5B-8EA2-0E6F09F2DA07}"/>
    <cellStyle name="Normal 9 3 4 2 3 3" xfId="4802" xr:uid="{A4761F39-A521-4571-85F5-20AA1B725529}"/>
    <cellStyle name="Normal 9 3 4 2 4" xfId="3194" xr:uid="{FD580393-DF56-4EF5-A5EF-5301D1F59E3C}"/>
    <cellStyle name="Normal 9 3 4 2 4 2" xfId="4804" xr:uid="{075C0509-3E4B-4504-8F9D-2595075BC45B}"/>
    <cellStyle name="Normal 9 3 4 2 5" xfId="3195" xr:uid="{6F1EA483-F338-4235-BE06-B0657726E56B}"/>
    <cellStyle name="Normal 9 3 4 2 5 2" xfId="4805" xr:uid="{519FFA91-6FE6-4DF6-9BDA-30C3828A963F}"/>
    <cellStyle name="Normal 9 3 4 2 6" xfId="4796" xr:uid="{8576FC68-C6CE-46B7-A3F7-8AEB9F1FA5A8}"/>
    <cellStyle name="Normal 9 3 4 3" xfId="3196" xr:uid="{6F5855E1-99E9-4E2C-B7DB-C0D4AC1A9064}"/>
    <cellStyle name="Normal 9 3 4 3 2" xfId="3197" xr:uid="{C788629B-587E-40A7-B092-508D48C4A0C7}"/>
    <cellStyle name="Normal 9 3 4 3 2 2" xfId="4248" xr:uid="{319AB27E-6F91-4CED-9416-A918D9B21A69}"/>
    <cellStyle name="Normal 9 3 4 3 2 2 2" xfId="4808" xr:uid="{708BEB9F-B02B-417C-9A0A-194E78C4D160}"/>
    <cellStyle name="Normal 9 3 4 3 2 3" xfId="4807" xr:uid="{D5DAD03B-26A9-41DA-AA5C-EA29D84A0605}"/>
    <cellStyle name="Normal 9 3 4 3 3" xfId="3198" xr:uid="{262624FC-D021-4BEA-BF94-C02E7B66108E}"/>
    <cellStyle name="Normal 9 3 4 3 3 2" xfId="4809" xr:uid="{9C1C3692-6915-443D-B963-9F0A232DA18E}"/>
    <cellStyle name="Normal 9 3 4 3 4" xfId="3199" xr:uid="{AA9F3005-74C0-47E2-9DD4-D12F92D5F054}"/>
    <cellStyle name="Normal 9 3 4 3 4 2" xfId="4810" xr:uid="{838C58AD-8571-46FD-AB3F-04A7EB02EAEA}"/>
    <cellStyle name="Normal 9 3 4 3 5" xfId="4806" xr:uid="{3CFBD575-7C58-46D0-A708-3DAD71920DD7}"/>
    <cellStyle name="Normal 9 3 4 4" xfId="3200" xr:uid="{0EEEDBF6-A59E-48D4-A151-A3BA39B526FE}"/>
    <cellStyle name="Normal 9 3 4 4 2" xfId="3201" xr:uid="{8429A028-D859-4BAC-9DDC-94AA173221C4}"/>
    <cellStyle name="Normal 9 3 4 4 2 2" xfId="4812" xr:uid="{85045650-CF43-4E2C-90A5-BA3ADC94A8B8}"/>
    <cellStyle name="Normal 9 3 4 4 3" xfId="3202" xr:uid="{3811CF23-39C6-44C1-A7F7-35F53A3D4A56}"/>
    <cellStyle name="Normal 9 3 4 4 3 2" xfId="4813" xr:uid="{A5EAF3FB-2EB5-4469-A499-7F1F20FC6A0B}"/>
    <cellStyle name="Normal 9 3 4 4 4" xfId="3203" xr:uid="{7B09EF3E-B095-411C-9B70-DDBC20E471BD}"/>
    <cellStyle name="Normal 9 3 4 4 4 2" xfId="4814" xr:uid="{CD851500-0AEC-4B26-BBE4-68676DE5EA86}"/>
    <cellStyle name="Normal 9 3 4 4 5" xfId="4811" xr:uid="{106F924E-1D64-48BD-B297-2141228D6C19}"/>
    <cellStyle name="Normal 9 3 4 5" xfId="3204" xr:uid="{76C690F3-4490-4D28-8105-AFF866E1F60B}"/>
    <cellStyle name="Normal 9 3 4 5 2" xfId="4815" xr:uid="{C0A26798-9C6F-4630-9CB7-9A78EAFDC4B8}"/>
    <cellStyle name="Normal 9 3 4 6" xfId="3205" xr:uid="{2821222E-3B7A-41E7-9BB6-1C10367ADB44}"/>
    <cellStyle name="Normal 9 3 4 6 2" xfId="4816" xr:uid="{5A0AB351-35ED-4309-AE80-D677687AC98E}"/>
    <cellStyle name="Normal 9 3 4 7" xfId="3206" xr:uid="{CDE94E41-01A7-4C20-AAED-53A38B4B4BE0}"/>
    <cellStyle name="Normal 9 3 4 7 2" xfId="4817" xr:uid="{8B887561-6061-4E23-9CDA-183EF8D50821}"/>
    <cellStyle name="Normal 9 3 4 8" xfId="4795" xr:uid="{EACCC714-DF03-4996-B9EE-2101C38987B6}"/>
    <cellStyle name="Normal 9 3 5" xfId="3207" xr:uid="{0E611419-B5BA-4124-B698-C3EAA3B49B7B}"/>
    <cellStyle name="Normal 9 3 5 2" xfId="3208" xr:uid="{10865038-D76F-4E10-97AB-27F3A40D22D0}"/>
    <cellStyle name="Normal 9 3 5 2 2" xfId="3209" xr:uid="{0DD67A3E-7A4E-439C-910C-8FBE4241B52F}"/>
    <cellStyle name="Normal 9 3 5 2 2 2" xfId="4249" xr:uid="{0E3A3553-9642-4D3E-822C-0EA415E220A3}"/>
    <cellStyle name="Normal 9 3 5 2 2 2 2" xfId="4250" xr:uid="{386C143B-FA80-40CB-A5C4-0381D4124041}"/>
    <cellStyle name="Normal 9 3 5 2 2 2 2 2" xfId="4822" xr:uid="{659030E2-D513-4BD7-9D7E-B40B87301954}"/>
    <cellStyle name="Normal 9 3 5 2 2 2 3" xfId="4821" xr:uid="{1D483B65-E63C-48F2-8293-25AC8FFC4AC3}"/>
    <cellStyle name="Normal 9 3 5 2 2 3" xfId="4251" xr:uid="{3DCA17A2-A4AE-4706-BF26-E21B0FCD437D}"/>
    <cellStyle name="Normal 9 3 5 2 2 3 2" xfId="4823" xr:uid="{DDE2E044-4C35-4657-9199-AA9D48EFC089}"/>
    <cellStyle name="Normal 9 3 5 2 2 4" xfId="4820" xr:uid="{4CF4D95A-D963-4B2B-9F5C-7B0FC45652D2}"/>
    <cellStyle name="Normal 9 3 5 2 3" xfId="3210" xr:uid="{24846A02-CCCA-417C-A76C-9E4D0F397579}"/>
    <cellStyle name="Normal 9 3 5 2 3 2" xfId="4252" xr:uid="{0E755496-39FE-490B-BEF1-070D785A6302}"/>
    <cellStyle name="Normal 9 3 5 2 3 2 2" xfId="4825" xr:uid="{09FF1834-CB22-44C6-BE52-81EE5FBD8DF5}"/>
    <cellStyle name="Normal 9 3 5 2 3 3" xfId="4824" xr:uid="{539FB8D2-86B4-4550-9572-14C6F43E7363}"/>
    <cellStyle name="Normal 9 3 5 2 4" xfId="3211" xr:uid="{C22DFD3E-833E-431A-8A16-FDFC7BDEC65A}"/>
    <cellStyle name="Normal 9 3 5 2 4 2" xfId="4826" xr:uid="{5621B574-5B42-418D-9F89-333239345604}"/>
    <cellStyle name="Normal 9 3 5 2 5" xfId="4819" xr:uid="{08AD1A2B-D8DB-4DC9-A966-2417C60EFF3D}"/>
    <cellStyle name="Normal 9 3 5 3" xfId="3212" xr:uid="{65DB0F71-F750-4FE5-9B1D-B4C740ED3A93}"/>
    <cellStyle name="Normal 9 3 5 3 2" xfId="3213" xr:uid="{D2F94156-2F36-43AA-9ACA-A7393EAF5C31}"/>
    <cellStyle name="Normal 9 3 5 3 2 2" xfId="4253" xr:uid="{9C6BE795-F143-41FC-8546-B4C77054FD20}"/>
    <cellStyle name="Normal 9 3 5 3 2 2 2" xfId="4829" xr:uid="{4D4C55EA-42AB-491B-91B6-6CFC719F2656}"/>
    <cellStyle name="Normal 9 3 5 3 2 3" xfId="4828" xr:uid="{5BE787EB-6B8A-4FC9-9E03-A855C5ABB460}"/>
    <cellStyle name="Normal 9 3 5 3 3" xfId="3214" xr:uid="{E40BDE06-52F6-4B25-93C0-014264FD3F39}"/>
    <cellStyle name="Normal 9 3 5 3 3 2" xfId="4830" xr:uid="{D48E180E-29AB-4BAE-A982-5C03F3C790E7}"/>
    <cellStyle name="Normal 9 3 5 3 4" xfId="3215" xr:uid="{5608D52F-A14F-4E33-938C-9591DC5D7964}"/>
    <cellStyle name="Normal 9 3 5 3 4 2" xfId="4831" xr:uid="{D66BC019-AC19-4F6B-B2F5-3E4D2FC3CACD}"/>
    <cellStyle name="Normal 9 3 5 3 5" xfId="4827" xr:uid="{8C78B016-0660-44F8-8ECD-BA56AC6B9660}"/>
    <cellStyle name="Normal 9 3 5 4" xfId="3216" xr:uid="{2C8720E3-6F51-4D04-9BBF-5A4C98B4FD14}"/>
    <cellStyle name="Normal 9 3 5 4 2" xfId="4254" xr:uid="{6634C443-FA2C-46CF-8E13-C8537BE29DA4}"/>
    <cellStyle name="Normal 9 3 5 4 2 2" xfId="4833" xr:uid="{050EEAEA-8FA4-43B7-9BD4-76974C9BFDDC}"/>
    <cellStyle name="Normal 9 3 5 4 3" xfId="4832" xr:uid="{7C82FA22-B2A6-4902-9373-17BD05CB3C44}"/>
    <cellStyle name="Normal 9 3 5 5" xfId="3217" xr:uid="{DB29DC70-FAA9-4929-9601-C3D4715F49CD}"/>
    <cellStyle name="Normal 9 3 5 5 2" xfId="4834" xr:uid="{B640B277-53D0-4F93-8EE1-079C7C4CDAC7}"/>
    <cellStyle name="Normal 9 3 5 6" xfId="3218" xr:uid="{EDB094EC-D969-4439-BAB9-3EB822734CF9}"/>
    <cellStyle name="Normal 9 3 5 6 2" xfId="4835" xr:uid="{282638BC-A15B-4B6E-BD46-90B0F4C695A7}"/>
    <cellStyle name="Normal 9 3 5 7" xfId="4818" xr:uid="{9E83C87F-DFC0-4E09-910F-A62431A8EF45}"/>
    <cellStyle name="Normal 9 3 6" xfId="3219" xr:uid="{AB901D7B-D184-4213-BFF4-948CAB8BA252}"/>
    <cellStyle name="Normal 9 3 6 2" xfId="3220" xr:uid="{FD148924-DE51-4BFD-AFF5-6E3B4525A598}"/>
    <cellStyle name="Normal 9 3 6 2 2" xfId="3221" xr:uid="{AA0B889C-B99D-4A11-90E6-A8F5B045B252}"/>
    <cellStyle name="Normal 9 3 6 2 2 2" xfId="4255" xr:uid="{8407A72B-8511-4BB7-B5F6-1A9D6B72535F}"/>
    <cellStyle name="Normal 9 3 6 2 2 2 2" xfId="4839" xr:uid="{A357649C-17AE-43F0-8819-F18EDF2DC0EC}"/>
    <cellStyle name="Normal 9 3 6 2 2 3" xfId="4838" xr:uid="{2DEF282D-232C-4D73-827B-25BF81E8B28D}"/>
    <cellStyle name="Normal 9 3 6 2 3" xfId="3222" xr:uid="{DE6DDBBE-8E26-4F53-9C88-9502677DD8D5}"/>
    <cellStyle name="Normal 9 3 6 2 3 2" xfId="4840" xr:uid="{F3B37EE1-660A-4F83-8966-3F2FEB8629E8}"/>
    <cellStyle name="Normal 9 3 6 2 4" xfId="3223" xr:uid="{0C81EAAE-57B1-4FA1-849F-C5092C439331}"/>
    <cellStyle name="Normal 9 3 6 2 4 2" xfId="4841" xr:uid="{D8E3FA96-4918-4C24-85E4-54823A1CF43E}"/>
    <cellStyle name="Normal 9 3 6 2 5" xfId="4837" xr:uid="{6BF0BAC7-28A4-4057-AD0B-B97A5FEBA20F}"/>
    <cellStyle name="Normal 9 3 6 3" xfId="3224" xr:uid="{35349871-F897-4374-B8DE-10C1535B0C7E}"/>
    <cellStyle name="Normal 9 3 6 3 2" xfId="4256" xr:uid="{94024C3A-3BEB-496B-AB6F-3B86ADFCAE0F}"/>
    <cellStyle name="Normal 9 3 6 3 2 2" xfId="4843" xr:uid="{0092CF7B-CF8A-4C68-BAF5-198F67AAE765}"/>
    <cellStyle name="Normal 9 3 6 3 3" xfId="4842" xr:uid="{53229629-D176-4E05-BE06-128C7EF4ACAE}"/>
    <cellStyle name="Normal 9 3 6 4" xfId="3225" xr:uid="{072A8879-D091-4737-8C54-5DEBAD977C36}"/>
    <cellStyle name="Normal 9 3 6 4 2" xfId="4844" xr:uid="{DC453E85-0DEF-458A-961F-51E2FBF310AE}"/>
    <cellStyle name="Normal 9 3 6 5" xfId="3226" xr:uid="{91DE1265-B30B-4666-A334-9BAB9496E02E}"/>
    <cellStyle name="Normal 9 3 6 5 2" xfId="4845" xr:uid="{52700577-38C2-4604-9064-E7FA1B429072}"/>
    <cellStyle name="Normal 9 3 6 6" xfId="4836" xr:uid="{8D0D221B-B5EA-4B06-B083-4D51BEBF9371}"/>
    <cellStyle name="Normal 9 3 7" xfId="3227" xr:uid="{C5FA902D-6593-48BF-8734-19203BDAC358}"/>
    <cellStyle name="Normal 9 3 7 2" xfId="3228" xr:uid="{8F80F35C-5A3A-40D4-B3A0-C02AA0A24B83}"/>
    <cellStyle name="Normal 9 3 7 2 2" xfId="4257" xr:uid="{359D0652-AAF1-4D0D-873F-B004046DEC67}"/>
    <cellStyle name="Normal 9 3 7 2 2 2" xfId="4848" xr:uid="{53185886-E548-41D3-ABF4-464CBFF27892}"/>
    <cellStyle name="Normal 9 3 7 2 3" xfId="4847" xr:uid="{7FAE5647-14DD-403F-9148-7275E8D33700}"/>
    <cellStyle name="Normal 9 3 7 3" xfId="3229" xr:uid="{1B2A1519-AF7A-42E7-80A7-879FDE41E177}"/>
    <cellStyle name="Normal 9 3 7 3 2" xfId="4849" xr:uid="{1A14F0CA-FE3A-4549-A6F2-26868B67F941}"/>
    <cellStyle name="Normal 9 3 7 4" xfId="3230" xr:uid="{7E07EAE2-35C6-4250-8BE1-1850F77045E3}"/>
    <cellStyle name="Normal 9 3 7 4 2" xfId="4850" xr:uid="{FB3EA3D6-AA6F-4530-94E4-6C193FE0A5DB}"/>
    <cellStyle name="Normal 9 3 7 5" xfId="4846" xr:uid="{678D2D5A-FBD2-4935-84F6-49096725AB8C}"/>
    <cellStyle name="Normal 9 3 8" xfId="3231" xr:uid="{1E608E29-99EB-4B53-ADFC-FB3EA9DA5822}"/>
    <cellStyle name="Normal 9 3 8 2" xfId="3232" xr:uid="{E62B2560-EA81-44C7-A8AB-77C49A5FBF4A}"/>
    <cellStyle name="Normal 9 3 8 2 2" xfId="4852" xr:uid="{B054708F-D0D7-4D68-A4FD-A5E691BA490B}"/>
    <cellStyle name="Normal 9 3 8 3" xfId="3233" xr:uid="{31A59A69-20BB-4502-8AF5-D51371F61D2C}"/>
    <cellStyle name="Normal 9 3 8 3 2" xfId="4853" xr:uid="{93DDA481-BDB9-48F1-A90C-71AB534C766B}"/>
    <cellStyle name="Normal 9 3 8 4" xfId="3234" xr:uid="{6CE35428-1B89-466B-A0ED-60597EE1944D}"/>
    <cellStyle name="Normal 9 3 8 4 2" xfId="4854" xr:uid="{B623A378-221E-4EE8-A166-E0D72D592B82}"/>
    <cellStyle name="Normal 9 3 8 5" xfId="4851" xr:uid="{F6F358AF-4094-40CE-B6FE-C707F474EBEA}"/>
    <cellStyle name="Normal 9 3 9" xfId="3235" xr:uid="{FFB477DC-9219-46C8-A902-84278BC6DACB}"/>
    <cellStyle name="Normal 9 3 9 2" xfId="4855" xr:uid="{BB662B42-8618-4EA2-A760-EA5B50ED336E}"/>
    <cellStyle name="Normal 9 4" xfId="3236" xr:uid="{A7D3FF1F-8C47-47CF-BE14-D7375D238CEC}"/>
    <cellStyle name="Normal 9 4 10" xfId="3237" xr:uid="{277E44F8-6A99-4FF1-8CA0-043B303BABA4}"/>
    <cellStyle name="Normal 9 4 10 2" xfId="4857" xr:uid="{B4D12F9E-2142-4FD6-BCED-F4501A8A314A}"/>
    <cellStyle name="Normal 9 4 11" xfId="3238" xr:uid="{4EFA6471-DAC1-4BB6-BA48-E3611705E3AC}"/>
    <cellStyle name="Normal 9 4 11 2" xfId="4858" xr:uid="{526B7D4E-B664-4950-B789-E940AFCCD06C}"/>
    <cellStyle name="Normal 9 4 12" xfId="4856" xr:uid="{77917394-0B2F-449B-8528-C8CF8D78483C}"/>
    <cellStyle name="Normal 9 4 2" xfId="3239" xr:uid="{A02BA39A-CA2F-4E19-B607-2C10C3D0431A}"/>
    <cellStyle name="Normal 9 4 2 10" xfId="4859" xr:uid="{6C5360DB-E7EF-4D6D-82DE-29CF143B13BC}"/>
    <cellStyle name="Normal 9 4 2 2" xfId="3240" xr:uid="{50A0499C-9A08-4529-928C-89413750B25C}"/>
    <cellStyle name="Normal 9 4 2 2 2" xfId="3241" xr:uid="{98C9DCCE-58E5-4BAA-AAFE-3C96157D65B2}"/>
    <cellStyle name="Normal 9 4 2 2 2 2" xfId="3242" xr:uid="{FA2421E8-198E-4B96-B654-FB7CBB237198}"/>
    <cellStyle name="Normal 9 4 2 2 2 2 2" xfId="3243" xr:uid="{24645996-7499-4667-B97E-638D42EE64BA}"/>
    <cellStyle name="Normal 9 4 2 2 2 2 2 2" xfId="4258" xr:uid="{64CFD1F9-06A0-4B61-BF42-7580B6228E63}"/>
    <cellStyle name="Normal 9 4 2 2 2 2 2 2 2" xfId="4864" xr:uid="{2C34380F-FC9E-48C2-8DEC-8FA3D661807F}"/>
    <cellStyle name="Normal 9 4 2 2 2 2 2 3" xfId="4863" xr:uid="{92D8D6E8-8E21-4676-A7B6-801B2C5F5230}"/>
    <cellStyle name="Normal 9 4 2 2 2 2 3" xfId="3244" xr:uid="{AC6A4821-B7C7-4EB8-B323-8D824CE0D4E8}"/>
    <cellStyle name="Normal 9 4 2 2 2 2 3 2" xfId="4865" xr:uid="{300CF8EC-35C6-450B-A328-5C8AA2236D4C}"/>
    <cellStyle name="Normal 9 4 2 2 2 2 4" xfId="3245" xr:uid="{6E5779AD-C3F0-4272-BAA6-A15E4C9E48A8}"/>
    <cellStyle name="Normal 9 4 2 2 2 2 4 2" xfId="4866" xr:uid="{906434AD-344E-4293-9FB4-63176468BA42}"/>
    <cellStyle name="Normal 9 4 2 2 2 2 5" xfId="4862" xr:uid="{3580003D-1AC5-4FE7-978A-3CADA77623C6}"/>
    <cellStyle name="Normal 9 4 2 2 2 3" xfId="3246" xr:uid="{3B60426E-FEA8-42B5-A8B0-631CB5F0BCB8}"/>
    <cellStyle name="Normal 9 4 2 2 2 3 2" xfId="3247" xr:uid="{CE8DBFF8-78D1-42F9-A1FB-03E3660EE632}"/>
    <cellStyle name="Normal 9 4 2 2 2 3 2 2" xfId="4868" xr:uid="{79A96201-7AA4-4539-A951-E6F25B67076D}"/>
    <cellStyle name="Normal 9 4 2 2 2 3 3" xfId="3248" xr:uid="{26B7D80D-BA14-467C-98A5-3E1680D7F520}"/>
    <cellStyle name="Normal 9 4 2 2 2 3 3 2" xfId="4869" xr:uid="{480EDB0A-D99B-47C8-8A92-4663EE63D166}"/>
    <cellStyle name="Normal 9 4 2 2 2 3 4" xfId="3249" xr:uid="{3FEBC37D-D763-4A07-8444-52CC873C3890}"/>
    <cellStyle name="Normal 9 4 2 2 2 3 4 2" xfId="4870" xr:uid="{B9DB57AB-4485-4741-8548-5DE0F293DFD4}"/>
    <cellStyle name="Normal 9 4 2 2 2 3 5" xfId="4867" xr:uid="{58C103B0-76D9-46E6-82F4-71491F01516D}"/>
    <cellStyle name="Normal 9 4 2 2 2 4" xfId="3250" xr:uid="{42ACE348-E1C3-49B1-8FA9-619B287F4F68}"/>
    <cellStyle name="Normal 9 4 2 2 2 4 2" xfId="4871" xr:uid="{E286FB33-D6B8-43FA-A1A5-98953D30FE96}"/>
    <cellStyle name="Normal 9 4 2 2 2 5" xfId="3251" xr:uid="{6F0DDEAD-9C16-43AE-93AD-0F1303166092}"/>
    <cellStyle name="Normal 9 4 2 2 2 5 2" xfId="4872" xr:uid="{E76E966D-A5DB-492E-9B7B-78DDDEA9B7B5}"/>
    <cellStyle name="Normal 9 4 2 2 2 6" xfId="3252" xr:uid="{ED1912E4-9F61-4069-AF50-6DBBF302B1F6}"/>
    <cellStyle name="Normal 9 4 2 2 2 6 2" xfId="4873" xr:uid="{A8380F36-A4C7-4473-8A38-0E38D9168DE5}"/>
    <cellStyle name="Normal 9 4 2 2 2 7" xfId="4861" xr:uid="{54CF297A-0910-4944-9258-ECED80766C7F}"/>
    <cellStyle name="Normal 9 4 2 2 3" xfId="3253" xr:uid="{AEC42411-28A1-4080-98C3-E8B35A6FF515}"/>
    <cellStyle name="Normal 9 4 2 2 3 2" xfId="3254" xr:uid="{76489731-EE79-400E-B051-9E6CFD8F0B6D}"/>
    <cellStyle name="Normal 9 4 2 2 3 2 2" xfId="3255" xr:uid="{1B387C6A-80D1-40C4-A9BF-6BEE008AA8BA}"/>
    <cellStyle name="Normal 9 4 2 2 3 2 2 2" xfId="4876" xr:uid="{B81A40BA-0BCB-471D-947E-553071BFD5A4}"/>
    <cellStyle name="Normal 9 4 2 2 3 2 3" xfId="3256" xr:uid="{028496B0-E5FD-4914-98FA-468C38C36B28}"/>
    <cellStyle name="Normal 9 4 2 2 3 2 3 2" xfId="4877" xr:uid="{25B9A287-5B52-478F-B5D7-ADE3323E4B6B}"/>
    <cellStyle name="Normal 9 4 2 2 3 2 4" xfId="3257" xr:uid="{A0ED29E3-E818-4B0B-B373-BB4FE32A9DDE}"/>
    <cellStyle name="Normal 9 4 2 2 3 2 4 2" xfId="4878" xr:uid="{480D80DD-5C09-4350-B2BF-26E56037B739}"/>
    <cellStyle name="Normal 9 4 2 2 3 2 5" xfId="4875" xr:uid="{3E55E1E6-3535-4F09-8963-EDD0444088B6}"/>
    <cellStyle name="Normal 9 4 2 2 3 3" xfId="3258" xr:uid="{6D1DCD59-6672-44DE-A1BB-56999566AD4B}"/>
    <cellStyle name="Normal 9 4 2 2 3 3 2" xfId="4879" xr:uid="{107288A6-563D-461D-B18D-A5F6D5CE143C}"/>
    <cellStyle name="Normal 9 4 2 2 3 4" xfId="3259" xr:uid="{6AB2A29B-694C-4583-B27A-E5F4E879BB93}"/>
    <cellStyle name="Normal 9 4 2 2 3 4 2" xfId="4880" xr:uid="{D0E4A495-03AF-48A8-B81D-BA284B9B6B69}"/>
    <cellStyle name="Normal 9 4 2 2 3 5" xfId="3260" xr:uid="{2AEE596D-88B0-451E-83F6-67CFF364050E}"/>
    <cellStyle name="Normal 9 4 2 2 3 5 2" xfId="4881" xr:uid="{024B80DD-8170-41DB-BF53-44459A63ED01}"/>
    <cellStyle name="Normal 9 4 2 2 3 6" xfId="4874" xr:uid="{D6E0AB15-CFC5-408D-82A2-0B2A6C10D9E7}"/>
    <cellStyle name="Normal 9 4 2 2 4" xfId="3261" xr:uid="{562558E3-0872-41ED-9268-FC5AE4BD9BB2}"/>
    <cellStyle name="Normal 9 4 2 2 4 2" xfId="3262" xr:uid="{DFDCE911-BD84-4521-A705-255225C6D330}"/>
    <cellStyle name="Normal 9 4 2 2 4 2 2" xfId="4883" xr:uid="{D7128D30-082F-4071-87A6-81F0CA0BEC6B}"/>
    <cellStyle name="Normal 9 4 2 2 4 3" xfId="3263" xr:uid="{CE311C76-53E7-42E2-B279-1D93B507830C}"/>
    <cellStyle name="Normal 9 4 2 2 4 3 2" xfId="4884" xr:uid="{2353542D-67CA-4D44-BDFA-862B66534011}"/>
    <cellStyle name="Normal 9 4 2 2 4 4" xfId="3264" xr:uid="{20608453-93AB-4272-B971-D744E0FB02DE}"/>
    <cellStyle name="Normal 9 4 2 2 4 4 2" xfId="4885" xr:uid="{7FFAA763-EFFD-4C2A-AA68-2745E2AAD655}"/>
    <cellStyle name="Normal 9 4 2 2 4 5" xfId="4882" xr:uid="{EB3C62B2-73D9-42C2-904C-3FCE9862799F}"/>
    <cellStyle name="Normal 9 4 2 2 5" xfId="3265" xr:uid="{3B88767E-A521-46B0-938B-1E92B40180A8}"/>
    <cellStyle name="Normal 9 4 2 2 5 2" xfId="3266" xr:uid="{872191F8-7219-4F71-9402-AFF43B667F74}"/>
    <cellStyle name="Normal 9 4 2 2 5 2 2" xfId="4887" xr:uid="{4298DCEE-92EB-4534-B13E-E53280E22DCD}"/>
    <cellStyle name="Normal 9 4 2 2 5 3" xfId="3267" xr:uid="{1E64FDF2-318F-4FFF-88A7-6AA625669426}"/>
    <cellStyle name="Normal 9 4 2 2 5 3 2" xfId="4888" xr:uid="{1F6F806E-167A-4652-AE60-C9309DCEA54B}"/>
    <cellStyle name="Normal 9 4 2 2 5 4" xfId="3268" xr:uid="{BD81DF91-AD05-4F2A-B517-2EE5AE9667E7}"/>
    <cellStyle name="Normal 9 4 2 2 5 4 2" xfId="4889" xr:uid="{5089F2CA-499A-4231-866C-020C78868834}"/>
    <cellStyle name="Normal 9 4 2 2 5 5" xfId="4886" xr:uid="{60B232CC-657A-40B1-9088-FDA573CE634C}"/>
    <cellStyle name="Normal 9 4 2 2 6" xfId="3269" xr:uid="{88D71905-EF97-48CE-8A16-118328CF369E}"/>
    <cellStyle name="Normal 9 4 2 2 6 2" xfId="4890" xr:uid="{674350FB-D7BC-4480-B60B-C7366B2D31D0}"/>
    <cellStyle name="Normal 9 4 2 2 7" xfId="3270" xr:uid="{BF0E2943-3812-4CDB-9EEB-3428CF51DBF4}"/>
    <cellStyle name="Normal 9 4 2 2 7 2" xfId="4891" xr:uid="{6F6FF0B7-43C7-4DA0-A2A2-036FC99CAD6B}"/>
    <cellStyle name="Normal 9 4 2 2 8" xfId="3271" xr:uid="{CCDEC2BD-310C-4CC0-A07A-94FCBD9ACF22}"/>
    <cellStyle name="Normal 9 4 2 2 8 2" xfId="4892" xr:uid="{A7F402FF-2F83-4919-9AA6-D5AF0367D62B}"/>
    <cellStyle name="Normal 9 4 2 2 9" xfId="4860" xr:uid="{D8A44ACD-DD48-4FCE-858F-52589A934296}"/>
    <cellStyle name="Normal 9 4 2 3" xfId="3272" xr:uid="{DCDC1404-4982-4757-87B8-58C1486B4F02}"/>
    <cellStyle name="Normal 9 4 2 3 2" xfId="3273" xr:uid="{7ECA6A3F-78FB-4111-A87B-76DC81147F0F}"/>
    <cellStyle name="Normal 9 4 2 3 2 2" xfId="3274" xr:uid="{3BEA8E04-77FC-49D1-A707-B91F6FE6F39B}"/>
    <cellStyle name="Normal 9 4 2 3 2 2 2" xfId="4259" xr:uid="{743D768B-72B3-4928-A0A9-3AC995E636BD}"/>
    <cellStyle name="Normal 9 4 2 3 2 2 2 2" xfId="4260" xr:uid="{A27208DB-773C-42D7-B3A2-B289FDC483C1}"/>
    <cellStyle name="Normal 9 4 2 3 2 2 2 2 2" xfId="4897" xr:uid="{0A5C9E58-2F07-4887-B35F-65CECAF38F4A}"/>
    <cellStyle name="Normal 9 4 2 3 2 2 2 3" xfId="4896" xr:uid="{CC955569-77B3-418A-8023-4910C889B332}"/>
    <cellStyle name="Normal 9 4 2 3 2 2 3" xfId="4261" xr:uid="{09B8ED82-B88C-43DF-AC08-BF284A39EC29}"/>
    <cellStyle name="Normal 9 4 2 3 2 2 3 2" xfId="4898" xr:uid="{59AD60B3-B0C0-452F-AD5F-7AEC81E31C9C}"/>
    <cellStyle name="Normal 9 4 2 3 2 2 4" xfId="4895" xr:uid="{002616C3-10F4-4447-9194-FFC42FECEC39}"/>
    <cellStyle name="Normal 9 4 2 3 2 3" xfId="3275" xr:uid="{BA614439-6997-4819-AA71-69C55067DA37}"/>
    <cellStyle name="Normal 9 4 2 3 2 3 2" xfId="4262" xr:uid="{2AAD37B9-2F10-44FB-AEEE-35DC5DB5A050}"/>
    <cellStyle name="Normal 9 4 2 3 2 3 2 2" xfId="4900" xr:uid="{5F4E1A57-9D19-45FE-BD11-CF54100FCD52}"/>
    <cellStyle name="Normal 9 4 2 3 2 3 3" xfId="4899" xr:uid="{D9C1A0F4-D238-4B11-8AB7-86DB6A05F2C1}"/>
    <cellStyle name="Normal 9 4 2 3 2 4" xfId="3276" xr:uid="{3F0F6AE4-C540-4B1A-921D-654D4D604145}"/>
    <cellStyle name="Normal 9 4 2 3 2 4 2" xfId="4901" xr:uid="{42CF97CF-F624-40E7-A8D9-7EA6FE0D6AF7}"/>
    <cellStyle name="Normal 9 4 2 3 2 5" xfId="4894" xr:uid="{EB24B7B0-0528-4277-B68C-D4A50A22B38F}"/>
    <cellStyle name="Normal 9 4 2 3 3" xfId="3277" xr:uid="{F89BCEC5-C43A-4415-B326-B738BFE1B73B}"/>
    <cellStyle name="Normal 9 4 2 3 3 2" xfId="3278" xr:uid="{97CC1B4B-7457-4A3B-8659-EE6463FADA55}"/>
    <cellStyle name="Normal 9 4 2 3 3 2 2" xfId="4263" xr:uid="{42E8248A-4372-4904-AD70-24B677258A33}"/>
    <cellStyle name="Normal 9 4 2 3 3 2 2 2" xfId="4904" xr:uid="{4A162474-6E76-4451-9084-EDE48C6D0383}"/>
    <cellStyle name="Normal 9 4 2 3 3 2 3" xfId="4903" xr:uid="{B576C543-84DA-4242-BFA3-3277A64203A7}"/>
    <cellStyle name="Normal 9 4 2 3 3 3" xfId="3279" xr:uid="{A31F2690-93D0-451F-AD72-1F5066C588A9}"/>
    <cellStyle name="Normal 9 4 2 3 3 3 2" xfId="4905" xr:uid="{BBD1B4CE-5987-40A7-97B6-B776779F23D5}"/>
    <cellStyle name="Normal 9 4 2 3 3 4" xfId="3280" xr:uid="{6FA708ED-83C6-4651-8E0F-0CCA032027CF}"/>
    <cellStyle name="Normal 9 4 2 3 3 4 2" xfId="4906" xr:uid="{5CCBFC78-39D8-4007-AED6-1A2E9508E5ED}"/>
    <cellStyle name="Normal 9 4 2 3 3 5" xfId="4902" xr:uid="{DD0E4EDD-7797-4519-A465-C6CF2CFA4BD7}"/>
    <cellStyle name="Normal 9 4 2 3 4" xfId="3281" xr:uid="{2F9127E2-BE90-4A51-9351-FF2FD0BDBB71}"/>
    <cellStyle name="Normal 9 4 2 3 4 2" xfId="4264" xr:uid="{5C45F3D8-8DB0-460A-B399-030E34B8477D}"/>
    <cellStyle name="Normal 9 4 2 3 4 2 2" xfId="4908" xr:uid="{64D0B778-7E4A-4DB7-9254-33A9038F61F9}"/>
    <cellStyle name="Normal 9 4 2 3 4 3" xfId="4907" xr:uid="{213AB4B3-8A19-4550-B3C1-0B59348C274F}"/>
    <cellStyle name="Normal 9 4 2 3 5" xfId="3282" xr:uid="{154277A4-EAC4-4D47-9AE0-3B13D118ED66}"/>
    <cellStyle name="Normal 9 4 2 3 5 2" xfId="4909" xr:uid="{C80FD9A0-A14E-4EC9-AA42-D83EC6EE1609}"/>
    <cellStyle name="Normal 9 4 2 3 6" xfId="3283" xr:uid="{7758251A-F1A1-4728-A021-116747FD31A1}"/>
    <cellStyle name="Normal 9 4 2 3 6 2" xfId="4910" xr:uid="{7FFDB377-61ED-4822-B356-31B473221723}"/>
    <cellStyle name="Normal 9 4 2 3 7" xfId="4893" xr:uid="{559805D5-8797-44A4-B22E-9B9A73F967CE}"/>
    <cellStyle name="Normal 9 4 2 4" xfId="3284" xr:uid="{2FB9B07A-0F11-49E9-B8AC-FA60114AB300}"/>
    <cellStyle name="Normal 9 4 2 4 2" xfId="3285" xr:uid="{8AE53F4D-810B-47C9-A31E-5502B735EFF7}"/>
    <cellStyle name="Normal 9 4 2 4 2 2" xfId="3286" xr:uid="{079F6055-79BA-44C3-BF62-5AB86A310A36}"/>
    <cellStyle name="Normal 9 4 2 4 2 2 2" xfId="4265" xr:uid="{34EED8E4-D6CC-4AA0-9FE2-D082B0632A49}"/>
    <cellStyle name="Normal 9 4 2 4 2 2 2 2" xfId="4914" xr:uid="{A77C39D3-1E03-42D8-A3E4-A2A9D6F618FF}"/>
    <cellStyle name="Normal 9 4 2 4 2 2 3" xfId="4913" xr:uid="{6216C2E9-13D6-4957-9E8A-946972EB9358}"/>
    <cellStyle name="Normal 9 4 2 4 2 3" xfId="3287" xr:uid="{68812969-0FE3-49A9-AB41-E283ACBAA7B2}"/>
    <cellStyle name="Normal 9 4 2 4 2 3 2" xfId="4915" xr:uid="{8B1CFDEE-F3B0-40B2-9CA2-12B6AE115CA7}"/>
    <cellStyle name="Normal 9 4 2 4 2 4" xfId="3288" xr:uid="{23C63355-5971-4C58-8849-D365C2221747}"/>
    <cellStyle name="Normal 9 4 2 4 2 4 2" xfId="4916" xr:uid="{997308E4-10EA-4A0D-9E36-DD051224E20C}"/>
    <cellStyle name="Normal 9 4 2 4 2 5" xfId="4912" xr:uid="{4FE4C356-55F8-452F-8D98-E588B31E731F}"/>
    <cellStyle name="Normal 9 4 2 4 3" xfId="3289" xr:uid="{5D660DBA-258E-4476-802E-9AB757B10AF7}"/>
    <cellStyle name="Normal 9 4 2 4 3 2" xfId="4266" xr:uid="{BE3434EB-A711-4FA6-9ABE-D83D1D3D0152}"/>
    <cellStyle name="Normal 9 4 2 4 3 2 2" xfId="4918" xr:uid="{71D8487E-3C78-4B58-B8B8-CC8BAB44291E}"/>
    <cellStyle name="Normal 9 4 2 4 3 3" xfId="4917" xr:uid="{8600DE89-4F26-434D-B308-CD907350EA56}"/>
    <cellStyle name="Normal 9 4 2 4 4" xfId="3290" xr:uid="{F24FA8F8-CA0C-4E03-970E-8A6CF66837AF}"/>
    <cellStyle name="Normal 9 4 2 4 4 2" xfId="4919" xr:uid="{C2955A3E-E798-4F87-A6E7-22F546CE3605}"/>
    <cellStyle name="Normal 9 4 2 4 5" xfId="3291" xr:uid="{1F00ED6A-5A01-4F9E-95D8-662F0AED303C}"/>
    <cellStyle name="Normal 9 4 2 4 5 2" xfId="4920" xr:uid="{41582BCF-088A-48F3-9767-911269E2E0DD}"/>
    <cellStyle name="Normal 9 4 2 4 6" xfId="4911" xr:uid="{7E988596-0B07-4ACD-8513-E7C7D624707D}"/>
    <cellStyle name="Normal 9 4 2 5" xfId="3292" xr:uid="{1A978419-2DE2-4389-B3A7-B05B8423F5B3}"/>
    <cellStyle name="Normal 9 4 2 5 2" xfId="3293" xr:uid="{5B034E60-07A5-4BA8-8D7C-3D0E98AF6004}"/>
    <cellStyle name="Normal 9 4 2 5 2 2" xfId="4267" xr:uid="{E6DC3581-9832-4A4F-8AE5-759D6FDC1454}"/>
    <cellStyle name="Normal 9 4 2 5 2 2 2" xfId="4923" xr:uid="{707CAE2A-CACA-4AFF-B4E3-77F51016C565}"/>
    <cellStyle name="Normal 9 4 2 5 2 3" xfId="4922" xr:uid="{9D4CF3A3-EF40-4029-AC6E-C34C62C6FB34}"/>
    <cellStyle name="Normal 9 4 2 5 3" xfId="3294" xr:uid="{4EE0010D-8F90-4903-8291-E418C2C49DB6}"/>
    <cellStyle name="Normal 9 4 2 5 3 2" xfId="4924" xr:uid="{E576F1B9-35F5-4BE0-9583-5D5D9147A657}"/>
    <cellStyle name="Normal 9 4 2 5 4" xfId="3295" xr:uid="{C21B23C4-EDEB-407B-8470-DDD7001BF8DA}"/>
    <cellStyle name="Normal 9 4 2 5 4 2" xfId="4925" xr:uid="{1E5199EA-8719-4F61-8042-D095C6DF3B8F}"/>
    <cellStyle name="Normal 9 4 2 5 5" xfId="4921" xr:uid="{6E372873-5BCE-46A8-AB73-F49F331A887A}"/>
    <cellStyle name="Normal 9 4 2 6" xfId="3296" xr:uid="{9F330D05-2223-4802-824B-40167DFC8086}"/>
    <cellStyle name="Normal 9 4 2 6 2" xfId="3297" xr:uid="{B6D712C9-09AC-488A-BB09-AF2AE9D69DE4}"/>
    <cellStyle name="Normal 9 4 2 6 2 2" xfId="4927" xr:uid="{39A0D1D7-1A00-481F-B1C2-015A598E3978}"/>
    <cellStyle name="Normal 9 4 2 6 3" xfId="3298" xr:uid="{0954C625-66F7-4FC3-AC36-C24420ECC86B}"/>
    <cellStyle name="Normal 9 4 2 6 3 2" xfId="4928" xr:uid="{7F84E699-5671-4A9D-91BE-DB12CB7B1936}"/>
    <cellStyle name="Normal 9 4 2 6 4" xfId="3299" xr:uid="{121EFCCF-C740-466C-B0F3-36D9B9F8BF90}"/>
    <cellStyle name="Normal 9 4 2 6 4 2" xfId="4929" xr:uid="{832DA3C9-17D6-4067-A463-5E044D057B55}"/>
    <cellStyle name="Normal 9 4 2 6 5" xfId="4926" xr:uid="{BF5CD86D-02AD-4B88-9390-1A8CA9363D2B}"/>
    <cellStyle name="Normal 9 4 2 7" xfId="3300" xr:uid="{78A5240D-F98B-4709-BBC0-98EB155B7100}"/>
    <cellStyle name="Normal 9 4 2 7 2" xfId="4930" xr:uid="{7256DD9D-BA62-4FD2-96A4-A0C8B948B729}"/>
    <cellStyle name="Normal 9 4 2 8" xfId="3301" xr:uid="{CE92A165-7A86-4FF5-BB95-8C42328DDAED}"/>
    <cellStyle name="Normal 9 4 2 8 2" xfId="4931" xr:uid="{CF2CE099-6934-44A1-B608-5794AD72577A}"/>
    <cellStyle name="Normal 9 4 2 9" xfId="3302" xr:uid="{CDAEE62A-97E7-4835-A383-A226EDFE38C7}"/>
    <cellStyle name="Normal 9 4 2 9 2" xfId="4932" xr:uid="{4C23F12F-072E-4AB0-B252-799931E7BDD6}"/>
    <cellStyle name="Normal 9 4 3" xfId="3303" xr:uid="{53438ACA-BF5A-4654-8905-9CBB87DB778C}"/>
    <cellStyle name="Normal 9 4 3 2" xfId="3304" xr:uid="{9D508134-8B3B-4F84-B0D8-13663C7DE2BB}"/>
    <cellStyle name="Normal 9 4 3 2 2" xfId="3305" xr:uid="{17D422DC-9FD1-425B-AF9A-7A8B471AEB76}"/>
    <cellStyle name="Normal 9 4 3 2 2 2" xfId="3306" xr:uid="{F757C9C6-446C-4B98-9F2C-7EBF7155023A}"/>
    <cellStyle name="Normal 9 4 3 2 2 2 2" xfId="4268" xr:uid="{EC620C85-709B-434C-B199-6E7AE18F5512}"/>
    <cellStyle name="Normal 9 4 3 2 2 2 2 2" xfId="4671" xr:uid="{D19E34FA-34EF-41F0-9C16-5EE6C3D8DB22}"/>
    <cellStyle name="Normal 9 4 3 2 2 2 2 2 2" xfId="5308" xr:uid="{296D964B-089C-417A-AF94-DC0F81FB6CD3}"/>
    <cellStyle name="Normal 9 4 3 2 2 2 2 2 3" xfId="4937" xr:uid="{9D4B55AF-B0B5-4584-A944-05FA73986AA3}"/>
    <cellStyle name="Normal 9 4 3 2 2 2 3" xfId="4672" xr:uid="{0554AD27-2980-493D-BDE6-BC6BF33B48E2}"/>
    <cellStyle name="Normal 9 4 3 2 2 2 3 2" xfId="5309" xr:uid="{79374EB9-F516-46B4-B89D-9BC72EC6DD28}"/>
    <cellStyle name="Normal 9 4 3 2 2 2 3 3" xfId="4936" xr:uid="{CAB1026E-B353-4F36-8FD8-983F6661F93A}"/>
    <cellStyle name="Normal 9 4 3 2 2 3" xfId="3307" xr:uid="{C72DD16E-76D6-47C1-A566-0695FB219B9B}"/>
    <cellStyle name="Normal 9 4 3 2 2 3 2" xfId="4673" xr:uid="{C967E454-29A4-4A97-843D-10C8CCB1FF05}"/>
    <cellStyle name="Normal 9 4 3 2 2 3 2 2" xfId="5310" xr:uid="{D5BD974B-1D58-4217-A119-6DFFBEC440CD}"/>
    <cellStyle name="Normal 9 4 3 2 2 3 2 3" xfId="4938" xr:uid="{9135CCE9-ACEA-4DB2-AF8B-676C242B7792}"/>
    <cellStyle name="Normal 9 4 3 2 2 4" xfId="3308" xr:uid="{6024F606-3539-49F0-A925-755467856875}"/>
    <cellStyle name="Normal 9 4 3 2 2 4 2" xfId="4939" xr:uid="{84869CD7-9AAC-498C-AF91-556E03601386}"/>
    <cellStyle name="Normal 9 4 3 2 2 5" xfId="4935" xr:uid="{415764A3-5A69-49D3-B8C4-1C755441AF49}"/>
    <cellStyle name="Normal 9 4 3 2 3" xfId="3309" xr:uid="{7B0B4A68-212C-4966-821B-6837C2C4FC2E}"/>
    <cellStyle name="Normal 9 4 3 2 3 2" xfId="3310" xr:uid="{2EB65CBD-6AD0-433E-AD41-2C0B8C4AEE12}"/>
    <cellStyle name="Normal 9 4 3 2 3 2 2" xfId="4674" xr:uid="{184B35FB-A622-4FD6-989D-EF56F03AB8D7}"/>
    <cellStyle name="Normal 9 4 3 2 3 2 2 2" xfId="5311" xr:uid="{FB03BB48-D5D9-4046-8FE8-89D3481A8E32}"/>
    <cellStyle name="Normal 9 4 3 2 3 2 2 3" xfId="4941" xr:uid="{E668AA96-35C9-4F9B-A895-7876804DC95E}"/>
    <cellStyle name="Normal 9 4 3 2 3 3" xfId="3311" xr:uid="{1805BCF1-289C-4935-BE1E-AD36DF23F75C}"/>
    <cellStyle name="Normal 9 4 3 2 3 3 2" xfId="4942" xr:uid="{AFA0C43D-B445-4B87-875F-DED8D1CD1C7A}"/>
    <cellStyle name="Normal 9 4 3 2 3 4" xfId="3312" xr:uid="{13E88BC9-F8F2-47BE-921F-9F30E2665804}"/>
    <cellStyle name="Normal 9 4 3 2 3 4 2" xfId="4943" xr:uid="{9251153C-156E-420E-BB14-93E4257840F8}"/>
    <cellStyle name="Normal 9 4 3 2 3 5" xfId="4940" xr:uid="{61FA2E6C-4EF4-4B50-BC2D-677AF27AA855}"/>
    <cellStyle name="Normal 9 4 3 2 4" xfId="3313" xr:uid="{EB9C4301-293C-4F43-A266-3AD35B2A4CF6}"/>
    <cellStyle name="Normal 9 4 3 2 4 2" xfId="4675" xr:uid="{84DDD790-F257-4C7F-9B25-6C551B607BD3}"/>
    <cellStyle name="Normal 9 4 3 2 4 2 2" xfId="5312" xr:uid="{827764C3-1521-4F67-9D84-43FE2B07BA17}"/>
    <cellStyle name="Normal 9 4 3 2 4 2 3" xfId="4944" xr:uid="{41A74F33-A21B-48D6-B320-FDD65CB53051}"/>
    <cellStyle name="Normal 9 4 3 2 5" xfId="3314" xr:uid="{BF080BD6-5593-431A-856C-617AE55E95F6}"/>
    <cellStyle name="Normal 9 4 3 2 5 2" xfId="4945" xr:uid="{89A22CC6-6FE0-4AB5-A03E-32015D66E5F5}"/>
    <cellStyle name="Normal 9 4 3 2 6" xfId="3315" xr:uid="{46A07FA9-5494-42AE-A17D-771095BDD1E7}"/>
    <cellStyle name="Normal 9 4 3 2 6 2" xfId="4946" xr:uid="{993B7D48-3675-414C-AFB3-DDDE16A452C5}"/>
    <cellStyle name="Normal 9 4 3 2 7" xfId="4934" xr:uid="{D5FAD7AD-5697-4C41-88B1-B257BAC165E5}"/>
    <cellStyle name="Normal 9 4 3 3" xfId="3316" xr:uid="{5F3D4A5D-DE83-423B-92EF-8E03D7AE5A48}"/>
    <cellStyle name="Normal 9 4 3 3 2" xfId="3317" xr:uid="{8227EDDD-8221-497B-A667-6868D655B119}"/>
    <cellStyle name="Normal 9 4 3 3 2 2" xfId="3318" xr:uid="{93287D43-566E-4817-9795-FCE793FFCFD3}"/>
    <cellStyle name="Normal 9 4 3 3 2 2 2" xfId="4676" xr:uid="{F719FB0F-5640-4032-8606-B7933F267A76}"/>
    <cellStyle name="Normal 9 4 3 3 2 2 2 2" xfId="5313" xr:uid="{BFBB1114-6614-42FF-A2D7-EEAB8E8F8F71}"/>
    <cellStyle name="Normal 9 4 3 3 2 2 2 3" xfId="4949" xr:uid="{26A411C6-0A25-44B4-A52B-CA564FAEA3F1}"/>
    <cellStyle name="Normal 9 4 3 3 2 3" xfId="3319" xr:uid="{B2357B82-1EE2-4AC9-A2A8-1E5AB398C916}"/>
    <cellStyle name="Normal 9 4 3 3 2 3 2" xfId="4950" xr:uid="{A96FDE3F-0C5F-4EFB-9989-CFD3DD1A35FF}"/>
    <cellStyle name="Normal 9 4 3 3 2 4" xfId="3320" xr:uid="{914D1D91-6C91-48AC-BF7E-2AA2882D8DF6}"/>
    <cellStyle name="Normal 9 4 3 3 2 4 2" xfId="4951" xr:uid="{6EE96F1E-2561-4719-A57B-CFFE3F12FBD2}"/>
    <cellStyle name="Normal 9 4 3 3 2 5" xfId="4948" xr:uid="{43096B84-A511-4F71-817A-85F5C89F9F50}"/>
    <cellStyle name="Normal 9 4 3 3 3" xfId="3321" xr:uid="{1EEA77AF-DB93-416F-95ED-8FB7EEA94340}"/>
    <cellStyle name="Normal 9 4 3 3 3 2" xfId="4677" xr:uid="{5AFC43F6-45A3-4626-BE7A-34B7B5F8758E}"/>
    <cellStyle name="Normal 9 4 3 3 3 2 2" xfId="5314" xr:uid="{F846C80D-1106-4DF8-980F-17F1DAD22746}"/>
    <cellStyle name="Normal 9 4 3 3 3 2 3" xfId="4952" xr:uid="{780D22AC-D7A2-42EF-964F-63D406948014}"/>
    <cellStyle name="Normal 9 4 3 3 4" xfId="3322" xr:uid="{CB105065-CB41-4231-9F58-2E696F31A8FF}"/>
    <cellStyle name="Normal 9 4 3 3 4 2" xfId="4953" xr:uid="{4FAEE878-3EB1-4099-A508-F990EA367819}"/>
    <cellStyle name="Normal 9 4 3 3 5" xfId="3323" xr:uid="{5D434120-544A-4D05-B31D-9F1DF5B617F0}"/>
    <cellStyle name="Normal 9 4 3 3 5 2" xfId="4954" xr:uid="{C5364963-5E00-4C36-8711-DF7432184AE6}"/>
    <cellStyle name="Normal 9 4 3 3 6" xfId="4947" xr:uid="{1D47F2DD-2387-4B98-8625-CD153B722CF1}"/>
    <cellStyle name="Normal 9 4 3 4" xfId="3324" xr:uid="{FAB9BCEA-37F3-46D7-B39C-CF601CD54750}"/>
    <cellStyle name="Normal 9 4 3 4 2" xfId="3325" xr:uid="{125AEF3E-D653-4185-A584-29CDA0680898}"/>
    <cellStyle name="Normal 9 4 3 4 2 2" xfId="4678" xr:uid="{15D85EA3-676D-4FC6-910F-E68C725047F7}"/>
    <cellStyle name="Normal 9 4 3 4 2 2 2" xfId="5315" xr:uid="{4D3BEC63-3C9F-4336-A5F1-74762A2763AF}"/>
    <cellStyle name="Normal 9 4 3 4 2 2 3" xfId="4956" xr:uid="{B86CE3DA-E2E6-4A51-B3D2-05BE0BB37569}"/>
    <cellStyle name="Normal 9 4 3 4 3" xfId="3326" xr:uid="{5CD4C580-E662-4C0C-9910-2CDC543E4A5F}"/>
    <cellStyle name="Normal 9 4 3 4 3 2" xfId="4957" xr:uid="{0CACBC8C-6F6C-4288-94CC-F767F588B96F}"/>
    <cellStyle name="Normal 9 4 3 4 4" xfId="3327" xr:uid="{1EBBC659-278B-44C1-8348-D7C54D1BFE6B}"/>
    <cellStyle name="Normal 9 4 3 4 4 2" xfId="4958" xr:uid="{F8A684A9-044B-4DA6-9146-F0FA9068FEE1}"/>
    <cellStyle name="Normal 9 4 3 4 5" xfId="4955" xr:uid="{8432E7DB-E2A2-4159-8DC3-45CFD029A1EF}"/>
    <cellStyle name="Normal 9 4 3 5" xfId="3328" xr:uid="{0CBCC3C0-1280-486A-95F2-3C65FBBDDBA6}"/>
    <cellStyle name="Normal 9 4 3 5 2" xfId="3329" xr:uid="{DF5CD324-33D7-4C24-B7B5-ADDC29EB0FDA}"/>
    <cellStyle name="Normal 9 4 3 5 2 2" xfId="4960" xr:uid="{015C5AB8-E4EE-4AB5-A002-079601155DC3}"/>
    <cellStyle name="Normal 9 4 3 5 3" xfId="3330" xr:uid="{45B5EE5B-B550-40E8-A418-5E10C0BE781C}"/>
    <cellStyle name="Normal 9 4 3 5 3 2" xfId="4961" xr:uid="{B086E45B-341E-44B4-A8BC-D757891EBB97}"/>
    <cellStyle name="Normal 9 4 3 5 4" xfId="3331" xr:uid="{145E13DB-EC73-4AC7-9E22-7E92C7F88B57}"/>
    <cellStyle name="Normal 9 4 3 5 4 2" xfId="4962" xr:uid="{8C33F41E-AC84-40A4-B467-B80BCA1FACCF}"/>
    <cellStyle name="Normal 9 4 3 5 5" xfId="4959" xr:uid="{74325B9C-DEBB-4EBB-90AC-9126EA10E38B}"/>
    <cellStyle name="Normal 9 4 3 6" xfId="3332" xr:uid="{781DE101-DDB2-48DD-A326-20C8CB183106}"/>
    <cellStyle name="Normal 9 4 3 6 2" xfId="4963" xr:uid="{839893D4-3D91-41F9-B796-A242DD6E9D4D}"/>
    <cellStyle name="Normal 9 4 3 7" xfId="3333" xr:uid="{9CC4319E-95B6-4A8E-8315-75C2E520A14C}"/>
    <cellStyle name="Normal 9 4 3 7 2" xfId="4964" xr:uid="{7A898F8D-89B9-4494-8D86-798D681A6A2C}"/>
    <cellStyle name="Normal 9 4 3 8" xfId="3334" xr:uid="{7E9408F5-EE22-4BA6-890A-4663188721C2}"/>
    <cellStyle name="Normal 9 4 3 8 2" xfId="4965" xr:uid="{FD8BF6B0-2D92-407E-8312-501A06D5B78B}"/>
    <cellStyle name="Normal 9 4 3 9" xfId="4933" xr:uid="{2B494EC0-40AE-4EAE-8D14-A114851AF115}"/>
    <cellStyle name="Normal 9 4 4" xfId="3335" xr:uid="{3EE9E059-9523-45BD-B585-1940E3EB6088}"/>
    <cellStyle name="Normal 9 4 4 2" xfId="3336" xr:uid="{5C7284B6-EC12-4334-936D-A785E63E8C23}"/>
    <cellStyle name="Normal 9 4 4 2 2" xfId="3337" xr:uid="{8938D98F-CBFB-48A4-B757-062B688C00F8}"/>
    <cellStyle name="Normal 9 4 4 2 2 2" xfId="3338" xr:uid="{FF2495B7-870F-4B87-9A25-1E1040AB24F5}"/>
    <cellStyle name="Normal 9 4 4 2 2 2 2" xfId="4269" xr:uid="{BDB16F59-51E0-43F9-9391-6445F08D507F}"/>
    <cellStyle name="Normal 9 4 4 2 2 2 2 2" xfId="4970" xr:uid="{82300A10-4E86-47B3-BD73-AB252696AB71}"/>
    <cellStyle name="Normal 9 4 4 2 2 2 3" xfId="4969" xr:uid="{C92D2B95-4374-4FF9-8277-5C654A93D707}"/>
    <cellStyle name="Normal 9 4 4 2 2 3" xfId="3339" xr:uid="{16678847-BCD5-48D8-B15E-618CB188C5E0}"/>
    <cellStyle name="Normal 9 4 4 2 2 3 2" xfId="4971" xr:uid="{4717F850-549B-44FF-8534-2634363B1905}"/>
    <cellStyle name="Normal 9 4 4 2 2 4" xfId="3340" xr:uid="{32269999-BCFF-477B-BA6F-B99682A86C57}"/>
    <cellStyle name="Normal 9 4 4 2 2 4 2" xfId="4972" xr:uid="{89F37117-2B3D-41D4-90F2-1B2DD5FD1396}"/>
    <cellStyle name="Normal 9 4 4 2 2 5" xfId="4968" xr:uid="{BA427DE3-9B2B-4ABD-BF4F-B390E99F949A}"/>
    <cellStyle name="Normal 9 4 4 2 3" xfId="3341" xr:uid="{1E812E87-9638-4285-B91B-2A300D2BACD0}"/>
    <cellStyle name="Normal 9 4 4 2 3 2" xfId="4270" xr:uid="{80161799-19A2-4278-BE69-B971481ABB6A}"/>
    <cellStyle name="Normal 9 4 4 2 3 2 2" xfId="4974" xr:uid="{F9290B04-DF69-4DF7-B4D3-2A390F93F9F9}"/>
    <cellStyle name="Normal 9 4 4 2 3 3" xfId="4973" xr:uid="{CD174C2A-2881-4E97-9930-FDA5E4817D1B}"/>
    <cellStyle name="Normal 9 4 4 2 4" xfId="3342" xr:uid="{0C855AD0-24AF-4758-A166-5C84CAAEB611}"/>
    <cellStyle name="Normal 9 4 4 2 4 2" xfId="4975" xr:uid="{FA3AFBBC-19F8-4334-ACBC-6D4E310422EF}"/>
    <cellStyle name="Normal 9 4 4 2 5" xfId="3343" xr:uid="{56942CDB-55DC-4B93-8D28-EF86A76359BD}"/>
    <cellStyle name="Normal 9 4 4 2 5 2" xfId="4976" xr:uid="{04E32346-CC42-4AA6-88FA-18A29A9802AC}"/>
    <cellStyle name="Normal 9 4 4 2 6" xfId="4967" xr:uid="{350328C7-BA2B-4C94-B2E8-6360093F635C}"/>
    <cellStyle name="Normal 9 4 4 3" xfId="3344" xr:uid="{013A29A4-2E0D-4F62-BF98-5DDBC10E5D40}"/>
    <cellStyle name="Normal 9 4 4 3 2" xfId="3345" xr:uid="{CBFB2FE3-C81C-496E-8F9E-EC71861F4D43}"/>
    <cellStyle name="Normal 9 4 4 3 2 2" xfId="4271" xr:uid="{BBD9FB5D-8D9B-41EF-AA15-7C409786F750}"/>
    <cellStyle name="Normal 9 4 4 3 2 2 2" xfId="4979" xr:uid="{CE717CF0-B06D-4FF5-8F64-740DEC6D08DB}"/>
    <cellStyle name="Normal 9 4 4 3 2 3" xfId="4978" xr:uid="{03EA0843-FB8A-4261-B7F1-8458579E6487}"/>
    <cellStyle name="Normal 9 4 4 3 3" xfId="3346" xr:uid="{BC9E12BD-3147-438C-A984-2F204DE4D7A5}"/>
    <cellStyle name="Normal 9 4 4 3 3 2" xfId="4980" xr:uid="{7B3E1CE0-3927-4C8C-BD92-7A1702903D01}"/>
    <cellStyle name="Normal 9 4 4 3 4" xfId="3347" xr:uid="{1393570F-3AE0-4B9D-97CF-5B43683DD4B8}"/>
    <cellStyle name="Normal 9 4 4 3 4 2" xfId="4981" xr:uid="{16CF33AB-6258-41F1-8887-0ACB5F5D626D}"/>
    <cellStyle name="Normal 9 4 4 3 5" xfId="4977" xr:uid="{57737C02-8DE6-4C82-ADAB-AF78DBB352DA}"/>
    <cellStyle name="Normal 9 4 4 4" xfId="3348" xr:uid="{9297C2DD-7B77-43BE-940A-7A6F22498029}"/>
    <cellStyle name="Normal 9 4 4 4 2" xfId="3349" xr:uid="{AACDAA73-9D61-4D7E-AB90-C95AD3E5805C}"/>
    <cellStyle name="Normal 9 4 4 4 2 2" xfId="4983" xr:uid="{0DC97DFA-F80B-4683-8C15-125D26542174}"/>
    <cellStyle name="Normal 9 4 4 4 3" xfId="3350" xr:uid="{F734283D-D6BA-4BB1-A353-E0C84B85192F}"/>
    <cellStyle name="Normal 9 4 4 4 3 2" xfId="4984" xr:uid="{33ACDCC1-50C4-4CDE-9AED-5E57A2DD184F}"/>
    <cellStyle name="Normal 9 4 4 4 4" xfId="3351" xr:uid="{7B4852CE-DF04-4E38-95CD-AC99C83437CC}"/>
    <cellStyle name="Normal 9 4 4 4 4 2" xfId="4985" xr:uid="{82BE5906-F302-4039-A537-CED293C194B2}"/>
    <cellStyle name="Normal 9 4 4 4 5" xfId="4982" xr:uid="{787BCA85-C510-40C8-942F-0F9F25ACC693}"/>
    <cellStyle name="Normal 9 4 4 5" xfId="3352" xr:uid="{18EF619D-892E-4E78-965E-3F047F0EB7A1}"/>
    <cellStyle name="Normal 9 4 4 5 2" xfId="4986" xr:uid="{F4F8D662-9D88-494F-8F67-118F514D006C}"/>
    <cellStyle name="Normal 9 4 4 6" xfId="3353" xr:uid="{4091F270-7426-41C8-A85F-4C874DE3371F}"/>
    <cellStyle name="Normal 9 4 4 6 2" xfId="4987" xr:uid="{7CB3EA5F-E126-4954-A224-235050B10539}"/>
    <cellStyle name="Normal 9 4 4 7" xfId="3354" xr:uid="{E9859E04-D5B9-4EA1-9556-C96A6A4A39E4}"/>
    <cellStyle name="Normal 9 4 4 7 2" xfId="4988" xr:uid="{CDF0AECF-4FFF-4D5F-9C76-B2004BA9DC28}"/>
    <cellStyle name="Normal 9 4 4 8" xfId="4966" xr:uid="{5A1A211B-D4C6-4111-8A28-6451BA5DF37E}"/>
    <cellStyle name="Normal 9 4 5" xfId="3355" xr:uid="{51C83498-8883-4C08-9F38-C2F608A50735}"/>
    <cellStyle name="Normal 9 4 5 2" xfId="3356" xr:uid="{69ED6908-724F-461A-A278-CA52F5231349}"/>
    <cellStyle name="Normal 9 4 5 2 2" xfId="3357" xr:uid="{35CB71B8-6C40-4CB3-82FC-09C71A54EA7A}"/>
    <cellStyle name="Normal 9 4 5 2 2 2" xfId="4272" xr:uid="{50ACE08F-B22A-4AC6-98AB-3430D946E520}"/>
    <cellStyle name="Normal 9 4 5 2 2 2 2" xfId="4992" xr:uid="{1459A1E5-774C-48E2-922C-D1FEA6D46CAB}"/>
    <cellStyle name="Normal 9 4 5 2 2 3" xfId="4991" xr:uid="{896CA1F7-2F1B-4B95-A44E-E095AC1B5856}"/>
    <cellStyle name="Normal 9 4 5 2 3" xfId="3358" xr:uid="{FCBE0EDD-44BD-4625-8CC3-4613153EF5DB}"/>
    <cellStyle name="Normal 9 4 5 2 3 2" xfId="4993" xr:uid="{CF5C86C6-DCC8-491E-A775-E48BA1A2E1E6}"/>
    <cellStyle name="Normal 9 4 5 2 4" xfId="3359" xr:uid="{73D2B6E5-7EAB-4D8B-8018-4EB0950DD1DE}"/>
    <cellStyle name="Normal 9 4 5 2 4 2" xfId="4994" xr:uid="{DA238F36-EC58-445D-B235-59E7D9158E28}"/>
    <cellStyle name="Normal 9 4 5 2 5" xfId="4990" xr:uid="{B90DFA21-19AC-4C3F-8D9C-28266F2C5C70}"/>
    <cellStyle name="Normal 9 4 5 3" xfId="3360" xr:uid="{7F0B04D3-E288-422D-ACA7-D970144D92F0}"/>
    <cellStyle name="Normal 9 4 5 3 2" xfId="3361" xr:uid="{8D27D965-10C1-486D-8F81-1D632BDFDA17}"/>
    <cellStyle name="Normal 9 4 5 3 2 2" xfId="4996" xr:uid="{57ADF9A4-5E35-4651-90A5-452211C0EF91}"/>
    <cellStyle name="Normal 9 4 5 3 3" xfId="3362" xr:uid="{913DC561-D3B0-4E14-83F4-7EED23C26C7E}"/>
    <cellStyle name="Normal 9 4 5 3 3 2" xfId="4997" xr:uid="{3DE5ADAC-6BCA-4431-B03B-6D6F03348500}"/>
    <cellStyle name="Normal 9 4 5 3 4" xfId="3363" xr:uid="{BDC1C1F6-06EB-4EC3-9B76-011CAE8B9C23}"/>
    <cellStyle name="Normal 9 4 5 3 4 2" xfId="4998" xr:uid="{B0A73604-3090-448D-B3C6-8B794D6D9C68}"/>
    <cellStyle name="Normal 9 4 5 3 5" xfId="4995" xr:uid="{E47C61DE-61E1-42E2-8C67-69DA4A6A8749}"/>
    <cellStyle name="Normal 9 4 5 4" xfId="3364" xr:uid="{64624F90-4A99-40E0-A2D2-2DB7A38EFE88}"/>
    <cellStyle name="Normal 9 4 5 4 2" xfId="4999" xr:uid="{77F2627D-7642-451F-9D04-BDF9E784B3B1}"/>
    <cellStyle name="Normal 9 4 5 5" xfId="3365" xr:uid="{D1DC1CDE-A90A-46FA-BCE5-46786233B8F0}"/>
    <cellStyle name="Normal 9 4 5 5 2" xfId="5000" xr:uid="{68836771-510F-4E05-917C-FB26A1867B9C}"/>
    <cellStyle name="Normal 9 4 5 6" xfId="3366" xr:uid="{46EED5E9-1E58-480C-9571-4C64459FD22B}"/>
    <cellStyle name="Normal 9 4 5 6 2" xfId="5001" xr:uid="{F642B8D5-D98E-4C98-BF92-5730AA0184D8}"/>
    <cellStyle name="Normal 9 4 5 7" xfId="4989" xr:uid="{3D1DD384-729A-472D-999A-A2DBF46216FC}"/>
    <cellStyle name="Normal 9 4 6" xfId="3367" xr:uid="{1F9887CF-F090-48C7-9527-8C8B4329D5FC}"/>
    <cellStyle name="Normal 9 4 6 2" xfId="3368" xr:uid="{F106990C-BA8F-4D06-A354-99CF9DB507A4}"/>
    <cellStyle name="Normal 9 4 6 2 2" xfId="3369" xr:uid="{4ED1CB96-74E1-4F34-918B-74540619C5FF}"/>
    <cellStyle name="Normal 9 4 6 2 2 2" xfId="5004" xr:uid="{104CDA36-EF02-433B-B203-1ADFCFAAF612}"/>
    <cellStyle name="Normal 9 4 6 2 3" xfId="3370" xr:uid="{2573EA7A-DF3E-4861-B2DA-D8E81AED5DD5}"/>
    <cellStyle name="Normal 9 4 6 2 3 2" xfId="5005" xr:uid="{9693B751-FB0F-468C-9ADB-4E2799A3F040}"/>
    <cellStyle name="Normal 9 4 6 2 4" xfId="3371" xr:uid="{105CDB8C-DD44-4CD9-8370-09F039A16D43}"/>
    <cellStyle name="Normal 9 4 6 2 4 2" xfId="5006" xr:uid="{9EB2DC42-0E08-4462-B1E4-AAA4F0957ABF}"/>
    <cellStyle name="Normal 9 4 6 2 5" xfId="5003" xr:uid="{E777BC25-9D5F-40AE-B6B5-DEE2C88646C0}"/>
    <cellStyle name="Normal 9 4 6 3" xfId="3372" xr:uid="{C97C2957-05E8-4D4D-9E9C-5D2E0350853F}"/>
    <cellStyle name="Normal 9 4 6 3 2" xfId="5007" xr:uid="{836F339B-59A8-44B2-AF7D-67A83EC23064}"/>
    <cellStyle name="Normal 9 4 6 4" xfId="3373" xr:uid="{B3B6E3AB-268F-43D8-8329-36373B6AB253}"/>
    <cellStyle name="Normal 9 4 6 4 2" xfId="5008" xr:uid="{9F920BF0-5BB2-467E-B988-6F4A5BE06E95}"/>
    <cellStyle name="Normal 9 4 6 5" xfId="3374" xr:uid="{BA1AD827-7908-4934-BF7B-95098942A28D}"/>
    <cellStyle name="Normal 9 4 6 5 2" xfId="5009" xr:uid="{1E717C2E-7E5F-46DB-B83D-7B00EB8669CB}"/>
    <cellStyle name="Normal 9 4 6 6" xfId="5002" xr:uid="{8F683249-309A-4288-90B0-79B98AF8ED26}"/>
    <cellStyle name="Normal 9 4 7" xfId="3375" xr:uid="{0A67919B-9D11-4F40-A6D7-7FD2A795C682}"/>
    <cellStyle name="Normal 9 4 7 2" xfId="3376" xr:uid="{D8D0A6C6-161F-4776-996C-EEEE9C99F1CF}"/>
    <cellStyle name="Normal 9 4 7 2 2" xfId="5011" xr:uid="{E6267C58-2180-4EFD-8A91-5ECA22963FD8}"/>
    <cellStyle name="Normal 9 4 7 3" xfId="3377" xr:uid="{AA427DC4-5345-4F7C-B9CF-24A77D08617A}"/>
    <cellStyle name="Normal 9 4 7 3 2" xfId="5012" xr:uid="{6A375E9D-329A-4E4E-AA53-275E1B8AEB79}"/>
    <cellStyle name="Normal 9 4 7 4" xfId="3378" xr:uid="{DD4F36A9-8F46-4BD9-9DC8-87A640AAF14F}"/>
    <cellStyle name="Normal 9 4 7 4 2" xfId="5013" xr:uid="{DF97011E-78F0-4069-9C17-AC384AB56EED}"/>
    <cellStyle name="Normal 9 4 7 5" xfId="5010" xr:uid="{FBAD77B4-576A-48AC-B314-B84244F71449}"/>
    <cellStyle name="Normal 9 4 8" xfId="3379" xr:uid="{A160DC8E-0AB7-48B2-B127-7EF2D2DAE215}"/>
    <cellStyle name="Normal 9 4 8 2" xfId="3380" xr:uid="{541D939E-C80D-4FF9-8CC2-54BF7EF38834}"/>
    <cellStyle name="Normal 9 4 8 2 2" xfId="5015" xr:uid="{06B61E1F-F988-4894-B297-5BFA66AC08FB}"/>
    <cellStyle name="Normal 9 4 8 3" xfId="3381" xr:uid="{73C2AD4B-842C-4988-A192-25AAF0B7A2F0}"/>
    <cellStyle name="Normal 9 4 8 3 2" xfId="5016" xr:uid="{5999A68D-FB05-4A0A-B53C-4D4F92E1D483}"/>
    <cellStyle name="Normal 9 4 8 4" xfId="3382" xr:uid="{CE3C2BC8-9AF2-43AD-B2D1-233A92081A22}"/>
    <cellStyle name="Normal 9 4 8 4 2" xfId="5017" xr:uid="{17B0DDB4-4E66-41A9-A69A-B35089317984}"/>
    <cellStyle name="Normal 9 4 8 5" xfId="5014" xr:uid="{80A33F9B-435E-412B-BD81-2FB8C61C0AFE}"/>
    <cellStyle name="Normal 9 4 9" xfId="3383" xr:uid="{681E73DD-548A-44A3-ACF5-09C05F073112}"/>
    <cellStyle name="Normal 9 4 9 2" xfId="5018" xr:uid="{373FD0EC-9965-4D68-BB2A-5EB3AF521521}"/>
    <cellStyle name="Normal 9 5" xfId="3384" xr:uid="{4FE885FE-C8A6-4945-A4CE-BEF275D01B4D}"/>
    <cellStyle name="Normal 9 5 10" xfId="3385" xr:uid="{676EA4A9-8494-4859-AF79-B7A23377C06E}"/>
    <cellStyle name="Normal 9 5 10 2" xfId="5020" xr:uid="{74E43718-7D58-4DD1-AD05-7A5EFEE2B845}"/>
    <cellStyle name="Normal 9 5 11" xfId="3386" xr:uid="{89935CAF-B4D3-4B2F-A2BC-DB9876ED97BA}"/>
    <cellStyle name="Normal 9 5 11 2" xfId="5021" xr:uid="{6646CFA4-AE79-42AA-8C65-A07054254CEE}"/>
    <cellStyle name="Normal 9 5 12" xfId="5019" xr:uid="{97F63C90-C78B-4C68-AD2E-AFAD8173C9DC}"/>
    <cellStyle name="Normal 9 5 2" xfId="3387" xr:uid="{919BF3B6-76E2-4E9E-89A1-DE48125F3B98}"/>
    <cellStyle name="Normal 9 5 2 10" xfId="5022" xr:uid="{F28B8335-5567-4717-943B-E12646DF7919}"/>
    <cellStyle name="Normal 9 5 2 2" xfId="3388" xr:uid="{F8EE0535-DD88-4283-8717-CCE8129F39ED}"/>
    <cellStyle name="Normal 9 5 2 2 2" xfId="3389" xr:uid="{31E99BDF-B488-482C-8449-998B01B17606}"/>
    <cellStyle name="Normal 9 5 2 2 2 2" xfId="3390" xr:uid="{F0E41BEC-913C-4820-8703-03BDA51867E8}"/>
    <cellStyle name="Normal 9 5 2 2 2 2 2" xfId="3391" xr:uid="{45FE273C-7CF5-4DF5-A152-F106C7A8A48F}"/>
    <cellStyle name="Normal 9 5 2 2 2 2 2 2" xfId="5026" xr:uid="{1FC5D8AD-F9C9-4625-8780-C87DFA7591DC}"/>
    <cellStyle name="Normal 9 5 2 2 2 2 3" xfId="3392" xr:uid="{4F7595BF-747D-4A68-A369-01A1FCFC0E81}"/>
    <cellStyle name="Normal 9 5 2 2 2 2 3 2" xfId="5027" xr:uid="{CCD2097B-8CB1-4E7D-861B-090A7A5211AD}"/>
    <cellStyle name="Normal 9 5 2 2 2 2 4" xfId="3393" xr:uid="{4DC8F443-2AA7-4374-B646-5EB81729C49E}"/>
    <cellStyle name="Normal 9 5 2 2 2 2 4 2" xfId="5028" xr:uid="{D8D57B62-8FBA-4046-A98B-33AE46BA7661}"/>
    <cellStyle name="Normal 9 5 2 2 2 2 5" xfId="5025" xr:uid="{7BC5440E-1895-4311-A589-906379E26EC0}"/>
    <cellStyle name="Normal 9 5 2 2 2 3" xfId="3394" xr:uid="{C4005C9D-2EAE-47DA-A110-FF98338754DE}"/>
    <cellStyle name="Normal 9 5 2 2 2 3 2" xfId="3395" xr:uid="{88A8DC5A-CBFA-451A-A676-9B70BF891A5B}"/>
    <cellStyle name="Normal 9 5 2 2 2 3 2 2" xfId="5030" xr:uid="{EF68D6D7-ED90-4E1E-A4E3-FD1030BACF01}"/>
    <cellStyle name="Normal 9 5 2 2 2 3 3" xfId="3396" xr:uid="{FA83E3AE-A115-4B38-86BB-B8786EC7A802}"/>
    <cellStyle name="Normal 9 5 2 2 2 3 3 2" xfId="5031" xr:uid="{EEB2511E-9776-4B4E-B680-D730F9A02DFB}"/>
    <cellStyle name="Normal 9 5 2 2 2 3 4" xfId="3397" xr:uid="{AFCB97BA-87F0-49CE-AED2-A5084083FFA2}"/>
    <cellStyle name="Normal 9 5 2 2 2 3 4 2" xfId="5032" xr:uid="{391CC9DE-CC2B-4067-B684-40444FCA0732}"/>
    <cellStyle name="Normal 9 5 2 2 2 3 5" xfId="5029" xr:uid="{84DE9D04-7FB7-4CE3-8483-430F252FF6E2}"/>
    <cellStyle name="Normal 9 5 2 2 2 4" xfId="3398" xr:uid="{77341B81-F0E4-44BF-B40F-1E5F15BFFB9E}"/>
    <cellStyle name="Normal 9 5 2 2 2 4 2" xfId="5033" xr:uid="{6C2DF4FB-3CF9-4170-BEF2-5BD3AA143BD5}"/>
    <cellStyle name="Normal 9 5 2 2 2 5" xfId="3399" xr:uid="{CC1DB32A-1BF1-4D59-8862-593CC892DB3D}"/>
    <cellStyle name="Normal 9 5 2 2 2 5 2" xfId="5034" xr:uid="{CFA24C13-6FDA-430C-9C7C-6D8303A1F1D9}"/>
    <cellStyle name="Normal 9 5 2 2 2 6" xfId="3400" xr:uid="{31F10A82-0B50-466B-82F5-6D42916875AC}"/>
    <cellStyle name="Normal 9 5 2 2 2 6 2" xfId="5035" xr:uid="{523A9CF1-EAAB-4913-9AD5-3F714C2CA4A7}"/>
    <cellStyle name="Normal 9 5 2 2 2 7" xfId="5024" xr:uid="{E4BCFA6D-1023-48BE-AA77-5F2BAA8EA760}"/>
    <cellStyle name="Normal 9 5 2 2 3" xfId="3401" xr:uid="{61164664-40E7-4ED5-805E-7F6EA14EF1DB}"/>
    <cellStyle name="Normal 9 5 2 2 3 2" xfId="3402" xr:uid="{F33912A4-91A3-4E72-A416-B6F737874A7D}"/>
    <cellStyle name="Normal 9 5 2 2 3 2 2" xfId="3403" xr:uid="{B248377F-E4C0-43DC-A855-217AAC043689}"/>
    <cellStyle name="Normal 9 5 2 2 3 2 2 2" xfId="5038" xr:uid="{AC9F8ABB-A3FA-406B-8760-1A84F1B004F3}"/>
    <cellStyle name="Normal 9 5 2 2 3 2 3" xfId="3404" xr:uid="{5D9FA380-F747-4BCB-AEF4-D079EDD63D55}"/>
    <cellStyle name="Normal 9 5 2 2 3 2 3 2" xfId="5039" xr:uid="{64491966-8CE3-4E39-BC6B-9337908700AF}"/>
    <cellStyle name="Normal 9 5 2 2 3 2 4" xfId="3405" xr:uid="{19CD45FD-EE9E-4DB7-9C7F-6BADBBCAC375}"/>
    <cellStyle name="Normal 9 5 2 2 3 2 4 2" xfId="5040" xr:uid="{9686F7B6-E668-41A0-B4B1-C41701B3F91C}"/>
    <cellStyle name="Normal 9 5 2 2 3 2 5" xfId="5037" xr:uid="{55ACDDC8-32C1-4F70-A5E7-F8ED5DE9A3F9}"/>
    <cellStyle name="Normal 9 5 2 2 3 3" xfId="3406" xr:uid="{AF5C9617-42B6-4910-BB07-F8BCCE4B5844}"/>
    <cellStyle name="Normal 9 5 2 2 3 3 2" xfId="5041" xr:uid="{168743A3-8E45-4EA0-804C-2FC708F78530}"/>
    <cellStyle name="Normal 9 5 2 2 3 4" xfId="3407" xr:uid="{71C62005-75D4-49B2-B8D8-BCC166F2EF87}"/>
    <cellStyle name="Normal 9 5 2 2 3 4 2" xfId="5042" xr:uid="{9CF792AA-2BD3-4B23-A885-39B8647D499F}"/>
    <cellStyle name="Normal 9 5 2 2 3 5" xfId="3408" xr:uid="{7562687B-5AA5-4145-A273-18298B3A6072}"/>
    <cellStyle name="Normal 9 5 2 2 3 5 2" xfId="5043" xr:uid="{ECC520E6-4050-4F9D-9F36-F0765E9099C1}"/>
    <cellStyle name="Normal 9 5 2 2 3 6" xfId="5036" xr:uid="{CA2E54C3-00E7-40B1-8ADF-F220DA167FB7}"/>
    <cellStyle name="Normal 9 5 2 2 4" xfId="3409" xr:uid="{4A4EEB93-D453-4336-8733-8BF97B97E973}"/>
    <cellStyle name="Normal 9 5 2 2 4 2" xfId="3410" xr:uid="{488AB944-94C5-44CF-8104-D6C8FAFE407C}"/>
    <cellStyle name="Normal 9 5 2 2 4 2 2" xfId="5045" xr:uid="{080ECB01-0EF4-4776-8B97-2B21065ED58A}"/>
    <cellStyle name="Normal 9 5 2 2 4 3" xfId="3411" xr:uid="{AFF208F9-447A-4C73-A77B-1B742AB86F6B}"/>
    <cellStyle name="Normal 9 5 2 2 4 3 2" xfId="5046" xr:uid="{35AD9F30-3491-4C37-88BD-E75F5006A039}"/>
    <cellStyle name="Normal 9 5 2 2 4 4" xfId="3412" xr:uid="{3A9FCDB3-3A6A-49CB-AE83-3CDB73F95046}"/>
    <cellStyle name="Normal 9 5 2 2 4 4 2" xfId="5047" xr:uid="{DC37E12A-D7C1-4D06-837F-D478FAFC3E9A}"/>
    <cellStyle name="Normal 9 5 2 2 4 5" xfId="5044" xr:uid="{EDD8E2B8-C4F0-4C35-B96B-7D2A4885DDC8}"/>
    <cellStyle name="Normal 9 5 2 2 5" xfId="3413" xr:uid="{054CBE73-4B02-413F-B90B-AD0782882FA4}"/>
    <cellStyle name="Normal 9 5 2 2 5 2" xfId="3414" xr:uid="{6863004B-465B-4900-9E83-24EDEB63995F}"/>
    <cellStyle name="Normal 9 5 2 2 5 2 2" xfId="5049" xr:uid="{02845A4A-9BA6-4768-BD2C-E485542D9DBA}"/>
    <cellStyle name="Normal 9 5 2 2 5 3" xfId="3415" xr:uid="{3CE3095E-FD03-4949-B96D-ECA7AF8A95C6}"/>
    <cellStyle name="Normal 9 5 2 2 5 3 2" xfId="5050" xr:uid="{C08D7360-42EA-4AE6-9CFE-F49DA8BC13FB}"/>
    <cellStyle name="Normal 9 5 2 2 5 4" xfId="3416" xr:uid="{DA7FBE85-FF59-4778-84A4-F03018CDE1FF}"/>
    <cellStyle name="Normal 9 5 2 2 5 4 2" xfId="5051" xr:uid="{113E3F8D-8317-45E8-96A7-A08EE4779A70}"/>
    <cellStyle name="Normal 9 5 2 2 5 5" xfId="5048" xr:uid="{7BDE160E-9E40-4B0E-B439-8B671A8AF8FC}"/>
    <cellStyle name="Normal 9 5 2 2 6" xfId="3417" xr:uid="{F35B6491-1734-4D23-83D7-67B0B55B9CD6}"/>
    <cellStyle name="Normal 9 5 2 2 6 2" xfId="5052" xr:uid="{5F5ED9E8-7B0A-4E26-8994-9DF4554E115B}"/>
    <cellStyle name="Normal 9 5 2 2 7" xfId="3418" xr:uid="{CB954260-6F0B-4619-AB9F-EE33D56A8897}"/>
    <cellStyle name="Normal 9 5 2 2 7 2" xfId="5053" xr:uid="{B2F2ACFA-6733-4F99-9A47-0481DCFFD22A}"/>
    <cellStyle name="Normal 9 5 2 2 8" xfId="3419" xr:uid="{BFA884BC-0643-48B8-B214-188A4445450E}"/>
    <cellStyle name="Normal 9 5 2 2 8 2" xfId="5054" xr:uid="{937EB424-2F57-44FE-9033-9A67679B631C}"/>
    <cellStyle name="Normal 9 5 2 2 9" xfId="5023" xr:uid="{1BDC3BA7-CC50-4FCA-B60E-4D5DF2E22325}"/>
    <cellStyle name="Normal 9 5 2 3" xfId="3420" xr:uid="{124CD72E-910B-4ED3-8B03-A755BC11EE1F}"/>
    <cellStyle name="Normal 9 5 2 3 2" xfId="3421" xr:uid="{0C2B9D35-542A-4A77-9091-0781E3F58DEF}"/>
    <cellStyle name="Normal 9 5 2 3 2 2" xfId="3422" xr:uid="{FFF177A4-D51C-405A-938B-B4C5148E4CA1}"/>
    <cellStyle name="Normal 9 5 2 3 2 2 2" xfId="5057" xr:uid="{F4CEC417-E32F-4C8F-9202-A4C48B105EE1}"/>
    <cellStyle name="Normal 9 5 2 3 2 3" xfId="3423" xr:uid="{C197F1DF-CC22-4B0C-97E4-08A2621237FC}"/>
    <cellStyle name="Normal 9 5 2 3 2 3 2" xfId="5058" xr:uid="{7DEA9FC3-1638-4EC0-AAC1-0EECBA754F84}"/>
    <cellStyle name="Normal 9 5 2 3 2 4" xfId="3424" xr:uid="{2BBA0DBB-3AF0-4C93-AC93-9D3460DE81FA}"/>
    <cellStyle name="Normal 9 5 2 3 2 4 2" xfId="5059" xr:uid="{6F61FE03-3077-40F8-9B80-E9931651BF12}"/>
    <cellStyle name="Normal 9 5 2 3 2 5" xfId="5056" xr:uid="{0F3C7D8E-7D58-4809-AEC4-0911BB83161F}"/>
    <cellStyle name="Normal 9 5 2 3 3" xfId="3425" xr:uid="{F96DDD14-153B-4ADE-813F-DBAF761349A3}"/>
    <cellStyle name="Normal 9 5 2 3 3 2" xfId="3426" xr:uid="{B400C38C-93C2-4136-8B3E-0153626A9E96}"/>
    <cellStyle name="Normal 9 5 2 3 3 2 2" xfId="5061" xr:uid="{9277B204-250E-4CA8-8331-FE5F8CA354DD}"/>
    <cellStyle name="Normal 9 5 2 3 3 3" xfId="3427" xr:uid="{69D2DB2C-9967-4A63-9663-DFE2EB83501D}"/>
    <cellStyle name="Normal 9 5 2 3 3 3 2" xfId="5062" xr:uid="{B95BE519-AF36-4B1B-BEF6-39D8BF0FCC3A}"/>
    <cellStyle name="Normal 9 5 2 3 3 4" xfId="3428" xr:uid="{43291FFE-BABC-4087-AE46-37FF39D20512}"/>
    <cellStyle name="Normal 9 5 2 3 3 4 2" xfId="5063" xr:uid="{A3CC59E8-DE3D-4FA5-9583-BC47CBE9E422}"/>
    <cellStyle name="Normal 9 5 2 3 3 5" xfId="5060" xr:uid="{BB9C611E-18A4-4073-B017-0912E5A95ACF}"/>
    <cellStyle name="Normal 9 5 2 3 4" xfId="3429" xr:uid="{B54FB91F-304B-4024-8DB1-7DE8E80F50AE}"/>
    <cellStyle name="Normal 9 5 2 3 4 2" xfId="5064" xr:uid="{A59F136B-950D-4075-B675-D052F7D01E12}"/>
    <cellStyle name="Normal 9 5 2 3 5" xfId="3430" xr:uid="{14EF06F4-A3EB-4A20-BFFC-9065C8B03B27}"/>
    <cellStyle name="Normal 9 5 2 3 5 2" xfId="5065" xr:uid="{7810F9B5-0C1A-42F1-AC51-5EDA69011BE4}"/>
    <cellStyle name="Normal 9 5 2 3 6" xfId="3431" xr:uid="{A5658704-E4E8-4A14-B971-A6C36FA739F2}"/>
    <cellStyle name="Normal 9 5 2 3 6 2" xfId="5066" xr:uid="{201CD638-F675-4A47-BAA1-EC78992BC76B}"/>
    <cellStyle name="Normal 9 5 2 3 7" xfId="5055" xr:uid="{FF06C3C6-662E-4EBA-A151-9FAB94B9AB94}"/>
    <cellStyle name="Normal 9 5 2 4" xfId="3432" xr:uid="{46043679-4835-43ED-A93B-97E22E87586F}"/>
    <cellStyle name="Normal 9 5 2 4 2" xfId="3433" xr:uid="{41129844-FC8D-4176-8A5F-ADBF48C81E6E}"/>
    <cellStyle name="Normal 9 5 2 4 2 2" xfId="3434" xr:uid="{B7C6A840-C25C-40DC-9F27-1B1803863008}"/>
    <cellStyle name="Normal 9 5 2 4 2 2 2" xfId="5069" xr:uid="{C7009CA8-6C3E-4BB1-B62E-C40AFA86D9EE}"/>
    <cellStyle name="Normal 9 5 2 4 2 3" xfId="3435" xr:uid="{4C60462A-21F9-4BEE-BD5B-3104EFF2A10D}"/>
    <cellStyle name="Normal 9 5 2 4 2 3 2" xfId="5070" xr:uid="{0A6FFF99-FF8C-4482-94FE-30364D30E328}"/>
    <cellStyle name="Normal 9 5 2 4 2 4" xfId="3436" xr:uid="{CF565534-857F-4D05-93D3-340F820635C1}"/>
    <cellStyle name="Normal 9 5 2 4 2 4 2" xfId="5071" xr:uid="{DBD08DE6-E8FD-4C52-95FF-A218B9270A4D}"/>
    <cellStyle name="Normal 9 5 2 4 2 5" xfId="5068" xr:uid="{75A9DF21-C1B5-4611-90F0-DE40420CE1A7}"/>
    <cellStyle name="Normal 9 5 2 4 3" xfId="3437" xr:uid="{26542275-1966-4705-8F1F-584AB12DB3CF}"/>
    <cellStyle name="Normal 9 5 2 4 3 2" xfId="5072" xr:uid="{AE8BA4D0-11D2-4632-97ED-A1023EE332C6}"/>
    <cellStyle name="Normal 9 5 2 4 4" xfId="3438" xr:uid="{CD26CCA5-A5D6-489F-92B4-DCECAA588F77}"/>
    <cellStyle name="Normal 9 5 2 4 4 2" xfId="5073" xr:uid="{3B7F0285-12B5-430D-BCD6-99193C329077}"/>
    <cellStyle name="Normal 9 5 2 4 5" xfId="3439" xr:uid="{0412130B-4726-4A62-A4D3-14A511E903D6}"/>
    <cellStyle name="Normal 9 5 2 4 5 2" xfId="5074" xr:uid="{6AED5357-D3A7-4F83-8E9A-E1E25284FC7D}"/>
    <cellStyle name="Normal 9 5 2 4 6" xfId="5067" xr:uid="{F7FD0DCA-B816-47EF-8090-99642DEB8B24}"/>
    <cellStyle name="Normal 9 5 2 5" xfId="3440" xr:uid="{2D1F131F-95DB-4C77-8201-0551377F4C6A}"/>
    <cellStyle name="Normal 9 5 2 5 2" xfId="3441" xr:uid="{D97054A5-17E2-4F7B-B24B-0819C7AFD997}"/>
    <cellStyle name="Normal 9 5 2 5 2 2" xfId="5076" xr:uid="{625A0296-B677-4ABB-9DDD-6B8225FBDCCF}"/>
    <cellStyle name="Normal 9 5 2 5 3" xfId="3442" xr:uid="{66DF5105-2F4F-4C8E-A1B3-5409495EAD87}"/>
    <cellStyle name="Normal 9 5 2 5 3 2" xfId="5077" xr:uid="{9F3F23AF-E6AB-4F02-82CC-1F1997D17BE9}"/>
    <cellStyle name="Normal 9 5 2 5 4" xfId="3443" xr:uid="{640565D7-E0CD-44FA-85F2-FE4ADD496C1E}"/>
    <cellStyle name="Normal 9 5 2 5 4 2" xfId="5078" xr:uid="{1286E155-52D9-4DBA-ACB8-C8F555D64466}"/>
    <cellStyle name="Normal 9 5 2 5 5" xfId="5075" xr:uid="{5EE68963-019B-4119-986D-C0765649F90C}"/>
    <cellStyle name="Normal 9 5 2 6" xfId="3444" xr:uid="{4A07E5FD-1D41-490F-9203-924AC503FF3F}"/>
    <cellStyle name="Normal 9 5 2 6 2" xfId="3445" xr:uid="{7F690F4F-A708-4A24-ADB1-AF6067E288D6}"/>
    <cellStyle name="Normal 9 5 2 6 2 2" xfId="5080" xr:uid="{9D1864E4-89ED-4FD5-9F5F-BC01799BCFFC}"/>
    <cellStyle name="Normal 9 5 2 6 3" xfId="3446" xr:uid="{CCB5DA32-20C5-4657-9E9A-54B3904AA858}"/>
    <cellStyle name="Normal 9 5 2 6 3 2" xfId="5081" xr:uid="{72E6775E-CC6A-444D-AC3A-A41B43F0544A}"/>
    <cellStyle name="Normal 9 5 2 6 4" xfId="3447" xr:uid="{C0632D12-1843-446E-A9C3-17A2BF9D9F23}"/>
    <cellStyle name="Normal 9 5 2 6 4 2" xfId="5082" xr:uid="{36AA63D2-F2D4-4138-A3AB-9199363609BC}"/>
    <cellStyle name="Normal 9 5 2 6 5" xfId="5079" xr:uid="{5203F206-823B-4BA3-A6E7-F4AD15643917}"/>
    <cellStyle name="Normal 9 5 2 7" xfId="3448" xr:uid="{739E966E-C8ED-4EC4-A5CB-9B91D725E6A5}"/>
    <cellStyle name="Normal 9 5 2 7 2" xfId="5083" xr:uid="{58B8DFA3-0F27-4F76-9205-74AFF59AD944}"/>
    <cellStyle name="Normal 9 5 2 8" xfId="3449" xr:uid="{67F8898D-58D7-45E5-A630-BB2CF750AFF0}"/>
    <cellStyle name="Normal 9 5 2 8 2" xfId="5084" xr:uid="{FB5EB704-B99A-43C2-9888-CDF2D474F9A4}"/>
    <cellStyle name="Normal 9 5 2 9" xfId="3450" xr:uid="{A86B5286-8823-4B87-8A13-4C52AE7DDB7E}"/>
    <cellStyle name="Normal 9 5 2 9 2" xfId="5085" xr:uid="{4E60D603-AB5F-49F2-AFA4-30951710F45D}"/>
    <cellStyle name="Normal 9 5 3" xfId="3451" xr:uid="{BC5DB3A0-3C02-4AB8-8B9B-06177533A8D1}"/>
    <cellStyle name="Normal 9 5 3 2" xfId="3452" xr:uid="{72984581-0CEF-41D2-B9FB-6D16BCFB894D}"/>
    <cellStyle name="Normal 9 5 3 2 2" xfId="3453" xr:uid="{78FD70CD-E982-4BC2-838A-FD600E365904}"/>
    <cellStyle name="Normal 9 5 3 2 2 2" xfId="3454" xr:uid="{AAA219D2-8135-498E-A909-004F2A5A2851}"/>
    <cellStyle name="Normal 9 5 3 2 2 2 2" xfId="4273" xr:uid="{69B91247-EB94-420A-A6E8-C40477A16413}"/>
    <cellStyle name="Normal 9 5 3 2 2 2 2 2" xfId="5090" xr:uid="{03C928E4-F497-477E-B88D-CB09806EDED8}"/>
    <cellStyle name="Normal 9 5 3 2 2 2 3" xfId="5089" xr:uid="{4BCD4944-4E43-4888-9D39-8F8018A783A6}"/>
    <cellStyle name="Normal 9 5 3 2 2 3" xfId="3455" xr:uid="{25C8DCC3-FBA6-401F-A717-3FBE2AD92419}"/>
    <cellStyle name="Normal 9 5 3 2 2 3 2" xfId="5091" xr:uid="{9BCC9FE9-75CE-4610-8600-FABAB3231C1D}"/>
    <cellStyle name="Normal 9 5 3 2 2 4" xfId="3456" xr:uid="{35412B3C-6998-444B-9444-C974922B7316}"/>
    <cellStyle name="Normal 9 5 3 2 2 4 2" xfId="5092" xr:uid="{519A2470-C817-4E72-AA32-99C3091E4225}"/>
    <cellStyle name="Normal 9 5 3 2 2 5" xfId="5088" xr:uid="{260784EA-C1C9-4171-B387-8A693CE9EA65}"/>
    <cellStyle name="Normal 9 5 3 2 3" xfId="3457" xr:uid="{242907CB-F0E5-44F8-A2CC-734637BE2597}"/>
    <cellStyle name="Normal 9 5 3 2 3 2" xfId="3458" xr:uid="{E77A645E-1EE3-426C-8AB3-DE823AAFDDF5}"/>
    <cellStyle name="Normal 9 5 3 2 3 2 2" xfId="5094" xr:uid="{4E28DD61-AF96-402A-A7AB-52F9F732F2FA}"/>
    <cellStyle name="Normal 9 5 3 2 3 3" xfId="3459" xr:uid="{BD1F3396-B265-4E63-A6FC-74BA02438B4C}"/>
    <cellStyle name="Normal 9 5 3 2 3 3 2" xfId="5095" xr:uid="{7AB5D91B-6AA2-405D-BACA-8C8FC44AB7F7}"/>
    <cellStyle name="Normal 9 5 3 2 3 4" xfId="3460" xr:uid="{C1A40A58-E11E-49FB-A349-0AD3572A51FB}"/>
    <cellStyle name="Normal 9 5 3 2 3 4 2" xfId="5096" xr:uid="{3A26F4EB-D00B-4BCF-9BDF-E37A8E69B6FF}"/>
    <cellStyle name="Normal 9 5 3 2 3 5" xfId="5093" xr:uid="{3B376CC0-ACF0-4EB3-B407-6AE981D26933}"/>
    <cellStyle name="Normal 9 5 3 2 4" xfId="3461" xr:uid="{13D09272-3FAC-434C-9688-A17FA3D97B67}"/>
    <cellStyle name="Normal 9 5 3 2 4 2" xfId="5097" xr:uid="{89C4A59E-56CD-418C-A83E-969E4A70AB6D}"/>
    <cellStyle name="Normal 9 5 3 2 5" xfId="3462" xr:uid="{369CDD2E-BE9F-443E-A930-42653C2FB5A3}"/>
    <cellStyle name="Normal 9 5 3 2 5 2" xfId="5098" xr:uid="{A191278C-782A-493E-A067-7BCE2A61F003}"/>
    <cellStyle name="Normal 9 5 3 2 6" xfId="3463" xr:uid="{489A39D2-A602-4702-99DA-66EDD054F6B7}"/>
    <cellStyle name="Normal 9 5 3 2 6 2" xfId="5099" xr:uid="{B2F143F4-9A92-4811-91C6-084953FD2FF5}"/>
    <cellStyle name="Normal 9 5 3 2 7" xfId="5087" xr:uid="{F039EC86-58C9-407A-8F37-EB378D2B7224}"/>
    <cellStyle name="Normal 9 5 3 3" xfId="3464" xr:uid="{A171F747-F954-4CAF-95D6-F31A84D51C44}"/>
    <cellStyle name="Normal 9 5 3 3 2" xfId="3465" xr:uid="{F30C2543-E5A3-4215-8A63-FF02521C57FA}"/>
    <cellStyle name="Normal 9 5 3 3 2 2" xfId="3466" xr:uid="{D2BC091B-EB1E-48C9-8B82-02900E034EA6}"/>
    <cellStyle name="Normal 9 5 3 3 2 2 2" xfId="5102" xr:uid="{3217B2F7-CB6C-4E14-A6CC-0C28E0E22A8B}"/>
    <cellStyle name="Normal 9 5 3 3 2 3" xfId="3467" xr:uid="{307C0119-80F0-4C94-A72D-656B2C5E2B11}"/>
    <cellStyle name="Normal 9 5 3 3 2 3 2" xfId="5103" xr:uid="{50C9DD3D-926B-44C8-BE4C-D08C49906D90}"/>
    <cellStyle name="Normal 9 5 3 3 2 4" xfId="3468" xr:uid="{8B531963-4917-4CE5-AA9C-C13CA69445E3}"/>
    <cellStyle name="Normal 9 5 3 3 2 4 2" xfId="5104" xr:uid="{548F6B48-A12A-4128-8283-849DB9AFB2B8}"/>
    <cellStyle name="Normal 9 5 3 3 2 5" xfId="5101" xr:uid="{61D7D344-F77E-4722-946D-DD31C89AB05B}"/>
    <cellStyle name="Normal 9 5 3 3 3" xfId="3469" xr:uid="{76BB025D-6B29-419D-93A1-9DF5C16E7FAD}"/>
    <cellStyle name="Normal 9 5 3 3 3 2" xfId="5105" xr:uid="{98563933-4733-4F72-A3F7-F3819EB0C1B1}"/>
    <cellStyle name="Normal 9 5 3 3 4" xfId="3470" xr:uid="{0E969034-D0FD-4A34-8F20-4E62D46B7036}"/>
    <cellStyle name="Normal 9 5 3 3 4 2" xfId="5106" xr:uid="{57ABB40D-D014-4CBF-9363-430BFF1BD7E8}"/>
    <cellStyle name="Normal 9 5 3 3 5" xfId="3471" xr:uid="{E1BF09D7-83D6-4EAC-9198-DB53FD7E2D33}"/>
    <cellStyle name="Normal 9 5 3 3 5 2" xfId="5107" xr:uid="{D375357C-51BF-4829-94DC-70050076AFA0}"/>
    <cellStyle name="Normal 9 5 3 3 6" xfId="5100" xr:uid="{8DACFCC6-3200-4CF4-B3A8-4B21B178562D}"/>
    <cellStyle name="Normal 9 5 3 4" xfId="3472" xr:uid="{9FD02C4E-AB55-44FE-A9D9-EB69905C8383}"/>
    <cellStyle name="Normal 9 5 3 4 2" xfId="3473" xr:uid="{B5F71C58-6975-4713-B52F-D7BDD0E7EAB4}"/>
    <cellStyle name="Normal 9 5 3 4 2 2" xfId="5109" xr:uid="{32463042-130F-4E02-A7AF-928D0A97D549}"/>
    <cellStyle name="Normal 9 5 3 4 3" xfId="3474" xr:uid="{C6AB0750-D762-4550-96B3-D0758767C6AA}"/>
    <cellStyle name="Normal 9 5 3 4 3 2" xfId="5110" xr:uid="{7F4CDC21-87B6-4F8A-A468-D4AF9F53624D}"/>
    <cellStyle name="Normal 9 5 3 4 4" xfId="3475" xr:uid="{1216E46D-4C71-4688-B031-7D8A0BC438D4}"/>
    <cellStyle name="Normal 9 5 3 4 4 2" xfId="5111" xr:uid="{351B4799-D953-4495-B77A-F414E3D6DA03}"/>
    <cellStyle name="Normal 9 5 3 4 5" xfId="5108" xr:uid="{9F9A6B09-66FD-44E4-A510-3521ADC5D9D1}"/>
    <cellStyle name="Normal 9 5 3 5" xfId="3476" xr:uid="{930C1D92-CA6A-4F89-B3D3-D5B6022E5936}"/>
    <cellStyle name="Normal 9 5 3 5 2" xfId="3477" xr:uid="{4DF59798-92AE-4697-B842-DD7C012DC528}"/>
    <cellStyle name="Normal 9 5 3 5 2 2" xfId="5113" xr:uid="{41CDAC00-09CD-43DF-9DA1-D18CD0C9CB92}"/>
    <cellStyle name="Normal 9 5 3 5 3" xfId="3478" xr:uid="{3FA275A8-C3DD-4A5E-885B-76800CEF90A1}"/>
    <cellStyle name="Normal 9 5 3 5 3 2" xfId="5114" xr:uid="{1403152A-C5DF-4CB1-B4EA-2514A6698580}"/>
    <cellStyle name="Normal 9 5 3 5 4" xfId="3479" xr:uid="{C8B059E8-4842-4580-BC31-692CAB4DB9E9}"/>
    <cellStyle name="Normal 9 5 3 5 4 2" xfId="5115" xr:uid="{757EDABC-52B6-4205-9684-894774C6EA6E}"/>
    <cellStyle name="Normal 9 5 3 5 5" xfId="5112" xr:uid="{695B4DBE-FA05-44E9-B707-3D280C873B35}"/>
    <cellStyle name="Normal 9 5 3 6" xfId="3480" xr:uid="{1ADCA319-B679-4FAA-88C0-5F444A11020F}"/>
    <cellStyle name="Normal 9 5 3 6 2" xfId="5116" xr:uid="{897A1DD9-D7FD-400B-BE89-2045D982A039}"/>
    <cellStyle name="Normal 9 5 3 7" xfId="3481" xr:uid="{84671FA8-8D78-4EE9-97C8-579283D61A86}"/>
    <cellStyle name="Normal 9 5 3 7 2" xfId="5117" xr:uid="{E3990748-98BB-4977-8AA2-91AB024145CD}"/>
    <cellStyle name="Normal 9 5 3 8" xfId="3482" xr:uid="{FD15DB89-6763-408A-AFC8-CD948D48E2AE}"/>
    <cellStyle name="Normal 9 5 3 8 2" xfId="5118" xr:uid="{AF13ECA0-75A5-498D-94A1-17E428D2B8E0}"/>
    <cellStyle name="Normal 9 5 3 9" xfId="5086" xr:uid="{41EA70D7-A3A7-4AB6-B624-5F33901D3C24}"/>
    <cellStyle name="Normal 9 5 4" xfId="3483" xr:uid="{DA66BE29-4BA2-43C2-8E61-769BF716B86A}"/>
    <cellStyle name="Normal 9 5 4 2" xfId="3484" xr:uid="{3D2B8886-5684-400D-89E5-9D119785FD8F}"/>
    <cellStyle name="Normal 9 5 4 2 2" xfId="3485" xr:uid="{D22AEE39-58D2-4E01-8D39-847CD93F3388}"/>
    <cellStyle name="Normal 9 5 4 2 2 2" xfId="3486" xr:uid="{1F103CA4-C428-450D-A35D-71773F279C0A}"/>
    <cellStyle name="Normal 9 5 4 2 2 2 2" xfId="5122" xr:uid="{53A24ECD-3D65-4736-BF24-999FBFF4E44D}"/>
    <cellStyle name="Normal 9 5 4 2 2 3" xfId="3487" xr:uid="{27C83C02-0553-410E-85C5-F4CF84AA4FEA}"/>
    <cellStyle name="Normal 9 5 4 2 2 3 2" xfId="5123" xr:uid="{8E1E7A3C-81BE-4F04-882C-FF0D6D1F203A}"/>
    <cellStyle name="Normal 9 5 4 2 2 4" xfId="3488" xr:uid="{928D71D3-B740-4051-ACB0-4D46B895B8E9}"/>
    <cellStyle name="Normal 9 5 4 2 2 4 2" xfId="5124" xr:uid="{099E085E-B9A3-4480-835A-A4A06FBFDF2F}"/>
    <cellStyle name="Normal 9 5 4 2 2 5" xfId="5121" xr:uid="{D9EE79C7-1474-4068-B1CB-3FA6408C6C27}"/>
    <cellStyle name="Normal 9 5 4 2 3" xfId="3489" xr:uid="{2BDCC1AA-976C-401F-B8EC-C8E459C5E1AF}"/>
    <cellStyle name="Normal 9 5 4 2 3 2" xfId="5125" xr:uid="{46F4482A-1FD7-4835-9089-09B28989A003}"/>
    <cellStyle name="Normal 9 5 4 2 4" xfId="3490" xr:uid="{DAAC9FB9-D125-44BD-AA46-EFB6D8828691}"/>
    <cellStyle name="Normal 9 5 4 2 4 2" xfId="5126" xr:uid="{88EFF595-781B-4DB2-8A52-8E2337B4CCBB}"/>
    <cellStyle name="Normal 9 5 4 2 5" xfId="3491" xr:uid="{884F5431-7AAE-44DE-B676-5421171014EF}"/>
    <cellStyle name="Normal 9 5 4 2 5 2" xfId="5127" xr:uid="{0B659ECD-9B0C-4A54-9A15-BFDDF98F43B1}"/>
    <cellStyle name="Normal 9 5 4 2 6" xfId="5120" xr:uid="{53A55E8D-694A-4B4D-AE19-6255212A1FB3}"/>
    <cellStyle name="Normal 9 5 4 3" xfId="3492" xr:uid="{B0D6A3D6-B4BB-4829-AF5D-F6571F6704D2}"/>
    <cellStyle name="Normal 9 5 4 3 2" xfId="3493" xr:uid="{3507318C-E6ED-4259-B412-B3D06BB1FBEC}"/>
    <cellStyle name="Normal 9 5 4 3 2 2" xfId="5129" xr:uid="{1FBC85EE-8EFB-4555-A9C7-A1FBDC3354F4}"/>
    <cellStyle name="Normal 9 5 4 3 3" xfId="3494" xr:uid="{1B59DC82-036F-40C3-AD8A-18423286F686}"/>
    <cellStyle name="Normal 9 5 4 3 3 2" xfId="5130" xr:uid="{13BCF0D2-9CEA-457A-B209-A32EA41A61B9}"/>
    <cellStyle name="Normal 9 5 4 3 4" xfId="3495" xr:uid="{D8EFEC82-3094-43B3-A338-B2E3E4A33481}"/>
    <cellStyle name="Normal 9 5 4 3 4 2" xfId="5131" xr:uid="{66CA785D-7DDC-4B0E-9DFC-2CD96CE0851E}"/>
    <cellStyle name="Normal 9 5 4 3 5" xfId="5128" xr:uid="{6BA455BA-03C0-4E05-89F7-EAB929C28A66}"/>
    <cellStyle name="Normal 9 5 4 4" xfId="3496" xr:uid="{4CDB8835-B9CD-4CC1-A741-D3105DE9D323}"/>
    <cellStyle name="Normal 9 5 4 4 2" xfId="3497" xr:uid="{1C5DF502-D880-4B6E-A8F2-C4963EFE2885}"/>
    <cellStyle name="Normal 9 5 4 4 2 2" xfId="5133" xr:uid="{DFAF4C04-EB9F-4103-A9B0-B127469361AB}"/>
    <cellStyle name="Normal 9 5 4 4 3" xfId="3498" xr:uid="{34E2EF1A-6C56-4354-98C9-A4CC812F2E8A}"/>
    <cellStyle name="Normal 9 5 4 4 3 2" xfId="5134" xr:uid="{062BED56-C07D-4621-BC4E-44F5D08F41DC}"/>
    <cellStyle name="Normal 9 5 4 4 4" xfId="3499" xr:uid="{7B68EDE0-CEF2-4BD3-BE69-60881C5BCBC7}"/>
    <cellStyle name="Normal 9 5 4 4 4 2" xfId="5135" xr:uid="{75EE7FB9-25C7-41AB-9113-825CBDA2E48F}"/>
    <cellStyle name="Normal 9 5 4 4 5" xfId="5132" xr:uid="{9BD6C407-2B49-4B8A-B54D-0092C94E8F03}"/>
    <cellStyle name="Normal 9 5 4 5" xfId="3500" xr:uid="{5D7E4040-ED7E-40C2-BB0E-2E162D1784DB}"/>
    <cellStyle name="Normal 9 5 4 5 2" xfId="5136" xr:uid="{ED5B0C30-493E-47C8-8E43-8281D4508F3F}"/>
    <cellStyle name="Normal 9 5 4 6" xfId="3501" xr:uid="{3E21CCF8-79AF-4205-B461-28A0507BE88E}"/>
    <cellStyle name="Normal 9 5 4 6 2" xfId="5137" xr:uid="{6365F800-F049-48C1-80F4-66738D551A35}"/>
    <cellStyle name="Normal 9 5 4 7" xfId="3502" xr:uid="{3DA11B8A-C755-481B-87F2-53227F4C5E2F}"/>
    <cellStyle name="Normal 9 5 4 7 2" xfId="5138" xr:uid="{1BD59C9E-6EC6-4B9D-AC94-65CB82899AEA}"/>
    <cellStyle name="Normal 9 5 4 8" xfId="5119" xr:uid="{164BDB6F-85F7-435E-8F63-E61CC370BBE2}"/>
    <cellStyle name="Normal 9 5 5" xfId="3503" xr:uid="{154F8DB3-C224-4B2A-9CE5-B62452800F12}"/>
    <cellStyle name="Normal 9 5 5 2" xfId="3504" xr:uid="{A6EBC2DA-6E46-45E8-9EAF-17AAB2CB8F76}"/>
    <cellStyle name="Normal 9 5 5 2 2" xfId="3505" xr:uid="{D74D660B-E22B-416A-AD95-A0742C943C8B}"/>
    <cellStyle name="Normal 9 5 5 2 2 2" xfId="5141" xr:uid="{033F46EA-0EAF-4B69-A9BC-8956288E9C06}"/>
    <cellStyle name="Normal 9 5 5 2 3" xfId="3506" xr:uid="{17E1ECDF-2944-4FB5-A1A3-9B1B62079082}"/>
    <cellStyle name="Normal 9 5 5 2 3 2" xfId="5142" xr:uid="{9B3BCC4A-66A5-4E68-A991-CDFD2B386A8D}"/>
    <cellStyle name="Normal 9 5 5 2 4" xfId="3507" xr:uid="{2E3DA8C2-D19F-4E8A-A301-B9F35166F57F}"/>
    <cellStyle name="Normal 9 5 5 2 4 2" xfId="5143" xr:uid="{335ABA8E-C5EA-4314-AA64-2B13F1BEC085}"/>
    <cellStyle name="Normal 9 5 5 2 5" xfId="5140" xr:uid="{99FB1FD1-4F45-48E3-9D77-E1990ABD2F95}"/>
    <cellStyle name="Normal 9 5 5 3" xfId="3508" xr:uid="{C4AAC169-1E18-4864-A8E2-010DE6494D88}"/>
    <cellStyle name="Normal 9 5 5 3 2" xfId="3509" xr:uid="{15803B48-3085-481A-82E2-C1CED1353E6D}"/>
    <cellStyle name="Normal 9 5 5 3 2 2" xfId="5145" xr:uid="{D495FA39-6514-43D5-B76E-F11FF193AF5B}"/>
    <cellStyle name="Normal 9 5 5 3 3" xfId="3510" xr:uid="{22C9E4EE-AFEB-4BDA-A823-5793C8B43164}"/>
    <cellStyle name="Normal 9 5 5 3 3 2" xfId="5146" xr:uid="{6B3B1B0F-1CA7-4A32-AADD-984D763182E3}"/>
    <cellStyle name="Normal 9 5 5 3 4" xfId="3511" xr:uid="{6F9C5A49-AA72-489E-8251-A5A21899F3DA}"/>
    <cellStyle name="Normal 9 5 5 3 4 2" xfId="5147" xr:uid="{6EF7938E-C6FB-4A7A-A452-DF6AA7AA896A}"/>
    <cellStyle name="Normal 9 5 5 3 5" xfId="5144" xr:uid="{744D09FA-8264-41F3-9C74-C7A2EA155D15}"/>
    <cellStyle name="Normal 9 5 5 4" xfId="3512" xr:uid="{45A49F67-300E-49EF-A040-256D4AB10228}"/>
    <cellStyle name="Normal 9 5 5 4 2" xfId="5148" xr:uid="{572AB7E6-D7C1-42F4-A67C-2C7678754A4A}"/>
    <cellStyle name="Normal 9 5 5 5" xfId="3513" xr:uid="{4BB612D1-8EAA-4AE3-80BB-483B118C3A5E}"/>
    <cellStyle name="Normal 9 5 5 5 2" xfId="5149" xr:uid="{2DDF6887-26DC-44E3-A6F8-B85DE3922DB9}"/>
    <cellStyle name="Normal 9 5 5 6" xfId="3514" xr:uid="{0BB15C15-766F-433A-9E5A-0CDDC6594C93}"/>
    <cellStyle name="Normal 9 5 5 6 2" xfId="5150" xr:uid="{A1D62326-792A-4E48-94A5-41F65167AD3D}"/>
    <cellStyle name="Normal 9 5 5 7" xfId="5139" xr:uid="{3A75C97B-B695-4FDE-8689-EBF91DF45C40}"/>
    <cellStyle name="Normal 9 5 6" xfId="3515" xr:uid="{6DF65F01-5A7B-4738-A739-ABB9524EAB44}"/>
    <cellStyle name="Normal 9 5 6 2" xfId="3516" xr:uid="{EE43BB95-2B45-4155-A2E0-35F5359245F3}"/>
    <cellStyle name="Normal 9 5 6 2 2" xfId="3517" xr:uid="{DA21E16D-77FA-43BB-9AAF-B39A05E45A0B}"/>
    <cellStyle name="Normal 9 5 6 2 2 2" xfId="5153" xr:uid="{DD77DE40-B655-4FD5-B9BA-C57EA830F5F5}"/>
    <cellStyle name="Normal 9 5 6 2 3" xfId="3518" xr:uid="{CC3EBE68-4980-43D1-A219-33E8C5960FDB}"/>
    <cellStyle name="Normal 9 5 6 2 3 2" xfId="5154" xr:uid="{D983FDED-89A7-415A-9A0A-50E1646E364D}"/>
    <cellStyle name="Normal 9 5 6 2 4" xfId="3519" xr:uid="{7BF24EA8-A2FA-4C81-8C36-7D02DC173ED6}"/>
    <cellStyle name="Normal 9 5 6 2 4 2" xfId="5155" xr:uid="{A9C25CF0-EB4F-4DD0-9D15-EB8A1354891E}"/>
    <cellStyle name="Normal 9 5 6 2 5" xfId="5152" xr:uid="{226418CF-C14E-4DFA-B36D-847F3AD8D82D}"/>
    <cellStyle name="Normal 9 5 6 3" xfId="3520" xr:uid="{4D7C83AB-79DB-42A6-995F-188289639C48}"/>
    <cellStyle name="Normal 9 5 6 3 2" xfId="5156" xr:uid="{05D9B79A-71DB-4D8D-90AF-85A07D8B64C3}"/>
    <cellStyle name="Normal 9 5 6 4" xfId="3521" xr:uid="{B2C18CC1-5A14-4300-AACB-987E8C6BC9E2}"/>
    <cellStyle name="Normal 9 5 6 4 2" xfId="5157" xr:uid="{A8B82E79-B4BB-4A91-9436-59DB5EE7BF32}"/>
    <cellStyle name="Normal 9 5 6 5" xfId="3522" xr:uid="{D4324460-AB0A-406F-98D7-1E2DB6D05E28}"/>
    <cellStyle name="Normal 9 5 6 5 2" xfId="5158" xr:uid="{D0685B79-CF1C-431B-BCF4-A7ABDA775F76}"/>
    <cellStyle name="Normal 9 5 6 6" xfId="5151" xr:uid="{9B6C1D66-4923-4C77-8ADF-CDAEDFE5C516}"/>
    <cellStyle name="Normal 9 5 7" xfId="3523" xr:uid="{EADBD1D9-4850-490A-B376-AEDB18E882EB}"/>
    <cellStyle name="Normal 9 5 7 2" xfId="3524" xr:uid="{9507F8D4-C386-4235-B1E8-8BA3C75F1015}"/>
    <cellStyle name="Normal 9 5 7 2 2" xfId="5160" xr:uid="{AB73B423-1F54-4D95-881D-1556F68D9052}"/>
    <cellStyle name="Normal 9 5 7 3" xfId="3525" xr:uid="{F2D43818-47B8-4D92-AA10-2A2BAD4B9101}"/>
    <cellStyle name="Normal 9 5 7 3 2" xfId="5161" xr:uid="{FE2613AC-E312-441C-97F9-7E70C1573993}"/>
    <cellStyle name="Normal 9 5 7 4" xfId="3526" xr:uid="{C626B56D-918B-46D5-85B9-8AB8055588D8}"/>
    <cellStyle name="Normal 9 5 7 4 2" xfId="5162" xr:uid="{47F2F43F-DE3F-4FAA-8E47-7CCCB436C977}"/>
    <cellStyle name="Normal 9 5 7 5" xfId="5159" xr:uid="{C2025AFA-9B1F-46AA-B14F-B29B3419AE3D}"/>
    <cellStyle name="Normal 9 5 8" xfId="3527" xr:uid="{253898CE-64F1-4BFF-B244-C282B9A8C5A1}"/>
    <cellStyle name="Normal 9 5 8 2" xfId="3528" xr:uid="{3DF58FFA-0F09-4BA2-B4AB-45FA1A682BF9}"/>
    <cellStyle name="Normal 9 5 8 2 2" xfId="5164" xr:uid="{274833C7-6552-4C3E-8D8E-7E47CC08D1AC}"/>
    <cellStyle name="Normal 9 5 8 3" xfId="3529" xr:uid="{2DF28504-FEC1-4D0E-B5EC-266F140832C0}"/>
    <cellStyle name="Normal 9 5 8 3 2" xfId="5165" xr:uid="{8FFC001E-FE10-42B2-8725-CF6B2281D423}"/>
    <cellStyle name="Normal 9 5 8 4" xfId="3530" xr:uid="{9C2C6BD4-8C0F-47DD-A996-D00BC8CCC327}"/>
    <cellStyle name="Normal 9 5 8 4 2" xfId="5166" xr:uid="{C074A110-583E-4082-83B4-60F94D7D3FD7}"/>
    <cellStyle name="Normal 9 5 8 5" xfId="5163" xr:uid="{65DA1B62-5A25-4B60-8FF2-1BF833BC3DE1}"/>
    <cellStyle name="Normal 9 5 9" xfId="3531" xr:uid="{14A77BDF-185F-4974-97F3-090B0CC1A8D2}"/>
    <cellStyle name="Normal 9 5 9 2" xfId="5167" xr:uid="{8CDD31C7-F9A5-44E0-8857-7B6EFED26973}"/>
    <cellStyle name="Normal 9 6" xfId="3532" xr:uid="{677F40D3-BAE1-43BB-8E89-092FFA030D53}"/>
    <cellStyle name="Normal 9 6 10" xfId="5168" xr:uid="{1162EA0F-02BF-4D28-8BF5-B25C91788D18}"/>
    <cellStyle name="Normal 9 6 2" xfId="3533" xr:uid="{8E312116-2707-4CE7-A8CA-2DDD2208B96B}"/>
    <cellStyle name="Normal 9 6 2 2" xfId="3534" xr:uid="{889E2409-5EC7-48EF-B4D2-1DD508D04996}"/>
    <cellStyle name="Normal 9 6 2 2 2" xfId="3535" xr:uid="{47CA04CA-4A69-4913-8971-226335B57BDC}"/>
    <cellStyle name="Normal 9 6 2 2 2 2" xfId="3536" xr:uid="{CD5F7AB4-5969-4F17-B817-849E938C2FBE}"/>
    <cellStyle name="Normal 9 6 2 2 2 2 2" xfId="5172" xr:uid="{05BC4DEF-6492-44FF-BB20-7DE5E20BFC76}"/>
    <cellStyle name="Normal 9 6 2 2 2 3" xfId="3537" xr:uid="{803C9906-7948-4DDE-B258-C743A03A98C7}"/>
    <cellStyle name="Normal 9 6 2 2 2 3 2" xfId="5173" xr:uid="{2304F84E-BF28-4746-9F70-369B051D30B6}"/>
    <cellStyle name="Normal 9 6 2 2 2 4" xfId="3538" xr:uid="{14D5A313-5F0D-4505-8601-B9A8436780E1}"/>
    <cellStyle name="Normal 9 6 2 2 2 4 2" xfId="5174" xr:uid="{6809CCCD-B7C1-4552-99B4-784CA335110C}"/>
    <cellStyle name="Normal 9 6 2 2 2 5" xfId="5171" xr:uid="{1557309A-E107-4F04-8303-DCC3794741EC}"/>
    <cellStyle name="Normal 9 6 2 2 3" xfId="3539" xr:uid="{439D938E-5E2F-4205-9C53-AF7F6D71B125}"/>
    <cellStyle name="Normal 9 6 2 2 3 2" xfId="3540" xr:uid="{DBCA339D-931D-4E33-9082-C66FEA2BD134}"/>
    <cellStyle name="Normal 9 6 2 2 3 2 2" xfId="5176" xr:uid="{BE3D811D-63E6-40D3-A14E-40F93230ECF2}"/>
    <cellStyle name="Normal 9 6 2 2 3 3" xfId="3541" xr:uid="{A68A0E69-3D99-464D-A2F2-87CFD68FCBAF}"/>
    <cellStyle name="Normal 9 6 2 2 3 3 2" xfId="5177" xr:uid="{57E56B41-46CC-4135-ABF8-E56A8BFF2884}"/>
    <cellStyle name="Normal 9 6 2 2 3 4" xfId="3542" xr:uid="{F521769C-D369-4723-A607-F9639B78D00F}"/>
    <cellStyle name="Normal 9 6 2 2 3 4 2" xfId="5178" xr:uid="{B4E33275-9064-44E8-A163-D8AA1FD93022}"/>
    <cellStyle name="Normal 9 6 2 2 3 5" xfId="5175" xr:uid="{FFC082AA-0EC4-4B61-806B-D218617A3AE4}"/>
    <cellStyle name="Normal 9 6 2 2 4" xfId="3543" xr:uid="{161D8860-35C6-4AB2-868A-DF56D8D875B4}"/>
    <cellStyle name="Normal 9 6 2 2 4 2" xfId="5179" xr:uid="{7B120378-30D1-47F5-BC0F-23CEDC6BA228}"/>
    <cellStyle name="Normal 9 6 2 2 5" xfId="3544" xr:uid="{565F473C-B45A-42F4-8AF6-B10681799C31}"/>
    <cellStyle name="Normal 9 6 2 2 5 2" xfId="5180" xr:uid="{41723923-F783-48E7-A46D-C6FF003CE020}"/>
    <cellStyle name="Normal 9 6 2 2 6" xfId="3545" xr:uid="{B12D580A-5AC0-44A9-B4D0-D5309276D998}"/>
    <cellStyle name="Normal 9 6 2 2 6 2" xfId="5181" xr:uid="{10F91D53-A41D-4E1A-9317-1895497759C0}"/>
    <cellStyle name="Normal 9 6 2 2 7" xfId="5170" xr:uid="{D50F664A-E63B-4E48-BBEB-27428C7837EA}"/>
    <cellStyle name="Normal 9 6 2 3" xfId="3546" xr:uid="{F21F3B41-44C9-4511-8618-6E84F12BE8A6}"/>
    <cellStyle name="Normal 9 6 2 3 2" xfId="3547" xr:uid="{FC5DA67D-FD37-4EF8-8DE5-04139A16410E}"/>
    <cellStyle name="Normal 9 6 2 3 2 2" xfId="3548" xr:uid="{94F2CB8E-53FF-44C0-BC45-F718C83F1A03}"/>
    <cellStyle name="Normal 9 6 2 3 2 2 2" xfId="5184" xr:uid="{57CD6CAF-3187-4FA2-89FC-3DAE1C20D273}"/>
    <cellStyle name="Normal 9 6 2 3 2 3" xfId="3549" xr:uid="{9AC4C61E-2DFC-47AA-87E7-79E891D09E18}"/>
    <cellStyle name="Normal 9 6 2 3 2 3 2" xfId="5185" xr:uid="{B2A35FA4-88EC-4311-99A9-98B4509C3799}"/>
    <cellStyle name="Normal 9 6 2 3 2 4" xfId="3550" xr:uid="{9F2FF420-B2E7-43EF-B30C-666566B99F90}"/>
    <cellStyle name="Normal 9 6 2 3 2 4 2" xfId="5186" xr:uid="{419DCE7C-9266-48BA-84A3-A3D0BF554F14}"/>
    <cellStyle name="Normal 9 6 2 3 2 5" xfId="5183" xr:uid="{28778975-D5F7-4937-AB9F-1D402A20CE97}"/>
    <cellStyle name="Normal 9 6 2 3 3" xfId="3551" xr:uid="{73C7BA2A-0680-4EBA-8BA1-F5B1723CA1D4}"/>
    <cellStyle name="Normal 9 6 2 3 3 2" xfId="5187" xr:uid="{ABCA89C4-CAD0-4621-8BF7-0562D0A10696}"/>
    <cellStyle name="Normal 9 6 2 3 4" xfId="3552" xr:uid="{1E9338C6-7C18-4BA5-8488-60CEB3BDC0CB}"/>
    <cellStyle name="Normal 9 6 2 3 4 2" xfId="5188" xr:uid="{4B8FDF31-4E14-4308-9BAD-01D8EECC85F2}"/>
    <cellStyle name="Normal 9 6 2 3 5" xfId="3553" xr:uid="{6C6A63D1-D09F-4852-BC0C-99F627B7ECA4}"/>
    <cellStyle name="Normal 9 6 2 3 5 2" xfId="5189" xr:uid="{454D2D87-AE25-48B5-B3E0-F11072F5D017}"/>
    <cellStyle name="Normal 9 6 2 3 6" xfId="5182" xr:uid="{629B3B7E-8E0D-45AD-A2B6-DBF4A4494EDE}"/>
    <cellStyle name="Normal 9 6 2 4" xfId="3554" xr:uid="{4EDEDBFD-DFD4-4EF5-8398-6B673FE00B1C}"/>
    <cellStyle name="Normal 9 6 2 4 2" xfId="3555" xr:uid="{DAB8B120-8A84-453F-B855-07FECFE7EE35}"/>
    <cellStyle name="Normal 9 6 2 4 2 2" xfId="5191" xr:uid="{6A81EBC2-3B26-4A6F-8776-F0E0F1174DFE}"/>
    <cellStyle name="Normal 9 6 2 4 3" xfId="3556" xr:uid="{22BB10FB-27DB-48AE-9A9E-BA606B2D882D}"/>
    <cellStyle name="Normal 9 6 2 4 3 2" xfId="5192" xr:uid="{5530CA84-DD9A-4CBB-85A6-B636311E0FB8}"/>
    <cellStyle name="Normal 9 6 2 4 4" xfId="3557" xr:uid="{CF338151-CF2A-4320-BE32-7C552A2D7848}"/>
    <cellStyle name="Normal 9 6 2 4 4 2" xfId="5193" xr:uid="{DB4357C7-A328-45CB-8A43-1FB6CE79DCE8}"/>
    <cellStyle name="Normal 9 6 2 4 5" xfId="5190" xr:uid="{16E87772-9E8A-4BE2-8654-6B28DE95C35E}"/>
    <cellStyle name="Normal 9 6 2 5" xfId="3558" xr:uid="{975C38FA-6770-4EDC-830C-30262250F037}"/>
    <cellStyle name="Normal 9 6 2 5 2" xfId="3559" xr:uid="{64A6CDBB-13E5-4F23-B3F0-9FF9AE721BB5}"/>
    <cellStyle name="Normal 9 6 2 5 2 2" xfId="5195" xr:uid="{F29DE5F5-2C5E-4F9E-9B37-E1BCED899AB2}"/>
    <cellStyle name="Normal 9 6 2 5 3" xfId="3560" xr:uid="{F4565337-E0B5-4762-ACE6-36242AB144CC}"/>
    <cellStyle name="Normal 9 6 2 5 3 2" xfId="5196" xr:uid="{F6CF3304-4E61-431F-B687-8B71FCF2A80E}"/>
    <cellStyle name="Normal 9 6 2 5 4" xfId="3561" xr:uid="{7B3AD902-3D1E-4752-A6B3-2696465F89F7}"/>
    <cellStyle name="Normal 9 6 2 5 4 2" xfId="5197" xr:uid="{293EE196-F1E2-47A9-BE7E-FE25291948AB}"/>
    <cellStyle name="Normal 9 6 2 5 5" xfId="5194" xr:uid="{B328274F-10F6-43D1-9579-50BBB8BCBA45}"/>
    <cellStyle name="Normal 9 6 2 6" xfId="3562" xr:uid="{4ED845F7-EFE5-4AF3-99FC-0554C0A894BF}"/>
    <cellStyle name="Normal 9 6 2 6 2" xfId="5198" xr:uid="{3ADA1F40-C36A-450C-8763-795B7A299014}"/>
    <cellStyle name="Normal 9 6 2 7" xfId="3563" xr:uid="{664537BC-0902-4B28-8DB0-7328F47C4592}"/>
    <cellStyle name="Normal 9 6 2 7 2" xfId="5199" xr:uid="{42A1C039-3ABA-4E82-A54B-3EE6EDD7CE79}"/>
    <cellStyle name="Normal 9 6 2 8" xfId="3564" xr:uid="{F77747F9-D986-4943-99E3-BC86C597FE1F}"/>
    <cellStyle name="Normal 9 6 2 8 2" xfId="5200" xr:uid="{7243A2D4-5DF9-4600-ACD7-42366578BB1F}"/>
    <cellStyle name="Normal 9 6 2 9" xfId="5169" xr:uid="{D2AE8898-CD09-422B-A73B-AA13025C0657}"/>
    <cellStyle name="Normal 9 6 3" xfId="3565" xr:uid="{0D866530-1775-4714-BACC-9DB832617C17}"/>
    <cellStyle name="Normal 9 6 3 2" xfId="3566" xr:uid="{EE07B0BF-8753-4037-9501-83C6270DF9DB}"/>
    <cellStyle name="Normal 9 6 3 2 2" xfId="3567" xr:uid="{76AEBA38-D148-4D34-BC50-08A4D51E7E64}"/>
    <cellStyle name="Normal 9 6 3 2 2 2" xfId="5203" xr:uid="{585BCEFC-85DD-4343-8747-CFF7894FA068}"/>
    <cellStyle name="Normal 9 6 3 2 3" xfId="3568" xr:uid="{91E063B4-7A04-42F7-A0AE-A951502A8184}"/>
    <cellStyle name="Normal 9 6 3 2 3 2" xfId="5204" xr:uid="{0958301E-D4EE-4AAA-80CF-DE617FB4D6C7}"/>
    <cellStyle name="Normal 9 6 3 2 4" xfId="3569" xr:uid="{63A05821-DAEC-4B90-8A75-B2B26FA380EE}"/>
    <cellStyle name="Normal 9 6 3 2 4 2" xfId="5205" xr:uid="{5E36C32B-E2A3-4CBD-96EC-143DB5E7BE5B}"/>
    <cellStyle name="Normal 9 6 3 2 5" xfId="5202" xr:uid="{C8573E56-5405-432C-9262-084D41F8F382}"/>
    <cellStyle name="Normal 9 6 3 3" xfId="3570" xr:uid="{CC72BD36-BCE7-4859-A9E2-64CA956B68D8}"/>
    <cellStyle name="Normal 9 6 3 3 2" xfId="3571" xr:uid="{8FE2EEF0-00D0-49FC-94DD-389486D245D2}"/>
    <cellStyle name="Normal 9 6 3 3 2 2" xfId="5207" xr:uid="{1A1D1C8B-FFD6-4436-9A64-423AB9A2C167}"/>
    <cellStyle name="Normal 9 6 3 3 3" xfId="3572" xr:uid="{E57EE114-FB97-4D75-9B49-16367A80FB62}"/>
    <cellStyle name="Normal 9 6 3 3 3 2" xfId="5208" xr:uid="{5694509C-10BE-4309-B09D-FBC204D8D1F3}"/>
    <cellStyle name="Normal 9 6 3 3 4" xfId="3573" xr:uid="{5650E0DB-0089-4D5C-A983-4D6FD9AE6F55}"/>
    <cellStyle name="Normal 9 6 3 3 4 2" xfId="5209" xr:uid="{9ACB4CAC-4A05-49E4-8C51-DAB7BF4A7A8F}"/>
    <cellStyle name="Normal 9 6 3 3 5" xfId="5206" xr:uid="{72311CBB-4868-4637-BDD0-14A2DCFC4CF4}"/>
    <cellStyle name="Normal 9 6 3 4" xfId="3574" xr:uid="{7C3436F9-AD31-432A-8FF3-00D1B950253D}"/>
    <cellStyle name="Normal 9 6 3 4 2" xfId="5210" xr:uid="{5F925F51-1CD6-42FC-B9F7-5C3156EF45F3}"/>
    <cellStyle name="Normal 9 6 3 5" xfId="3575" xr:uid="{D79D5700-57C5-4F2B-B736-8711ECDB1315}"/>
    <cellStyle name="Normal 9 6 3 5 2" xfId="5211" xr:uid="{6BA752FA-A022-49F8-9FFC-BCE7A3B63520}"/>
    <cellStyle name="Normal 9 6 3 6" xfId="3576" xr:uid="{7113FD72-1F4D-4835-8650-A67F254A9E87}"/>
    <cellStyle name="Normal 9 6 3 6 2" xfId="5212" xr:uid="{1576841B-6A84-450F-89DE-828D6D491CFF}"/>
    <cellStyle name="Normal 9 6 3 7" xfId="5201" xr:uid="{9A1B32A6-A573-4033-B17E-7E9A591CE006}"/>
    <cellStyle name="Normal 9 6 4" xfId="3577" xr:uid="{5E1BD7CE-6BA0-419D-80A6-B493067B1AE0}"/>
    <cellStyle name="Normal 9 6 4 2" xfId="3578" xr:uid="{F2331C5B-C45A-4167-ABE5-DD853348DA26}"/>
    <cellStyle name="Normal 9 6 4 2 2" xfId="3579" xr:uid="{EFDB2B4B-08B2-4B53-887E-7C26A045F0B3}"/>
    <cellStyle name="Normal 9 6 4 2 2 2" xfId="5215" xr:uid="{2BC19272-CAD5-4C2E-8DCF-9BB617B1A3BF}"/>
    <cellStyle name="Normal 9 6 4 2 3" xfId="3580" xr:uid="{482D5B90-2D95-4C63-8300-734CA654CDC2}"/>
    <cellStyle name="Normal 9 6 4 2 3 2" xfId="5216" xr:uid="{D1A45A3D-C40D-40DD-BD21-7FA85CCAFCBE}"/>
    <cellStyle name="Normal 9 6 4 2 4" xfId="3581" xr:uid="{B2BC39D5-571D-420C-B881-FABB4A007EEC}"/>
    <cellStyle name="Normal 9 6 4 2 4 2" xfId="5217" xr:uid="{44F51E36-29E6-497E-B31C-66A9DDEDC38E}"/>
    <cellStyle name="Normal 9 6 4 2 5" xfId="5214" xr:uid="{8E4897D6-B837-46BB-A24C-3ACCCEE97F93}"/>
    <cellStyle name="Normal 9 6 4 3" xfId="3582" xr:uid="{DA63F436-F402-4E75-875C-5C16C7AFC038}"/>
    <cellStyle name="Normal 9 6 4 3 2" xfId="5218" xr:uid="{02F7CD27-C4ED-4EA2-AB65-03C6304EBEFB}"/>
    <cellStyle name="Normal 9 6 4 4" xfId="3583" xr:uid="{18707525-1A57-4D8F-A6B0-D965DC0F3729}"/>
    <cellStyle name="Normal 9 6 4 4 2" xfId="5219" xr:uid="{7A9E5070-8AF9-4680-AE45-6BFEC82D50AF}"/>
    <cellStyle name="Normal 9 6 4 5" xfId="3584" xr:uid="{F6198CF7-B55A-4C33-9DE6-710C109549CC}"/>
    <cellStyle name="Normal 9 6 4 5 2" xfId="5220" xr:uid="{35E07196-6BDF-40F4-A052-5149754C1246}"/>
    <cellStyle name="Normal 9 6 4 6" xfId="5213" xr:uid="{DE481234-7BAE-41A2-A30D-739586028C2B}"/>
    <cellStyle name="Normal 9 6 5" xfId="3585" xr:uid="{1DD5DF17-2598-405F-9820-A636DB2CF6D3}"/>
    <cellStyle name="Normal 9 6 5 2" xfId="3586" xr:uid="{20E0EEDD-ADDA-40D1-8C67-5280732D1A28}"/>
    <cellStyle name="Normal 9 6 5 2 2" xfId="5222" xr:uid="{1ACA66B9-45D8-4731-BE4E-CA750A297D7C}"/>
    <cellStyle name="Normal 9 6 5 3" xfId="3587" xr:uid="{466105CA-D568-4ECE-83A2-4F8EA0AF5E8C}"/>
    <cellStyle name="Normal 9 6 5 3 2" xfId="5223" xr:uid="{3A203270-0DC6-451F-80E8-25C216AC21CA}"/>
    <cellStyle name="Normal 9 6 5 4" xfId="3588" xr:uid="{C6087F03-89EB-4EA7-A1B4-534E4E2A58F5}"/>
    <cellStyle name="Normal 9 6 5 4 2" xfId="5224" xr:uid="{F2FC1AC0-F4AC-4903-B59F-0FE92A312B08}"/>
    <cellStyle name="Normal 9 6 5 5" xfId="5221" xr:uid="{EA44F87A-DFA0-4094-ADEF-64CA9164EC14}"/>
    <cellStyle name="Normal 9 6 6" xfId="3589" xr:uid="{A5B5CD89-9A68-48DF-A16E-2C683ACA278E}"/>
    <cellStyle name="Normal 9 6 6 2" xfId="3590" xr:uid="{F4A82AE3-3CCB-4837-8F58-36D2C57C898D}"/>
    <cellStyle name="Normal 9 6 6 2 2" xfId="5226" xr:uid="{F96D7237-4564-4243-A2C1-07054DF25134}"/>
    <cellStyle name="Normal 9 6 6 3" xfId="3591" xr:uid="{A00836BA-A088-48FC-8E1E-5A235E65DD95}"/>
    <cellStyle name="Normal 9 6 6 3 2" xfId="5227" xr:uid="{648C20F3-984B-4391-B595-E957563D21FD}"/>
    <cellStyle name="Normal 9 6 6 4" xfId="3592" xr:uid="{8C43F810-4CBF-435F-9F82-33449C69D41F}"/>
    <cellStyle name="Normal 9 6 6 4 2" xfId="5228" xr:uid="{BD6B57CB-1CAF-4CCE-B2DB-86F22A62FD93}"/>
    <cellStyle name="Normal 9 6 6 5" xfId="5225" xr:uid="{1CE4EC90-056A-4059-889C-BD0737DE706C}"/>
    <cellStyle name="Normal 9 6 7" xfId="3593" xr:uid="{5A56E016-16A9-43C1-9664-6338152F2D73}"/>
    <cellStyle name="Normal 9 6 7 2" xfId="5229" xr:uid="{F505DD03-210E-4D11-9E90-86073A794E6F}"/>
    <cellStyle name="Normal 9 6 8" xfId="3594" xr:uid="{60D92841-C0F2-4A8E-90F0-0B4A2600AFB4}"/>
    <cellStyle name="Normal 9 6 8 2" xfId="5230" xr:uid="{3C12ADA4-2138-4794-B788-667C5D58EECA}"/>
    <cellStyle name="Normal 9 6 9" xfId="3595" xr:uid="{7CD37916-8391-4A50-91B6-AD4E547F55AD}"/>
    <cellStyle name="Normal 9 6 9 2" xfId="5231" xr:uid="{0FEDCE39-BF69-4FA9-9EF4-8A678A68B334}"/>
    <cellStyle name="Normal 9 7" xfId="3596" xr:uid="{CDE5B05A-E4A8-4E52-A331-96904854EB69}"/>
    <cellStyle name="Normal 9 7 2" xfId="3597" xr:uid="{0B331DB3-299B-46E0-AE46-922D61047AFC}"/>
    <cellStyle name="Normal 9 7 2 2" xfId="3598" xr:uid="{7F481A81-A767-425F-AF2E-EFA9371F9438}"/>
    <cellStyle name="Normal 9 7 2 2 2" xfId="3599" xr:uid="{3B42CB8C-4FD3-45A4-83F8-9B10F4928DBE}"/>
    <cellStyle name="Normal 9 7 2 2 2 2" xfId="4274" xr:uid="{3E2D6202-7131-4768-834A-DFE0658217B3}"/>
    <cellStyle name="Normal 9 7 2 2 2 2 2" xfId="5236" xr:uid="{62940C8B-F95C-4BAE-B378-B8D56C08FAD5}"/>
    <cellStyle name="Normal 9 7 2 2 2 3" xfId="5235" xr:uid="{CDE28875-BFA3-45FC-8B0B-81BCD0F09C0C}"/>
    <cellStyle name="Normal 9 7 2 2 3" xfId="3600" xr:uid="{2809B1FF-17E2-4018-8009-2B9791997BBC}"/>
    <cellStyle name="Normal 9 7 2 2 3 2" xfId="5237" xr:uid="{B6ECE8E6-5D79-419D-9886-5138985EC736}"/>
    <cellStyle name="Normal 9 7 2 2 4" xfId="3601" xr:uid="{5D5CBFE4-3A84-40F6-A25D-EB8A10089CA6}"/>
    <cellStyle name="Normal 9 7 2 2 4 2" xfId="5238" xr:uid="{F2EDB8BB-2D4B-4CA9-AF6B-BDBC0BBC6E7F}"/>
    <cellStyle name="Normal 9 7 2 2 5" xfId="5234" xr:uid="{05D66F74-91F7-45CF-81CE-AB41F56B7963}"/>
    <cellStyle name="Normal 9 7 2 3" xfId="3602" xr:uid="{7041792B-F891-4259-81DF-7BD4BDACB501}"/>
    <cellStyle name="Normal 9 7 2 3 2" xfId="3603" xr:uid="{BFCCABA2-7DE4-4372-A9DD-444920BBBED3}"/>
    <cellStyle name="Normal 9 7 2 3 2 2" xfId="5240" xr:uid="{75EB8188-CA55-414A-B80D-D3992277F2A5}"/>
    <cellStyle name="Normal 9 7 2 3 3" xfId="3604" xr:uid="{BFD2A65A-9CE7-451E-A8AE-05A5DB62DC00}"/>
    <cellStyle name="Normal 9 7 2 3 3 2" xfId="5241" xr:uid="{7C061F8B-E09E-4E5B-8BF5-D45E355B5584}"/>
    <cellStyle name="Normal 9 7 2 3 4" xfId="3605" xr:uid="{95572810-9361-469A-A52B-95697E64AE15}"/>
    <cellStyle name="Normal 9 7 2 3 4 2" xfId="5242" xr:uid="{AE991D71-C9B3-49FB-A34C-430F0D80C8F6}"/>
    <cellStyle name="Normal 9 7 2 3 5" xfId="5239" xr:uid="{B2444897-D2B7-45F1-8AB8-37A69068ABC2}"/>
    <cellStyle name="Normal 9 7 2 4" xfId="3606" xr:uid="{E1F67E1B-3830-499C-A480-0F0F5D8B13DC}"/>
    <cellStyle name="Normal 9 7 2 4 2" xfId="5243" xr:uid="{E6624187-EB67-4B59-A6D5-D152D8837EEC}"/>
    <cellStyle name="Normal 9 7 2 5" xfId="3607" xr:uid="{C8DAE7E2-924D-4EAE-B589-D52841136FBE}"/>
    <cellStyle name="Normal 9 7 2 5 2" xfId="5244" xr:uid="{F0BE442C-5BCC-478B-ADCB-12079BD0BB5C}"/>
    <cellStyle name="Normal 9 7 2 6" xfId="3608" xr:uid="{1894B10C-2734-41EE-8A17-BEE7A92A9CE6}"/>
    <cellStyle name="Normal 9 7 2 6 2" xfId="5245" xr:uid="{D0222813-6B5D-40FF-9EDF-23F7F0809606}"/>
    <cellStyle name="Normal 9 7 2 7" xfId="5233" xr:uid="{485BD3AB-1CBB-4389-B349-27924736F2F3}"/>
    <cellStyle name="Normal 9 7 3" xfId="3609" xr:uid="{DFAFD3D9-F36C-42DE-9CB1-0CAA68804A2F}"/>
    <cellStyle name="Normal 9 7 3 2" xfId="3610" xr:uid="{ACFC60AA-4AED-4223-BF21-8DB7118ED4B7}"/>
    <cellStyle name="Normal 9 7 3 2 2" xfId="3611" xr:uid="{9C4DC867-150E-41C6-95D3-EAA57EADB8D8}"/>
    <cellStyle name="Normal 9 7 3 2 2 2" xfId="5248" xr:uid="{78B66B88-15F9-4AA4-878D-0D931D517602}"/>
    <cellStyle name="Normal 9 7 3 2 3" xfId="3612" xr:uid="{099631ED-7CF0-4A1C-90FA-AAB0D8025B1C}"/>
    <cellStyle name="Normal 9 7 3 2 3 2" xfId="5249" xr:uid="{2B81CC1A-0EA6-400C-B295-BA5F29F2DCEF}"/>
    <cellStyle name="Normal 9 7 3 2 4" xfId="3613" xr:uid="{5A935404-34C1-4DA8-BFF6-4156C33375CD}"/>
    <cellStyle name="Normal 9 7 3 2 4 2" xfId="5250" xr:uid="{67EF2EE5-40D8-41CC-8301-21887BECF2E1}"/>
    <cellStyle name="Normal 9 7 3 2 5" xfId="5247" xr:uid="{692860AB-91AF-4355-B895-82ED07E3921D}"/>
    <cellStyle name="Normal 9 7 3 3" xfId="3614" xr:uid="{A4DA1137-BE29-4D55-8773-50D82227F095}"/>
    <cellStyle name="Normal 9 7 3 3 2" xfId="5251" xr:uid="{4A335F87-88EF-4E2C-BF40-4DAF9D9EFA72}"/>
    <cellStyle name="Normal 9 7 3 4" xfId="3615" xr:uid="{271A845E-F1F0-431D-BF51-54045F7F1F31}"/>
    <cellStyle name="Normal 9 7 3 4 2" xfId="5252" xr:uid="{776766EC-058D-43CD-8816-C332602E2358}"/>
    <cellStyle name="Normal 9 7 3 5" xfId="3616" xr:uid="{8F31055B-10DD-4323-9448-D4346784DAE0}"/>
    <cellStyle name="Normal 9 7 3 5 2" xfId="5253" xr:uid="{11BFA2ED-F240-4E2F-8374-D96DEF899359}"/>
    <cellStyle name="Normal 9 7 3 6" xfId="5246" xr:uid="{6F0BD839-553E-422E-9120-B467F03ADA14}"/>
    <cellStyle name="Normal 9 7 4" xfId="3617" xr:uid="{77A12926-C6E4-4510-8E1E-98A8B081D78E}"/>
    <cellStyle name="Normal 9 7 4 2" xfId="3618" xr:uid="{8C5C4350-8AC6-47A7-A635-A08AAEE2A702}"/>
    <cellStyle name="Normal 9 7 4 2 2" xfId="5255" xr:uid="{3A8B4071-3E83-41A2-8499-1C7890382B98}"/>
    <cellStyle name="Normal 9 7 4 3" xfId="3619" xr:uid="{70060524-2EA3-4E48-A4F5-01D391EF6C0E}"/>
    <cellStyle name="Normal 9 7 4 3 2" xfId="5256" xr:uid="{442CC14E-86C6-4C65-BA9B-7FBAF0F75DF0}"/>
    <cellStyle name="Normal 9 7 4 4" xfId="3620" xr:uid="{63181728-6181-436C-BE3A-BF33581D62CA}"/>
    <cellStyle name="Normal 9 7 4 4 2" xfId="5257" xr:uid="{57F90875-EAD7-4D7B-8238-13CFBE92917B}"/>
    <cellStyle name="Normal 9 7 4 5" xfId="5254" xr:uid="{8C9090F8-9D3E-4E0F-93EB-2EB2C6D609D8}"/>
    <cellStyle name="Normal 9 7 5" xfId="3621" xr:uid="{B8EDBD40-06A9-4B8B-BA49-41535E948B3F}"/>
    <cellStyle name="Normal 9 7 5 2" xfId="3622" xr:uid="{71CBE9F3-2FE2-451E-B750-02640112631A}"/>
    <cellStyle name="Normal 9 7 5 2 2" xfId="5259" xr:uid="{4AC73B3C-1B83-442D-9763-4FFDFA9F971B}"/>
    <cellStyle name="Normal 9 7 5 3" xfId="3623" xr:uid="{B84EC22B-1497-42B3-889E-58EACE91F245}"/>
    <cellStyle name="Normal 9 7 5 3 2" xfId="5260" xr:uid="{052739C9-A4DA-440D-8AC7-581FEC8BC234}"/>
    <cellStyle name="Normal 9 7 5 4" xfId="3624" xr:uid="{1109A30E-7A88-4A0B-8FB2-C6AAB00A4B66}"/>
    <cellStyle name="Normal 9 7 5 4 2" xfId="5261" xr:uid="{65D91466-53C3-4650-BCE4-2A7F9E7D6170}"/>
    <cellStyle name="Normal 9 7 5 5" xfId="5258" xr:uid="{4421F0D6-280B-42BA-B7AD-99B7CB31A83D}"/>
    <cellStyle name="Normal 9 7 6" xfId="3625" xr:uid="{63586441-B7B8-438B-B2CE-2257010A641B}"/>
    <cellStyle name="Normal 9 7 6 2" xfId="5262" xr:uid="{9AB1B8C6-6362-45A9-9694-2E427400B582}"/>
    <cellStyle name="Normal 9 7 7" xfId="3626" xr:uid="{840F77EC-71A0-49B7-AA89-5314D11A4D9E}"/>
    <cellStyle name="Normal 9 7 7 2" xfId="5263" xr:uid="{57A71CC6-3BCE-4F93-8A8A-72CCCF4BE416}"/>
    <cellStyle name="Normal 9 7 8" xfId="3627" xr:uid="{D2D2893B-1C0D-4828-8EAE-023186D054AA}"/>
    <cellStyle name="Normal 9 7 8 2" xfId="5264" xr:uid="{9B52A1F1-131F-44E4-8ECF-BE510A910865}"/>
    <cellStyle name="Normal 9 7 9" xfId="5232" xr:uid="{4477D27E-1850-4A10-AA2C-D7A8A8B35672}"/>
    <cellStyle name="Normal 9 8" xfId="3628" xr:uid="{CF2A0DFF-4CB9-4ABF-9987-DD650F5BD049}"/>
    <cellStyle name="Normal 9 8 2" xfId="3629" xr:uid="{05FE70D8-FB1F-4DEA-A791-A80A2857DF3E}"/>
    <cellStyle name="Normal 9 8 2 2" xfId="3630" xr:uid="{FE3834B7-C16D-4A9A-95BA-2C0B95C0CAD8}"/>
    <cellStyle name="Normal 9 8 2 2 2" xfId="3631" xr:uid="{978CA0BD-931D-4929-9886-18D52FFC557B}"/>
    <cellStyle name="Normal 9 8 2 2 2 2" xfId="5268" xr:uid="{849AC971-DACA-4B57-8D69-38D322895CD6}"/>
    <cellStyle name="Normal 9 8 2 2 3" xfId="3632" xr:uid="{1DA7BEA2-02DE-4FFD-A237-CF9A335C1031}"/>
    <cellStyle name="Normal 9 8 2 2 3 2" xfId="5269" xr:uid="{39E33CEC-2BA9-40F5-9ED2-0BB3E8C3C416}"/>
    <cellStyle name="Normal 9 8 2 2 4" xfId="3633" xr:uid="{C1995DEC-981D-4B6A-9637-30F022861B13}"/>
    <cellStyle name="Normal 9 8 2 2 4 2" xfId="5270" xr:uid="{57C8AD61-C92F-4106-8F1C-CD1AF7F58083}"/>
    <cellStyle name="Normal 9 8 2 2 5" xfId="5267" xr:uid="{53BE5CF2-5487-4AE4-80B9-F41ABBABC9DB}"/>
    <cellStyle name="Normal 9 8 2 3" xfId="3634" xr:uid="{69D0A1CE-76C3-4882-8168-E994E6358536}"/>
    <cellStyle name="Normal 9 8 2 3 2" xfId="5271" xr:uid="{C96F5EE5-791D-45BF-BBA3-19E700ABA2CB}"/>
    <cellStyle name="Normal 9 8 2 4" xfId="3635" xr:uid="{E43D27A2-AD6E-4E6C-A292-35E2F0697DF4}"/>
    <cellStyle name="Normal 9 8 2 4 2" xfId="5272" xr:uid="{B4904A09-10F1-4378-9EAE-78BF28504B3C}"/>
    <cellStyle name="Normal 9 8 2 5" xfId="3636" xr:uid="{EA19D1DA-2ACA-4C43-8FDC-85DD7C4F7522}"/>
    <cellStyle name="Normal 9 8 2 5 2" xfId="5273" xr:uid="{EDA13CE0-C5BF-4942-9FAE-388378DF3DBC}"/>
    <cellStyle name="Normal 9 8 2 6" xfId="5266" xr:uid="{C1601C60-6533-46B5-A061-E33F1978B9B4}"/>
    <cellStyle name="Normal 9 8 3" xfId="3637" xr:uid="{6A42A2AE-9340-43C2-AAA5-B1990C5374F0}"/>
    <cellStyle name="Normal 9 8 3 2" xfId="3638" xr:uid="{C7E82590-75D7-43DE-8894-1DA82940800D}"/>
    <cellStyle name="Normal 9 8 3 2 2" xfId="5275" xr:uid="{D1BC0029-370F-4A3B-98CB-B13A5EA74952}"/>
    <cellStyle name="Normal 9 8 3 3" xfId="3639" xr:uid="{540FE7FB-430B-4EA7-BA7A-CAF969A5E6EF}"/>
    <cellStyle name="Normal 9 8 3 3 2" xfId="5276" xr:uid="{121047FE-3163-4F1C-8CD9-DA2BBCFB752B}"/>
    <cellStyle name="Normal 9 8 3 4" xfId="3640" xr:uid="{AE85D98C-9EF3-49BA-B15E-491B5C776006}"/>
    <cellStyle name="Normal 9 8 3 4 2" xfId="5277" xr:uid="{AE52C91A-9466-4755-A9DE-475EE8362268}"/>
    <cellStyle name="Normal 9 8 3 5" xfId="5274" xr:uid="{F71FFC0D-3E32-4EDA-8D9F-43CCB22F4CDA}"/>
    <cellStyle name="Normal 9 8 4" xfId="3641" xr:uid="{8E47371A-E8D6-46D7-B4CD-D9AF93079088}"/>
    <cellStyle name="Normal 9 8 4 2" xfId="3642" xr:uid="{01FB5676-255A-4F61-81F0-74ACFC1EC851}"/>
    <cellStyle name="Normal 9 8 4 2 2" xfId="5279" xr:uid="{2A202CBF-2527-4960-AF8C-290B496B6571}"/>
    <cellStyle name="Normal 9 8 4 3" xfId="3643" xr:uid="{3B66A410-90AE-4C8F-9816-ADCC07069DD5}"/>
    <cellStyle name="Normal 9 8 4 3 2" xfId="5280" xr:uid="{DDB985C4-16D0-49E8-A785-FEBDB33554EA}"/>
    <cellStyle name="Normal 9 8 4 4" xfId="3644" xr:uid="{C3095E18-D954-493C-B524-4DEDFCD4BF51}"/>
    <cellStyle name="Normal 9 8 4 4 2" xfId="5281" xr:uid="{1A6A9459-BAEE-4BE4-80BC-0763374B720E}"/>
    <cellStyle name="Normal 9 8 4 5" xfId="5278" xr:uid="{8F7EFE83-4F09-454C-AF6F-7969EBF3ED76}"/>
    <cellStyle name="Normal 9 8 5" xfId="3645" xr:uid="{F4A706DB-63A6-4D11-8965-91F3D204F524}"/>
    <cellStyle name="Normal 9 8 5 2" xfId="5282" xr:uid="{FCD9870E-8E8A-4EA5-84A6-274F39AD97B6}"/>
    <cellStyle name="Normal 9 8 6" xfId="3646" xr:uid="{1B61802B-8E88-421B-B2E7-F9EEDDFFDD2A}"/>
    <cellStyle name="Normal 9 8 6 2" xfId="5283" xr:uid="{B2F446E1-0428-4A2E-A6BE-E3797BB5FBCE}"/>
    <cellStyle name="Normal 9 8 7" xfId="3647" xr:uid="{137023E9-7307-43BC-B1BA-10A2D7980CAF}"/>
    <cellStyle name="Normal 9 8 7 2" xfId="5284" xr:uid="{C33DEB41-AE54-47D7-9645-ED99917823AA}"/>
    <cellStyle name="Normal 9 8 8" xfId="5265" xr:uid="{067598F5-D297-45A3-8E89-91108F9DA616}"/>
    <cellStyle name="Normal 9 9" xfId="3648" xr:uid="{649F2053-97E5-46DB-A222-70B5CF02F295}"/>
    <cellStyle name="Normal 9 9 2" xfId="3649" xr:uid="{9FBF5969-41B0-4E33-901D-6F10332E48AD}"/>
    <cellStyle name="Normal 9 9 2 2" xfId="3650" xr:uid="{FFED5718-7EEE-4881-8DC6-582DEC10DC2A}"/>
    <cellStyle name="Normal 9 9 2 2 2" xfId="5287" xr:uid="{39DFDA4F-232D-4502-AFB0-925B3F709EFF}"/>
    <cellStyle name="Normal 9 9 2 3" xfId="3651" xr:uid="{1DFB8DB6-7C39-4D53-8EDF-58F912B69127}"/>
    <cellStyle name="Normal 9 9 2 3 2" xfId="5288" xr:uid="{96214288-81C1-4A99-AE28-F76265129583}"/>
    <cellStyle name="Normal 9 9 2 4" xfId="3652" xr:uid="{1FBEA4A6-3F3B-47E2-9FCD-055EE9091944}"/>
    <cellStyle name="Normal 9 9 2 4 2" xfId="5289" xr:uid="{F88965E6-5FFA-4A3D-8F59-4505FC61F467}"/>
    <cellStyle name="Normal 9 9 2 5" xfId="5286" xr:uid="{17CD1DF6-7984-4833-B17F-254B62D89E23}"/>
    <cellStyle name="Normal 9 9 3" xfId="3653" xr:uid="{5D707FFD-CE47-4076-AABC-268C6371C7D1}"/>
    <cellStyle name="Normal 9 9 3 2" xfId="3654" xr:uid="{AAAB5674-3E6E-4026-8CAB-C6649343A441}"/>
    <cellStyle name="Normal 9 9 3 2 2" xfId="5291" xr:uid="{949EBC7C-7C30-4B2D-BD84-6CD12E729191}"/>
    <cellStyle name="Normal 9 9 3 3" xfId="3655" xr:uid="{68B85D90-2142-48A1-8E89-1C6BEF6BABCD}"/>
    <cellStyle name="Normal 9 9 3 3 2" xfId="5292" xr:uid="{C3C08487-A07F-460F-B305-AEF7F4AD2734}"/>
    <cellStyle name="Normal 9 9 3 4" xfId="3656" xr:uid="{0351DFFE-8F39-4E1E-AA91-0EF99F5BFF07}"/>
    <cellStyle name="Normal 9 9 3 4 2" xfId="5293" xr:uid="{5BF29147-1317-41CC-9AF3-11FFBC49BD51}"/>
    <cellStyle name="Normal 9 9 3 5" xfId="5290" xr:uid="{C6FA5D9F-93CA-496C-B98E-4CC3A56C32FB}"/>
    <cellStyle name="Normal 9 9 4" xfId="3657" xr:uid="{F7DC7FB6-E939-4A1E-B731-9A9D5E7159E8}"/>
    <cellStyle name="Normal 9 9 4 2" xfId="5294" xr:uid="{3B666A45-C3B1-479C-A1FB-EC232FAB5F1F}"/>
    <cellStyle name="Normal 9 9 5" xfId="3658" xr:uid="{DD60B4AA-F270-41B7-8844-B941E94F3D04}"/>
    <cellStyle name="Normal 9 9 5 2" xfId="5295" xr:uid="{9A22B3F5-DB5B-4431-9D19-A68E66BD390B}"/>
    <cellStyle name="Normal 9 9 6" xfId="3659" xr:uid="{158BF559-519A-4B10-BD92-2FF3666CFF9B}"/>
    <cellStyle name="Normal 9 9 6 2" xfId="5296" xr:uid="{C3CCBA8F-609E-45C2-987D-DFF7B22CEF00}"/>
    <cellStyle name="Normal 9 9 7" xfId="5285" xr:uid="{B0923EB7-D358-4291-960C-B40CF41FC566}"/>
    <cellStyle name="Percent 2" xfId="92" xr:uid="{CC7368E1-48A7-4C64-9660-EB40323C3F7C}"/>
    <cellStyle name="Percent 2 2" xfId="5297" xr:uid="{9B7EE23F-B3EE-4212-843A-4E2B47D1C22F}"/>
    <cellStyle name="Гиперссылка 2" xfId="4" xr:uid="{49BAA0F8-B3D3-41B5-87DD-435502328B29}"/>
    <cellStyle name="Гиперссылка 2 2" xfId="5298" xr:uid="{3F047EF4-027A-4AD7-A7FD-F9E1184D11F7}"/>
    <cellStyle name="Обычный 2" xfId="1" xr:uid="{A3CD5D5E-4502-4158-8112-08CDD679ACF5}"/>
    <cellStyle name="Обычный 2 2" xfId="5" xr:uid="{D19F253E-EE9B-4476-9D91-2EE3A6D7A3DC}"/>
    <cellStyle name="Обычный 2 2 2" xfId="5300" xr:uid="{E2209352-1CB7-4F47-AB92-1120DFDDAF38}"/>
    <cellStyle name="Обычный 2 3" xfId="5299" xr:uid="{0A039D03-F272-44A9-A021-9408E49F9E6D}"/>
    <cellStyle name="常规_Sheet1_1" xfId="4382" xr:uid="{967927A4-87BA-49FC-82F1-F92379F0DB0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0"/>
  <sheetViews>
    <sheetView tabSelected="1" topLeftCell="A59" zoomScale="90" zoomScaleNormal="90" workbookViewId="0">
      <selection activeCell="K80" sqref="A1:K8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5">
        <v>51355</v>
      </c>
      <c r="K10" s="115"/>
    </row>
    <row r="11" spans="1:11">
      <c r="A11" s="114"/>
      <c r="B11" s="114" t="s">
        <v>804</v>
      </c>
      <c r="C11" s="120"/>
      <c r="D11" s="120"/>
      <c r="E11" s="120"/>
      <c r="F11" s="115"/>
      <c r="G11" s="116"/>
      <c r="H11" s="116" t="s">
        <v>804</v>
      </c>
      <c r="I11" s="120"/>
      <c r="J11" s="136"/>
      <c r="K11" s="115"/>
    </row>
    <row r="12" spans="1:11">
      <c r="A12" s="114"/>
      <c r="B12" s="114" t="s">
        <v>710</v>
      </c>
      <c r="C12" s="120"/>
      <c r="D12" s="120"/>
      <c r="E12" s="120"/>
      <c r="F12" s="115"/>
      <c r="G12" s="116"/>
      <c r="H12" s="116" t="s">
        <v>710</v>
      </c>
      <c r="I12" s="120"/>
      <c r="J12" s="120"/>
      <c r="K12" s="115"/>
    </row>
    <row r="13" spans="1:11">
      <c r="A13" s="114"/>
      <c r="B13" s="114" t="s">
        <v>805</v>
      </c>
      <c r="C13" s="120"/>
      <c r="D13" s="120"/>
      <c r="E13" s="120"/>
      <c r="F13" s="115"/>
      <c r="G13" s="116"/>
      <c r="H13" s="116" t="s">
        <v>805</v>
      </c>
      <c r="I13" s="120"/>
      <c r="J13" s="99" t="s">
        <v>11</v>
      </c>
      <c r="K13" s="115"/>
    </row>
    <row r="14" spans="1:11" ht="15" customHeight="1">
      <c r="A14" s="114"/>
      <c r="B14" s="114" t="s">
        <v>712</v>
      </c>
      <c r="C14" s="120"/>
      <c r="D14" s="120"/>
      <c r="E14" s="120"/>
      <c r="F14" s="115"/>
      <c r="G14" s="116"/>
      <c r="H14" s="116" t="s">
        <v>712</v>
      </c>
      <c r="I14" s="120"/>
      <c r="J14" s="137">
        <v>45178</v>
      </c>
      <c r="K14" s="115"/>
    </row>
    <row r="15" spans="1:11" ht="15" customHeight="1">
      <c r="A15" s="114"/>
      <c r="B15" s="6" t="s">
        <v>6</v>
      </c>
      <c r="C15" s="7"/>
      <c r="D15" s="7"/>
      <c r="E15" s="7"/>
      <c r="F15" s="8"/>
      <c r="G15" s="116"/>
      <c r="H15" s="9" t="s">
        <v>6</v>
      </c>
      <c r="I15" s="120"/>
      <c r="J15" s="138"/>
      <c r="K15" s="115"/>
    </row>
    <row r="16" spans="1:11" ht="15" customHeight="1">
      <c r="A16" s="114"/>
      <c r="B16" s="120"/>
      <c r="C16" s="120"/>
      <c r="D16" s="120"/>
      <c r="E16" s="120"/>
      <c r="F16" s="120"/>
      <c r="G16" s="120"/>
      <c r="H16" s="120"/>
      <c r="I16" s="123" t="s">
        <v>142</v>
      </c>
      <c r="J16" s="129">
        <v>39919</v>
      </c>
      <c r="K16" s="115"/>
    </row>
    <row r="17" spans="1:11">
      <c r="A17" s="114"/>
      <c r="B17" s="120" t="s">
        <v>713</v>
      </c>
      <c r="C17" s="120"/>
      <c r="D17" s="120"/>
      <c r="E17" s="120"/>
      <c r="F17" s="120"/>
      <c r="G17" s="120"/>
      <c r="H17" s="120"/>
      <c r="I17" s="123" t="s">
        <v>143</v>
      </c>
      <c r="J17" s="129" t="s">
        <v>803</v>
      </c>
      <c r="K17" s="115"/>
    </row>
    <row r="18" spans="1:11" ht="18">
      <c r="A18" s="114"/>
      <c r="B18" s="120" t="s">
        <v>714</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9" t="s">
        <v>201</v>
      </c>
      <c r="G20" s="140"/>
      <c r="H20" s="100" t="s">
        <v>169</v>
      </c>
      <c r="I20" s="100" t="s">
        <v>202</v>
      </c>
      <c r="J20" s="100" t="s">
        <v>21</v>
      </c>
      <c r="K20" s="115"/>
    </row>
    <row r="21" spans="1:11">
      <c r="A21" s="114"/>
      <c r="B21" s="105"/>
      <c r="C21" s="105"/>
      <c r="D21" s="106"/>
      <c r="E21" s="106"/>
      <c r="F21" s="141"/>
      <c r="G21" s="142"/>
      <c r="H21" s="105" t="s">
        <v>141</v>
      </c>
      <c r="I21" s="105"/>
      <c r="J21" s="105"/>
      <c r="K21" s="115"/>
    </row>
    <row r="22" spans="1:11" ht="12" customHeight="1">
      <c r="A22" s="114"/>
      <c r="B22" s="107">
        <v>5</v>
      </c>
      <c r="C22" s="10" t="s">
        <v>715</v>
      </c>
      <c r="D22" s="118" t="s">
        <v>715</v>
      </c>
      <c r="E22" s="118" t="s">
        <v>23</v>
      </c>
      <c r="F22" s="133"/>
      <c r="G22" s="134"/>
      <c r="H22" s="11" t="s">
        <v>716</v>
      </c>
      <c r="I22" s="14">
        <v>1.76</v>
      </c>
      <c r="J22" s="109">
        <f t="shared" ref="J22:J65" si="0">I22*B22</f>
        <v>8.8000000000000007</v>
      </c>
      <c r="K22" s="115"/>
    </row>
    <row r="23" spans="1:11" ht="12" customHeight="1">
      <c r="A23" s="114"/>
      <c r="B23" s="107">
        <v>10</v>
      </c>
      <c r="C23" s="10" t="s">
        <v>715</v>
      </c>
      <c r="D23" s="118" t="s">
        <v>715</v>
      </c>
      <c r="E23" s="118" t="s">
        <v>25</v>
      </c>
      <c r="F23" s="133"/>
      <c r="G23" s="134"/>
      <c r="H23" s="11" t="s">
        <v>716</v>
      </c>
      <c r="I23" s="14">
        <v>1.76</v>
      </c>
      <c r="J23" s="109">
        <f t="shared" si="0"/>
        <v>17.600000000000001</v>
      </c>
      <c r="K23" s="115"/>
    </row>
    <row r="24" spans="1:11" ht="24">
      <c r="A24" s="114"/>
      <c r="B24" s="107">
        <v>2</v>
      </c>
      <c r="C24" s="10" t="s">
        <v>717</v>
      </c>
      <c r="D24" s="118" t="s">
        <v>782</v>
      </c>
      <c r="E24" s="118" t="s">
        <v>25</v>
      </c>
      <c r="F24" s="133"/>
      <c r="G24" s="134"/>
      <c r="H24" s="11" t="s">
        <v>718</v>
      </c>
      <c r="I24" s="14">
        <v>5.04</v>
      </c>
      <c r="J24" s="109">
        <f t="shared" si="0"/>
        <v>10.08</v>
      </c>
      <c r="K24" s="115"/>
    </row>
    <row r="25" spans="1:11" ht="24">
      <c r="A25" s="114"/>
      <c r="B25" s="107">
        <v>2</v>
      </c>
      <c r="C25" s="10" t="s">
        <v>717</v>
      </c>
      <c r="D25" s="118" t="s">
        <v>783</v>
      </c>
      <c r="E25" s="118" t="s">
        <v>26</v>
      </c>
      <c r="F25" s="133"/>
      <c r="G25" s="134"/>
      <c r="H25" s="11" t="s">
        <v>718</v>
      </c>
      <c r="I25" s="14">
        <v>5.84</v>
      </c>
      <c r="J25" s="109">
        <f t="shared" si="0"/>
        <v>11.68</v>
      </c>
      <c r="K25" s="115"/>
    </row>
    <row r="26" spans="1:11" ht="24">
      <c r="A26" s="114"/>
      <c r="B26" s="107">
        <v>5</v>
      </c>
      <c r="C26" s="10" t="s">
        <v>719</v>
      </c>
      <c r="D26" s="118" t="s">
        <v>784</v>
      </c>
      <c r="E26" s="118" t="s">
        <v>25</v>
      </c>
      <c r="F26" s="133"/>
      <c r="G26" s="134"/>
      <c r="H26" s="11" t="s">
        <v>720</v>
      </c>
      <c r="I26" s="14">
        <v>2.02</v>
      </c>
      <c r="J26" s="109">
        <f t="shared" si="0"/>
        <v>10.1</v>
      </c>
      <c r="K26" s="115"/>
    </row>
    <row r="27" spans="1:11" ht="24">
      <c r="A27" s="114"/>
      <c r="B27" s="107">
        <v>2</v>
      </c>
      <c r="C27" s="10" t="s">
        <v>719</v>
      </c>
      <c r="D27" s="118" t="s">
        <v>785</v>
      </c>
      <c r="E27" s="118" t="s">
        <v>26</v>
      </c>
      <c r="F27" s="133"/>
      <c r="G27" s="134"/>
      <c r="H27" s="11" t="s">
        <v>720</v>
      </c>
      <c r="I27" s="14">
        <v>2.02</v>
      </c>
      <c r="J27" s="109">
        <f t="shared" si="0"/>
        <v>4.04</v>
      </c>
      <c r="K27" s="115"/>
    </row>
    <row r="28" spans="1:11" ht="24">
      <c r="A28" s="114"/>
      <c r="B28" s="107">
        <v>2</v>
      </c>
      <c r="C28" s="10" t="s">
        <v>721</v>
      </c>
      <c r="D28" s="118" t="s">
        <v>786</v>
      </c>
      <c r="E28" s="118" t="s">
        <v>722</v>
      </c>
      <c r="F28" s="133"/>
      <c r="G28" s="134"/>
      <c r="H28" s="11" t="s">
        <v>723</v>
      </c>
      <c r="I28" s="14">
        <v>2.35</v>
      </c>
      <c r="J28" s="109">
        <f t="shared" si="0"/>
        <v>4.7</v>
      </c>
      <c r="K28" s="115"/>
    </row>
    <row r="29" spans="1:11" ht="24">
      <c r="A29" s="114"/>
      <c r="B29" s="107">
        <v>2</v>
      </c>
      <c r="C29" s="10" t="s">
        <v>721</v>
      </c>
      <c r="D29" s="118" t="s">
        <v>787</v>
      </c>
      <c r="E29" s="118" t="s">
        <v>724</v>
      </c>
      <c r="F29" s="133"/>
      <c r="G29" s="134"/>
      <c r="H29" s="11" t="s">
        <v>723</v>
      </c>
      <c r="I29" s="14">
        <v>2.35</v>
      </c>
      <c r="J29" s="109">
        <f t="shared" si="0"/>
        <v>4.7</v>
      </c>
      <c r="K29" s="115"/>
    </row>
    <row r="30" spans="1:11" ht="24">
      <c r="A30" s="114"/>
      <c r="B30" s="107">
        <v>2</v>
      </c>
      <c r="C30" s="10" t="s">
        <v>721</v>
      </c>
      <c r="D30" s="118" t="s">
        <v>788</v>
      </c>
      <c r="E30" s="118" t="s">
        <v>725</v>
      </c>
      <c r="F30" s="133"/>
      <c r="G30" s="134"/>
      <c r="H30" s="11" t="s">
        <v>723</v>
      </c>
      <c r="I30" s="14">
        <v>2.35</v>
      </c>
      <c r="J30" s="109">
        <f t="shared" si="0"/>
        <v>4.7</v>
      </c>
      <c r="K30" s="115"/>
    </row>
    <row r="31" spans="1:11" ht="24">
      <c r="A31" s="114"/>
      <c r="B31" s="107">
        <v>2</v>
      </c>
      <c r="C31" s="10" t="s">
        <v>721</v>
      </c>
      <c r="D31" s="118" t="s">
        <v>789</v>
      </c>
      <c r="E31" s="118" t="s">
        <v>726</v>
      </c>
      <c r="F31" s="133"/>
      <c r="G31" s="134"/>
      <c r="H31" s="11" t="s">
        <v>723</v>
      </c>
      <c r="I31" s="14">
        <v>2.35</v>
      </c>
      <c r="J31" s="109">
        <f t="shared" si="0"/>
        <v>4.7</v>
      </c>
      <c r="K31" s="115"/>
    </row>
    <row r="32" spans="1:11" ht="36">
      <c r="A32" s="114"/>
      <c r="B32" s="107">
        <v>2</v>
      </c>
      <c r="C32" s="10" t="s">
        <v>727</v>
      </c>
      <c r="D32" s="118" t="s">
        <v>790</v>
      </c>
      <c r="E32" s="118" t="s">
        <v>722</v>
      </c>
      <c r="F32" s="133"/>
      <c r="G32" s="134"/>
      <c r="H32" s="11" t="s">
        <v>728</v>
      </c>
      <c r="I32" s="14">
        <v>6.72</v>
      </c>
      <c r="J32" s="109">
        <f t="shared" si="0"/>
        <v>13.44</v>
      </c>
      <c r="K32" s="115"/>
    </row>
    <row r="33" spans="1:11" ht="36">
      <c r="A33" s="114"/>
      <c r="B33" s="107">
        <v>2</v>
      </c>
      <c r="C33" s="10" t="s">
        <v>727</v>
      </c>
      <c r="D33" s="118" t="s">
        <v>791</v>
      </c>
      <c r="E33" s="118" t="s">
        <v>729</v>
      </c>
      <c r="F33" s="133"/>
      <c r="G33" s="134"/>
      <c r="H33" s="11" t="s">
        <v>728</v>
      </c>
      <c r="I33" s="14">
        <v>7.31</v>
      </c>
      <c r="J33" s="109">
        <f t="shared" si="0"/>
        <v>14.62</v>
      </c>
      <c r="K33" s="115"/>
    </row>
    <row r="34" spans="1:11" ht="36">
      <c r="A34" s="114"/>
      <c r="B34" s="107">
        <v>2</v>
      </c>
      <c r="C34" s="10" t="s">
        <v>730</v>
      </c>
      <c r="D34" s="118" t="s">
        <v>792</v>
      </c>
      <c r="E34" s="118" t="s">
        <v>272</v>
      </c>
      <c r="F34" s="133" t="s">
        <v>25</v>
      </c>
      <c r="G34" s="134"/>
      <c r="H34" s="11" t="s">
        <v>731</v>
      </c>
      <c r="I34" s="14">
        <v>5.46</v>
      </c>
      <c r="J34" s="109">
        <f t="shared" si="0"/>
        <v>10.92</v>
      </c>
      <c r="K34" s="115"/>
    </row>
    <row r="35" spans="1:11" ht="36">
      <c r="A35" s="114"/>
      <c r="B35" s="107">
        <v>4</v>
      </c>
      <c r="C35" s="10" t="s">
        <v>732</v>
      </c>
      <c r="D35" s="118" t="s">
        <v>793</v>
      </c>
      <c r="E35" s="118" t="s">
        <v>26</v>
      </c>
      <c r="F35" s="133" t="s">
        <v>733</v>
      </c>
      <c r="G35" s="134"/>
      <c r="H35" s="11" t="s">
        <v>734</v>
      </c>
      <c r="I35" s="14">
        <v>6.14</v>
      </c>
      <c r="J35" s="109">
        <f t="shared" si="0"/>
        <v>24.56</v>
      </c>
      <c r="K35" s="115"/>
    </row>
    <row r="36" spans="1:11" ht="36">
      <c r="A36" s="114"/>
      <c r="B36" s="107">
        <v>2</v>
      </c>
      <c r="C36" s="10" t="s">
        <v>735</v>
      </c>
      <c r="D36" s="118" t="s">
        <v>794</v>
      </c>
      <c r="E36" s="118" t="s">
        <v>736</v>
      </c>
      <c r="F36" s="133" t="s">
        <v>737</v>
      </c>
      <c r="G36" s="134"/>
      <c r="H36" s="11" t="s">
        <v>738</v>
      </c>
      <c r="I36" s="14">
        <v>5.38</v>
      </c>
      <c r="J36" s="109">
        <f t="shared" si="0"/>
        <v>10.76</v>
      </c>
      <c r="K36" s="115"/>
    </row>
    <row r="37" spans="1:11" ht="36">
      <c r="A37" s="114"/>
      <c r="B37" s="107">
        <v>2</v>
      </c>
      <c r="C37" s="10" t="s">
        <v>735</v>
      </c>
      <c r="D37" s="118" t="s">
        <v>794</v>
      </c>
      <c r="E37" s="118" t="s">
        <v>736</v>
      </c>
      <c r="F37" s="133" t="s">
        <v>739</v>
      </c>
      <c r="G37" s="134"/>
      <c r="H37" s="11" t="s">
        <v>738</v>
      </c>
      <c r="I37" s="14">
        <v>5.38</v>
      </c>
      <c r="J37" s="109">
        <f t="shared" si="0"/>
        <v>10.76</v>
      </c>
      <c r="K37" s="115"/>
    </row>
    <row r="38" spans="1:11" ht="36">
      <c r="A38" s="114"/>
      <c r="B38" s="107">
        <v>2</v>
      </c>
      <c r="C38" s="10" t="s">
        <v>740</v>
      </c>
      <c r="D38" s="118" t="s">
        <v>795</v>
      </c>
      <c r="E38" s="118" t="s">
        <v>741</v>
      </c>
      <c r="F38" s="133"/>
      <c r="G38" s="134"/>
      <c r="H38" s="11" t="s">
        <v>742</v>
      </c>
      <c r="I38" s="14">
        <v>5.89</v>
      </c>
      <c r="J38" s="109">
        <f t="shared" si="0"/>
        <v>11.78</v>
      </c>
      <c r="K38" s="115"/>
    </row>
    <row r="39" spans="1:11" ht="36">
      <c r="A39" s="114"/>
      <c r="B39" s="107">
        <v>2</v>
      </c>
      <c r="C39" s="10" t="s">
        <v>740</v>
      </c>
      <c r="D39" s="118" t="s">
        <v>796</v>
      </c>
      <c r="E39" s="118" t="s">
        <v>743</v>
      </c>
      <c r="F39" s="133"/>
      <c r="G39" s="134"/>
      <c r="H39" s="11" t="s">
        <v>742</v>
      </c>
      <c r="I39" s="14">
        <v>6.73</v>
      </c>
      <c r="J39" s="109">
        <f t="shared" si="0"/>
        <v>13.46</v>
      </c>
      <c r="K39" s="115"/>
    </row>
    <row r="40" spans="1:11" ht="24">
      <c r="A40" s="114"/>
      <c r="B40" s="107">
        <v>1</v>
      </c>
      <c r="C40" s="10" t="s">
        <v>744</v>
      </c>
      <c r="D40" s="118" t="s">
        <v>744</v>
      </c>
      <c r="E40" s="118" t="s">
        <v>745</v>
      </c>
      <c r="F40" s="133"/>
      <c r="G40" s="134"/>
      <c r="H40" s="11" t="s">
        <v>746</v>
      </c>
      <c r="I40" s="14">
        <v>1</v>
      </c>
      <c r="J40" s="109">
        <f t="shared" si="0"/>
        <v>1</v>
      </c>
      <c r="K40" s="115"/>
    </row>
    <row r="41" spans="1:11" ht="24">
      <c r="A41" s="114"/>
      <c r="B41" s="107">
        <v>1</v>
      </c>
      <c r="C41" s="10" t="s">
        <v>744</v>
      </c>
      <c r="D41" s="118" t="s">
        <v>744</v>
      </c>
      <c r="E41" s="118" t="s">
        <v>747</v>
      </c>
      <c r="F41" s="133"/>
      <c r="G41" s="134"/>
      <c r="H41" s="11" t="s">
        <v>746</v>
      </c>
      <c r="I41" s="14">
        <v>1</v>
      </c>
      <c r="J41" s="109">
        <f t="shared" si="0"/>
        <v>1</v>
      </c>
      <c r="K41" s="115"/>
    </row>
    <row r="42" spans="1:11">
      <c r="A42" s="114"/>
      <c r="B42" s="107">
        <v>1</v>
      </c>
      <c r="C42" s="10" t="s">
        <v>748</v>
      </c>
      <c r="D42" s="118" t="s">
        <v>748</v>
      </c>
      <c r="E42" s="118" t="s">
        <v>749</v>
      </c>
      <c r="F42" s="133"/>
      <c r="G42" s="134"/>
      <c r="H42" s="11" t="s">
        <v>750</v>
      </c>
      <c r="I42" s="14">
        <v>0.83</v>
      </c>
      <c r="J42" s="109">
        <f t="shared" si="0"/>
        <v>0.83</v>
      </c>
      <c r="K42" s="115"/>
    </row>
    <row r="43" spans="1:11">
      <c r="A43" s="114"/>
      <c r="B43" s="107">
        <v>1</v>
      </c>
      <c r="C43" s="10" t="s">
        <v>748</v>
      </c>
      <c r="D43" s="118" t="s">
        <v>748</v>
      </c>
      <c r="E43" s="118" t="s">
        <v>751</v>
      </c>
      <c r="F43" s="133"/>
      <c r="G43" s="134"/>
      <c r="H43" s="11" t="s">
        <v>750</v>
      </c>
      <c r="I43" s="14">
        <v>0.83</v>
      </c>
      <c r="J43" s="109">
        <f t="shared" si="0"/>
        <v>0.83</v>
      </c>
      <c r="K43" s="115"/>
    </row>
    <row r="44" spans="1:11" ht="24">
      <c r="A44" s="114"/>
      <c r="B44" s="107">
        <v>1</v>
      </c>
      <c r="C44" s="10" t="s">
        <v>752</v>
      </c>
      <c r="D44" s="118" t="s">
        <v>752</v>
      </c>
      <c r="E44" s="118" t="s">
        <v>751</v>
      </c>
      <c r="F44" s="133"/>
      <c r="G44" s="134"/>
      <c r="H44" s="11" t="s">
        <v>753</v>
      </c>
      <c r="I44" s="14">
        <v>1</v>
      </c>
      <c r="J44" s="109">
        <f t="shared" si="0"/>
        <v>1</v>
      </c>
      <c r="K44" s="115"/>
    </row>
    <row r="45" spans="1:11" ht="24">
      <c r="A45" s="114"/>
      <c r="B45" s="107">
        <v>1</v>
      </c>
      <c r="C45" s="10" t="s">
        <v>752</v>
      </c>
      <c r="D45" s="118" t="s">
        <v>752</v>
      </c>
      <c r="E45" s="118" t="s">
        <v>754</v>
      </c>
      <c r="F45" s="133"/>
      <c r="G45" s="134"/>
      <c r="H45" s="11" t="s">
        <v>753</v>
      </c>
      <c r="I45" s="14">
        <v>1</v>
      </c>
      <c r="J45" s="109">
        <f t="shared" si="0"/>
        <v>1</v>
      </c>
      <c r="K45" s="115"/>
    </row>
    <row r="46" spans="1:11">
      <c r="A46" s="114"/>
      <c r="B46" s="107">
        <v>1</v>
      </c>
      <c r="C46" s="10" t="s">
        <v>755</v>
      </c>
      <c r="D46" s="118" t="s">
        <v>755</v>
      </c>
      <c r="E46" s="118" t="s">
        <v>749</v>
      </c>
      <c r="F46" s="133"/>
      <c r="G46" s="134"/>
      <c r="H46" s="11" t="s">
        <v>756</v>
      </c>
      <c r="I46" s="14">
        <v>3.78</v>
      </c>
      <c r="J46" s="109">
        <f t="shared" si="0"/>
        <v>3.78</v>
      </c>
      <c r="K46" s="115"/>
    </row>
    <row r="47" spans="1:11">
      <c r="A47" s="114"/>
      <c r="B47" s="107">
        <v>1</v>
      </c>
      <c r="C47" s="10" t="s">
        <v>755</v>
      </c>
      <c r="D47" s="118" t="s">
        <v>755</v>
      </c>
      <c r="E47" s="118" t="s">
        <v>757</v>
      </c>
      <c r="F47" s="133"/>
      <c r="G47" s="134"/>
      <c r="H47" s="11" t="s">
        <v>756</v>
      </c>
      <c r="I47" s="14">
        <v>3.78</v>
      </c>
      <c r="J47" s="109">
        <f t="shared" si="0"/>
        <v>3.78</v>
      </c>
      <c r="K47" s="115"/>
    </row>
    <row r="48" spans="1:11">
      <c r="A48" s="114"/>
      <c r="B48" s="107">
        <v>1</v>
      </c>
      <c r="C48" s="10" t="s">
        <v>758</v>
      </c>
      <c r="D48" s="118" t="s">
        <v>758</v>
      </c>
      <c r="E48" s="118" t="s">
        <v>745</v>
      </c>
      <c r="F48" s="133"/>
      <c r="G48" s="134"/>
      <c r="H48" s="11" t="s">
        <v>759</v>
      </c>
      <c r="I48" s="14">
        <v>4.83</v>
      </c>
      <c r="J48" s="109">
        <f t="shared" si="0"/>
        <v>4.83</v>
      </c>
      <c r="K48" s="115"/>
    </row>
    <row r="49" spans="1:11">
      <c r="A49" s="114"/>
      <c r="B49" s="107">
        <v>1</v>
      </c>
      <c r="C49" s="10" t="s">
        <v>758</v>
      </c>
      <c r="D49" s="118" t="s">
        <v>758</v>
      </c>
      <c r="E49" s="118" t="s">
        <v>760</v>
      </c>
      <c r="F49" s="133"/>
      <c r="G49" s="134"/>
      <c r="H49" s="11" t="s">
        <v>759</v>
      </c>
      <c r="I49" s="14">
        <v>4.83</v>
      </c>
      <c r="J49" s="109">
        <f t="shared" si="0"/>
        <v>4.83</v>
      </c>
      <c r="K49" s="115"/>
    </row>
    <row r="50" spans="1:11" ht="24">
      <c r="A50" s="114"/>
      <c r="B50" s="107">
        <v>1</v>
      </c>
      <c r="C50" s="10" t="s">
        <v>761</v>
      </c>
      <c r="D50" s="118" t="s">
        <v>761</v>
      </c>
      <c r="E50" s="118" t="s">
        <v>749</v>
      </c>
      <c r="F50" s="133"/>
      <c r="G50" s="134"/>
      <c r="H50" s="11" t="s">
        <v>762</v>
      </c>
      <c r="I50" s="14">
        <v>2.4900000000000002</v>
      </c>
      <c r="J50" s="109">
        <f t="shared" si="0"/>
        <v>2.4900000000000002</v>
      </c>
      <c r="K50" s="115"/>
    </row>
    <row r="51" spans="1:11">
      <c r="A51" s="114"/>
      <c r="B51" s="107">
        <v>1</v>
      </c>
      <c r="C51" s="10" t="s">
        <v>763</v>
      </c>
      <c r="D51" s="118" t="s">
        <v>763</v>
      </c>
      <c r="E51" s="118" t="s">
        <v>745</v>
      </c>
      <c r="F51" s="133"/>
      <c r="G51" s="134"/>
      <c r="H51" s="11" t="s">
        <v>764</v>
      </c>
      <c r="I51" s="14">
        <v>2.52</v>
      </c>
      <c r="J51" s="109">
        <f t="shared" si="0"/>
        <v>2.52</v>
      </c>
      <c r="K51" s="115"/>
    </row>
    <row r="52" spans="1:11">
      <c r="A52" s="114"/>
      <c r="B52" s="107">
        <v>1</v>
      </c>
      <c r="C52" s="10" t="s">
        <v>763</v>
      </c>
      <c r="D52" s="118" t="s">
        <v>763</v>
      </c>
      <c r="E52" s="118" t="s">
        <v>765</v>
      </c>
      <c r="F52" s="133"/>
      <c r="G52" s="134"/>
      <c r="H52" s="11" t="s">
        <v>764</v>
      </c>
      <c r="I52" s="14">
        <v>2.52</v>
      </c>
      <c r="J52" s="109">
        <f t="shared" si="0"/>
        <v>2.52</v>
      </c>
      <c r="K52" s="115"/>
    </row>
    <row r="53" spans="1:11">
      <c r="A53" s="114"/>
      <c r="B53" s="107">
        <v>1</v>
      </c>
      <c r="C53" s="10" t="s">
        <v>766</v>
      </c>
      <c r="D53" s="118" t="s">
        <v>766</v>
      </c>
      <c r="E53" s="118" t="s">
        <v>751</v>
      </c>
      <c r="F53" s="133"/>
      <c r="G53" s="134"/>
      <c r="H53" s="11" t="s">
        <v>767</v>
      </c>
      <c r="I53" s="14">
        <v>4.67</v>
      </c>
      <c r="J53" s="109">
        <f t="shared" si="0"/>
        <v>4.67</v>
      </c>
      <c r="K53" s="115"/>
    </row>
    <row r="54" spans="1:11">
      <c r="A54" s="114"/>
      <c r="B54" s="107">
        <v>1</v>
      </c>
      <c r="C54" s="10" t="s">
        <v>766</v>
      </c>
      <c r="D54" s="118" t="s">
        <v>766</v>
      </c>
      <c r="E54" s="118" t="s">
        <v>754</v>
      </c>
      <c r="F54" s="133"/>
      <c r="G54" s="134"/>
      <c r="H54" s="11" t="s">
        <v>767</v>
      </c>
      <c r="I54" s="14">
        <v>4.67</v>
      </c>
      <c r="J54" s="109">
        <f t="shared" si="0"/>
        <v>4.67</v>
      </c>
      <c r="K54" s="115"/>
    </row>
    <row r="55" spans="1:11" ht="12" customHeight="1">
      <c r="A55" s="114"/>
      <c r="B55" s="107">
        <v>1</v>
      </c>
      <c r="C55" s="10" t="s">
        <v>768</v>
      </c>
      <c r="D55" s="118" t="s">
        <v>768</v>
      </c>
      <c r="E55" s="118" t="s">
        <v>745</v>
      </c>
      <c r="F55" s="133"/>
      <c r="G55" s="134"/>
      <c r="H55" s="11" t="s">
        <v>769</v>
      </c>
      <c r="I55" s="14">
        <v>5.46</v>
      </c>
      <c r="J55" s="109">
        <f t="shared" si="0"/>
        <v>5.46</v>
      </c>
      <c r="K55" s="115"/>
    </row>
    <row r="56" spans="1:11" ht="12" customHeight="1">
      <c r="A56" s="114"/>
      <c r="B56" s="107">
        <v>1</v>
      </c>
      <c r="C56" s="10" t="s">
        <v>768</v>
      </c>
      <c r="D56" s="118" t="s">
        <v>768</v>
      </c>
      <c r="E56" s="118" t="s">
        <v>754</v>
      </c>
      <c r="F56" s="133"/>
      <c r="G56" s="134"/>
      <c r="H56" s="11" t="s">
        <v>769</v>
      </c>
      <c r="I56" s="14">
        <v>5.46</v>
      </c>
      <c r="J56" s="109">
        <f t="shared" si="0"/>
        <v>5.46</v>
      </c>
      <c r="K56" s="115"/>
    </row>
    <row r="57" spans="1:11" ht="24">
      <c r="A57" s="114"/>
      <c r="B57" s="107">
        <v>1</v>
      </c>
      <c r="C57" s="10" t="s">
        <v>770</v>
      </c>
      <c r="D57" s="118" t="s">
        <v>770</v>
      </c>
      <c r="E57" s="118" t="s">
        <v>747</v>
      </c>
      <c r="F57" s="133"/>
      <c r="G57" s="134"/>
      <c r="H57" s="11" t="s">
        <v>771</v>
      </c>
      <c r="I57" s="14">
        <v>6.64</v>
      </c>
      <c r="J57" s="109">
        <f t="shared" si="0"/>
        <v>6.64</v>
      </c>
      <c r="K57" s="115"/>
    </row>
    <row r="58" spans="1:11" ht="24">
      <c r="A58" s="114"/>
      <c r="B58" s="107">
        <v>1</v>
      </c>
      <c r="C58" s="10" t="s">
        <v>770</v>
      </c>
      <c r="D58" s="118" t="s">
        <v>770</v>
      </c>
      <c r="E58" s="118" t="s">
        <v>760</v>
      </c>
      <c r="F58" s="133"/>
      <c r="G58" s="134"/>
      <c r="H58" s="11" t="s">
        <v>771</v>
      </c>
      <c r="I58" s="14">
        <v>6.64</v>
      </c>
      <c r="J58" s="109">
        <f t="shared" si="0"/>
        <v>6.64</v>
      </c>
      <c r="K58" s="115"/>
    </row>
    <row r="59" spans="1:11" ht="24">
      <c r="A59" s="114"/>
      <c r="B59" s="107">
        <v>1</v>
      </c>
      <c r="C59" s="10" t="s">
        <v>772</v>
      </c>
      <c r="D59" s="118" t="s">
        <v>772</v>
      </c>
      <c r="E59" s="118" t="s">
        <v>751</v>
      </c>
      <c r="F59" s="133"/>
      <c r="G59" s="134"/>
      <c r="H59" s="11" t="s">
        <v>773</v>
      </c>
      <c r="I59" s="14">
        <v>6.31</v>
      </c>
      <c r="J59" s="109">
        <f t="shared" si="0"/>
        <v>6.31</v>
      </c>
      <c r="K59" s="115"/>
    </row>
    <row r="60" spans="1:11" ht="24">
      <c r="A60" s="114"/>
      <c r="B60" s="107">
        <v>1</v>
      </c>
      <c r="C60" s="10" t="s">
        <v>772</v>
      </c>
      <c r="D60" s="118" t="s">
        <v>772</v>
      </c>
      <c r="E60" s="118" t="s">
        <v>760</v>
      </c>
      <c r="F60" s="133"/>
      <c r="G60" s="134"/>
      <c r="H60" s="11" t="s">
        <v>773</v>
      </c>
      <c r="I60" s="14">
        <v>6.31</v>
      </c>
      <c r="J60" s="109">
        <f t="shared" si="0"/>
        <v>6.31</v>
      </c>
      <c r="K60" s="115"/>
    </row>
    <row r="61" spans="1:11">
      <c r="A61" s="114"/>
      <c r="B61" s="107">
        <v>1</v>
      </c>
      <c r="C61" s="10" t="s">
        <v>774</v>
      </c>
      <c r="D61" s="118" t="s">
        <v>774</v>
      </c>
      <c r="E61" s="118" t="s">
        <v>754</v>
      </c>
      <c r="F61" s="133"/>
      <c r="G61" s="134"/>
      <c r="H61" s="11" t="s">
        <v>775</v>
      </c>
      <c r="I61" s="14">
        <v>6.31</v>
      </c>
      <c r="J61" s="109">
        <f t="shared" si="0"/>
        <v>6.31</v>
      </c>
      <c r="K61" s="115"/>
    </row>
    <row r="62" spans="1:11">
      <c r="A62" s="114"/>
      <c r="B62" s="107">
        <v>1</v>
      </c>
      <c r="C62" s="10" t="s">
        <v>774</v>
      </c>
      <c r="D62" s="118" t="s">
        <v>774</v>
      </c>
      <c r="E62" s="118" t="s">
        <v>760</v>
      </c>
      <c r="F62" s="133"/>
      <c r="G62" s="134"/>
      <c r="H62" s="11" t="s">
        <v>775</v>
      </c>
      <c r="I62" s="14">
        <v>6.31</v>
      </c>
      <c r="J62" s="109">
        <f t="shared" si="0"/>
        <v>6.31</v>
      </c>
      <c r="K62" s="115"/>
    </row>
    <row r="63" spans="1:11">
      <c r="A63" s="114"/>
      <c r="B63" s="107">
        <v>1</v>
      </c>
      <c r="C63" s="10" t="s">
        <v>776</v>
      </c>
      <c r="D63" s="118" t="s">
        <v>776</v>
      </c>
      <c r="E63" s="118" t="s">
        <v>777</v>
      </c>
      <c r="F63" s="133"/>
      <c r="G63" s="134"/>
      <c r="H63" s="11" t="s">
        <v>778</v>
      </c>
      <c r="I63" s="14">
        <v>2.6</v>
      </c>
      <c r="J63" s="109">
        <f t="shared" si="0"/>
        <v>2.6</v>
      </c>
      <c r="K63" s="115"/>
    </row>
    <row r="64" spans="1:11">
      <c r="A64" s="114"/>
      <c r="B64" s="107">
        <v>1</v>
      </c>
      <c r="C64" s="10" t="s">
        <v>776</v>
      </c>
      <c r="D64" s="118" t="s">
        <v>776</v>
      </c>
      <c r="E64" s="118" t="s">
        <v>779</v>
      </c>
      <c r="F64" s="133"/>
      <c r="G64" s="134"/>
      <c r="H64" s="11" t="s">
        <v>778</v>
      </c>
      <c r="I64" s="14">
        <v>2.6</v>
      </c>
      <c r="J64" s="109">
        <f t="shared" si="0"/>
        <v>2.6</v>
      </c>
      <c r="K64" s="115"/>
    </row>
    <row r="65" spans="1:11" ht="48">
      <c r="A65" s="114"/>
      <c r="B65" s="108">
        <v>1</v>
      </c>
      <c r="C65" s="12" t="s">
        <v>780</v>
      </c>
      <c r="D65" s="119" t="s">
        <v>797</v>
      </c>
      <c r="E65" s="119" t="s">
        <v>781</v>
      </c>
      <c r="F65" s="143"/>
      <c r="G65" s="144"/>
      <c r="H65" s="13" t="s">
        <v>799</v>
      </c>
      <c r="I65" s="15">
        <v>19.87</v>
      </c>
      <c r="J65" s="110">
        <f t="shared" si="0"/>
        <v>19.87</v>
      </c>
      <c r="K65" s="115"/>
    </row>
    <row r="66" spans="1:11">
      <c r="A66" s="114"/>
      <c r="B66" s="126"/>
      <c r="C66" s="126"/>
      <c r="D66" s="126"/>
      <c r="E66" s="126"/>
      <c r="F66" s="126"/>
      <c r="G66" s="126"/>
      <c r="H66" s="126"/>
      <c r="I66" s="127" t="s">
        <v>255</v>
      </c>
      <c r="J66" s="128">
        <f>SUM(J22:J65)</f>
        <v>305.66000000000008</v>
      </c>
      <c r="K66" s="115"/>
    </row>
    <row r="67" spans="1:11">
      <c r="A67" s="114"/>
      <c r="B67" s="126"/>
      <c r="C67" s="126"/>
      <c r="D67" s="126"/>
      <c r="E67" s="126"/>
      <c r="F67" s="126"/>
      <c r="G67" s="126"/>
      <c r="H67" s="126"/>
      <c r="I67" s="127" t="s">
        <v>806</v>
      </c>
      <c r="J67" s="128">
        <v>0</v>
      </c>
      <c r="K67" s="115"/>
    </row>
    <row r="68" spans="1:11" hidden="1" outlineLevel="1">
      <c r="A68" s="114"/>
      <c r="B68" s="126"/>
      <c r="C68" s="126"/>
      <c r="D68" s="126"/>
      <c r="E68" s="126"/>
      <c r="F68" s="126"/>
      <c r="G68" s="126"/>
      <c r="H68" s="126"/>
      <c r="I68" s="127" t="s">
        <v>185</v>
      </c>
      <c r="J68" s="128"/>
      <c r="K68" s="115"/>
    </row>
    <row r="69" spans="1:11" collapsed="1">
      <c r="A69" s="114"/>
      <c r="B69" s="126"/>
      <c r="C69" s="126"/>
      <c r="D69" s="126"/>
      <c r="E69" s="126"/>
      <c r="F69" s="126"/>
      <c r="G69" s="126"/>
      <c r="H69" s="126"/>
      <c r="I69" s="127" t="s">
        <v>257</v>
      </c>
      <c r="J69" s="128">
        <f>SUM(J66:J68)</f>
        <v>305.66000000000008</v>
      </c>
      <c r="K69" s="115"/>
    </row>
    <row r="70" spans="1:11">
      <c r="A70" s="6"/>
      <c r="B70" s="7"/>
      <c r="C70" s="7"/>
      <c r="D70" s="7"/>
      <c r="E70" s="7"/>
      <c r="F70" s="7"/>
      <c r="G70" s="7"/>
      <c r="H70" s="7" t="s">
        <v>798</v>
      </c>
      <c r="I70" s="7"/>
      <c r="J70" s="7"/>
      <c r="K70" s="8"/>
    </row>
    <row r="72" spans="1:11">
      <c r="H72" s="1" t="s">
        <v>807</v>
      </c>
      <c r="I72" s="132">
        <v>305.66000000000003</v>
      </c>
    </row>
    <row r="73" spans="1:11" hidden="1">
      <c r="H73" s="131" t="s">
        <v>808</v>
      </c>
      <c r="I73" s="130"/>
    </row>
    <row r="75" spans="1:11">
      <c r="H75" s="1" t="s">
        <v>800</v>
      </c>
      <c r="I75" s="91">
        <f>'Tax Invoice'!E14</f>
        <v>43.99</v>
      </c>
    </row>
    <row r="76" spans="1:11">
      <c r="H76" s="1" t="s">
        <v>705</v>
      </c>
      <c r="I76" s="91">
        <f>'Tax Invoice'!M11</f>
        <v>35.44</v>
      </c>
    </row>
    <row r="77" spans="1:11">
      <c r="H77" s="1" t="s">
        <v>801</v>
      </c>
      <c r="I77" s="91">
        <f>I79/I76</f>
        <v>379.40133747178345</v>
      </c>
    </row>
    <row r="78" spans="1:11">
      <c r="H78" s="1" t="s">
        <v>802</v>
      </c>
      <c r="I78" s="91">
        <f>I80/I76</f>
        <v>379.40133747178345</v>
      </c>
    </row>
    <row r="79" spans="1:11">
      <c r="H79" s="1" t="s">
        <v>706</v>
      </c>
      <c r="I79" s="91">
        <f>J66*I75</f>
        <v>13445.983400000005</v>
      </c>
    </row>
    <row r="80" spans="1:11">
      <c r="H80" s="1" t="s">
        <v>707</v>
      </c>
      <c r="I80" s="91">
        <f>J69*I75</f>
        <v>13445.983400000005</v>
      </c>
    </row>
  </sheetData>
  <mergeCells count="48">
    <mergeCell ref="F65:G65"/>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78</v>
      </c>
      <c r="O1" t="s">
        <v>144</v>
      </c>
      <c r="T1" t="s">
        <v>255</v>
      </c>
      <c r="U1">
        <v>305.66000000000008</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305.66000000000008</v>
      </c>
    </row>
    <row r="5" spans="1:21">
      <c r="A5" s="114"/>
      <c r="B5" s="121" t="s">
        <v>137</v>
      </c>
      <c r="C5" s="120"/>
      <c r="D5" s="120"/>
      <c r="E5" s="120"/>
      <c r="F5" s="120"/>
      <c r="G5" s="120"/>
      <c r="H5" s="120"/>
      <c r="I5" s="120"/>
      <c r="J5" s="115"/>
      <c r="S5" t="s">
        <v>798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5"/>
      <c r="J10" s="115"/>
    </row>
    <row r="11" spans="1:21">
      <c r="A11" s="114"/>
      <c r="B11" s="114" t="s">
        <v>709</v>
      </c>
      <c r="C11" s="120"/>
      <c r="D11" s="120"/>
      <c r="E11" s="115"/>
      <c r="F11" s="116"/>
      <c r="G11" s="116" t="s">
        <v>709</v>
      </c>
      <c r="H11" s="120"/>
      <c r="I11" s="136"/>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7">
        <v>45177</v>
      </c>
      <c r="J14" s="115"/>
    </row>
    <row r="15" spans="1:21">
      <c r="A15" s="114"/>
      <c r="B15" s="6" t="s">
        <v>6</v>
      </c>
      <c r="C15" s="7"/>
      <c r="D15" s="7"/>
      <c r="E15" s="8"/>
      <c r="F15" s="116"/>
      <c r="G15" s="9" t="s">
        <v>6</v>
      </c>
      <c r="H15" s="120"/>
      <c r="I15" s="138"/>
      <c r="J15" s="115"/>
    </row>
    <row r="16" spans="1:21">
      <c r="A16" s="114"/>
      <c r="B16" s="120"/>
      <c r="C16" s="120"/>
      <c r="D16" s="120"/>
      <c r="E16" s="120"/>
      <c r="F16" s="120"/>
      <c r="G16" s="120"/>
      <c r="H16" s="123" t="s">
        <v>142</v>
      </c>
      <c r="I16" s="129">
        <v>39919</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162</v>
      </c>
      <c r="J18" s="115"/>
    </row>
    <row r="19" spans="1:16">
      <c r="A19" s="114"/>
      <c r="B19" s="120"/>
      <c r="C19" s="120"/>
      <c r="D19" s="120"/>
      <c r="E19" s="120"/>
      <c r="F19" s="120"/>
      <c r="G19" s="120"/>
      <c r="H19" s="120"/>
      <c r="I19" s="120"/>
      <c r="J19" s="115"/>
      <c r="P19">
        <v>45177</v>
      </c>
    </row>
    <row r="20" spans="1:16">
      <c r="A20" s="114"/>
      <c r="B20" s="100" t="s">
        <v>198</v>
      </c>
      <c r="C20" s="100" t="s">
        <v>199</v>
      </c>
      <c r="D20" s="117" t="s">
        <v>200</v>
      </c>
      <c r="E20" s="139" t="s">
        <v>201</v>
      </c>
      <c r="F20" s="140"/>
      <c r="G20" s="100" t="s">
        <v>169</v>
      </c>
      <c r="H20" s="100" t="s">
        <v>202</v>
      </c>
      <c r="I20" s="100" t="s">
        <v>21</v>
      </c>
      <c r="J20" s="115"/>
    </row>
    <row r="21" spans="1:16">
      <c r="A21" s="114"/>
      <c r="B21" s="105"/>
      <c r="C21" s="105"/>
      <c r="D21" s="106"/>
      <c r="E21" s="141"/>
      <c r="F21" s="142"/>
      <c r="G21" s="105" t="s">
        <v>141</v>
      </c>
      <c r="H21" s="105"/>
      <c r="I21" s="105"/>
      <c r="J21" s="115"/>
    </row>
    <row r="22" spans="1:16" ht="96">
      <c r="A22" s="114"/>
      <c r="B22" s="107">
        <v>5</v>
      </c>
      <c r="C22" s="10" t="s">
        <v>715</v>
      </c>
      <c r="D22" s="118" t="s">
        <v>23</v>
      </c>
      <c r="E22" s="133"/>
      <c r="F22" s="134"/>
      <c r="G22" s="11" t="s">
        <v>716</v>
      </c>
      <c r="H22" s="14">
        <v>1.76</v>
      </c>
      <c r="I22" s="109">
        <f t="shared" ref="I22:I65" si="0">H22*B22</f>
        <v>8.8000000000000007</v>
      </c>
      <c r="J22" s="115"/>
    </row>
    <row r="23" spans="1:16" ht="96">
      <c r="A23" s="114"/>
      <c r="B23" s="107">
        <v>10</v>
      </c>
      <c r="C23" s="10" t="s">
        <v>715</v>
      </c>
      <c r="D23" s="118" t="s">
        <v>25</v>
      </c>
      <c r="E23" s="133"/>
      <c r="F23" s="134"/>
      <c r="G23" s="11" t="s">
        <v>716</v>
      </c>
      <c r="H23" s="14">
        <v>1.76</v>
      </c>
      <c r="I23" s="109">
        <f t="shared" si="0"/>
        <v>17.600000000000001</v>
      </c>
      <c r="J23" s="115"/>
    </row>
    <row r="24" spans="1:16" ht="192">
      <c r="A24" s="114"/>
      <c r="B24" s="107">
        <v>2</v>
      </c>
      <c r="C24" s="10" t="s">
        <v>717</v>
      </c>
      <c r="D24" s="118" t="s">
        <v>25</v>
      </c>
      <c r="E24" s="133"/>
      <c r="F24" s="134"/>
      <c r="G24" s="11" t="s">
        <v>718</v>
      </c>
      <c r="H24" s="14">
        <v>5.04</v>
      </c>
      <c r="I24" s="109">
        <f t="shared" si="0"/>
        <v>10.08</v>
      </c>
      <c r="J24" s="115"/>
    </row>
    <row r="25" spans="1:16" ht="192">
      <c r="A25" s="114"/>
      <c r="B25" s="107">
        <v>2</v>
      </c>
      <c r="C25" s="10" t="s">
        <v>717</v>
      </c>
      <c r="D25" s="118" t="s">
        <v>26</v>
      </c>
      <c r="E25" s="133"/>
      <c r="F25" s="134"/>
      <c r="G25" s="11" t="s">
        <v>718</v>
      </c>
      <c r="H25" s="14">
        <v>5.84</v>
      </c>
      <c r="I25" s="109">
        <f t="shared" si="0"/>
        <v>11.68</v>
      </c>
      <c r="J25" s="115"/>
    </row>
    <row r="26" spans="1:16" ht="168">
      <c r="A26" s="114"/>
      <c r="B26" s="107">
        <v>5</v>
      </c>
      <c r="C26" s="10" t="s">
        <v>719</v>
      </c>
      <c r="D26" s="118" t="s">
        <v>25</v>
      </c>
      <c r="E26" s="133"/>
      <c r="F26" s="134"/>
      <c r="G26" s="11" t="s">
        <v>720</v>
      </c>
      <c r="H26" s="14">
        <v>2.02</v>
      </c>
      <c r="I26" s="109">
        <f t="shared" si="0"/>
        <v>10.1</v>
      </c>
      <c r="J26" s="115"/>
    </row>
    <row r="27" spans="1:16" ht="168">
      <c r="A27" s="114"/>
      <c r="B27" s="107">
        <v>2</v>
      </c>
      <c r="C27" s="10" t="s">
        <v>719</v>
      </c>
      <c r="D27" s="118" t="s">
        <v>26</v>
      </c>
      <c r="E27" s="133"/>
      <c r="F27" s="134"/>
      <c r="G27" s="11" t="s">
        <v>720</v>
      </c>
      <c r="H27" s="14">
        <v>2.02</v>
      </c>
      <c r="I27" s="109">
        <f t="shared" si="0"/>
        <v>4.04</v>
      </c>
      <c r="J27" s="115"/>
    </row>
    <row r="28" spans="1:16" ht="192">
      <c r="A28" s="114"/>
      <c r="B28" s="107">
        <v>2</v>
      </c>
      <c r="C28" s="10" t="s">
        <v>721</v>
      </c>
      <c r="D28" s="118" t="s">
        <v>722</v>
      </c>
      <c r="E28" s="133"/>
      <c r="F28" s="134"/>
      <c r="G28" s="11" t="s">
        <v>723</v>
      </c>
      <c r="H28" s="14">
        <v>2.35</v>
      </c>
      <c r="I28" s="109">
        <f t="shared" si="0"/>
        <v>4.7</v>
      </c>
      <c r="J28" s="115"/>
    </row>
    <row r="29" spans="1:16" ht="192">
      <c r="A29" s="114"/>
      <c r="B29" s="107">
        <v>2</v>
      </c>
      <c r="C29" s="10" t="s">
        <v>721</v>
      </c>
      <c r="D29" s="118" t="s">
        <v>724</v>
      </c>
      <c r="E29" s="133"/>
      <c r="F29" s="134"/>
      <c r="G29" s="11" t="s">
        <v>723</v>
      </c>
      <c r="H29" s="14">
        <v>2.35</v>
      </c>
      <c r="I29" s="109">
        <f t="shared" si="0"/>
        <v>4.7</v>
      </c>
      <c r="J29" s="115"/>
    </row>
    <row r="30" spans="1:16" ht="192">
      <c r="A30" s="114"/>
      <c r="B30" s="107">
        <v>2</v>
      </c>
      <c r="C30" s="10" t="s">
        <v>721</v>
      </c>
      <c r="D30" s="118" t="s">
        <v>725</v>
      </c>
      <c r="E30" s="133"/>
      <c r="F30" s="134"/>
      <c r="G30" s="11" t="s">
        <v>723</v>
      </c>
      <c r="H30" s="14">
        <v>2.35</v>
      </c>
      <c r="I30" s="109">
        <f t="shared" si="0"/>
        <v>4.7</v>
      </c>
      <c r="J30" s="115"/>
    </row>
    <row r="31" spans="1:16" ht="192">
      <c r="A31" s="114"/>
      <c r="B31" s="107">
        <v>2</v>
      </c>
      <c r="C31" s="10" t="s">
        <v>721</v>
      </c>
      <c r="D31" s="118" t="s">
        <v>726</v>
      </c>
      <c r="E31" s="133"/>
      <c r="F31" s="134"/>
      <c r="G31" s="11" t="s">
        <v>723</v>
      </c>
      <c r="H31" s="14">
        <v>2.35</v>
      </c>
      <c r="I31" s="109">
        <f t="shared" si="0"/>
        <v>4.7</v>
      </c>
      <c r="J31" s="115"/>
    </row>
    <row r="32" spans="1:16" ht="252">
      <c r="A32" s="114"/>
      <c r="B32" s="107">
        <v>2</v>
      </c>
      <c r="C32" s="10" t="s">
        <v>727</v>
      </c>
      <c r="D32" s="118" t="s">
        <v>722</v>
      </c>
      <c r="E32" s="133"/>
      <c r="F32" s="134"/>
      <c r="G32" s="11" t="s">
        <v>728</v>
      </c>
      <c r="H32" s="14">
        <v>6.72</v>
      </c>
      <c r="I32" s="109">
        <f t="shared" si="0"/>
        <v>13.44</v>
      </c>
      <c r="J32" s="115"/>
    </row>
    <row r="33" spans="1:10" ht="252">
      <c r="A33" s="114"/>
      <c r="B33" s="107">
        <v>2</v>
      </c>
      <c r="C33" s="10" t="s">
        <v>727</v>
      </c>
      <c r="D33" s="118" t="s">
        <v>729</v>
      </c>
      <c r="E33" s="133"/>
      <c r="F33" s="134"/>
      <c r="G33" s="11" t="s">
        <v>728</v>
      </c>
      <c r="H33" s="14">
        <v>7.31</v>
      </c>
      <c r="I33" s="109">
        <f t="shared" si="0"/>
        <v>14.62</v>
      </c>
      <c r="J33" s="115"/>
    </row>
    <row r="34" spans="1:10" ht="216">
      <c r="A34" s="114"/>
      <c r="B34" s="107">
        <v>2</v>
      </c>
      <c r="C34" s="10" t="s">
        <v>730</v>
      </c>
      <c r="D34" s="118" t="s">
        <v>272</v>
      </c>
      <c r="E34" s="133" t="s">
        <v>25</v>
      </c>
      <c r="F34" s="134"/>
      <c r="G34" s="11" t="s">
        <v>731</v>
      </c>
      <c r="H34" s="14">
        <v>5.46</v>
      </c>
      <c r="I34" s="109">
        <f t="shared" si="0"/>
        <v>10.92</v>
      </c>
      <c r="J34" s="115"/>
    </row>
    <row r="35" spans="1:10" ht="228">
      <c r="A35" s="114"/>
      <c r="B35" s="107">
        <v>4</v>
      </c>
      <c r="C35" s="10" t="s">
        <v>732</v>
      </c>
      <c r="D35" s="118" t="s">
        <v>26</v>
      </c>
      <c r="E35" s="133" t="s">
        <v>733</v>
      </c>
      <c r="F35" s="134"/>
      <c r="G35" s="11" t="s">
        <v>734</v>
      </c>
      <c r="H35" s="14">
        <v>6.14</v>
      </c>
      <c r="I35" s="109">
        <f t="shared" si="0"/>
        <v>24.56</v>
      </c>
      <c r="J35" s="115"/>
    </row>
    <row r="36" spans="1:10" ht="276">
      <c r="A36" s="114"/>
      <c r="B36" s="107">
        <v>2</v>
      </c>
      <c r="C36" s="10" t="s">
        <v>735</v>
      </c>
      <c r="D36" s="118" t="s">
        <v>736</v>
      </c>
      <c r="E36" s="133" t="s">
        <v>737</v>
      </c>
      <c r="F36" s="134"/>
      <c r="G36" s="11" t="s">
        <v>738</v>
      </c>
      <c r="H36" s="14">
        <v>5.38</v>
      </c>
      <c r="I36" s="109">
        <f t="shared" si="0"/>
        <v>10.76</v>
      </c>
      <c r="J36" s="115"/>
    </row>
    <row r="37" spans="1:10" ht="276">
      <c r="A37" s="114"/>
      <c r="B37" s="107">
        <v>2</v>
      </c>
      <c r="C37" s="10" t="s">
        <v>735</v>
      </c>
      <c r="D37" s="118" t="s">
        <v>736</v>
      </c>
      <c r="E37" s="133" t="s">
        <v>739</v>
      </c>
      <c r="F37" s="134"/>
      <c r="G37" s="11" t="s">
        <v>738</v>
      </c>
      <c r="H37" s="14">
        <v>5.38</v>
      </c>
      <c r="I37" s="109">
        <f t="shared" si="0"/>
        <v>10.76</v>
      </c>
      <c r="J37" s="115"/>
    </row>
    <row r="38" spans="1:10" ht="228">
      <c r="A38" s="114"/>
      <c r="B38" s="107">
        <v>2</v>
      </c>
      <c r="C38" s="10" t="s">
        <v>740</v>
      </c>
      <c r="D38" s="118" t="s">
        <v>741</v>
      </c>
      <c r="E38" s="133"/>
      <c r="F38" s="134"/>
      <c r="G38" s="11" t="s">
        <v>742</v>
      </c>
      <c r="H38" s="14">
        <v>5.89</v>
      </c>
      <c r="I38" s="109">
        <f t="shared" si="0"/>
        <v>11.78</v>
      </c>
      <c r="J38" s="115"/>
    </row>
    <row r="39" spans="1:10" ht="228">
      <c r="A39" s="114"/>
      <c r="B39" s="107">
        <v>2</v>
      </c>
      <c r="C39" s="10" t="s">
        <v>740</v>
      </c>
      <c r="D39" s="118" t="s">
        <v>743</v>
      </c>
      <c r="E39" s="133"/>
      <c r="F39" s="134"/>
      <c r="G39" s="11" t="s">
        <v>742</v>
      </c>
      <c r="H39" s="14">
        <v>6.73</v>
      </c>
      <c r="I39" s="109">
        <f t="shared" si="0"/>
        <v>13.46</v>
      </c>
      <c r="J39" s="115"/>
    </row>
    <row r="40" spans="1:10" ht="132">
      <c r="A40" s="114"/>
      <c r="B40" s="107">
        <v>1</v>
      </c>
      <c r="C40" s="10" t="s">
        <v>744</v>
      </c>
      <c r="D40" s="118" t="s">
        <v>745</v>
      </c>
      <c r="E40" s="133"/>
      <c r="F40" s="134"/>
      <c r="G40" s="11" t="s">
        <v>746</v>
      </c>
      <c r="H40" s="14">
        <v>1</v>
      </c>
      <c r="I40" s="109">
        <f t="shared" si="0"/>
        <v>1</v>
      </c>
      <c r="J40" s="115"/>
    </row>
    <row r="41" spans="1:10" ht="132">
      <c r="A41" s="114"/>
      <c r="B41" s="107">
        <v>1</v>
      </c>
      <c r="C41" s="10" t="s">
        <v>744</v>
      </c>
      <c r="D41" s="118" t="s">
        <v>747</v>
      </c>
      <c r="E41" s="133"/>
      <c r="F41" s="134"/>
      <c r="G41" s="11" t="s">
        <v>746</v>
      </c>
      <c r="H41" s="14">
        <v>1</v>
      </c>
      <c r="I41" s="109">
        <f t="shared" si="0"/>
        <v>1</v>
      </c>
      <c r="J41" s="115"/>
    </row>
    <row r="42" spans="1:10" ht="84">
      <c r="A42" s="114"/>
      <c r="B42" s="107">
        <v>1</v>
      </c>
      <c r="C42" s="10" t="s">
        <v>748</v>
      </c>
      <c r="D42" s="118" t="s">
        <v>749</v>
      </c>
      <c r="E42" s="133"/>
      <c r="F42" s="134"/>
      <c r="G42" s="11" t="s">
        <v>750</v>
      </c>
      <c r="H42" s="14">
        <v>0.83</v>
      </c>
      <c r="I42" s="109">
        <f t="shared" si="0"/>
        <v>0.83</v>
      </c>
      <c r="J42" s="115"/>
    </row>
    <row r="43" spans="1:10" ht="84">
      <c r="A43" s="114"/>
      <c r="B43" s="107">
        <v>1</v>
      </c>
      <c r="C43" s="10" t="s">
        <v>748</v>
      </c>
      <c r="D43" s="118" t="s">
        <v>751</v>
      </c>
      <c r="E43" s="133"/>
      <c r="F43" s="134"/>
      <c r="G43" s="11" t="s">
        <v>750</v>
      </c>
      <c r="H43" s="14">
        <v>0.83</v>
      </c>
      <c r="I43" s="109">
        <f t="shared" si="0"/>
        <v>0.83</v>
      </c>
      <c r="J43" s="115"/>
    </row>
    <row r="44" spans="1:10" ht="96">
      <c r="A44" s="114"/>
      <c r="B44" s="107">
        <v>1</v>
      </c>
      <c r="C44" s="10" t="s">
        <v>752</v>
      </c>
      <c r="D44" s="118" t="s">
        <v>751</v>
      </c>
      <c r="E44" s="133"/>
      <c r="F44" s="134"/>
      <c r="G44" s="11" t="s">
        <v>753</v>
      </c>
      <c r="H44" s="14">
        <v>1</v>
      </c>
      <c r="I44" s="109">
        <f t="shared" si="0"/>
        <v>1</v>
      </c>
      <c r="J44" s="115"/>
    </row>
    <row r="45" spans="1:10" ht="96">
      <c r="A45" s="114"/>
      <c r="B45" s="107">
        <v>1</v>
      </c>
      <c r="C45" s="10" t="s">
        <v>752</v>
      </c>
      <c r="D45" s="118" t="s">
        <v>754</v>
      </c>
      <c r="E45" s="133"/>
      <c r="F45" s="134"/>
      <c r="G45" s="11" t="s">
        <v>753</v>
      </c>
      <c r="H45" s="14">
        <v>1</v>
      </c>
      <c r="I45" s="109">
        <f t="shared" si="0"/>
        <v>1</v>
      </c>
      <c r="J45" s="115"/>
    </row>
    <row r="46" spans="1:10" ht="60">
      <c r="A46" s="114"/>
      <c r="B46" s="107">
        <v>1</v>
      </c>
      <c r="C46" s="10" t="s">
        <v>755</v>
      </c>
      <c r="D46" s="118" t="s">
        <v>749</v>
      </c>
      <c r="E46" s="133"/>
      <c r="F46" s="134"/>
      <c r="G46" s="11" t="s">
        <v>756</v>
      </c>
      <c r="H46" s="14">
        <v>3.78</v>
      </c>
      <c r="I46" s="109">
        <f t="shared" si="0"/>
        <v>3.78</v>
      </c>
      <c r="J46" s="115"/>
    </row>
    <row r="47" spans="1:10" ht="60">
      <c r="A47" s="114"/>
      <c r="B47" s="107">
        <v>1</v>
      </c>
      <c r="C47" s="10" t="s">
        <v>755</v>
      </c>
      <c r="D47" s="118" t="s">
        <v>757</v>
      </c>
      <c r="E47" s="133"/>
      <c r="F47" s="134"/>
      <c r="G47" s="11" t="s">
        <v>756</v>
      </c>
      <c r="H47" s="14">
        <v>3.78</v>
      </c>
      <c r="I47" s="109">
        <f t="shared" si="0"/>
        <v>3.78</v>
      </c>
      <c r="J47" s="115"/>
    </row>
    <row r="48" spans="1:10" ht="84">
      <c r="A48" s="114"/>
      <c r="B48" s="107">
        <v>1</v>
      </c>
      <c r="C48" s="10" t="s">
        <v>758</v>
      </c>
      <c r="D48" s="118" t="s">
        <v>745</v>
      </c>
      <c r="E48" s="133"/>
      <c r="F48" s="134"/>
      <c r="G48" s="11" t="s">
        <v>759</v>
      </c>
      <c r="H48" s="14">
        <v>4.83</v>
      </c>
      <c r="I48" s="109">
        <f t="shared" si="0"/>
        <v>4.83</v>
      </c>
      <c r="J48" s="115"/>
    </row>
    <row r="49" spans="1:10" ht="84">
      <c r="A49" s="114"/>
      <c r="B49" s="107">
        <v>1</v>
      </c>
      <c r="C49" s="10" t="s">
        <v>758</v>
      </c>
      <c r="D49" s="118" t="s">
        <v>760</v>
      </c>
      <c r="E49" s="133"/>
      <c r="F49" s="134"/>
      <c r="G49" s="11" t="s">
        <v>759</v>
      </c>
      <c r="H49" s="14">
        <v>4.83</v>
      </c>
      <c r="I49" s="109">
        <f t="shared" si="0"/>
        <v>4.83</v>
      </c>
      <c r="J49" s="115"/>
    </row>
    <row r="50" spans="1:10" ht="108">
      <c r="A50" s="114"/>
      <c r="B50" s="107">
        <v>1</v>
      </c>
      <c r="C50" s="10" t="s">
        <v>761</v>
      </c>
      <c r="D50" s="118" t="s">
        <v>749</v>
      </c>
      <c r="E50" s="133"/>
      <c r="F50" s="134"/>
      <c r="G50" s="11" t="s">
        <v>762</v>
      </c>
      <c r="H50" s="14">
        <v>2.4900000000000002</v>
      </c>
      <c r="I50" s="109">
        <f t="shared" si="0"/>
        <v>2.4900000000000002</v>
      </c>
      <c r="J50" s="115"/>
    </row>
    <row r="51" spans="1:10" ht="72">
      <c r="A51" s="114"/>
      <c r="B51" s="107">
        <v>1</v>
      </c>
      <c r="C51" s="10" t="s">
        <v>763</v>
      </c>
      <c r="D51" s="118" t="s">
        <v>745</v>
      </c>
      <c r="E51" s="133"/>
      <c r="F51" s="134"/>
      <c r="G51" s="11" t="s">
        <v>764</v>
      </c>
      <c r="H51" s="14">
        <v>2.52</v>
      </c>
      <c r="I51" s="109">
        <f t="shared" si="0"/>
        <v>2.52</v>
      </c>
      <c r="J51" s="115"/>
    </row>
    <row r="52" spans="1:10" ht="72">
      <c r="A52" s="114"/>
      <c r="B52" s="107">
        <v>1</v>
      </c>
      <c r="C52" s="10" t="s">
        <v>763</v>
      </c>
      <c r="D52" s="118" t="s">
        <v>765</v>
      </c>
      <c r="E52" s="133"/>
      <c r="F52" s="134"/>
      <c r="G52" s="11" t="s">
        <v>764</v>
      </c>
      <c r="H52" s="14">
        <v>2.52</v>
      </c>
      <c r="I52" s="109">
        <f t="shared" si="0"/>
        <v>2.52</v>
      </c>
      <c r="J52" s="115"/>
    </row>
    <row r="53" spans="1:10" ht="72">
      <c r="A53" s="114"/>
      <c r="B53" s="107">
        <v>1</v>
      </c>
      <c r="C53" s="10" t="s">
        <v>766</v>
      </c>
      <c r="D53" s="118" t="s">
        <v>751</v>
      </c>
      <c r="E53" s="133"/>
      <c r="F53" s="134"/>
      <c r="G53" s="11" t="s">
        <v>767</v>
      </c>
      <c r="H53" s="14">
        <v>4.67</v>
      </c>
      <c r="I53" s="109">
        <f t="shared" si="0"/>
        <v>4.67</v>
      </c>
      <c r="J53" s="115"/>
    </row>
    <row r="54" spans="1:10" ht="72">
      <c r="A54" s="114"/>
      <c r="B54" s="107">
        <v>1</v>
      </c>
      <c r="C54" s="10" t="s">
        <v>766</v>
      </c>
      <c r="D54" s="118" t="s">
        <v>754</v>
      </c>
      <c r="E54" s="133"/>
      <c r="F54" s="134"/>
      <c r="G54" s="11" t="s">
        <v>767</v>
      </c>
      <c r="H54" s="14">
        <v>4.67</v>
      </c>
      <c r="I54" s="109">
        <f t="shared" si="0"/>
        <v>4.67</v>
      </c>
      <c r="J54" s="115"/>
    </row>
    <row r="55" spans="1:10" ht="108">
      <c r="A55" s="114"/>
      <c r="B55" s="107">
        <v>1</v>
      </c>
      <c r="C55" s="10" t="s">
        <v>768</v>
      </c>
      <c r="D55" s="118" t="s">
        <v>745</v>
      </c>
      <c r="E55" s="133"/>
      <c r="F55" s="134"/>
      <c r="G55" s="11" t="s">
        <v>769</v>
      </c>
      <c r="H55" s="14">
        <v>5.46</v>
      </c>
      <c r="I55" s="109">
        <f t="shared" si="0"/>
        <v>5.46</v>
      </c>
      <c r="J55" s="115"/>
    </row>
    <row r="56" spans="1:10" ht="108">
      <c r="A56" s="114"/>
      <c r="B56" s="107">
        <v>1</v>
      </c>
      <c r="C56" s="10" t="s">
        <v>768</v>
      </c>
      <c r="D56" s="118" t="s">
        <v>754</v>
      </c>
      <c r="E56" s="133"/>
      <c r="F56" s="134"/>
      <c r="G56" s="11" t="s">
        <v>769</v>
      </c>
      <c r="H56" s="14">
        <v>5.46</v>
      </c>
      <c r="I56" s="109">
        <f t="shared" si="0"/>
        <v>5.46</v>
      </c>
      <c r="J56" s="115"/>
    </row>
    <row r="57" spans="1:10" ht="108">
      <c r="A57" s="114"/>
      <c r="B57" s="107">
        <v>1</v>
      </c>
      <c r="C57" s="10" t="s">
        <v>770</v>
      </c>
      <c r="D57" s="118" t="s">
        <v>747</v>
      </c>
      <c r="E57" s="133"/>
      <c r="F57" s="134"/>
      <c r="G57" s="11" t="s">
        <v>771</v>
      </c>
      <c r="H57" s="14">
        <v>6.64</v>
      </c>
      <c r="I57" s="109">
        <f t="shared" si="0"/>
        <v>6.64</v>
      </c>
      <c r="J57" s="115"/>
    </row>
    <row r="58" spans="1:10" ht="108">
      <c r="A58" s="114"/>
      <c r="B58" s="107">
        <v>1</v>
      </c>
      <c r="C58" s="10" t="s">
        <v>770</v>
      </c>
      <c r="D58" s="118" t="s">
        <v>760</v>
      </c>
      <c r="E58" s="133"/>
      <c r="F58" s="134"/>
      <c r="G58" s="11" t="s">
        <v>771</v>
      </c>
      <c r="H58" s="14">
        <v>6.64</v>
      </c>
      <c r="I58" s="109">
        <f t="shared" si="0"/>
        <v>6.64</v>
      </c>
      <c r="J58" s="115"/>
    </row>
    <row r="59" spans="1:10" ht="132">
      <c r="A59" s="114"/>
      <c r="B59" s="107">
        <v>1</v>
      </c>
      <c r="C59" s="10" t="s">
        <v>772</v>
      </c>
      <c r="D59" s="118" t="s">
        <v>751</v>
      </c>
      <c r="E59" s="133"/>
      <c r="F59" s="134"/>
      <c r="G59" s="11" t="s">
        <v>773</v>
      </c>
      <c r="H59" s="14">
        <v>6.31</v>
      </c>
      <c r="I59" s="109">
        <f t="shared" si="0"/>
        <v>6.31</v>
      </c>
      <c r="J59" s="115"/>
    </row>
    <row r="60" spans="1:10" ht="132">
      <c r="A60" s="114"/>
      <c r="B60" s="107">
        <v>1</v>
      </c>
      <c r="C60" s="10" t="s">
        <v>772</v>
      </c>
      <c r="D60" s="118" t="s">
        <v>760</v>
      </c>
      <c r="E60" s="133"/>
      <c r="F60" s="134"/>
      <c r="G60" s="11" t="s">
        <v>773</v>
      </c>
      <c r="H60" s="14">
        <v>6.31</v>
      </c>
      <c r="I60" s="109">
        <f t="shared" si="0"/>
        <v>6.31</v>
      </c>
      <c r="J60" s="115"/>
    </row>
    <row r="61" spans="1:10" ht="72">
      <c r="A61" s="114"/>
      <c r="B61" s="107">
        <v>1</v>
      </c>
      <c r="C61" s="10" t="s">
        <v>774</v>
      </c>
      <c r="D61" s="118" t="s">
        <v>754</v>
      </c>
      <c r="E61" s="133"/>
      <c r="F61" s="134"/>
      <c r="G61" s="11" t="s">
        <v>775</v>
      </c>
      <c r="H61" s="14">
        <v>6.31</v>
      </c>
      <c r="I61" s="109">
        <f t="shared" si="0"/>
        <v>6.31</v>
      </c>
      <c r="J61" s="115"/>
    </row>
    <row r="62" spans="1:10" ht="72">
      <c r="A62" s="114"/>
      <c r="B62" s="107">
        <v>1</v>
      </c>
      <c r="C62" s="10" t="s">
        <v>774</v>
      </c>
      <c r="D62" s="118" t="s">
        <v>760</v>
      </c>
      <c r="E62" s="133"/>
      <c r="F62" s="134"/>
      <c r="G62" s="11" t="s">
        <v>775</v>
      </c>
      <c r="H62" s="14">
        <v>6.31</v>
      </c>
      <c r="I62" s="109">
        <f t="shared" si="0"/>
        <v>6.31</v>
      </c>
      <c r="J62" s="115"/>
    </row>
    <row r="63" spans="1:10" ht="84">
      <c r="A63" s="114"/>
      <c r="B63" s="107">
        <v>1</v>
      </c>
      <c r="C63" s="10" t="s">
        <v>776</v>
      </c>
      <c r="D63" s="118" t="s">
        <v>777</v>
      </c>
      <c r="E63" s="133"/>
      <c r="F63" s="134"/>
      <c r="G63" s="11" t="s">
        <v>778</v>
      </c>
      <c r="H63" s="14">
        <v>2.6</v>
      </c>
      <c r="I63" s="109">
        <f t="shared" si="0"/>
        <v>2.6</v>
      </c>
      <c r="J63" s="115"/>
    </row>
    <row r="64" spans="1:10" ht="84">
      <c r="A64" s="114"/>
      <c r="B64" s="107">
        <v>1</v>
      </c>
      <c r="C64" s="10" t="s">
        <v>776</v>
      </c>
      <c r="D64" s="118" t="s">
        <v>779</v>
      </c>
      <c r="E64" s="133"/>
      <c r="F64" s="134"/>
      <c r="G64" s="11" t="s">
        <v>778</v>
      </c>
      <c r="H64" s="14">
        <v>2.6</v>
      </c>
      <c r="I64" s="109">
        <f t="shared" si="0"/>
        <v>2.6</v>
      </c>
      <c r="J64" s="115"/>
    </row>
    <row r="65" spans="1:10" ht="348">
      <c r="A65" s="114"/>
      <c r="B65" s="108">
        <v>1</v>
      </c>
      <c r="C65" s="12" t="s">
        <v>780</v>
      </c>
      <c r="D65" s="119" t="s">
        <v>781</v>
      </c>
      <c r="E65" s="143"/>
      <c r="F65" s="144"/>
      <c r="G65" s="13" t="s">
        <v>799</v>
      </c>
      <c r="H65" s="15">
        <v>19.87</v>
      </c>
      <c r="I65" s="110">
        <f t="shared" si="0"/>
        <v>19.87</v>
      </c>
      <c r="J65" s="115"/>
    </row>
  </sheetData>
  <mergeCells count="48">
    <mergeCell ref="E63:F63"/>
    <mergeCell ref="E64:F64"/>
    <mergeCell ref="E65:F65"/>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305.66000000000008</v>
      </c>
      <c r="O2" t="s">
        <v>182</v>
      </c>
    </row>
    <row r="3" spans="1:15" ht="12.75" customHeight="1">
      <c r="A3" s="114"/>
      <c r="B3" s="121" t="s">
        <v>135</v>
      </c>
      <c r="C3" s="120"/>
      <c r="D3" s="120"/>
      <c r="E3" s="120"/>
      <c r="F3" s="120"/>
      <c r="G3" s="120"/>
      <c r="H3" s="120"/>
      <c r="I3" s="120"/>
      <c r="J3" s="120"/>
      <c r="K3" s="120"/>
      <c r="L3" s="115"/>
      <c r="N3">
        <v>305.66000000000008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5">
        <f>IF(Invoice!J10&lt;&gt;"",Invoice!J10,"")</f>
        <v>51355</v>
      </c>
      <c r="L10" s="115"/>
    </row>
    <row r="11" spans="1:15" ht="12.75" customHeight="1">
      <c r="A11" s="114"/>
      <c r="B11" s="114" t="s">
        <v>804</v>
      </c>
      <c r="C11" s="120"/>
      <c r="D11" s="120"/>
      <c r="E11" s="120"/>
      <c r="F11" s="115"/>
      <c r="G11" s="116"/>
      <c r="H11" s="116" t="s">
        <v>804</v>
      </c>
      <c r="I11" s="120"/>
      <c r="J11" s="120"/>
      <c r="K11" s="136"/>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805</v>
      </c>
      <c r="C13" s="120"/>
      <c r="D13" s="120"/>
      <c r="E13" s="120"/>
      <c r="F13" s="115"/>
      <c r="G13" s="116"/>
      <c r="H13" s="116" t="s">
        <v>805</v>
      </c>
      <c r="I13" s="120"/>
      <c r="J13" s="120"/>
      <c r="K13" s="99" t="s">
        <v>11</v>
      </c>
      <c r="L13" s="115"/>
    </row>
    <row r="14" spans="1:15" ht="15" customHeight="1">
      <c r="A14" s="114"/>
      <c r="B14" s="114" t="s">
        <v>712</v>
      </c>
      <c r="C14" s="120"/>
      <c r="D14" s="120"/>
      <c r="E14" s="120"/>
      <c r="F14" s="115"/>
      <c r="G14" s="116"/>
      <c r="H14" s="116" t="s">
        <v>712</v>
      </c>
      <c r="I14" s="120"/>
      <c r="J14" s="120"/>
      <c r="K14" s="137">
        <f>Invoice!J14</f>
        <v>45178</v>
      </c>
      <c r="L14" s="115"/>
    </row>
    <row r="15" spans="1:15" ht="15" customHeight="1">
      <c r="A15" s="114"/>
      <c r="B15" s="6" t="s">
        <v>6</v>
      </c>
      <c r="C15" s="7"/>
      <c r="D15" s="7"/>
      <c r="E15" s="7"/>
      <c r="F15" s="8"/>
      <c r="G15" s="116"/>
      <c r="H15" s="9" t="s">
        <v>6</v>
      </c>
      <c r="I15" s="120"/>
      <c r="J15" s="120"/>
      <c r="K15" s="138"/>
      <c r="L15" s="115"/>
    </row>
    <row r="16" spans="1:15" ht="15" customHeight="1">
      <c r="A16" s="114"/>
      <c r="B16" s="120"/>
      <c r="C16" s="120"/>
      <c r="D16" s="120"/>
      <c r="E16" s="120"/>
      <c r="F16" s="120"/>
      <c r="G16" s="120"/>
      <c r="H16" s="120"/>
      <c r="I16" s="123" t="s">
        <v>142</v>
      </c>
      <c r="J16" s="123" t="s">
        <v>142</v>
      </c>
      <c r="K16" s="129">
        <v>39919</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9" t="s">
        <v>201</v>
      </c>
      <c r="G20" s="140"/>
      <c r="H20" s="100" t="s">
        <v>169</v>
      </c>
      <c r="I20" s="100" t="s">
        <v>202</v>
      </c>
      <c r="J20" s="100" t="s">
        <v>202</v>
      </c>
      <c r="K20" s="100" t="s">
        <v>21</v>
      </c>
      <c r="L20" s="115"/>
    </row>
    <row r="21" spans="1:12" ht="12.75" customHeight="1">
      <c r="A21" s="114"/>
      <c r="B21" s="105"/>
      <c r="C21" s="105"/>
      <c r="D21" s="105"/>
      <c r="E21" s="106"/>
      <c r="F21" s="141"/>
      <c r="G21" s="142"/>
      <c r="H21" s="105" t="s">
        <v>141</v>
      </c>
      <c r="I21" s="105"/>
      <c r="J21" s="105"/>
      <c r="K21" s="105"/>
      <c r="L21" s="115"/>
    </row>
    <row r="22" spans="1:12" ht="12" customHeight="1">
      <c r="A22" s="114"/>
      <c r="B22" s="107">
        <f>'Tax Invoice'!D18</f>
        <v>5</v>
      </c>
      <c r="C22" s="10" t="s">
        <v>715</v>
      </c>
      <c r="D22" s="10" t="s">
        <v>715</v>
      </c>
      <c r="E22" s="118" t="s">
        <v>23</v>
      </c>
      <c r="F22" s="133"/>
      <c r="G22" s="134"/>
      <c r="H22" s="11" t="s">
        <v>716</v>
      </c>
      <c r="I22" s="14">
        <f t="shared" ref="I22:I65" si="0">ROUNDUP(J22*$N$1,2)</f>
        <v>0.44</v>
      </c>
      <c r="J22" s="14">
        <v>1.76</v>
      </c>
      <c r="K22" s="109">
        <f t="shared" ref="K22:K65" si="1">I22*B22</f>
        <v>2.2000000000000002</v>
      </c>
      <c r="L22" s="115"/>
    </row>
    <row r="23" spans="1:12" ht="12" customHeight="1">
      <c r="A23" s="114"/>
      <c r="B23" s="107">
        <f>'Tax Invoice'!D19</f>
        <v>10</v>
      </c>
      <c r="C23" s="10" t="s">
        <v>715</v>
      </c>
      <c r="D23" s="10" t="s">
        <v>715</v>
      </c>
      <c r="E23" s="118" t="s">
        <v>25</v>
      </c>
      <c r="F23" s="133"/>
      <c r="G23" s="134"/>
      <c r="H23" s="11" t="s">
        <v>716</v>
      </c>
      <c r="I23" s="14">
        <f t="shared" si="0"/>
        <v>0.44</v>
      </c>
      <c r="J23" s="14">
        <v>1.76</v>
      </c>
      <c r="K23" s="109">
        <f t="shared" si="1"/>
        <v>4.4000000000000004</v>
      </c>
      <c r="L23" s="115"/>
    </row>
    <row r="24" spans="1:12" ht="24" customHeight="1">
      <c r="A24" s="114"/>
      <c r="B24" s="107">
        <f>'Tax Invoice'!D20</f>
        <v>2</v>
      </c>
      <c r="C24" s="10" t="s">
        <v>717</v>
      </c>
      <c r="D24" s="10" t="s">
        <v>782</v>
      </c>
      <c r="E24" s="118" t="s">
        <v>25</v>
      </c>
      <c r="F24" s="133"/>
      <c r="G24" s="134"/>
      <c r="H24" s="11" t="s">
        <v>718</v>
      </c>
      <c r="I24" s="14">
        <f t="shared" si="0"/>
        <v>1.26</v>
      </c>
      <c r="J24" s="14">
        <v>5.04</v>
      </c>
      <c r="K24" s="109">
        <f t="shared" si="1"/>
        <v>2.52</v>
      </c>
      <c r="L24" s="115"/>
    </row>
    <row r="25" spans="1:12" ht="24" customHeight="1">
      <c r="A25" s="114"/>
      <c r="B25" s="107">
        <f>'Tax Invoice'!D21</f>
        <v>2</v>
      </c>
      <c r="C25" s="10" t="s">
        <v>717</v>
      </c>
      <c r="D25" s="10" t="s">
        <v>783</v>
      </c>
      <c r="E25" s="118" t="s">
        <v>26</v>
      </c>
      <c r="F25" s="133"/>
      <c r="G25" s="134"/>
      <c r="H25" s="11" t="s">
        <v>718</v>
      </c>
      <c r="I25" s="14">
        <f t="shared" si="0"/>
        <v>1.46</v>
      </c>
      <c r="J25" s="14">
        <v>5.84</v>
      </c>
      <c r="K25" s="109">
        <f t="shared" si="1"/>
        <v>2.92</v>
      </c>
      <c r="L25" s="115"/>
    </row>
    <row r="26" spans="1:12" ht="24" customHeight="1">
      <c r="A26" s="114"/>
      <c r="B26" s="107">
        <f>'Tax Invoice'!D22</f>
        <v>5</v>
      </c>
      <c r="C26" s="10" t="s">
        <v>719</v>
      </c>
      <c r="D26" s="10" t="s">
        <v>784</v>
      </c>
      <c r="E26" s="118" t="s">
        <v>25</v>
      </c>
      <c r="F26" s="133"/>
      <c r="G26" s="134"/>
      <c r="H26" s="11" t="s">
        <v>720</v>
      </c>
      <c r="I26" s="14">
        <f t="shared" si="0"/>
        <v>0.51</v>
      </c>
      <c r="J26" s="14">
        <v>2.02</v>
      </c>
      <c r="K26" s="109">
        <f t="shared" si="1"/>
        <v>2.5499999999999998</v>
      </c>
      <c r="L26" s="115"/>
    </row>
    <row r="27" spans="1:12" ht="24" customHeight="1">
      <c r="A27" s="114"/>
      <c r="B27" s="107">
        <f>'Tax Invoice'!D23</f>
        <v>2</v>
      </c>
      <c r="C27" s="10" t="s">
        <v>719</v>
      </c>
      <c r="D27" s="10" t="s">
        <v>785</v>
      </c>
      <c r="E27" s="118" t="s">
        <v>26</v>
      </c>
      <c r="F27" s="133"/>
      <c r="G27" s="134"/>
      <c r="H27" s="11" t="s">
        <v>720</v>
      </c>
      <c r="I27" s="14">
        <f t="shared" si="0"/>
        <v>0.51</v>
      </c>
      <c r="J27" s="14">
        <v>2.02</v>
      </c>
      <c r="K27" s="109">
        <f t="shared" si="1"/>
        <v>1.02</v>
      </c>
      <c r="L27" s="115"/>
    </row>
    <row r="28" spans="1:12" ht="24" customHeight="1">
      <c r="A28" s="114"/>
      <c r="B28" s="107">
        <f>'Tax Invoice'!D24</f>
        <v>2</v>
      </c>
      <c r="C28" s="10" t="s">
        <v>721</v>
      </c>
      <c r="D28" s="10" t="s">
        <v>786</v>
      </c>
      <c r="E28" s="118" t="s">
        <v>722</v>
      </c>
      <c r="F28" s="133"/>
      <c r="G28" s="134"/>
      <c r="H28" s="11" t="s">
        <v>723</v>
      </c>
      <c r="I28" s="14">
        <f t="shared" si="0"/>
        <v>0.59</v>
      </c>
      <c r="J28" s="14">
        <v>2.35</v>
      </c>
      <c r="K28" s="109">
        <f t="shared" si="1"/>
        <v>1.18</v>
      </c>
      <c r="L28" s="115"/>
    </row>
    <row r="29" spans="1:12" ht="24" customHeight="1">
      <c r="A29" s="114"/>
      <c r="B29" s="107">
        <f>'Tax Invoice'!D25</f>
        <v>2</v>
      </c>
      <c r="C29" s="10" t="s">
        <v>721</v>
      </c>
      <c r="D29" s="10" t="s">
        <v>787</v>
      </c>
      <c r="E29" s="118" t="s">
        <v>724</v>
      </c>
      <c r="F29" s="133"/>
      <c r="G29" s="134"/>
      <c r="H29" s="11" t="s">
        <v>723</v>
      </c>
      <c r="I29" s="14">
        <f t="shared" si="0"/>
        <v>0.59</v>
      </c>
      <c r="J29" s="14">
        <v>2.35</v>
      </c>
      <c r="K29" s="109">
        <f t="shared" si="1"/>
        <v>1.18</v>
      </c>
      <c r="L29" s="115"/>
    </row>
    <row r="30" spans="1:12" ht="24" customHeight="1">
      <c r="A30" s="114"/>
      <c r="B30" s="107">
        <f>'Tax Invoice'!D26</f>
        <v>2</v>
      </c>
      <c r="C30" s="10" t="s">
        <v>721</v>
      </c>
      <c r="D30" s="10" t="s">
        <v>788</v>
      </c>
      <c r="E30" s="118" t="s">
        <v>725</v>
      </c>
      <c r="F30" s="133"/>
      <c r="G30" s="134"/>
      <c r="H30" s="11" t="s">
        <v>723</v>
      </c>
      <c r="I30" s="14">
        <f t="shared" si="0"/>
        <v>0.59</v>
      </c>
      <c r="J30" s="14">
        <v>2.35</v>
      </c>
      <c r="K30" s="109">
        <f t="shared" si="1"/>
        <v>1.18</v>
      </c>
      <c r="L30" s="115"/>
    </row>
    <row r="31" spans="1:12" ht="24" customHeight="1">
      <c r="A31" s="114"/>
      <c r="B31" s="107">
        <f>'Tax Invoice'!D27</f>
        <v>2</v>
      </c>
      <c r="C31" s="10" t="s">
        <v>721</v>
      </c>
      <c r="D31" s="10" t="s">
        <v>789</v>
      </c>
      <c r="E31" s="118" t="s">
        <v>726</v>
      </c>
      <c r="F31" s="133"/>
      <c r="G31" s="134"/>
      <c r="H31" s="11" t="s">
        <v>723</v>
      </c>
      <c r="I31" s="14">
        <f t="shared" si="0"/>
        <v>0.59</v>
      </c>
      <c r="J31" s="14">
        <v>2.35</v>
      </c>
      <c r="K31" s="109">
        <f t="shared" si="1"/>
        <v>1.18</v>
      </c>
      <c r="L31" s="115"/>
    </row>
    <row r="32" spans="1:12" ht="36" customHeight="1">
      <c r="A32" s="114"/>
      <c r="B32" s="107">
        <f>'Tax Invoice'!D28</f>
        <v>2</v>
      </c>
      <c r="C32" s="10" t="s">
        <v>727</v>
      </c>
      <c r="D32" s="10" t="s">
        <v>790</v>
      </c>
      <c r="E32" s="118" t="s">
        <v>722</v>
      </c>
      <c r="F32" s="133"/>
      <c r="G32" s="134"/>
      <c r="H32" s="11" t="s">
        <v>728</v>
      </c>
      <c r="I32" s="14">
        <f t="shared" si="0"/>
        <v>1.68</v>
      </c>
      <c r="J32" s="14">
        <v>6.72</v>
      </c>
      <c r="K32" s="109">
        <f t="shared" si="1"/>
        <v>3.36</v>
      </c>
      <c r="L32" s="115"/>
    </row>
    <row r="33" spans="1:12" ht="36" customHeight="1">
      <c r="A33" s="114"/>
      <c r="B33" s="107">
        <f>'Tax Invoice'!D29</f>
        <v>2</v>
      </c>
      <c r="C33" s="10" t="s">
        <v>727</v>
      </c>
      <c r="D33" s="10" t="s">
        <v>791</v>
      </c>
      <c r="E33" s="118" t="s">
        <v>729</v>
      </c>
      <c r="F33" s="133"/>
      <c r="G33" s="134"/>
      <c r="H33" s="11" t="s">
        <v>728</v>
      </c>
      <c r="I33" s="14">
        <f t="shared" si="0"/>
        <v>1.83</v>
      </c>
      <c r="J33" s="14">
        <v>7.31</v>
      </c>
      <c r="K33" s="109">
        <f t="shared" si="1"/>
        <v>3.66</v>
      </c>
      <c r="L33" s="115"/>
    </row>
    <row r="34" spans="1:12" ht="36" customHeight="1">
      <c r="A34" s="114"/>
      <c r="B34" s="107">
        <f>'Tax Invoice'!D30</f>
        <v>2</v>
      </c>
      <c r="C34" s="10" t="s">
        <v>730</v>
      </c>
      <c r="D34" s="10" t="s">
        <v>792</v>
      </c>
      <c r="E34" s="118" t="s">
        <v>272</v>
      </c>
      <c r="F34" s="133" t="s">
        <v>25</v>
      </c>
      <c r="G34" s="134"/>
      <c r="H34" s="11" t="s">
        <v>731</v>
      </c>
      <c r="I34" s="14">
        <f t="shared" si="0"/>
        <v>1.37</v>
      </c>
      <c r="J34" s="14">
        <v>5.46</v>
      </c>
      <c r="K34" s="109">
        <f t="shared" si="1"/>
        <v>2.74</v>
      </c>
      <c r="L34" s="115"/>
    </row>
    <row r="35" spans="1:12" ht="36" customHeight="1">
      <c r="A35" s="114"/>
      <c r="B35" s="107">
        <f>'Tax Invoice'!D31</f>
        <v>4</v>
      </c>
      <c r="C35" s="10" t="s">
        <v>732</v>
      </c>
      <c r="D35" s="10" t="s">
        <v>793</v>
      </c>
      <c r="E35" s="118" t="s">
        <v>26</v>
      </c>
      <c r="F35" s="133" t="s">
        <v>733</v>
      </c>
      <c r="G35" s="134"/>
      <c r="H35" s="11" t="s">
        <v>734</v>
      </c>
      <c r="I35" s="14">
        <f t="shared" si="0"/>
        <v>1.54</v>
      </c>
      <c r="J35" s="14">
        <v>6.14</v>
      </c>
      <c r="K35" s="109">
        <f t="shared" si="1"/>
        <v>6.16</v>
      </c>
      <c r="L35" s="115"/>
    </row>
    <row r="36" spans="1:12" ht="36" customHeight="1">
      <c r="A36" s="114"/>
      <c r="B36" s="107">
        <f>'Tax Invoice'!D32</f>
        <v>2</v>
      </c>
      <c r="C36" s="10" t="s">
        <v>735</v>
      </c>
      <c r="D36" s="10" t="s">
        <v>794</v>
      </c>
      <c r="E36" s="118" t="s">
        <v>736</v>
      </c>
      <c r="F36" s="133" t="s">
        <v>737</v>
      </c>
      <c r="G36" s="134"/>
      <c r="H36" s="11" t="s">
        <v>738</v>
      </c>
      <c r="I36" s="14">
        <f t="shared" si="0"/>
        <v>1.35</v>
      </c>
      <c r="J36" s="14">
        <v>5.38</v>
      </c>
      <c r="K36" s="109">
        <f t="shared" si="1"/>
        <v>2.7</v>
      </c>
      <c r="L36" s="115"/>
    </row>
    <row r="37" spans="1:12" ht="36" customHeight="1">
      <c r="A37" s="114"/>
      <c r="B37" s="107">
        <f>'Tax Invoice'!D33</f>
        <v>2</v>
      </c>
      <c r="C37" s="10" t="s">
        <v>735</v>
      </c>
      <c r="D37" s="10" t="s">
        <v>794</v>
      </c>
      <c r="E37" s="118" t="s">
        <v>736</v>
      </c>
      <c r="F37" s="133" t="s">
        <v>739</v>
      </c>
      <c r="G37" s="134"/>
      <c r="H37" s="11" t="s">
        <v>738</v>
      </c>
      <c r="I37" s="14">
        <f t="shared" si="0"/>
        <v>1.35</v>
      </c>
      <c r="J37" s="14">
        <v>5.38</v>
      </c>
      <c r="K37" s="109">
        <f t="shared" si="1"/>
        <v>2.7</v>
      </c>
      <c r="L37" s="115"/>
    </row>
    <row r="38" spans="1:12" ht="36" customHeight="1">
      <c r="A38" s="114"/>
      <c r="B38" s="107">
        <f>'Tax Invoice'!D34</f>
        <v>2</v>
      </c>
      <c r="C38" s="10" t="s">
        <v>740</v>
      </c>
      <c r="D38" s="10" t="s">
        <v>795</v>
      </c>
      <c r="E38" s="118" t="s">
        <v>741</v>
      </c>
      <c r="F38" s="133"/>
      <c r="G38" s="134"/>
      <c r="H38" s="11" t="s">
        <v>742</v>
      </c>
      <c r="I38" s="14">
        <f t="shared" si="0"/>
        <v>1.48</v>
      </c>
      <c r="J38" s="14">
        <v>5.89</v>
      </c>
      <c r="K38" s="109">
        <f t="shared" si="1"/>
        <v>2.96</v>
      </c>
      <c r="L38" s="115"/>
    </row>
    <row r="39" spans="1:12" ht="36" customHeight="1">
      <c r="A39" s="114"/>
      <c r="B39" s="107">
        <f>'Tax Invoice'!D35</f>
        <v>2</v>
      </c>
      <c r="C39" s="10" t="s">
        <v>740</v>
      </c>
      <c r="D39" s="10" t="s">
        <v>796</v>
      </c>
      <c r="E39" s="118" t="s">
        <v>743</v>
      </c>
      <c r="F39" s="133"/>
      <c r="G39" s="134"/>
      <c r="H39" s="11" t="s">
        <v>742</v>
      </c>
      <c r="I39" s="14">
        <f t="shared" si="0"/>
        <v>1.69</v>
      </c>
      <c r="J39" s="14">
        <v>6.73</v>
      </c>
      <c r="K39" s="109">
        <f t="shared" si="1"/>
        <v>3.38</v>
      </c>
      <c r="L39" s="115"/>
    </row>
    <row r="40" spans="1:12" ht="24" customHeight="1">
      <c r="A40" s="114"/>
      <c r="B40" s="107">
        <f>'Tax Invoice'!D36</f>
        <v>1</v>
      </c>
      <c r="C40" s="10" t="s">
        <v>744</v>
      </c>
      <c r="D40" s="10" t="s">
        <v>744</v>
      </c>
      <c r="E40" s="118" t="s">
        <v>745</v>
      </c>
      <c r="F40" s="133"/>
      <c r="G40" s="134"/>
      <c r="H40" s="11" t="s">
        <v>746</v>
      </c>
      <c r="I40" s="14">
        <f t="shared" si="0"/>
        <v>0.25</v>
      </c>
      <c r="J40" s="14">
        <v>1</v>
      </c>
      <c r="K40" s="109">
        <f t="shared" si="1"/>
        <v>0.25</v>
      </c>
      <c r="L40" s="115"/>
    </row>
    <row r="41" spans="1:12" ht="24" customHeight="1">
      <c r="A41" s="114"/>
      <c r="B41" s="107">
        <f>'Tax Invoice'!D37</f>
        <v>1</v>
      </c>
      <c r="C41" s="10" t="s">
        <v>744</v>
      </c>
      <c r="D41" s="10" t="s">
        <v>744</v>
      </c>
      <c r="E41" s="118" t="s">
        <v>747</v>
      </c>
      <c r="F41" s="133"/>
      <c r="G41" s="134"/>
      <c r="H41" s="11" t="s">
        <v>746</v>
      </c>
      <c r="I41" s="14">
        <f t="shared" si="0"/>
        <v>0.25</v>
      </c>
      <c r="J41" s="14">
        <v>1</v>
      </c>
      <c r="K41" s="109">
        <f t="shared" si="1"/>
        <v>0.25</v>
      </c>
      <c r="L41" s="115"/>
    </row>
    <row r="42" spans="1:12" ht="12.75" customHeight="1">
      <c r="A42" s="114"/>
      <c r="B42" s="107">
        <f>'Tax Invoice'!D38</f>
        <v>1</v>
      </c>
      <c r="C42" s="10" t="s">
        <v>748</v>
      </c>
      <c r="D42" s="10" t="s">
        <v>748</v>
      </c>
      <c r="E42" s="118" t="s">
        <v>749</v>
      </c>
      <c r="F42" s="133"/>
      <c r="G42" s="134"/>
      <c r="H42" s="11" t="s">
        <v>750</v>
      </c>
      <c r="I42" s="14">
        <f t="shared" si="0"/>
        <v>0.21000000000000002</v>
      </c>
      <c r="J42" s="14">
        <v>0.83</v>
      </c>
      <c r="K42" s="109">
        <f t="shared" si="1"/>
        <v>0.21000000000000002</v>
      </c>
      <c r="L42" s="115"/>
    </row>
    <row r="43" spans="1:12" ht="12.75" customHeight="1">
      <c r="A43" s="114"/>
      <c r="B43" s="107">
        <f>'Tax Invoice'!D39</f>
        <v>1</v>
      </c>
      <c r="C43" s="10" t="s">
        <v>748</v>
      </c>
      <c r="D43" s="10" t="s">
        <v>748</v>
      </c>
      <c r="E43" s="118" t="s">
        <v>751</v>
      </c>
      <c r="F43" s="133"/>
      <c r="G43" s="134"/>
      <c r="H43" s="11" t="s">
        <v>750</v>
      </c>
      <c r="I43" s="14">
        <f t="shared" si="0"/>
        <v>0.21000000000000002</v>
      </c>
      <c r="J43" s="14">
        <v>0.83</v>
      </c>
      <c r="K43" s="109">
        <f t="shared" si="1"/>
        <v>0.21000000000000002</v>
      </c>
      <c r="L43" s="115"/>
    </row>
    <row r="44" spans="1:12" ht="24" customHeight="1">
      <c r="A44" s="114"/>
      <c r="B44" s="107">
        <f>'Tax Invoice'!D40</f>
        <v>1</v>
      </c>
      <c r="C44" s="10" t="s">
        <v>752</v>
      </c>
      <c r="D44" s="10" t="s">
        <v>752</v>
      </c>
      <c r="E44" s="118" t="s">
        <v>751</v>
      </c>
      <c r="F44" s="133"/>
      <c r="G44" s="134"/>
      <c r="H44" s="11" t="s">
        <v>753</v>
      </c>
      <c r="I44" s="14">
        <f t="shared" si="0"/>
        <v>0.25</v>
      </c>
      <c r="J44" s="14">
        <v>1</v>
      </c>
      <c r="K44" s="109">
        <f t="shared" si="1"/>
        <v>0.25</v>
      </c>
      <c r="L44" s="115"/>
    </row>
    <row r="45" spans="1:12" ht="24" customHeight="1">
      <c r="A45" s="114"/>
      <c r="B45" s="107">
        <f>'Tax Invoice'!D41</f>
        <v>1</v>
      </c>
      <c r="C45" s="10" t="s">
        <v>752</v>
      </c>
      <c r="D45" s="10" t="s">
        <v>752</v>
      </c>
      <c r="E45" s="118" t="s">
        <v>754</v>
      </c>
      <c r="F45" s="133"/>
      <c r="G45" s="134"/>
      <c r="H45" s="11" t="s">
        <v>753</v>
      </c>
      <c r="I45" s="14">
        <f t="shared" si="0"/>
        <v>0.25</v>
      </c>
      <c r="J45" s="14">
        <v>1</v>
      </c>
      <c r="K45" s="109">
        <f t="shared" si="1"/>
        <v>0.25</v>
      </c>
      <c r="L45" s="115"/>
    </row>
    <row r="46" spans="1:12" ht="12.75" customHeight="1">
      <c r="A46" s="114"/>
      <c r="B46" s="107">
        <f>'Tax Invoice'!D42</f>
        <v>1</v>
      </c>
      <c r="C46" s="10" t="s">
        <v>755</v>
      </c>
      <c r="D46" s="10" t="s">
        <v>755</v>
      </c>
      <c r="E46" s="118" t="s">
        <v>749</v>
      </c>
      <c r="F46" s="133"/>
      <c r="G46" s="134"/>
      <c r="H46" s="11" t="s">
        <v>756</v>
      </c>
      <c r="I46" s="14">
        <f t="shared" si="0"/>
        <v>0.95</v>
      </c>
      <c r="J46" s="14">
        <v>3.78</v>
      </c>
      <c r="K46" s="109">
        <f t="shared" si="1"/>
        <v>0.95</v>
      </c>
      <c r="L46" s="115"/>
    </row>
    <row r="47" spans="1:12" ht="12.75" customHeight="1">
      <c r="A47" s="114"/>
      <c r="B47" s="107">
        <f>'Tax Invoice'!D43</f>
        <v>1</v>
      </c>
      <c r="C47" s="10" t="s">
        <v>755</v>
      </c>
      <c r="D47" s="10" t="s">
        <v>755</v>
      </c>
      <c r="E47" s="118" t="s">
        <v>757</v>
      </c>
      <c r="F47" s="133"/>
      <c r="G47" s="134"/>
      <c r="H47" s="11" t="s">
        <v>756</v>
      </c>
      <c r="I47" s="14">
        <f t="shared" si="0"/>
        <v>0.95</v>
      </c>
      <c r="J47" s="14">
        <v>3.78</v>
      </c>
      <c r="K47" s="109">
        <f t="shared" si="1"/>
        <v>0.95</v>
      </c>
      <c r="L47" s="115"/>
    </row>
    <row r="48" spans="1:12" ht="12.75" customHeight="1">
      <c r="A48" s="114"/>
      <c r="B48" s="107">
        <f>'Tax Invoice'!D44</f>
        <v>1</v>
      </c>
      <c r="C48" s="10" t="s">
        <v>758</v>
      </c>
      <c r="D48" s="10" t="s">
        <v>758</v>
      </c>
      <c r="E48" s="118" t="s">
        <v>745</v>
      </c>
      <c r="F48" s="133"/>
      <c r="G48" s="134"/>
      <c r="H48" s="11" t="s">
        <v>759</v>
      </c>
      <c r="I48" s="14">
        <f t="shared" si="0"/>
        <v>1.21</v>
      </c>
      <c r="J48" s="14">
        <v>4.83</v>
      </c>
      <c r="K48" s="109">
        <f t="shared" si="1"/>
        <v>1.21</v>
      </c>
      <c r="L48" s="115"/>
    </row>
    <row r="49" spans="1:12" ht="12.75" customHeight="1">
      <c r="A49" s="114"/>
      <c r="B49" s="107">
        <f>'Tax Invoice'!D45</f>
        <v>1</v>
      </c>
      <c r="C49" s="10" t="s">
        <v>758</v>
      </c>
      <c r="D49" s="10" t="s">
        <v>758</v>
      </c>
      <c r="E49" s="118" t="s">
        <v>760</v>
      </c>
      <c r="F49" s="133"/>
      <c r="G49" s="134"/>
      <c r="H49" s="11" t="s">
        <v>759</v>
      </c>
      <c r="I49" s="14">
        <f t="shared" si="0"/>
        <v>1.21</v>
      </c>
      <c r="J49" s="14">
        <v>4.83</v>
      </c>
      <c r="K49" s="109">
        <f t="shared" si="1"/>
        <v>1.21</v>
      </c>
      <c r="L49" s="115"/>
    </row>
    <row r="50" spans="1:12" ht="24" customHeight="1">
      <c r="A50" s="114"/>
      <c r="B50" s="107">
        <f>'Tax Invoice'!D46</f>
        <v>1</v>
      </c>
      <c r="C50" s="10" t="s">
        <v>761</v>
      </c>
      <c r="D50" s="10" t="s">
        <v>761</v>
      </c>
      <c r="E50" s="118" t="s">
        <v>749</v>
      </c>
      <c r="F50" s="133"/>
      <c r="G50" s="134"/>
      <c r="H50" s="11" t="s">
        <v>762</v>
      </c>
      <c r="I50" s="14">
        <f t="shared" si="0"/>
        <v>0.63</v>
      </c>
      <c r="J50" s="14">
        <v>2.4900000000000002</v>
      </c>
      <c r="K50" s="109">
        <f t="shared" si="1"/>
        <v>0.63</v>
      </c>
      <c r="L50" s="115"/>
    </row>
    <row r="51" spans="1:12" ht="12.75" customHeight="1">
      <c r="A51" s="114"/>
      <c r="B51" s="107">
        <f>'Tax Invoice'!D47</f>
        <v>1</v>
      </c>
      <c r="C51" s="10" t="s">
        <v>763</v>
      </c>
      <c r="D51" s="10" t="s">
        <v>763</v>
      </c>
      <c r="E51" s="118" t="s">
        <v>745</v>
      </c>
      <c r="F51" s="133"/>
      <c r="G51" s="134"/>
      <c r="H51" s="11" t="s">
        <v>764</v>
      </c>
      <c r="I51" s="14">
        <f t="shared" si="0"/>
        <v>0.63</v>
      </c>
      <c r="J51" s="14">
        <v>2.52</v>
      </c>
      <c r="K51" s="109">
        <f t="shared" si="1"/>
        <v>0.63</v>
      </c>
      <c r="L51" s="115"/>
    </row>
    <row r="52" spans="1:12" ht="12.75" customHeight="1">
      <c r="A52" s="114"/>
      <c r="B52" s="107">
        <f>'Tax Invoice'!D48</f>
        <v>1</v>
      </c>
      <c r="C52" s="10" t="s">
        <v>763</v>
      </c>
      <c r="D52" s="10" t="s">
        <v>763</v>
      </c>
      <c r="E52" s="118" t="s">
        <v>765</v>
      </c>
      <c r="F52" s="133"/>
      <c r="G52" s="134"/>
      <c r="H52" s="11" t="s">
        <v>764</v>
      </c>
      <c r="I52" s="14">
        <f t="shared" si="0"/>
        <v>0.63</v>
      </c>
      <c r="J52" s="14">
        <v>2.52</v>
      </c>
      <c r="K52" s="109">
        <f t="shared" si="1"/>
        <v>0.63</v>
      </c>
      <c r="L52" s="115"/>
    </row>
    <row r="53" spans="1:12" ht="12.75" customHeight="1">
      <c r="A53" s="114"/>
      <c r="B53" s="107">
        <f>'Tax Invoice'!D49</f>
        <v>1</v>
      </c>
      <c r="C53" s="10" t="s">
        <v>766</v>
      </c>
      <c r="D53" s="10" t="s">
        <v>766</v>
      </c>
      <c r="E53" s="118" t="s">
        <v>751</v>
      </c>
      <c r="F53" s="133"/>
      <c r="G53" s="134"/>
      <c r="H53" s="11" t="s">
        <v>767</v>
      </c>
      <c r="I53" s="14">
        <f t="shared" si="0"/>
        <v>1.17</v>
      </c>
      <c r="J53" s="14">
        <v>4.67</v>
      </c>
      <c r="K53" s="109">
        <f t="shared" si="1"/>
        <v>1.17</v>
      </c>
      <c r="L53" s="115"/>
    </row>
    <row r="54" spans="1:12" ht="12.75" customHeight="1">
      <c r="A54" s="114"/>
      <c r="B54" s="107">
        <f>'Tax Invoice'!D50</f>
        <v>1</v>
      </c>
      <c r="C54" s="10" t="s">
        <v>766</v>
      </c>
      <c r="D54" s="10" t="s">
        <v>766</v>
      </c>
      <c r="E54" s="118" t="s">
        <v>754</v>
      </c>
      <c r="F54" s="133"/>
      <c r="G54" s="134"/>
      <c r="H54" s="11" t="s">
        <v>767</v>
      </c>
      <c r="I54" s="14">
        <f t="shared" si="0"/>
        <v>1.17</v>
      </c>
      <c r="J54" s="14">
        <v>4.67</v>
      </c>
      <c r="K54" s="109">
        <f t="shared" si="1"/>
        <v>1.17</v>
      </c>
      <c r="L54" s="115"/>
    </row>
    <row r="55" spans="1:12" ht="12" customHeight="1">
      <c r="A55" s="114"/>
      <c r="B55" s="107">
        <f>'Tax Invoice'!D51</f>
        <v>1</v>
      </c>
      <c r="C55" s="10" t="s">
        <v>768</v>
      </c>
      <c r="D55" s="10" t="s">
        <v>768</v>
      </c>
      <c r="E55" s="118" t="s">
        <v>745</v>
      </c>
      <c r="F55" s="133"/>
      <c r="G55" s="134"/>
      <c r="H55" s="11" t="s">
        <v>769</v>
      </c>
      <c r="I55" s="14">
        <f t="shared" si="0"/>
        <v>1.37</v>
      </c>
      <c r="J55" s="14">
        <v>5.46</v>
      </c>
      <c r="K55" s="109">
        <f t="shared" si="1"/>
        <v>1.37</v>
      </c>
      <c r="L55" s="115"/>
    </row>
    <row r="56" spans="1:12" ht="12" customHeight="1">
      <c r="A56" s="114"/>
      <c r="B56" s="107">
        <f>'Tax Invoice'!D52</f>
        <v>1</v>
      </c>
      <c r="C56" s="10" t="s">
        <v>768</v>
      </c>
      <c r="D56" s="10" t="s">
        <v>768</v>
      </c>
      <c r="E56" s="118" t="s">
        <v>754</v>
      </c>
      <c r="F56" s="133"/>
      <c r="G56" s="134"/>
      <c r="H56" s="11" t="s">
        <v>769</v>
      </c>
      <c r="I56" s="14">
        <f t="shared" si="0"/>
        <v>1.37</v>
      </c>
      <c r="J56" s="14">
        <v>5.46</v>
      </c>
      <c r="K56" s="109">
        <f t="shared" si="1"/>
        <v>1.37</v>
      </c>
      <c r="L56" s="115"/>
    </row>
    <row r="57" spans="1:12" ht="24" customHeight="1">
      <c r="A57" s="114"/>
      <c r="B57" s="107">
        <f>'Tax Invoice'!D53</f>
        <v>1</v>
      </c>
      <c r="C57" s="10" t="s">
        <v>770</v>
      </c>
      <c r="D57" s="10" t="s">
        <v>770</v>
      </c>
      <c r="E57" s="118" t="s">
        <v>747</v>
      </c>
      <c r="F57" s="133"/>
      <c r="G57" s="134"/>
      <c r="H57" s="11" t="s">
        <v>771</v>
      </c>
      <c r="I57" s="14">
        <f t="shared" si="0"/>
        <v>1.66</v>
      </c>
      <c r="J57" s="14">
        <v>6.64</v>
      </c>
      <c r="K57" s="109">
        <f t="shared" si="1"/>
        <v>1.66</v>
      </c>
      <c r="L57" s="115"/>
    </row>
    <row r="58" spans="1:12" ht="24" customHeight="1">
      <c r="A58" s="114"/>
      <c r="B58" s="107">
        <f>'Tax Invoice'!D54</f>
        <v>1</v>
      </c>
      <c r="C58" s="10" t="s">
        <v>770</v>
      </c>
      <c r="D58" s="10" t="s">
        <v>770</v>
      </c>
      <c r="E58" s="118" t="s">
        <v>760</v>
      </c>
      <c r="F58" s="133"/>
      <c r="G58" s="134"/>
      <c r="H58" s="11" t="s">
        <v>771</v>
      </c>
      <c r="I58" s="14">
        <f t="shared" si="0"/>
        <v>1.66</v>
      </c>
      <c r="J58" s="14">
        <v>6.64</v>
      </c>
      <c r="K58" s="109">
        <f t="shared" si="1"/>
        <v>1.66</v>
      </c>
      <c r="L58" s="115"/>
    </row>
    <row r="59" spans="1:12" ht="24" customHeight="1">
      <c r="A59" s="114"/>
      <c r="B59" s="107">
        <f>'Tax Invoice'!D55</f>
        <v>1</v>
      </c>
      <c r="C59" s="10" t="s">
        <v>772</v>
      </c>
      <c r="D59" s="10" t="s">
        <v>772</v>
      </c>
      <c r="E59" s="118" t="s">
        <v>751</v>
      </c>
      <c r="F59" s="133"/>
      <c r="G59" s="134"/>
      <c r="H59" s="11" t="s">
        <v>773</v>
      </c>
      <c r="I59" s="14">
        <f t="shared" si="0"/>
        <v>1.58</v>
      </c>
      <c r="J59" s="14">
        <v>6.31</v>
      </c>
      <c r="K59" s="109">
        <f t="shared" si="1"/>
        <v>1.58</v>
      </c>
      <c r="L59" s="115"/>
    </row>
    <row r="60" spans="1:12" ht="24" customHeight="1">
      <c r="A60" s="114"/>
      <c r="B60" s="107">
        <f>'Tax Invoice'!D56</f>
        <v>1</v>
      </c>
      <c r="C60" s="10" t="s">
        <v>772</v>
      </c>
      <c r="D60" s="10" t="s">
        <v>772</v>
      </c>
      <c r="E60" s="118" t="s">
        <v>760</v>
      </c>
      <c r="F60" s="133"/>
      <c r="G60" s="134"/>
      <c r="H60" s="11" t="s">
        <v>773</v>
      </c>
      <c r="I60" s="14">
        <f t="shared" si="0"/>
        <v>1.58</v>
      </c>
      <c r="J60" s="14">
        <v>6.31</v>
      </c>
      <c r="K60" s="109">
        <f t="shared" si="1"/>
        <v>1.58</v>
      </c>
      <c r="L60" s="115"/>
    </row>
    <row r="61" spans="1:12" ht="12.75" customHeight="1">
      <c r="A61" s="114"/>
      <c r="B61" s="107">
        <f>'Tax Invoice'!D57</f>
        <v>1</v>
      </c>
      <c r="C61" s="10" t="s">
        <v>774</v>
      </c>
      <c r="D61" s="10" t="s">
        <v>774</v>
      </c>
      <c r="E61" s="118" t="s">
        <v>754</v>
      </c>
      <c r="F61" s="133"/>
      <c r="G61" s="134"/>
      <c r="H61" s="11" t="s">
        <v>775</v>
      </c>
      <c r="I61" s="14">
        <f t="shared" si="0"/>
        <v>1.58</v>
      </c>
      <c r="J61" s="14">
        <v>6.31</v>
      </c>
      <c r="K61" s="109">
        <f t="shared" si="1"/>
        <v>1.58</v>
      </c>
      <c r="L61" s="115"/>
    </row>
    <row r="62" spans="1:12" ht="12.75" customHeight="1">
      <c r="A62" s="114"/>
      <c r="B62" s="107">
        <f>'Tax Invoice'!D58</f>
        <v>1</v>
      </c>
      <c r="C62" s="10" t="s">
        <v>774</v>
      </c>
      <c r="D62" s="10" t="s">
        <v>774</v>
      </c>
      <c r="E62" s="118" t="s">
        <v>760</v>
      </c>
      <c r="F62" s="133"/>
      <c r="G62" s="134"/>
      <c r="H62" s="11" t="s">
        <v>775</v>
      </c>
      <c r="I62" s="14">
        <f t="shared" si="0"/>
        <v>1.58</v>
      </c>
      <c r="J62" s="14">
        <v>6.31</v>
      </c>
      <c r="K62" s="109">
        <f t="shared" si="1"/>
        <v>1.58</v>
      </c>
      <c r="L62" s="115"/>
    </row>
    <row r="63" spans="1:12" ht="12.75" customHeight="1">
      <c r="A63" s="114"/>
      <c r="B63" s="107">
        <f>'Tax Invoice'!D59</f>
        <v>1</v>
      </c>
      <c r="C63" s="10" t="s">
        <v>776</v>
      </c>
      <c r="D63" s="10" t="s">
        <v>776</v>
      </c>
      <c r="E63" s="118" t="s">
        <v>777</v>
      </c>
      <c r="F63" s="133"/>
      <c r="G63" s="134"/>
      <c r="H63" s="11" t="s">
        <v>778</v>
      </c>
      <c r="I63" s="14">
        <f t="shared" si="0"/>
        <v>0.65</v>
      </c>
      <c r="J63" s="14">
        <v>2.6</v>
      </c>
      <c r="K63" s="109">
        <f t="shared" si="1"/>
        <v>0.65</v>
      </c>
      <c r="L63" s="115"/>
    </row>
    <row r="64" spans="1:12" ht="12.75" customHeight="1">
      <c r="A64" s="114"/>
      <c r="B64" s="107">
        <f>'Tax Invoice'!D60</f>
        <v>1</v>
      </c>
      <c r="C64" s="10" t="s">
        <v>776</v>
      </c>
      <c r="D64" s="10" t="s">
        <v>776</v>
      </c>
      <c r="E64" s="118" t="s">
        <v>779</v>
      </c>
      <c r="F64" s="133"/>
      <c r="G64" s="134"/>
      <c r="H64" s="11" t="s">
        <v>778</v>
      </c>
      <c r="I64" s="14">
        <f t="shared" si="0"/>
        <v>0.65</v>
      </c>
      <c r="J64" s="14">
        <v>2.6</v>
      </c>
      <c r="K64" s="109">
        <f t="shared" si="1"/>
        <v>0.65</v>
      </c>
      <c r="L64" s="115"/>
    </row>
    <row r="65" spans="1:12" ht="48" customHeight="1">
      <c r="A65" s="114"/>
      <c r="B65" s="108">
        <f>'Tax Invoice'!D61</f>
        <v>1</v>
      </c>
      <c r="C65" s="12" t="s">
        <v>780</v>
      </c>
      <c r="D65" s="12" t="s">
        <v>797</v>
      </c>
      <c r="E65" s="119" t="s">
        <v>781</v>
      </c>
      <c r="F65" s="143"/>
      <c r="G65" s="144"/>
      <c r="H65" s="13" t="s">
        <v>799</v>
      </c>
      <c r="I65" s="15">
        <f t="shared" si="0"/>
        <v>4.97</v>
      </c>
      <c r="J65" s="15">
        <v>19.87</v>
      </c>
      <c r="K65" s="110">
        <f t="shared" si="1"/>
        <v>4.97</v>
      </c>
      <c r="L65" s="115"/>
    </row>
    <row r="66" spans="1:12" ht="12.75" customHeight="1">
      <c r="A66" s="114"/>
      <c r="B66" s="126">
        <f>SUM(B22:B65)</f>
        <v>78</v>
      </c>
      <c r="C66" s="126" t="s">
        <v>144</v>
      </c>
      <c r="D66" s="126"/>
      <c r="E66" s="126"/>
      <c r="F66" s="126"/>
      <c r="G66" s="126"/>
      <c r="H66" s="126"/>
      <c r="I66" s="127" t="s">
        <v>255</v>
      </c>
      <c r="J66" s="127" t="s">
        <v>255</v>
      </c>
      <c r="K66" s="128">
        <f>SUM(K22:K65)</f>
        <v>76.610000000000028</v>
      </c>
      <c r="L66" s="115"/>
    </row>
    <row r="67" spans="1:12" ht="12.75" customHeight="1">
      <c r="A67" s="114"/>
      <c r="B67" s="126"/>
      <c r="C67" s="126"/>
      <c r="D67" s="126"/>
      <c r="E67" s="126"/>
      <c r="F67" s="126"/>
      <c r="G67" s="126"/>
      <c r="H67" s="126"/>
      <c r="I67" s="127" t="s">
        <v>810</v>
      </c>
      <c r="J67" s="127" t="s">
        <v>184</v>
      </c>
      <c r="K67" s="128">
        <f>Invoice!J67</f>
        <v>0</v>
      </c>
      <c r="L67" s="115"/>
    </row>
    <row r="68" spans="1:12" ht="12.75" hidden="1" customHeight="1" outlineLevel="1">
      <c r="A68" s="114"/>
      <c r="B68" s="126"/>
      <c r="C68" s="126"/>
      <c r="D68" s="126"/>
      <c r="E68" s="126"/>
      <c r="F68" s="126"/>
      <c r="G68" s="126"/>
      <c r="H68" s="126"/>
      <c r="I68" s="127" t="s">
        <v>185</v>
      </c>
      <c r="J68" s="127" t="s">
        <v>185</v>
      </c>
      <c r="K68" s="128">
        <f>Invoice!J68</f>
        <v>0</v>
      </c>
      <c r="L68" s="115"/>
    </row>
    <row r="69" spans="1:12" ht="12.75" customHeight="1" collapsed="1">
      <c r="A69" s="114"/>
      <c r="B69" s="126"/>
      <c r="C69" s="126"/>
      <c r="D69" s="126"/>
      <c r="E69" s="126"/>
      <c r="F69" s="126"/>
      <c r="G69" s="126"/>
      <c r="H69" s="126"/>
      <c r="I69" s="127" t="s">
        <v>257</v>
      </c>
      <c r="J69" s="127" t="s">
        <v>257</v>
      </c>
      <c r="K69" s="128">
        <f>SUM(K66:K68)</f>
        <v>76.610000000000028</v>
      </c>
      <c r="L69" s="115"/>
    </row>
    <row r="70" spans="1:12" ht="12.75" customHeight="1">
      <c r="A70" s="6"/>
      <c r="B70" s="7"/>
      <c r="C70" s="7"/>
      <c r="D70" s="7"/>
      <c r="E70" s="7"/>
      <c r="F70" s="7"/>
      <c r="G70" s="7"/>
      <c r="H70" s="7" t="s">
        <v>809</v>
      </c>
      <c r="I70" s="7"/>
      <c r="J70" s="7"/>
      <c r="K70" s="7"/>
      <c r="L70" s="8"/>
    </row>
    <row r="71" spans="1:12" ht="12.75" customHeight="1"/>
    <row r="72" spans="1:12" ht="12.75" customHeight="1"/>
    <row r="73" spans="1:12" ht="12.75" customHeight="1"/>
    <row r="74" spans="1:12" ht="12.75" customHeight="1"/>
    <row r="75" spans="1:12" ht="12.75" customHeight="1"/>
    <row r="76" spans="1:12" ht="12.75" customHeight="1"/>
    <row r="77" spans="1:12" ht="12.75" customHeight="1"/>
  </sheetData>
  <mergeCells count="48">
    <mergeCell ref="F65:G65"/>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6" zoomScaleNormal="100" workbookViewId="0">
      <selection activeCell="A1002" sqref="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305.66000000000008</v>
      </c>
      <c r="O2" s="21" t="s">
        <v>259</v>
      </c>
    </row>
    <row r="3" spans="1:15" s="21" customFormat="1" ht="15" customHeight="1" thickBot="1">
      <c r="A3" s="22" t="s">
        <v>151</v>
      </c>
      <c r="G3" s="28">
        <v>45177</v>
      </c>
      <c r="H3" s="29"/>
      <c r="N3" s="21">
        <v>305.66000000000008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Piercing by Kelly @ Kracken Body art</v>
      </c>
      <c r="B10" s="37"/>
      <c r="C10" s="37"/>
      <c r="D10" s="37"/>
      <c r="F10" s="38" t="str">
        <f>'Copy paste to Here'!B10</f>
        <v>Piercing by Kelly @ Kracken Body art</v>
      </c>
      <c r="G10" s="39"/>
      <c r="H10" s="40"/>
      <c r="K10" s="95" t="s">
        <v>276</v>
      </c>
      <c r="L10" s="35" t="s">
        <v>276</v>
      </c>
      <c r="M10" s="21">
        <v>1</v>
      </c>
    </row>
    <row r="11" spans="1:15" s="21" customFormat="1" ht="15.75" thickBot="1">
      <c r="A11" s="41" t="str">
        <f>'Copy paste to Here'!G11</f>
        <v>kelly Moore</v>
      </c>
      <c r="B11" s="42"/>
      <c r="C11" s="42"/>
      <c r="D11" s="42"/>
      <c r="F11" s="43" t="str">
        <f>'Copy paste to Here'!B11</f>
        <v>kelly Moore</v>
      </c>
      <c r="G11" s="44"/>
      <c r="H11" s="45"/>
      <c r="K11" s="93" t="s">
        <v>158</v>
      </c>
      <c r="L11" s="46" t="s">
        <v>159</v>
      </c>
      <c r="M11" s="21">
        <f>VLOOKUP(G3,[1]Sheet1!$A$9:$I$7290,2,FALSE)</f>
        <v>35.44</v>
      </c>
    </row>
    <row r="12" spans="1:15" s="21" customFormat="1" ht="15.75" thickBot="1">
      <c r="A12" s="41" t="str">
        <f>'Copy paste to Here'!G12</f>
        <v>175 High Street</v>
      </c>
      <c r="B12" s="42"/>
      <c r="C12" s="42"/>
      <c r="D12" s="42"/>
      <c r="E12" s="89"/>
      <c r="F12" s="43" t="str">
        <f>'Copy paste to Here'!B12</f>
        <v>175 High Street</v>
      </c>
      <c r="G12" s="44"/>
      <c r="H12" s="45"/>
      <c r="K12" s="93" t="s">
        <v>160</v>
      </c>
      <c r="L12" s="46" t="s">
        <v>133</v>
      </c>
      <c r="M12" s="21">
        <f>VLOOKUP(G3,[1]Sheet1!$A$9:$I$7290,3,FALSE)</f>
        <v>37.75</v>
      </c>
    </row>
    <row r="13" spans="1:15" s="21" customFormat="1" ht="15.75" thickBot="1">
      <c r="A13" s="41" t="str">
        <f>'Copy paste to Here'!G13</f>
        <v>NR316RG Gorleston</v>
      </c>
      <c r="B13" s="42"/>
      <c r="C13" s="42"/>
      <c r="D13" s="42"/>
      <c r="E13" s="111" t="s">
        <v>162</v>
      </c>
      <c r="F13" s="43" t="str">
        <f>'Copy paste to Here'!B13</f>
        <v>NR316RG Gorleston</v>
      </c>
      <c r="G13" s="44"/>
      <c r="H13" s="45"/>
      <c r="K13" s="93" t="s">
        <v>161</v>
      </c>
      <c r="L13" s="46" t="s">
        <v>162</v>
      </c>
      <c r="M13" s="113">
        <f>VLOOKUP(G3,[1]Sheet1!$A$9:$I$7290,4,FALSE)</f>
        <v>43.99</v>
      </c>
    </row>
    <row r="14" spans="1:15" s="21" customFormat="1" ht="15.75" thickBot="1">
      <c r="A14" s="41" t="str">
        <f>'Copy paste to Here'!G14</f>
        <v>United Kingdom</v>
      </c>
      <c r="B14" s="42"/>
      <c r="C14" s="42"/>
      <c r="D14" s="42"/>
      <c r="E14" s="111">
        <f>VLOOKUP(J9,$L$10:$M$17,2,FALSE)</f>
        <v>43.99</v>
      </c>
      <c r="F14" s="43" t="str">
        <f>'Copy paste to Here'!B14</f>
        <v>United Kingdom</v>
      </c>
      <c r="G14" s="44"/>
      <c r="H14" s="45"/>
      <c r="K14" s="93" t="s">
        <v>163</v>
      </c>
      <c r="L14" s="46" t="s">
        <v>164</v>
      </c>
      <c r="M14" s="21">
        <f>VLOOKUP(G3,[1]Sheet1!$A$9:$I$7290,5,FALSE)</f>
        <v>22.2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High polished surgical steel hinged segment ring, 20g (0.8mm) &amp; Length: 6mm  &amp;  </v>
      </c>
      <c r="B18" s="57" t="str">
        <f>'Copy paste to Here'!C22</f>
        <v>SEGH20</v>
      </c>
      <c r="C18" s="57" t="s">
        <v>715</v>
      </c>
      <c r="D18" s="58">
        <f>Invoice!B22</f>
        <v>5</v>
      </c>
      <c r="E18" s="59">
        <f>'Shipping Invoice'!J22*$N$1</f>
        <v>1.76</v>
      </c>
      <c r="F18" s="59">
        <f>D18*E18</f>
        <v>8.8000000000000007</v>
      </c>
      <c r="G18" s="60">
        <f>E18*$E$14</f>
        <v>77.42240000000001</v>
      </c>
      <c r="H18" s="61">
        <f>D18*G18</f>
        <v>387.11200000000008</v>
      </c>
    </row>
    <row r="19" spans="1:13" s="62" customFormat="1" ht="24">
      <c r="A19" s="112" t="str">
        <f>IF((LEN('Copy paste to Here'!G23))&gt;5,((CONCATENATE('Copy paste to Here'!G23," &amp; ",'Copy paste to Here'!D23,"  &amp;  ",'Copy paste to Here'!E23))),"Empty Cell")</f>
        <v xml:space="preserve">High polished surgical steel hinged segment ring, 20g (0.8mm) &amp; Length: 8mm  &amp;  </v>
      </c>
      <c r="B19" s="57" t="str">
        <f>'Copy paste to Here'!C23</f>
        <v>SEGH20</v>
      </c>
      <c r="C19" s="57" t="s">
        <v>715</v>
      </c>
      <c r="D19" s="58">
        <f>Invoice!B23</f>
        <v>10</v>
      </c>
      <c r="E19" s="59">
        <f>'Shipping Invoice'!J23*$N$1</f>
        <v>1.76</v>
      </c>
      <c r="F19" s="59">
        <f t="shared" ref="F19:F82" si="0">D19*E19</f>
        <v>17.600000000000001</v>
      </c>
      <c r="G19" s="60">
        <f t="shared" ref="G19:G82" si="1">E19*$E$14</f>
        <v>77.42240000000001</v>
      </c>
      <c r="H19" s="63">
        <f t="shared" ref="H19:H82" si="2">D19*G19</f>
        <v>774.22400000000016</v>
      </c>
    </row>
    <row r="20" spans="1:13" s="62" customFormat="1" ht="36">
      <c r="A20" s="56" t="str">
        <f>IF((LEN('Copy paste to Here'!G24))&gt;5,((CONCATENATE('Copy paste to Here'!G24," &amp; ",'Copy paste to Here'!D24,"  &amp;  ",'Copy paste to Here'!E24))),"Empty Cell")</f>
        <v xml:space="preserve">316L steel hinged segment ring, 1.2mm (16g) with CNC set Cubic Zirconia (CZ) stones in crescent moon shape design &amp; Length: 8mm  &amp;  </v>
      </c>
      <c r="B20" s="57" t="str">
        <f>'Copy paste to Here'!C24</f>
        <v>SGSH1</v>
      </c>
      <c r="C20" s="57" t="s">
        <v>782</v>
      </c>
      <c r="D20" s="58">
        <f>Invoice!B24</f>
        <v>2</v>
      </c>
      <c r="E20" s="59">
        <f>'Shipping Invoice'!J24*$N$1</f>
        <v>5.04</v>
      </c>
      <c r="F20" s="59">
        <f t="shared" si="0"/>
        <v>10.08</v>
      </c>
      <c r="G20" s="60">
        <f t="shared" si="1"/>
        <v>221.70960000000002</v>
      </c>
      <c r="H20" s="63">
        <f t="shared" si="2"/>
        <v>443.41920000000005</v>
      </c>
    </row>
    <row r="21" spans="1:13" s="62" customFormat="1" ht="36">
      <c r="A21" s="56" t="str">
        <f>IF((LEN('Copy paste to Here'!G25))&gt;5,((CONCATENATE('Copy paste to Here'!G25," &amp; ",'Copy paste to Here'!D25,"  &amp;  ",'Copy paste to Here'!E25))),"Empty Cell")</f>
        <v xml:space="preserve">316L steel hinged segment ring, 1.2mm (16g) with CNC set Cubic Zirconia (CZ) stones in crescent moon shape design &amp; Length: 10mm  &amp;  </v>
      </c>
      <c r="B21" s="57" t="str">
        <f>'Copy paste to Here'!C25</f>
        <v>SGSH1</v>
      </c>
      <c r="C21" s="57" t="s">
        <v>783</v>
      </c>
      <c r="D21" s="58">
        <f>Invoice!B25</f>
        <v>2</v>
      </c>
      <c r="E21" s="59">
        <f>'Shipping Invoice'!J25*$N$1</f>
        <v>5.84</v>
      </c>
      <c r="F21" s="59">
        <f t="shared" si="0"/>
        <v>11.68</v>
      </c>
      <c r="G21" s="60">
        <f t="shared" si="1"/>
        <v>256.90160000000003</v>
      </c>
      <c r="H21" s="63">
        <f t="shared" si="2"/>
        <v>513.80320000000006</v>
      </c>
    </row>
    <row r="22" spans="1:13" s="62" customFormat="1" ht="25.5">
      <c r="A22" s="56" t="str">
        <f>IF((LEN('Copy paste to Here'!G26))&gt;5,((CONCATENATE('Copy paste to Here'!G26," &amp; ",'Copy paste to Here'!D26,"  &amp;  ",'Copy paste to Here'!E26))),"Empty Cell")</f>
        <v xml:space="preserve">316L steel hinged segment ring, 1.2mm (16g) with double plain rings and inner diameter from 8mm to 12mm &amp; Length: 8mm  &amp;  </v>
      </c>
      <c r="B22" s="57" t="str">
        <f>'Copy paste to Here'!C26</f>
        <v>SGSH32</v>
      </c>
      <c r="C22" s="57" t="s">
        <v>784</v>
      </c>
      <c r="D22" s="58">
        <f>Invoice!B26</f>
        <v>5</v>
      </c>
      <c r="E22" s="59">
        <f>'Shipping Invoice'!J26*$N$1</f>
        <v>2.02</v>
      </c>
      <c r="F22" s="59">
        <f t="shared" si="0"/>
        <v>10.1</v>
      </c>
      <c r="G22" s="60">
        <f t="shared" si="1"/>
        <v>88.859800000000007</v>
      </c>
      <c r="H22" s="63">
        <f t="shared" si="2"/>
        <v>444.29900000000004</v>
      </c>
    </row>
    <row r="23" spans="1:13" s="62" customFormat="1" ht="25.5">
      <c r="A23" s="56" t="str">
        <f>IF((LEN('Copy paste to Here'!G27))&gt;5,((CONCATENATE('Copy paste to Here'!G27," &amp; ",'Copy paste to Here'!D27,"  &amp;  ",'Copy paste to Here'!E27))),"Empty Cell")</f>
        <v xml:space="preserve">316L steel hinged segment ring, 1.2mm (16g) with double plain rings and inner diameter from 8mm to 12mm &amp; Length: 10mm  &amp;  </v>
      </c>
      <c r="B23" s="57" t="str">
        <f>'Copy paste to Here'!C27</f>
        <v>SGSH32</v>
      </c>
      <c r="C23" s="57" t="s">
        <v>785</v>
      </c>
      <c r="D23" s="58">
        <f>Invoice!B27</f>
        <v>2</v>
      </c>
      <c r="E23" s="59">
        <f>'Shipping Invoice'!J27*$N$1</f>
        <v>2.02</v>
      </c>
      <c r="F23" s="59">
        <f t="shared" si="0"/>
        <v>4.04</v>
      </c>
      <c r="G23" s="60">
        <f t="shared" si="1"/>
        <v>88.859800000000007</v>
      </c>
      <c r="H23" s="63">
        <f t="shared" si="2"/>
        <v>177.71960000000001</v>
      </c>
    </row>
    <row r="24" spans="1:13" s="62" customFormat="1" ht="36">
      <c r="A24" s="56" t="str">
        <f>IF((LEN('Copy paste to Here'!G28))&gt;5,((CONCATENATE('Copy paste to Here'!G28," &amp; ",'Copy paste to Here'!D28,"  &amp;  ",'Copy paste to Here'!E28))),"Empty Cell")</f>
        <v xml:space="preserve">PVD plated 316L steel hinged segment ring, 1.2mm (16g) with double plain rings and inner diameter from 8mm to 12mm &amp; Color: Gold 8mm  &amp;  </v>
      </c>
      <c r="B24" s="57" t="str">
        <f>'Copy paste to Here'!C28</f>
        <v>SGSH32T</v>
      </c>
      <c r="C24" s="57" t="s">
        <v>786</v>
      </c>
      <c r="D24" s="58">
        <f>Invoice!B28</f>
        <v>2</v>
      </c>
      <c r="E24" s="59">
        <f>'Shipping Invoice'!J28*$N$1</f>
        <v>2.35</v>
      </c>
      <c r="F24" s="59">
        <f t="shared" si="0"/>
        <v>4.7</v>
      </c>
      <c r="G24" s="60">
        <f t="shared" si="1"/>
        <v>103.37650000000001</v>
      </c>
      <c r="H24" s="63">
        <f t="shared" si="2"/>
        <v>206.75300000000001</v>
      </c>
    </row>
    <row r="25" spans="1:13" s="62" customFormat="1" ht="36">
      <c r="A25" s="56" t="str">
        <f>IF((LEN('Copy paste to Here'!G29))&gt;5,((CONCATENATE('Copy paste to Here'!G29," &amp; ",'Copy paste to Here'!D29,"  &amp;  ",'Copy paste to Here'!E29))),"Empty Cell")</f>
        <v xml:space="preserve">PVD plated 316L steel hinged segment ring, 1.2mm (16g) with double plain rings and inner diameter from 8mm to 12mm &amp; Color: Rainbow 8mm  &amp;  </v>
      </c>
      <c r="B25" s="57" t="str">
        <f>'Copy paste to Here'!C29</f>
        <v>SGSH32T</v>
      </c>
      <c r="C25" s="57" t="s">
        <v>787</v>
      </c>
      <c r="D25" s="58">
        <f>Invoice!B29</f>
        <v>2</v>
      </c>
      <c r="E25" s="59">
        <f>'Shipping Invoice'!J29*$N$1</f>
        <v>2.35</v>
      </c>
      <c r="F25" s="59">
        <f t="shared" si="0"/>
        <v>4.7</v>
      </c>
      <c r="G25" s="60">
        <f t="shared" si="1"/>
        <v>103.37650000000001</v>
      </c>
      <c r="H25" s="63">
        <f t="shared" si="2"/>
        <v>206.75300000000001</v>
      </c>
    </row>
    <row r="26" spans="1:13" s="62" customFormat="1" ht="36">
      <c r="A26" s="56" t="str">
        <f>IF((LEN('Copy paste to Here'!G30))&gt;5,((CONCATENATE('Copy paste to Here'!G30," &amp; ",'Copy paste to Here'!D30,"  &amp;  ",'Copy paste to Here'!E30))),"Empty Cell")</f>
        <v xml:space="preserve">PVD plated 316L steel hinged segment ring, 1.2mm (16g) with double plain rings and inner diameter from 8mm to 12mm &amp; Color: Black 8mm  &amp;  </v>
      </c>
      <c r="B26" s="57" t="str">
        <f>'Copy paste to Here'!C30</f>
        <v>SGSH32T</v>
      </c>
      <c r="C26" s="57" t="s">
        <v>788</v>
      </c>
      <c r="D26" s="58">
        <f>Invoice!B30</f>
        <v>2</v>
      </c>
      <c r="E26" s="59">
        <f>'Shipping Invoice'!J30*$N$1</f>
        <v>2.35</v>
      </c>
      <c r="F26" s="59">
        <f t="shared" si="0"/>
        <v>4.7</v>
      </c>
      <c r="G26" s="60">
        <f t="shared" si="1"/>
        <v>103.37650000000001</v>
      </c>
      <c r="H26" s="63">
        <f t="shared" si="2"/>
        <v>206.75300000000001</v>
      </c>
    </row>
    <row r="27" spans="1:13" s="62" customFormat="1" ht="36">
      <c r="A27" s="56" t="str">
        <f>IF((LEN('Copy paste to Here'!G31))&gt;5,((CONCATENATE('Copy paste to Here'!G31," &amp; ",'Copy paste to Here'!D31,"  &amp;  ",'Copy paste to Here'!E31))),"Empty Cell")</f>
        <v xml:space="preserve">PVD plated 316L steel hinged segment ring, 1.2mm (16g) with double plain rings and inner diameter from 8mm to 12mm &amp; Color: Blue 8mm  &amp;  </v>
      </c>
      <c r="B27" s="57" t="str">
        <f>'Copy paste to Here'!C31</f>
        <v>SGSH32T</v>
      </c>
      <c r="C27" s="57" t="s">
        <v>789</v>
      </c>
      <c r="D27" s="58">
        <f>Invoice!B31</f>
        <v>2</v>
      </c>
      <c r="E27" s="59">
        <f>'Shipping Invoice'!J31*$N$1</f>
        <v>2.35</v>
      </c>
      <c r="F27" s="59">
        <f t="shared" si="0"/>
        <v>4.7</v>
      </c>
      <c r="G27" s="60">
        <f t="shared" si="1"/>
        <v>103.37650000000001</v>
      </c>
      <c r="H27" s="63">
        <f t="shared" si="2"/>
        <v>206.75300000000001</v>
      </c>
    </row>
    <row r="28" spans="1:13" s="62" customFormat="1" ht="36">
      <c r="A28" s="56" t="str">
        <f>IF((LEN('Copy paste to Here'!G32))&gt;5,((CONCATENATE('Copy paste to Here'!G32," &amp; ",'Copy paste to Here'!D32,"  &amp;  ",'Copy paste to Here'!E32))),"Empty Cell")</f>
        <v xml:space="preserve">PVD Plated 316L steel hinged segment ring, 1.2mm (16g) with cross bridge design and CNC set Cubic Zirconia (CZ) stones, inner diameter 8mm to10mm &amp; Color: Gold 8mm  &amp;  </v>
      </c>
      <c r="B28" s="57" t="str">
        <f>'Copy paste to Here'!C32</f>
        <v>SGSH45T</v>
      </c>
      <c r="C28" s="57" t="s">
        <v>790</v>
      </c>
      <c r="D28" s="58">
        <f>Invoice!B32</f>
        <v>2</v>
      </c>
      <c r="E28" s="59">
        <f>'Shipping Invoice'!J32*$N$1</f>
        <v>6.72</v>
      </c>
      <c r="F28" s="59">
        <f t="shared" si="0"/>
        <v>13.44</v>
      </c>
      <c r="G28" s="60">
        <f t="shared" si="1"/>
        <v>295.61279999999999</v>
      </c>
      <c r="H28" s="63">
        <f t="shared" si="2"/>
        <v>591.22559999999999</v>
      </c>
    </row>
    <row r="29" spans="1:13" s="62" customFormat="1" ht="36">
      <c r="A29" s="56" t="str">
        <f>IF((LEN('Copy paste to Here'!G33))&gt;5,((CONCATENATE('Copy paste to Here'!G33," &amp; ",'Copy paste to Here'!D33,"  &amp;  ",'Copy paste to Here'!E33))),"Empty Cell")</f>
        <v xml:space="preserve">PVD Plated 316L steel hinged segment ring, 1.2mm (16g) with cross bridge design and CNC set Cubic Zirconia (CZ) stones, inner diameter 8mm to10mm &amp; Color: Gold 10mm  &amp;  </v>
      </c>
      <c r="B29" s="57" t="str">
        <f>'Copy paste to Here'!C33</f>
        <v>SGSH45T</v>
      </c>
      <c r="C29" s="57" t="s">
        <v>791</v>
      </c>
      <c r="D29" s="58">
        <f>Invoice!B33</f>
        <v>2</v>
      </c>
      <c r="E29" s="59">
        <f>'Shipping Invoice'!J33*$N$1</f>
        <v>7.31</v>
      </c>
      <c r="F29" s="59">
        <f t="shared" si="0"/>
        <v>14.62</v>
      </c>
      <c r="G29" s="60">
        <f t="shared" si="1"/>
        <v>321.56689999999998</v>
      </c>
      <c r="H29" s="63">
        <f t="shared" si="2"/>
        <v>643.13379999999995</v>
      </c>
    </row>
    <row r="30" spans="1:13" s="62" customFormat="1" ht="36">
      <c r="A30" s="56" t="str">
        <f>IF((LEN('Copy paste to Here'!G34))&gt;5,((CONCATENATE('Copy paste to Here'!G34," &amp; ",'Copy paste to Here'!D34,"  &amp;  ",'Copy paste to Here'!E34))),"Empty Cell")</f>
        <v>PVD plated 316L steel hinged segment ring, 1.2mm (16g) with CNC set Cubic Zirconia (CZ) stones in crescent moon shape design &amp; Color: Gold  &amp;  Length: 8mm</v>
      </c>
      <c r="B30" s="57" t="str">
        <f>'Copy paste to Here'!C34</f>
        <v>SGTSH1</v>
      </c>
      <c r="C30" s="57" t="s">
        <v>792</v>
      </c>
      <c r="D30" s="58">
        <f>Invoice!B34</f>
        <v>2</v>
      </c>
      <c r="E30" s="59">
        <f>'Shipping Invoice'!J34*$N$1</f>
        <v>5.46</v>
      </c>
      <c r="F30" s="59">
        <f t="shared" si="0"/>
        <v>10.92</v>
      </c>
      <c r="G30" s="60">
        <f t="shared" si="1"/>
        <v>240.18540000000002</v>
      </c>
      <c r="H30" s="63">
        <f t="shared" si="2"/>
        <v>480.37080000000003</v>
      </c>
    </row>
    <row r="31" spans="1:13" s="62" customFormat="1" ht="48">
      <c r="A31" s="56" t="str">
        <f>IF((LEN('Copy paste to Here'!G35))&gt;5,((CONCATENATE('Copy paste to Here'!G35," &amp; ",'Copy paste to Here'!D35,"  &amp;  ",'Copy paste to Here'!E35))),"Empty Cell")</f>
        <v>Anodized 316L steel hinged segment ring, 1.2mm (16g) with outward facing CNC set Cubic Zirconia (CZ) stones, inner diameter from 6mm to 12mm &amp; Length: 10mm  &amp;  Color: Gold Anodized w/ AB CZ</v>
      </c>
      <c r="B31" s="57" t="str">
        <f>'Copy paste to Here'!C35</f>
        <v>SGTSH10</v>
      </c>
      <c r="C31" s="57" t="s">
        <v>793</v>
      </c>
      <c r="D31" s="58">
        <f>Invoice!B35</f>
        <v>4</v>
      </c>
      <c r="E31" s="59">
        <f>'Shipping Invoice'!J35*$N$1</f>
        <v>6.14</v>
      </c>
      <c r="F31" s="59">
        <f t="shared" si="0"/>
        <v>24.56</v>
      </c>
      <c r="G31" s="60">
        <f t="shared" si="1"/>
        <v>270.09859999999998</v>
      </c>
      <c r="H31" s="63">
        <f t="shared" si="2"/>
        <v>1080.3943999999999</v>
      </c>
    </row>
    <row r="32" spans="1:13" s="62" customFormat="1" ht="48">
      <c r="A32" s="56" t="str">
        <f>IF((LEN('Copy paste to Here'!G36))&gt;5,((CONCATENATE('Copy paste to Here'!G36," &amp; ",'Copy paste to Here'!D36,"  &amp;  ",'Copy paste to Here'!E36))),"Empty Cell")</f>
        <v>PVD anodized 316L steel hinged segment ring, 1.2mm (16g) and 1.0mm (18g) with side facing CNC set Cubic Zirconia (CZ) stones at the side, inner diameter from 6mm to 12mm &amp; Gauge: 1.2mm - 8mm length  &amp;  Color: Gold Anodized w/ Clear CZ</v>
      </c>
      <c r="B32" s="57" t="str">
        <f>'Copy paste to Here'!C36</f>
        <v>SGTSH11</v>
      </c>
      <c r="C32" s="57" t="s">
        <v>794</v>
      </c>
      <c r="D32" s="58">
        <f>Invoice!B36</f>
        <v>2</v>
      </c>
      <c r="E32" s="59">
        <f>'Shipping Invoice'!J36*$N$1</f>
        <v>5.38</v>
      </c>
      <c r="F32" s="59">
        <f t="shared" si="0"/>
        <v>10.76</v>
      </c>
      <c r="G32" s="60">
        <f t="shared" si="1"/>
        <v>236.6662</v>
      </c>
      <c r="H32" s="63">
        <f t="shared" si="2"/>
        <v>473.33240000000001</v>
      </c>
    </row>
    <row r="33" spans="1:8" s="62" customFormat="1" ht="48">
      <c r="A33" s="56" t="str">
        <f>IF((LEN('Copy paste to Here'!G37))&gt;5,((CONCATENATE('Copy paste to Here'!G37," &amp; ",'Copy paste to Here'!D37,"  &amp;  ",'Copy paste to Here'!E37))),"Empty Cell")</f>
        <v>PVD anodized 316L steel hinged segment ring, 1.2mm (16g) and 1.0mm (18g) with side facing CNC set Cubic Zirconia (CZ) stones at the side, inner diameter from 6mm to 12mm &amp; Gauge: 1.2mm - 8mm length  &amp;  Color: Gold Anodized w/ Rose CZ</v>
      </c>
      <c r="B33" s="57" t="str">
        <f>'Copy paste to Here'!C37</f>
        <v>SGTSH11</v>
      </c>
      <c r="C33" s="57" t="s">
        <v>794</v>
      </c>
      <c r="D33" s="58">
        <f>Invoice!B37</f>
        <v>2</v>
      </c>
      <c r="E33" s="59">
        <f>'Shipping Invoice'!J37*$N$1</f>
        <v>5.38</v>
      </c>
      <c r="F33" s="59">
        <f t="shared" si="0"/>
        <v>10.76</v>
      </c>
      <c r="G33" s="60">
        <f t="shared" si="1"/>
        <v>236.6662</v>
      </c>
      <c r="H33" s="63">
        <f t="shared" si="2"/>
        <v>473.33240000000001</v>
      </c>
    </row>
    <row r="34" spans="1:8" s="62" customFormat="1" ht="36">
      <c r="A34" s="56" t="str">
        <f>IF((LEN('Copy paste to Here'!G38))&gt;5,((CONCATENATE('Copy paste to Here'!G38," &amp; ",'Copy paste to Here'!D38,"  &amp;  ",'Copy paste to Here'!E38))),"Empty Cell")</f>
        <v xml:space="preserve">PVD plated 316L steel hinged segment ring, 1.2mm (16g) with side facing CNC set Cubic Zirconia (CZ) stones in hexagon shape design &amp; Color: High Polish 8mm  &amp;  </v>
      </c>
      <c r="B34" s="57" t="str">
        <f>'Copy paste to Here'!C38</f>
        <v>SGTSH34</v>
      </c>
      <c r="C34" s="57" t="s">
        <v>795</v>
      </c>
      <c r="D34" s="58">
        <f>Invoice!B38</f>
        <v>2</v>
      </c>
      <c r="E34" s="59">
        <f>'Shipping Invoice'!J38*$N$1</f>
        <v>5.89</v>
      </c>
      <c r="F34" s="59">
        <f t="shared" si="0"/>
        <v>11.78</v>
      </c>
      <c r="G34" s="60">
        <f t="shared" si="1"/>
        <v>259.10109999999997</v>
      </c>
      <c r="H34" s="63">
        <f t="shared" si="2"/>
        <v>518.20219999999995</v>
      </c>
    </row>
    <row r="35" spans="1:8" s="62" customFormat="1" ht="36">
      <c r="A35" s="56" t="str">
        <f>IF((LEN('Copy paste to Here'!G39))&gt;5,((CONCATENATE('Copy paste to Here'!G39," &amp; ",'Copy paste to Here'!D39,"  &amp;  ",'Copy paste to Here'!E39))),"Empty Cell")</f>
        <v xml:space="preserve">PVD plated 316L steel hinged segment ring, 1.2mm (16g) with side facing CNC set Cubic Zirconia (CZ) stones in hexagon shape design &amp; Color: High Polish 10mm  &amp;  </v>
      </c>
      <c r="B35" s="57" t="str">
        <f>'Copy paste to Here'!C39</f>
        <v>SGTSH34</v>
      </c>
      <c r="C35" s="57" t="s">
        <v>796</v>
      </c>
      <c r="D35" s="58">
        <f>Invoice!B39</f>
        <v>2</v>
      </c>
      <c r="E35" s="59">
        <f>'Shipping Invoice'!J39*$N$1</f>
        <v>6.73</v>
      </c>
      <c r="F35" s="59">
        <f t="shared" si="0"/>
        <v>13.46</v>
      </c>
      <c r="G35" s="60">
        <f t="shared" si="1"/>
        <v>296.05270000000002</v>
      </c>
      <c r="H35" s="63">
        <f t="shared" si="2"/>
        <v>592.10540000000003</v>
      </c>
    </row>
    <row r="36" spans="1:8" s="62" customFormat="1" ht="24">
      <c r="A36" s="56" t="str">
        <f>IF((LEN('Copy paste to Here'!G40))&gt;5,((CONCATENATE('Copy paste to Here'!G40," &amp; ",'Copy paste to Here'!D40,"  &amp;  ",'Copy paste to Here'!E40))),"Empty Cell")</f>
        <v xml:space="preserve">Matte polished stainless steel wide band ring with engravable beveled edge in high polish &amp; Ring Size: 7  &amp;  </v>
      </c>
      <c r="B36" s="57" t="str">
        <f>'Copy paste to Here'!C40</f>
        <v>SR145</v>
      </c>
      <c r="C36" s="57" t="s">
        <v>744</v>
      </c>
      <c r="D36" s="58">
        <f>Invoice!B40</f>
        <v>1</v>
      </c>
      <c r="E36" s="59">
        <f>'Shipping Invoice'!J40*$N$1</f>
        <v>1</v>
      </c>
      <c r="F36" s="59">
        <f t="shared" si="0"/>
        <v>1</v>
      </c>
      <c r="G36" s="60">
        <f t="shared" si="1"/>
        <v>43.99</v>
      </c>
      <c r="H36" s="63">
        <f t="shared" si="2"/>
        <v>43.99</v>
      </c>
    </row>
    <row r="37" spans="1:8" s="62" customFormat="1" ht="24">
      <c r="A37" s="56" t="str">
        <f>IF((LEN('Copy paste to Here'!G41))&gt;5,((CONCATENATE('Copy paste to Here'!G41," &amp; ",'Copy paste to Here'!D41,"  &amp;  ",'Copy paste to Here'!E41))),"Empty Cell")</f>
        <v xml:space="preserve">Matte polished stainless steel wide band ring with engravable beveled edge in high polish &amp; Ring Size: 12  &amp;  </v>
      </c>
      <c r="B37" s="57" t="str">
        <f>'Copy paste to Here'!C41</f>
        <v>SR145</v>
      </c>
      <c r="C37" s="57" t="s">
        <v>744</v>
      </c>
      <c r="D37" s="58">
        <f>Invoice!B41</f>
        <v>1</v>
      </c>
      <c r="E37" s="59">
        <f>'Shipping Invoice'!J41*$N$1</f>
        <v>1</v>
      </c>
      <c r="F37" s="59">
        <f t="shared" si="0"/>
        <v>1</v>
      </c>
      <c r="G37" s="60">
        <f t="shared" si="1"/>
        <v>43.99</v>
      </c>
      <c r="H37" s="63">
        <f t="shared" si="2"/>
        <v>43.99</v>
      </c>
    </row>
    <row r="38" spans="1:8" s="62" customFormat="1" ht="24">
      <c r="A38" s="56" t="str">
        <f>IF((LEN('Copy paste to Here'!G42))&gt;5,((CONCATENATE('Copy paste to Here'!G42," &amp; ",'Copy paste to Here'!D42,"  &amp;  ",'Copy paste to Here'!E42))),"Empty Cell")</f>
        <v xml:space="preserve">High polished stainless steel engravable thin band ring &amp; Ring Size: 6  &amp;  </v>
      </c>
      <c r="B38" s="57" t="str">
        <f>'Copy paste to Here'!C42</f>
        <v>SR148</v>
      </c>
      <c r="C38" s="57" t="s">
        <v>748</v>
      </c>
      <c r="D38" s="58">
        <f>Invoice!B42</f>
        <v>1</v>
      </c>
      <c r="E38" s="59">
        <f>'Shipping Invoice'!J42*$N$1</f>
        <v>0.83</v>
      </c>
      <c r="F38" s="59">
        <f t="shared" si="0"/>
        <v>0.83</v>
      </c>
      <c r="G38" s="60">
        <f t="shared" si="1"/>
        <v>36.511699999999998</v>
      </c>
      <c r="H38" s="63">
        <f t="shared" si="2"/>
        <v>36.511699999999998</v>
      </c>
    </row>
    <row r="39" spans="1:8" s="62" customFormat="1" ht="24">
      <c r="A39" s="56" t="str">
        <f>IF((LEN('Copy paste to Here'!G43))&gt;5,((CONCATENATE('Copy paste to Here'!G43," &amp; ",'Copy paste to Here'!D43,"  &amp;  ",'Copy paste to Here'!E43))),"Empty Cell")</f>
        <v xml:space="preserve">High polished stainless steel engravable thin band ring &amp; Ring Size: 9  &amp;  </v>
      </c>
      <c r="B39" s="57" t="str">
        <f>'Copy paste to Here'!C43</f>
        <v>SR148</v>
      </c>
      <c r="C39" s="57" t="s">
        <v>748</v>
      </c>
      <c r="D39" s="58">
        <f>Invoice!B43</f>
        <v>1</v>
      </c>
      <c r="E39" s="59">
        <f>'Shipping Invoice'!J43*$N$1</f>
        <v>0.83</v>
      </c>
      <c r="F39" s="59">
        <f t="shared" si="0"/>
        <v>0.83</v>
      </c>
      <c r="G39" s="60">
        <f t="shared" si="1"/>
        <v>36.511699999999998</v>
      </c>
      <c r="H39" s="63">
        <f t="shared" si="2"/>
        <v>36.511699999999998</v>
      </c>
    </row>
    <row r="40" spans="1:8" s="62" customFormat="1" ht="24">
      <c r="A40" s="56" t="str">
        <f>IF((LEN('Copy paste to Here'!G44))&gt;5,((CONCATENATE('Copy paste to Here'!G44," &amp; ",'Copy paste to Here'!D44,"  &amp;  ",'Copy paste to Here'!E44))),"Empty Cell")</f>
        <v xml:space="preserve">High polished stainless steel engravable comfort fit wide band ring &amp; Ring Size: 9  &amp;  </v>
      </c>
      <c r="B40" s="57" t="str">
        <f>'Copy paste to Here'!C44</f>
        <v>SR150</v>
      </c>
      <c r="C40" s="57" t="s">
        <v>752</v>
      </c>
      <c r="D40" s="58">
        <f>Invoice!B44</f>
        <v>1</v>
      </c>
      <c r="E40" s="59">
        <f>'Shipping Invoice'!J44*$N$1</f>
        <v>1</v>
      </c>
      <c r="F40" s="59">
        <f t="shared" si="0"/>
        <v>1</v>
      </c>
      <c r="G40" s="60">
        <f t="shared" si="1"/>
        <v>43.99</v>
      </c>
      <c r="H40" s="63">
        <f t="shared" si="2"/>
        <v>43.99</v>
      </c>
    </row>
    <row r="41" spans="1:8" s="62" customFormat="1" ht="24">
      <c r="A41" s="56" t="str">
        <f>IF((LEN('Copy paste to Here'!G45))&gt;5,((CONCATENATE('Copy paste to Here'!G45," &amp; ",'Copy paste to Here'!D45,"  &amp;  ",'Copy paste to Here'!E45))),"Empty Cell")</f>
        <v xml:space="preserve">High polished stainless steel engravable comfort fit wide band ring &amp; Ring Size: 11  &amp;  </v>
      </c>
      <c r="B41" s="57" t="str">
        <f>'Copy paste to Here'!C45</f>
        <v>SR150</v>
      </c>
      <c r="C41" s="57" t="s">
        <v>752</v>
      </c>
      <c r="D41" s="58">
        <f>Invoice!B45</f>
        <v>1</v>
      </c>
      <c r="E41" s="59">
        <f>'Shipping Invoice'!J45*$N$1</f>
        <v>1</v>
      </c>
      <c r="F41" s="59">
        <f t="shared" si="0"/>
        <v>1</v>
      </c>
      <c r="G41" s="60">
        <f t="shared" si="1"/>
        <v>43.99</v>
      </c>
      <c r="H41" s="63">
        <f t="shared" si="2"/>
        <v>43.99</v>
      </c>
    </row>
    <row r="42" spans="1:8" s="62" customFormat="1">
      <c r="A42" s="56" t="str">
        <f>IF((LEN('Copy paste to Here'!G46))&gt;5,((CONCATENATE('Copy paste to Here'!G46," &amp; ",'Copy paste to Here'!D46,"  &amp;  ",'Copy paste to Here'!E46))),"Empty Cell")</f>
        <v xml:space="preserve">High polished stainless steel big skull ring &amp; Ring Size: 6  &amp;  </v>
      </c>
      <c r="B42" s="57" t="str">
        <f>'Copy paste to Here'!C46</f>
        <v>SR171</v>
      </c>
      <c r="C42" s="57" t="s">
        <v>755</v>
      </c>
      <c r="D42" s="58">
        <f>Invoice!B46</f>
        <v>1</v>
      </c>
      <c r="E42" s="59">
        <f>'Shipping Invoice'!J46*$N$1</f>
        <v>3.78</v>
      </c>
      <c r="F42" s="59">
        <f t="shared" si="0"/>
        <v>3.78</v>
      </c>
      <c r="G42" s="60">
        <f t="shared" si="1"/>
        <v>166.28219999999999</v>
      </c>
      <c r="H42" s="63">
        <f t="shared" si="2"/>
        <v>166.28219999999999</v>
      </c>
    </row>
    <row r="43" spans="1:8" s="62" customFormat="1">
      <c r="A43" s="56" t="str">
        <f>IF((LEN('Copy paste to Here'!G47))&gt;5,((CONCATENATE('Copy paste to Here'!G47," &amp; ",'Copy paste to Here'!D47,"  &amp;  ",'Copy paste to Here'!E47))),"Empty Cell")</f>
        <v xml:space="preserve">High polished stainless steel big skull ring &amp; Ring Size: 10  &amp;  </v>
      </c>
      <c r="B43" s="57" t="str">
        <f>'Copy paste to Here'!C47</f>
        <v>SR171</v>
      </c>
      <c r="C43" s="57" t="s">
        <v>755</v>
      </c>
      <c r="D43" s="58">
        <f>Invoice!B47</f>
        <v>1</v>
      </c>
      <c r="E43" s="59">
        <f>'Shipping Invoice'!J47*$N$1</f>
        <v>3.78</v>
      </c>
      <c r="F43" s="59">
        <f t="shared" si="0"/>
        <v>3.78</v>
      </c>
      <c r="G43" s="60">
        <f t="shared" si="1"/>
        <v>166.28219999999999</v>
      </c>
      <c r="H43" s="63">
        <f t="shared" si="2"/>
        <v>166.28219999999999</v>
      </c>
    </row>
    <row r="44" spans="1:8" s="62" customFormat="1" ht="24">
      <c r="A44" s="56" t="str">
        <f>IF((LEN('Copy paste to Here'!G48))&gt;5,((CONCATENATE('Copy paste to Here'!G48," &amp; ",'Copy paste to Here'!D48,"  &amp;  ",'Copy paste to Here'!E48))),"Empty Cell")</f>
        <v xml:space="preserve">High polished stainless steel ring with skull and wings design &amp; Ring Size: 7  &amp;  </v>
      </c>
      <c r="B44" s="57" t="str">
        <f>'Copy paste to Here'!C48</f>
        <v>SR173</v>
      </c>
      <c r="C44" s="57" t="s">
        <v>758</v>
      </c>
      <c r="D44" s="58">
        <f>Invoice!B48</f>
        <v>1</v>
      </c>
      <c r="E44" s="59">
        <f>'Shipping Invoice'!J48*$N$1</f>
        <v>4.83</v>
      </c>
      <c r="F44" s="59">
        <f t="shared" si="0"/>
        <v>4.83</v>
      </c>
      <c r="G44" s="60">
        <f t="shared" si="1"/>
        <v>212.47170000000003</v>
      </c>
      <c r="H44" s="63">
        <f t="shared" si="2"/>
        <v>212.47170000000003</v>
      </c>
    </row>
    <row r="45" spans="1:8" s="62" customFormat="1" ht="24">
      <c r="A45" s="56" t="str">
        <f>IF((LEN('Copy paste to Here'!G49))&gt;5,((CONCATENATE('Copy paste to Here'!G49," &amp; ",'Copy paste to Here'!D49,"  &amp;  ",'Copy paste to Here'!E49))),"Empty Cell")</f>
        <v xml:space="preserve">High polished stainless steel ring with skull and wings design &amp; Ring Size: 14  &amp;  </v>
      </c>
      <c r="B45" s="57" t="str">
        <f>'Copy paste to Here'!C49</f>
        <v>SR173</v>
      </c>
      <c r="C45" s="57" t="s">
        <v>758</v>
      </c>
      <c r="D45" s="58">
        <f>Invoice!B49</f>
        <v>1</v>
      </c>
      <c r="E45" s="59">
        <f>'Shipping Invoice'!J49*$N$1</f>
        <v>4.83</v>
      </c>
      <c r="F45" s="59">
        <f t="shared" si="0"/>
        <v>4.83</v>
      </c>
      <c r="G45" s="60">
        <f t="shared" si="1"/>
        <v>212.47170000000003</v>
      </c>
      <c r="H45" s="63">
        <f t="shared" si="2"/>
        <v>212.47170000000003</v>
      </c>
    </row>
    <row r="46" spans="1:8" s="62" customFormat="1" ht="24">
      <c r="A46" s="56" t="str">
        <f>IF((LEN('Copy paste to Here'!G50))&gt;5,((CONCATENATE('Copy paste to Here'!G50," &amp; ",'Copy paste to Here'!D50,"  &amp;  ",'Copy paste to Here'!E50))),"Empty Cell")</f>
        <v xml:space="preserve">Stainless steel ring with white carbon fiber inlay and high polished grooved edges &amp; Ring Size: 6  &amp;  </v>
      </c>
      <c r="B46" s="57" t="str">
        <f>'Copy paste to Here'!C50</f>
        <v>SR187W</v>
      </c>
      <c r="C46" s="57" t="s">
        <v>761</v>
      </c>
      <c r="D46" s="58">
        <f>Invoice!B50</f>
        <v>1</v>
      </c>
      <c r="E46" s="59">
        <f>'Shipping Invoice'!J50*$N$1</f>
        <v>2.4900000000000002</v>
      </c>
      <c r="F46" s="59">
        <f t="shared" si="0"/>
        <v>2.4900000000000002</v>
      </c>
      <c r="G46" s="60">
        <f t="shared" si="1"/>
        <v>109.53510000000001</v>
      </c>
      <c r="H46" s="63">
        <f t="shared" si="2"/>
        <v>109.53510000000001</v>
      </c>
    </row>
    <row r="47" spans="1:8" s="62" customFormat="1">
      <c r="A47" s="56" t="str">
        <f>IF((LEN('Copy paste to Here'!G51))&gt;5,((CONCATENATE('Copy paste to Here'!G51," &amp; ",'Copy paste to Here'!D51,"  &amp;  ",'Copy paste to Here'!E51))),"Empty Cell")</f>
        <v xml:space="preserve">Stainless steel ring with embedded chain inlay &amp; Ring Size: 7  &amp;  </v>
      </c>
      <c r="B47" s="57" t="str">
        <f>'Copy paste to Here'!C51</f>
        <v>SR246</v>
      </c>
      <c r="C47" s="57" t="s">
        <v>763</v>
      </c>
      <c r="D47" s="58">
        <f>Invoice!B51</f>
        <v>1</v>
      </c>
      <c r="E47" s="59">
        <f>'Shipping Invoice'!J51*$N$1</f>
        <v>2.52</v>
      </c>
      <c r="F47" s="59">
        <f t="shared" si="0"/>
        <v>2.52</v>
      </c>
      <c r="G47" s="60">
        <f t="shared" si="1"/>
        <v>110.85480000000001</v>
      </c>
      <c r="H47" s="63">
        <f t="shared" si="2"/>
        <v>110.85480000000001</v>
      </c>
    </row>
    <row r="48" spans="1:8" s="62" customFormat="1">
      <c r="A48" s="56" t="str">
        <f>IF((LEN('Copy paste to Here'!G52))&gt;5,((CONCATENATE('Copy paste to Here'!G52," &amp; ",'Copy paste to Here'!D52,"  &amp;  ",'Copy paste to Here'!E52))),"Empty Cell")</f>
        <v xml:space="preserve">Stainless steel ring with embedded chain inlay &amp; Ring Size: 13  &amp;  </v>
      </c>
      <c r="B48" s="57" t="str">
        <f>'Copy paste to Here'!C52</f>
        <v>SR246</v>
      </c>
      <c r="C48" s="57" t="s">
        <v>763</v>
      </c>
      <c r="D48" s="58">
        <f>Invoice!B52</f>
        <v>1</v>
      </c>
      <c r="E48" s="59">
        <f>'Shipping Invoice'!J52*$N$1</f>
        <v>2.52</v>
      </c>
      <c r="F48" s="59">
        <f t="shared" si="0"/>
        <v>2.52</v>
      </c>
      <c r="G48" s="60">
        <f t="shared" si="1"/>
        <v>110.85480000000001</v>
      </c>
      <c r="H48" s="63">
        <f t="shared" si="2"/>
        <v>110.85480000000001</v>
      </c>
    </row>
    <row r="49" spans="1:8" s="62" customFormat="1">
      <c r="A49" s="56" t="str">
        <f>IF((LEN('Copy paste to Here'!G53))&gt;5,((CONCATENATE('Copy paste to Here'!G53," &amp; ",'Copy paste to Here'!D53,"  &amp;  ",'Copy paste to Here'!E53))),"Empty Cell")</f>
        <v xml:space="preserve">Stainless steel ring with a casted skull design &amp; Ring Size: 9  &amp;  </v>
      </c>
      <c r="B49" s="57" t="str">
        <f>'Copy paste to Here'!C53</f>
        <v>SR256</v>
      </c>
      <c r="C49" s="57" t="s">
        <v>766</v>
      </c>
      <c r="D49" s="58">
        <f>Invoice!B53</f>
        <v>1</v>
      </c>
      <c r="E49" s="59">
        <f>'Shipping Invoice'!J53*$N$1</f>
        <v>4.67</v>
      </c>
      <c r="F49" s="59">
        <f t="shared" si="0"/>
        <v>4.67</v>
      </c>
      <c r="G49" s="60">
        <f t="shared" si="1"/>
        <v>205.4333</v>
      </c>
      <c r="H49" s="63">
        <f t="shared" si="2"/>
        <v>205.4333</v>
      </c>
    </row>
    <row r="50" spans="1:8" s="62" customFormat="1">
      <c r="A50" s="56" t="str">
        <f>IF((LEN('Copy paste to Here'!G54))&gt;5,((CONCATENATE('Copy paste to Here'!G54," &amp; ",'Copy paste to Here'!D54,"  &amp;  ",'Copy paste to Here'!E54))),"Empty Cell")</f>
        <v xml:space="preserve">Stainless steel ring with a casted skull design &amp; Ring Size: 11  &amp;  </v>
      </c>
      <c r="B50" s="57" t="str">
        <f>'Copy paste to Here'!C54</f>
        <v>SR256</v>
      </c>
      <c r="C50" s="57" t="s">
        <v>766</v>
      </c>
      <c r="D50" s="58">
        <f>Invoice!B54</f>
        <v>1</v>
      </c>
      <c r="E50" s="59">
        <f>'Shipping Invoice'!J54*$N$1</f>
        <v>4.67</v>
      </c>
      <c r="F50" s="59">
        <f t="shared" si="0"/>
        <v>4.67</v>
      </c>
      <c r="G50" s="60">
        <f t="shared" si="1"/>
        <v>205.4333</v>
      </c>
      <c r="H50" s="63">
        <f t="shared" si="2"/>
        <v>205.4333</v>
      </c>
    </row>
    <row r="51" spans="1:8" s="62" customFormat="1" ht="24">
      <c r="A51" s="56" t="str">
        <f>IF((LEN('Copy paste to Here'!G55))&gt;5,((CONCATENATE('Copy paste to Here'!G55," &amp; ",'Copy paste to Here'!D55,"  &amp;  ",'Copy paste to Here'!E55))),"Empty Cell")</f>
        <v xml:space="preserve">High polished stainless steel ring with multiple black eyed skulls &amp; Ring Size: 7  &amp;  </v>
      </c>
      <c r="B51" s="57" t="str">
        <f>'Copy paste to Here'!C55</f>
        <v>SR257</v>
      </c>
      <c r="C51" s="57" t="s">
        <v>768</v>
      </c>
      <c r="D51" s="58">
        <f>Invoice!B55</f>
        <v>1</v>
      </c>
      <c r="E51" s="59">
        <f>'Shipping Invoice'!J55*$N$1</f>
        <v>5.46</v>
      </c>
      <c r="F51" s="59">
        <f t="shared" si="0"/>
        <v>5.46</v>
      </c>
      <c r="G51" s="60">
        <f t="shared" si="1"/>
        <v>240.18540000000002</v>
      </c>
      <c r="H51" s="63">
        <f t="shared" si="2"/>
        <v>240.18540000000002</v>
      </c>
    </row>
    <row r="52" spans="1:8" s="62" customFormat="1" ht="24">
      <c r="A52" s="56" t="str">
        <f>IF((LEN('Copy paste to Here'!G56))&gt;5,((CONCATENATE('Copy paste to Here'!G56," &amp; ",'Copy paste to Here'!D56,"  &amp;  ",'Copy paste to Here'!E56))),"Empty Cell")</f>
        <v xml:space="preserve">High polished stainless steel ring with multiple black eyed skulls &amp; Ring Size: 11  &amp;  </v>
      </c>
      <c r="B52" s="57" t="str">
        <f>'Copy paste to Here'!C56</f>
        <v>SR257</v>
      </c>
      <c r="C52" s="57" t="s">
        <v>768</v>
      </c>
      <c r="D52" s="58">
        <f>Invoice!B56</f>
        <v>1</v>
      </c>
      <c r="E52" s="59">
        <f>'Shipping Invoice'!J56*$N$1</f>
        <v>5.46</v>
      </c>
      <c r="F52" s="59">
        <f t="shared" si="0"/>
        <v>5.46</v>
      </c>
      <c r="G52" s="60">
        <f t="shared" si="1"/>
        <v>240.18540000000002</v>
      </c>
      <c r="H52" s="63">
        <f t="shared" si="2"/>
        <v>240.18540000000002</v>
      </c>
    </row>
    <row r="53" spans="1:8" s="62" customFormat="1" ht="24">
      <c r="A53" s="56" t="str">
        <f>IF((LEN('Copy paste to Here'!G57))&gt;5,((CONCATENATE('Copy paste to Here'!G57," &amp; ",'Copy paste to Here'!D57,"  &amp;  ",'Copy paste to Here'!E57))),"Empty Cell")</f>
        <v xml:space="preserve">High polished stainless steel ring with 4 tiny skulls on corners of cross design &amp; Ring Size: 12  &amp;  </v>
      </c>
      <c r="B53" s="57" t="str">
        <f>'Copy paste to Here'!C57</f>
        <v>SR266</v>
      </c>
      <c r="C53" s="57" t="s">
        <v>770</v>
      </c>
      <c r="D53" s="58">
        <f>Invoice!B57</f>
        <v>1</v>
      </c>
      <c r="E53" s="59">
        <f>'Shipping Invoice'!J57*$N$1</f>
        <v>6.64</v>
      </c>
      <c r="F53" s="59">
        <f t="shared" si="0"/>
        <v>6.64</v>
      </c>
      <c r="G53" s="60">
        <f t="shared" si="1"/>
        <v>292.09359999999998</v>
      </c>
      <c r="H53" s="63">
        <f t="shared" si="2"/>
        <v>292.09359999999998</v>
      </c>
    </row>
    <row r="54" spans="1:8" s="62" customFormat="1" ht="24">
      <c r="A54" s="56" t="str">
        <f>IF((LEN('Copy paste to Here'!G58))&gt;5,((CONCATENATE('Copy paste to Here'!G58," &amp; ",'Copy paste to Here'!D58,"  &amp;  ",'Copy paste to Here'!E58))),"Empty Cell")</f>
        <v xml:space="preserve">High polished stainless steel ring with 4 tiny skulls on corners of cross design &amp; Ring Size: 14  &amp;  </v>
      </c>
      <c r="B54" s="57" t="str">
        <f>'Copy paste to Here'!C58</f>
        <v>SR266</v>
      </c>
      <c r="C54" s="57" t="s">
        <v>770</v>
      </c>
      <c r="D54" s="58">
        <f>Invoice!B58</f>
        <v>1</v>
      </c>
      <c r="E54" s="59">
        <f>'Shipping Invoice'!J58*$N$1</f>
        <v>6.64</v>
      </c>
      <c r="F54" s="59">
        <f t="shared" si="0"/>
        <v>6.64</v>
      </c>
      <c r="G54" s="60">
        <f t="shared" si="1"/>
        <v>292.09359999999998</v>
      </c>
      <c r="H54" s="63">
        <f t="shared" si="2"/>
        <v>292.09359999999998</v>
      </c>
    </row>
    <row r="55" spans="1:8" s="62" customFormat="1" ht="24">
      <c r="A55" s="56" t="str">
        <f>IF((LEN('Copy paste to Here'!G59))&gt;5,((CONCATENATE('Copy paste to Here'!G59," &amp; ",'Copy paste to Here'!D59,"  &amp;  ",'Copy paste to Here'!E59))),"Empty Cell")</f>
        <v xml:space="preserve">316L casting steel ring with naked beheaded virgin with wings in a high polished finish &amp; Ring Size: 9  &amp;  </v>
      </c>
      <c r="B55" s="57" t="str">
        <f>'Copy paste to Here'!C59</f>
        <v>SR341</v>
      </c>
      <c r="C55" s="57" t="s">
        <v>772</v>
      </c>
      <c r="D55" s="58">
        <f>Invoice!B59</f>
        <v>1</v>
      </c>
      <c r="E55" s="59">
        <f>'Shipping Invoice'!J59*$N$1</f>
        <v>6.31</v>
      </c>
      <c r="F55" s="59">
        <f t="shared" si="0"/>
        <v>6.31</v>
      </c>
      <c r="G55" s="60">
        <f t="shared" si="1"/>
        <v>277.57690000000002</v>
      </c>
      <c r="H55" s="63">
        <f t="shared" si="2"/>
        <v>277.57690000000002</v>
      </c>
    </row>
    <row r="56" spans="1:8" s="62" customFormat="1" ht="24">
      <c r="A56" s="56" t="str">
        <f>IF((LEN('Copy paste to Here'!G60))&gt;5,((CONCATENATE('Copy paste to Here'!G60," &amp; ",'Copy paste to Here'!D60,"  &amp;  ",'Copy paste to Here'!E60))),"Empty Cell")</f>
        <v xml:space="preserve">316L casting steel ring with naked beheaded virgin with wings in a high polished finish &amp; Ring Size: 14  &amp;  </v>
      </c>
      <c r="B56" s="57" t="str">
        <f>'Copy paste to Here'!C60</f>
        <v>SR341</v>
      </c>
      <c r="C56" s="57" t="s">
        <v>772</v>
      </c>
      <c r="D56" s="58">
        <f>Invoice!B60</f>
        <v>1</v>
      </c>
      <c r="E56" s="59">
        <f>'Shipping Invoice'!J60*$N$1</f>
        <v>6.31</v>
      </c>
      <c r="F56" s="59">
        <f t="shared" si="0"/>
        <v>6.31</v>
      </c>
      <c r="G56" s="60">
        <f t="shared" si="1"/>
        <v>277.57690000000002</v>
      </c>
      <c r="H56" s="63">
        <f t="shared" si="2"/>
        <v>277.57690000000002</v>
      </c>
    </row>
    <row r="57" spans="1:8" s="62" customFormat="1" ht="24">
      <c r="A57" s="56" t="str">
        <f>IF((LEN('Copy paste to Here'!G61))&gt;5,((CONCATENATE('Copy paste to Here'!G61," &amp; ",'Copy paste to Here'!D61,"  &amp;  ",'Copy paste to Here'!E61))),"Empty Cell")</f>
        <v xml:space="preserve">316L steel ring with male lion head in antique style &amp; Ring Size: 11  &amp;  </v>
      </c>
      <c r="B57" s="57" t="str">
        <f>'Copy paste to Here'!C61</f>
        <v>SR342</v>
      </c>
      <c r="C57" s="57" t="s">
        <v>774</v>
      </c>
      <c r="D57" s="58">
        <f>Invoice!B61</f>
        <v>1</v>
      </c>
      <c r="E57" s="59">
        <f>'Shipping Invoice'!J61*$N$1</f>
        <v>6.31</v>
      </c>
      <c r="F57" s="59">
        <f t="shared" si="0"/>
        <v>6.31</v>
      </c>
      <c r="G57" s="60">
        <f t="shared" si="1"/>
        <v>277.57690000000002</v>
      </c>
      <c r="H57" s="63">
        <f t="shared" si="2"/>
        <v>277.57690000000002</v>
      </c>
    </row>
    <row r="58" spans="1:8" s="62" customFormat="1" ht="24">
      <c r="A58" s="56" t="str">
        <f>IF((LEN('Copy paste to Here'!G62))&gt;5,((CONCATENATE('Copy paste to Here'!G62," &amp; ",'Copy paste to Here'!D62,"  &amp;  ",'Copy paste to Here'!E62))),"Empty Cell")</f>
        <v xml:space="preserve">316L steel ring with male lion head in antique style &amp; Ring Size: 14  &amp;  </v>
      </c>
      <c r="B58" s="57" t="str">
        <f>'Copy paste to Here'!C62</f>
        <v>SR342</v>
      </c>
      <c r="C58" s="57" t="s">
        <v>774</v>
      </c>
      <c r="D58" s="58">
        <f>Invoice!B62</f>
        <v>1</v>
      </c>
      <c r="E58" s="59">
        <f>'Shipping Invoice'!J62*$N$1</f>
        <v>6.31</v>
      </c>
      <c r="F58" s="59">
        <f t="shared" si="0"/>
        <v>6.31</v>
      </c>
      <c r="G58" s="60">
        <f t="shared" si="1"/>
        <v>277.57690000000002</v>
      </c>
      <c r="H58" s="63">
        <f t="shared" si="2"/>
        <v>277.57690000000002</v>
      </c>
    </row>
    <row r="59" spans="1:8" s="62" customFormat="1" ht="24">
      <c r="A59" s="56" t="str">
        <f>IF((LEN('Copy paste to Here'!G63))&gt;5,((CONCATENATE('Copy paste to Here'!G63," &amp; ",'Copy paste to Here'!D63,"  &amp;  ",'Copy paste to Here'!E63))),"Empty Cell")</f>
        <v xml:space="preserve">High polisdhed stainless steel 3 band interlocking ring &amp; Ring Size: 5  &amp;  </v>
      </c>
      <c r="B59" s="57" t="str">
        <f>'Copy paste to Here'!C63</f>
        <v>SRM3</v>
      </c>
      <c r="C59" s="57" t="s">
        <v>776</v>
      </c>
      <c r="D59" s="58">
        <f>Invoice!B63</f>
        <v>1</v>
      </c>
      <c r="E59" s="59">
        <f>'Shipping Invoice'!J63*$N$1</f>
        <v>2.6</v>
      </c>
      <c r="F59" s="59">
        <f t="shared" si="0"/>
        <v>2.6</v>
      </c>
      <c r="G59" s="60">
        <f t="shared" si="1"/>
        <v>114.37400000000001</v>
      </c>
      <c r="H59" s="63">
        <f t="shared" si="2"/>
        <v>114.37400000000001</v>
      </c>
    </row>
    <row r="60" spans="1:8" s="62" customFormat="1" ht="24">
      <c r="A60" s="56" t="str">
        <f>IF((LEN('Copy paste to Here'!G64))&gt;5,((CONCATENATE('Copy paste to Here'!G64," &amp; ",'Copy paste to Here'!D64,"  &amp;  ",'Copy paste to Here'!E64))),"Empty Cell")</f>
        <v xml:space="preserve">High polisdhed stainless steel 3 band interlocking ring &amp; Ring Size: 10.5  &amp;  </v>
      </c>
      <c r="B60" s="57" t="str">
        <f>'Copy paste to Here'!C64</f>
        <v>SRM3</v>
      </c>
      <c r="C60" s="57" t="s">
        <v>776</v>
      </c>
      <c r="D60" s="58">
        <f>Invoice!B64</f>
        <v>1</v>
      </c>
      <c r="E60" s="59">
        <f>'Shipping Invoice'!J64*$N$1</f>
        <v>2.6</v>
      </c>
      <c r="F60" s="59">
        <f t="shared" si="0"/>
        <v>2.6</v>
      </c>
      <c r="G60" s="60">
        <f t="shared" si="1"/>
        <v>114.37400000000001</v>
      </c>
      <c r="H60" s="63">
        <f t="shared" si="2"/>
        <v>114.37400000000001</v>
      </c>
    </row>
    <row r="61" spans="1:8" s="62" customFormat="1" ht="60">
      <c r="A61" s="56" t="str">
        <f>IF((LEN('Copy paste to Here'!G65))&gt;5,((CONCATENATE('Copy paste to Here'!G65," &amp; ",'Copy paste to Here'!D65,"  &amp;  ",'Copy paste to Here'!E65))),"Empty Cell")</f>
        <v xml:space="preserve">Display box with 52 pcs. of 925 sterling silver ''Bend it yourself'' nose studs, 22g (0.6mm) with silver wire flower with 1.5mm assorted color crystal center (in standard packing or in vacuum sealed packing to prevent tarnishing) &amp; Packing Option: Vacuum Sealed Packing to prevent tarnishing  &amp;  </v>
      </c>
      <c r="B61" s="57" t="str">
        <f>'Copy paste to Here'!C65</f>
        <v>YXFL2M</v>
      </c>
      <c r="C61" s="57" t="s">
        <v>797</v>
      </c>
      <c r="D61" s="58">
        <f>Invoice!B65</f>
        <v>1</v>
      </c>
      <c r="E61" s="59">
        <f>'Shipping Invoice'!J65*$N$1</f>
        <v>19.87</v>
      </c>
      <c r="F61" s="59">
        <f t="shared" si="0"/>
        <v>19.87</v>
      </c>
      <c r="G61" s="60">
        <f t="shared" si="1"/>
        <v>874.08130000000006</v>
      </c>
      <c r="H61" s="63">
        <f t="shared" si="2"/>
        <v>874.08130000000006</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305.66000000000008</v>
      </c>
      <c r="G1000" s="60"/>
      <c r="H1000" s="61">
        <f t="shared" ref="H1000:H1007" si="49">F1000*$E$14</f>
        <v>13445.983400000005</v>
      </c>
    </row>
    <row r="1001" spans="1:8" s="62" customFormat="1">
      <c r="A1001" s="56" t="s">
        <v>806</v>
      </c>
      <c r="B1001" s="75"/>
      <c r="C1001" s="75"/>
      <c r="D1001" s="76"/>
      <c r="E1001" s="67"/>
      <c r="F1001" s="59">
        <f>Invoice!J67</f>
        <v>0</v>
      </c>
      <c r="G1001" s="60"/>
      <c r="H1001" s="61">
        <f t="shared" si="49"/>
        <v>0</v>
      </c>
    </row>
    <row r="1002" spans="1:8" s="62" customFormat="1" outlineLevel="1">
      <c r="A1002" s="56"/>
      <c r="B1002" s="75"/>
      <c r="C1002" s="75"/>
      <c r="D1002" s="76"/>
      <c r="E1002" s="67"/>
      <c r="F1002" s="59">
        <f>Invoice!J68</f>
        <v>0</v>
      </c>
      <c r="G1002" s="60"/>
      <c r="H1002" s="61">
        <f t="shared" si="49"/>
        <v>0</v>
      </c>
    </row>
    <row r="1003" spans="1:8" s="62" customFormat="1">
      <c r="A1003" s="56" t="str">
        <f>'[2]Copy paste to Here'!T4</f>
        <v>Total:</v>
      </c>
      <c r="B1003" s="75"/>
      <c r="C1003" s="75"/>
      <c r="D1003" s="76"/>
      <c r="E1003" s="67"/>
      <c r="F1003" s="59">
        <f>SUM(F1000:F1002)</f>
        <v>305.66000000000008</v>
      </c>
      <c r="G1003" s="60"/>
      <c r="H1003" s="61">
        <f t="shared" si="49"/>
        <v>13445.983400000005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13445.983399999996</v>
      </c>
    </row>
    <row r="1010" spans="1:8" s="21" customFormat="1">
      <c r="A1010" s="22"/>
      <c r="E1010" s="21" t="s">
        <v>177</v>
      </c>
      <c r="H1010" s="84">
        <f>(SUMIF($A$1000:$A$1008,"Total:",$H$1000:$H$1008))</f>
        <v>13445.983400000005</v>
      </c>
    </row>
    <row r="1011" spans="1:8" s="21" customFormat="1">
      <c r="E1011" s="21" t="s">
        <v>178</v>
      </c>
      <c r="H1011" s="85">
        <f>H1013-H1012</f>
        <v>12566.34</v>
      </c>
    </row>
    <row r="1012" spans="1:8" s="21" customFormat="1">
      <c r="E1012" s="21" t="s">
        <v>179</v>
      </c>
      <c r="H1012" s="85">
        <f>ROUND((H1013*7)/107,2)</f>
        <v>879.64</v>
      </c>
    </row>
    <row r="1013" spans="1:8" s="21" customFormat="1">
      <c r="E1013" s="22" t="s">
        <v>180</v>
      </c>
      <c r="H1013" s="86">
        <f>ROUND((SUMIF($A$1000:$A$1008,"Total:",$H$1000:$H$1008)),2)</f>
        <v>13445.98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4"/>
  <sheetViews>
    <sheetView workbookViewId="0">
      <selection activeCell="A5" sqref="A5"/>
    </sheetView>
  </sheetViews>
  <sheetFormatPr defaultRowHeight="15"/>
  <sheetData>
    <row r="1" spans="1:1">
      <c r="A1" s="2" t="s">
        <v>715</v>
      </c>
    </row>
    <row r="2" spans="1:1">
      <c r="A2" s="2" t="s">
        <v>715</v>
      </c>
    </row>
    <row r="3" spans="1:1">
      <c r="A3" s="2" t="s">
        <v>782</v>
      </c>
    </row>
    <row r="4" spans="1:1">
      <c r="A4" s="2" t="s">
        <v>783</v>
      </c>
    </row>
    <row r="5" spans="1:1">
      <c r="A5" s="2" t="s">
        <v>784</v>
      </c>
    </row>
    <row r="6" spans="1:1">
      <c r="A6" s="2" t="s">
        <v>785</v>
      </c>
    </row>
    <row r="7" spans="1:1">
      <c r="A7" s="2" t="s">
        <v>786</v>
      </c>
    </row>
    <row r="8" spans="1:1">
      <c r="A8" s="2" t="s">
        <v>787</v>
      </c>
    </row>
    <row r="9" spans="1:1">
      <c r="A9" s="2" t="s">
        <v>788</v>
      </c>
    </row>
    <row r="10" spans="1:1">
      <c r="A10" s="2" t="s">
        <v>789</v>
      </c>
    </row>
    <row r="11" spans="1:1">
      <c r="A11" s="2" t="s">
        <v>790</v>
      </c>
    </row>
    <row r="12" spans="1:1">
      <c r="A12" s="2" t="s">
        <v>791</v>
      </c>
    </row>
    <row r="13" spans="1:1">
      <c r="A13" s="2" t="s">
        <v>792</v>
      </c>
    </row>
    <row r="14" spans="1:1">
      <c r="A14" s="2" t="s">
        <v>793</v>
      </c>
    </row>
    <row r="15" spans="1:1">
      <c r="A15" s="2" t="s">
        <v>794</v>
      </c>
    </row>
    <row r="16" spans="1:1">
      <c r="A16" s="2" t="s">
        <v>794</v>
      </c>
    </row>
    <row r="17" spans="1:1">
      <c r="A17" s="2" t="s">
        <v>795</v>
      </c>
    </row>
    <row r="18" spans="1:1">
      <c r="A18" s="2" t="s">
        <v>796</v>
      </c>
    </row>
    <row r="19" spans="1:1">
      <c r="A19" s="2" t="s">
        <v>744</v>
      </c>
    </row>
    <row r="20" spans="1:1">
      <c r="A20" s="2" t="s">
        <v>744</v>
      </c>
    </row>
    <row r="21" spans="1:1">
      <c r="A21" s="2" t="s">
        <v>748</v>
      </c>
    </row>
    <row r="22" spans="1:1">
      <c r="A22" s="2" t="s">
        <v>748</v>
      </c>
    </row>
    <row r="23" spans="1:1">
      <c r="A23" s="2" t="s">
        <v>752</v>
      </c>
    </row>
    <row r="24" spans="1:1">
      <c r="A24" s="2" t="s">
        <v>752</v>
      </c>
    </row>
    <row r="25" spans="1:1">
      <c r="A25" s="2" t="s">
        <v>755</v>
      </c>
    </row>
    <row r="26" spans="1:1">
      <c r="A26" s="2" t="s">
        <v>755</v>
      </c>
    </row>
    <row r="27" spans="1:1">
      <c r="A27" s="2" t="s">
        <v>758</v>
      </c>
    </row>
    <row r="28" spans="1:1">
      <c r="A28" s="2" t="s">
        <v>758</v>
      </c>
    </row>
    <row r="29" spans="1:1">
      <c r="A29" s="2" t="s">
        <v>761</v>
      </c>
    </row>
    <row r="30" spans="1:1">
      <c r="A30" s="2" t="s">
        <v>763</v>
      </c>
    </row>
    <row r="31" spans="1:1">
      <c r="A31" s="2" t="s">
        <v>763</v>
      </c>
    </row>
    <row r="32" spans="1:1">
      <c r="A32" s="2" t="s">
        <v>766</v>
      </c>
    </row>
    <row r="33" spans="1:1">
      <c r="A33" s="2" t="s">
        <v>766</v>
      </c>
    </row>
    <row r="34" spans="1:1">
      <c r="A34" s="2" t="s">
        <v>768</v>
      </c>
    </row>
    <row r="35" spans="1:1">
      <c r="A35" s="2" t="s">
        <v>768</v>
      </c>
    </row>
    <row r="36" spans="1:1">
      <c r="A36" s="2" t="s">
        <v>770</v>
      </c>
    </row>
    <row r="37" spans="1:1">
      <c r="A37" s="2" t="s">
        <v>770</v>
      </c>
    </row>
    <row r="38" spans="1:1">
      <c r="A38" s="2" t="s">
        <v>772</v>
      </c>
    </row>
    <row r="39" spans="1:1">
      <c r="A39" s="2" t="s">
        <v>772</v>
      </c>
    </row>
    <row r="40" spans="1:1">
      <c r="A40" s="2" t="s">
        <v>774</v>
      </c>
    </row>
    <row r="41" spans="1:1">
      <c r="A41" s="2" t="s">
        <v>774</v>
      </c>
    </row>
    <row r="42" spans="1:1">
      <c r="A42" s="2" t="s">
        <v>776</v>
      </c>
    </row>
    <row r="43" spans="1:1">
      <c r="A43" s="2" t="s">
        <v>776</v>
      </c>
    </row>
    <row r="44" spans="1:1">
      <c r="A44" s="2" t="s">
        <v>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2023-09-11T08:12:49Z</cp:lastPrinted>
  <dcterms:created xsi:type="dcterms:W3CDTF">2009-06-02T18:56:54Z</dcterms:created>
  <dcterms:modified xsi:type="dcterms:W3CDTF">2023-09-11T08:12:49Z</dcterms:modified>
</cp:coreProperties>
</file>