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AE7E0DAF-4B14-4671-A9FF-5B775839B027}" xr6:coauthVersionLast="47" xr6:coauthVersionMax="47" xr10:uidLastSave="{00000000-0000-0000-0000-000000000000}"/>
  <bookViews>
    <workbookView xWindow="28680" yWindow="-24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Invoice!$A$1:$K$795</definedName>
    <definedName name="_xlnm.Print_Area" localSheetId="3">'Shipping Invoice'!$A$1:$L$789</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95" i="2" l="1"/>
  <c r="K783" i="7"/>
  <c r="K782" i="7"/>
  <c r="J783" i="2" l="1"/>
  <c r="J782" i="2"/>
  <c r="K787" i="7" l="1"/>
  <c r="E747" i="6"/>
  <c r="E729" i="6"/>
  <c r="E711" i="6"/>
  <c r="E693" i="6"/>
  <c r="E675" i="6"/>
  <c r="E657" i="6"/>
  <c r="E639" i="6"/>
  <c r="E621" i="6"/>
  <c r="E603" i="6"/>
  <c r="E585" i="6"/>
  <c r="E569" i="6"/>
  <c r="E557" i="6"/>
  <c r="E545" i="6"/>
  <c r="E533" i="6"/>
  <c r="E521" i="6"/>
  <c r="E509" i="6"/>
  <c r="E497" i="6"/>
  <c r="E485" i="6"/>
  <c r="E473" i="6"/>
  <c r="E461" i="6"/>
  <c r="E449" i="6"/>
  <c r="E437" i="6"/>
  <c r="E425" i="6"/>
  <c r="E413" i="6"/>
  <c r="E411" i="6"/>
  <c r="E401" i="6"/>
  <c r="E399" i="6"/>
  <c r="E389" i="6"/>
  <c r="E387" i="6"/>
  <c r="E377" i="6"/>
  <c r="E375" i="6"/>
  <c r="E365" i="6"/>
  <c r="E363" i="6"/>
  <c r="E353" i="6"/>
  <c r="E351" i="6"/>
  <c r="E341" i="6"/>
  <c r="E339" i="6"/>
  <c r="E329" i="6"/>
  <c r="E327" i="6"/>
  <c r="E317" i="6"/>
  <c r="E315" i="6"/>
  <c r="E305" i="6"/>
  <c r="E303" i="6"/>
  <c r="E293" i="6"/>
  <c r="E291" i="6"/>
  <c r="E281" i="6"/>
  <c r="E279" i="6"/>
  <c r="E269" i="6"/>
  <c r="E267" i="6"/>
  <c r="E262" i="6"/>
  <c r="E261" i="6"/>
  <c r="E256" i="6"/>
  <c r="E255" i="6"/>
  <c r="E250" i="6"/>
  <c r="E249" i="6"/>
  <c r="E244" i="6"/>
  <c r="E243" i="6"/>
  <c r="E238" i="6"/>
  <c r="E237" i="6"/>
  <c r="E232" i="6"/>
  <c r="E231" i="6"/>
  <c r="E226" i="6"/>
  <c r="E225" i="6"/>
  <c r="E220" i="6"/>
  <c r="E219" i="6"/>
  <c r="E214" i="6"/>
  <c r="E213" i="6"/>
  <c r="E208" i="6"/>
  <c r="E207" i="6"/>
  <c r="E202" i="6"/>
  <c r="E201" i="6"/>
  <c r="E196" i="6"/>
  <c r="E195" i="6"/>
  <c r="E190" i="6"/>
  <c r="E189" i="6"/>
  <c r="E184" i="6"/>
  <c r="E183" i="6"/>
  <c r="E178" i="6"/>
  <c r="E177" i="6"/>
  <c r="E172" i="6"/>
  <c r="E171" i="6"/>
  <c r="E166" i="6"/>
  <c r="E165" i="6"/>
  <c r="E160" i="6"/>
  <c r="E159" i="6"/>
  <c r="E154" i="6"/>
  <c r="E153" i="6"/>
  <c r="E148" i="6"/>
  <c r="E147" i="6"/>
  <c r="E142" i="6"/>
  <c r="E141" i="6"/>
  <c r="E136" i="6"/>
  <c r="E135" i="6"/>
  <c r="E130" i="6"/>
  <c r="E129" i="6"/>
  <c r="E124" i="6"/>
  <c r="E123" i="6"/>
  <c r="E118" i="6"/>
  <c r="E117" i="6"/>
  <c r="E112" i="6"/>
  <c r="E111" i="6"/>
  <c r="E106" i="6"/>
  <c r="E105" i="6"/>
  <c r="E100" i="6"/>
  <c r="E99" i="6"/>
  <c r="E94" i="6"/>
  <c r="E93" i="6"/>
  <c r="E88" i="6"/>
  <c r="E87" i="6"/>
  <c r="E82" i="6"/>
  <c r="E81" i="6"/>
  <c r="E76" i="6"/>
  <c r="E75" i="6"/>
  <c r="E70" i="6"/>
  <c r="E69" i="6"/>
  <c r="E64" i="6"/>
  <c r="E63" i="6"/>
  <c r="E58" i="6"/>
  <c r="E57" i="6"/>
  <c r="E52" i="6"/>
  <c r="E51" i="6"/>
  <c r="E46" i="6"/>
  <c r="E45" i="6"/>
  <c r="E40" i="6"/>
  <c r="E39" i="6"/>
  <c r="E34" i="6"/>
  <c r="E33" i="6"/>
  <c r="E28" i="6"/>
  <c r="E27" i="6"/>
  <c r="E22" i="6"/>
  <c r="E21" i="6"/>
  <c r="K14" i="7"/>
  <c r="K17" i="7"/>
  <c r="K10" i="7"/>
  <c r="I740" i="7"/>
  <c r="I723" i="7"/>
  <c r="I643" i="7"/>
  <c r="I546" i="7"/>
  <c r="I448" i="7"/>
  <c r="I432" i="7"/>
  <c r="I367" i="7"/>
  <c r="I334" i="7"/>
  <c r="I257" i="7"/>
  <c r="I243" i="7"/>
  <c r="I189" i="7"/>
  <c r="I167" i="7"/>
  <c r="I113" i="7"/>
  <c r="I102" i="7"/>
  <c r="I61" i="7"/>
  <c r="I43" i="7"/>
  <c r="N1" i="7"/>
  <c r="I756" i="7" s="1"/>
  <c r="N1" i="6"/>
  <c r="E773" i="6" s="1"/>
  <c r="F1002" i="6"/>
  <c r="D776" i="6"/>
  <c r="B780" i="7" s="1"/>
  <c r="D775" i="6"/>
  <c r="B779" i="7" s="1"/>
  <c r="D774" i="6"/>
  <c r="B778" i="7" s="1"/>
  <c r="D773" i="6"/>
  <c r="B777" i="7" s="1"/>
  <c r="D772" i="6"/>
  <c r="B776" i="7" s="1"/>
  <c r="D771" i="6"/>
  <c r="B775" i="7" s="1"/>
  <c r="D770" i="6"/>
  <c r="B774" i="7" s="1"/>
  <c r="D769" i="6"/>
  <c r="B773" i="7" s="1"/>
  <c r="D768" i="6"/>
  <c r="B772" i="7" s="1"/>
  <c r="D767" i="6"/>
  <c r="B771" i="7" s="1"/>
  <c r="D766" i="6"/>
  <c r="B770" i="7" s="1"/>
  <c r="D765" i="6"/>
  <c r="B769" i="7" s="1"/>
  <c r="D764" i="6"/>
  <c r="B768" i="7" s="1"/>
  <c r="D763" i="6"/>
  <c r="B767" i="7" s="1"/>
  <c r="D762" i="6"/>
  <c r="B766" i="7" s="1"/>
  <c r="D761" i="6"/>
  <c r="B765" i="7" s="1"/>
  <c r="D760" i="6"/>
  <c r="B764" i="7" s="1"/>
  <c r="D759" i="6"/>
  <c r="B763" i="7" s="1"/>
  <c r="D758" i="6"/>
  <c r="B762" i="7" s="1"/>
  <c r="D757" i="6"/>
  <c r="B761" i="7" s="1"/>
  <c r="D756" i="6"/>
  <c r="B760" i="7" s="1"/>
  <c r="D755" i="6"/>
  <c r="B759" i="7" s="1"/>
  <c r="D754" i="6"/>
  <c r="B758" i="7" s="1"/>
  <c r="D753" i="6"/>
  <c r="B757" i="7" s="1"/>
  <c r="D752" i="6"/>
  <c r="B756" i="7" s="1"/>
  <c r="D751" i="6"/>
  <c r="B755" i="7" s="1"/>
  <c r="D750" i="6"/>
  <c r="B754" i="7" s="1"/>
  <c r="D749" i="6"/>
  <c r="B753" i="7" s="1"/>
  <c r="D748" i="6"/>
  <c r="B752" i="7" s="1"/>
  <c r="D747" i="6"/>
  <c r="B751" i="7" s="1"/>
  <c r="D746" i="6"/>
  <c r="B750" i="7" s="1"/>
  <c r="D745" i="6"/>
  <c r="B749" i="7" s="1"/>
  <c r="D744" i="6"/>
  <c r="B748" i="7" s="1"/>
  <c r="D743" i="6"/>
  <c r="B747" i="7" s="1"/>
  <c r="D742" i="6"/>
  <c r="B746" i="7" s="1"/>
  <c r="D741" i="6"/>
  <c r="B745" i="7" s="1"/>
  <c r="D740" i="6"/>
  <c r="B744" i="7" s="1"/>
  <c r="D739" i="6"/>
  <c r="B743" i="7" s="1"/>
  <c r="D738" i="6"/>
  <c r="B742" i="7" s="1"/>
  <c r="D737" i="6"/>
  <c r="B741" i="7" s="1"/>
  <c r="D736" i="6"/>
  <c r="B740" i="7" s="1"/>
  <c r="D735" i="6"/>
  <c r="B739" i="7" s="1"/>
  <c r="D734" i="6"/>
  <c r="B738" i="7" s="1"/>
  <c r="D733" i="6"/>
  <c r="B737" i="7" s="1"/>
  <c r="D732" i="6"/>
  <c r="B736" i="7" s="1"/>
  <c r="D731" i="6"/>
  <c r="B735" i="7" s="1"/>
  <c r="D730" i="6"/>
  <c r="B734" i="7" s="1"/>
  <c r="D729" i="6"/>
  <c r="B733" i="7" s="1"/>
  <c r="D728" i="6"/>
  <c r="B732" i="7" s="1"/>
  <c r="D727" i="6"/>
  <c r="B731" i="7" s="1"/>
  <c r="D726" i="6"/>
  <c r="B730" i="7" s="1"/>
  <c r="D725" i="6"/>
  <c r="B729" i="7" s="1"/>
  <c r="D724" i="6"/>
  <c r="B728" i="7" s="1"/>
  <c r="D723" i="6"/>
  <c r="B727" i="7" s="1"/>
  <c r="D722" i="6"/>
  <c r="B726" i="7" s="1"/>
  <c r="D721" i="6"/>
  <c r="B725" i="7" s="1"/>
  <c r="D720" i="6"/>
  <c r="B724" i="7" s="1"/>
  <c r="D719" i="6"/>
  <c r="B723" i="7" s="1"/>
  <c r="D718" i="6"/>
  <c r="B722" i="7" s="1"/>
  <c r="D717" i="6"/>
  <c r="B721" i="7" s="1"/>
  <c r="D716" i="6"/>
  <c r="B720" i="7" s="1"/>
  <c r="D715" i="6"/>
  <c r="B719" i="7" s="1"/>
  <c r="D714" i="6"/>
  <c r="B718" i="7" s="1"/>
  <c r="D713" i="6"/>
  <c r="B717" i="7" s="1"/>
  <c r="D712" i="6"/>
  <c r="B716" i="7" s="1"/>
  <c r="D711" i="6"/>
  <c r="B715" i="7" s="1"/>
  <c r="D710" i="6"/>
  <c r="B714" i="7" s="1"/>
  <c r="D709" i="6"/>
  <c r="B713" i="7" s="1"/>
  <c r="D708" i="6"/>
  <c r="B712" i="7" s="1"/>
  <c r="D707" i="6"/>
  <c r="B711" i="7" s="1"/>
  <c r="D706" i="6"/>
  <c r="B710" i="7" s="1"/>
  <c r="D705" i="6"/>
  <c r="B709" i="7" s="1"/>
  <c r="D704" i="6"/>
  <c r="B708" i="7" s="1"/>
  <c r="D703" i="6"/>
  <c r="B707" i="7" s="1"/>
  <c r="D702" i="6"/>
  <c r="B706" i="7" s="1"/>
  <c r="D701" i="6"/>
  <c r="B705" i="7" s="1"/>
  <c r="D700" i="6"/>
  <c r="B704" i="7" s="1"/>
  <c r="D699" i="6"/>
  <c r="B703" i="7" s="1"/>
  <c r="D698" i="6"/>
  <c r="B702" i="7" s="1"/>
  <c r="D697" i="6"/>
  <c r="B701" i="7" s="1"/>
  <c r="D696" i="6"/>
  <c r="B700" i="7" s="1"/>
  <c r="D695" i="6"/>
  <c r="B699" i="7" s="1"/>
  <c r="D694" i="6"/>
  <c r="B698" i="7" s="1"/>
  <c r="D693" i="6"/>
  <c r="B697" i="7" s="1"/>
  <c r="D692" i="6"/>
  <c r="B696" i="7" s="1"/>
  <c r="D691" i="6"/>
  <c r="B695" i="7" s="1"/>
  <c r="D690" i="6"/>
  <c r="B694" i="7" s="1"/>
  <c r="D689" i="6"/>
  <c r="B693" i="7" s="1"/>
  <c r="D688" i="6"/>
  <c r="B692" i="7" s="1"/>
  <c r="D687" i="6"/>
  <c r="B691" i="7" s="1"/>
  <c r="D686" i="6"/>
  <c r="B690" i="7" s="1"/>
  <c r="D685" i="6"/>
  <c r="B689" i="7" s="1"/>
  <c r="D684" i="6"/>
  <c r="B688" i="7" s="1"/>
  <c r="D683" i="6"/>
  <c r="B687" i="7" s="1"/>
  <c r="D682" i="6"/>
  <c r="B686" i="7" s="1"/>
  <c r="D681" i="6"/>
  <c r="B685" i="7" s="1"/>
  <c r="D680" i="6"/>
  <c r="B684" i="7" s="1"/>
  <c r="D679" i="6"/>
  <c r="B683" i="7" s="1"/>
  <c r="D678" i="6"/>
  <c r="B682" i="7" s="1"/>
  <c r="D677" i="6"/>
  <c r="B681" i="7" s="1"/>
  <c r="D676" i="6"/>
  <c r="B680" i="7" s="1"/>
  <c r="D675" i="6"/>
  <c r="B679" i="7" s="1"/>
  <c r="D674" i="6"/>
  <c r="B678" i="7" s="1"/>
  <c r="D673" i="6"/>
  <c r="B677" i="7" s="1"/>
  <c r="D672" i="6"/>
  <c r="B676" i="7" s="1"/>
  <c r="D671" i="6"/>
  <c r="B675" i="7" s="1"/>
  <c r="D670" i="6"/>
  <c r="B674" i="7" s="1"/>
  <c r="D669" i="6"/>
  <c r="B673" i="7" s="1"/>
  <c r="D668" i="6"/>
  <c r="B672" i="7" s="1"/>
  <c r="D667" i="6"/>
  <c r="B671" i="7" s="1"/>
  <c r="D666" i="6"/>
  <c r="B670" i="7" s="1"/>
  <c r="D665" i="6"/>
  <c r="B669" i="7" s="1"/>
  <c r="D664" i="6"/>
  <c r="B668" i="7" s="1"/>
  <c r="D663" i="6"/>
  <c r="B667" i="7" s="1"/>
  <c r="D662" i="6"/>
  <c r="B666" i="7" s="1"/>
  <c r="D661" i="6"/>
  <c r="B665" i="7" s="1"/>
  <c r="D660" i="6"/>
  <c r="B664" i="7" s="1"/>
  <c r="D659" i="6"/>
  <c r="B663" i="7" s="1"/>
  <c r="D658" i="6"/>
  <c r="B662" i="7" s="1"/>
  <c r="D657" i="6"/>
  <c r="B661" i="7" s="1"/>
  <c r="D656" i="6"/>
  <c r="B660" i="7" s="1"/>
  <c r="D655" i="6"/>
  <c r="B659" i="7" s="1"/>
  <c r="D654" i="6"/>
  <c r="B658" i="7" s="1"/>
  <c r="D653" i="6"/>
  <c r="B657" i="7" s="1"/>
  <c r="D652" i="6"/>
  <c r="B656" i="7" s="1"/>
  <c r="D651" i="6"/>
  <c r="B655" i="7" s="1"/>
  <c r="D650" i="6"/>
  <c r="B654" i="7" s="1"/>
  <c r="D649" i="6"/>
  <c r="B653" i="7" s="1"/>
  <c r="D648" i="6"/>
  <c r="B652" i="7" s="1"/>
  <c r="D647" i="6"/>
  <c r="B651" i="7" s="1"/>
  <c r="D646" i="6"/>
  <c r="B650" i="7" s="1"/>
  <c r="D645" i="6"/>
  <c r="B649" i="7" s="1"/>
  <c r="D644" i="6"/>
  <c r="B648" i="7" s="1"/>
  <c r="D643" i="6"/>
  <c r="B647" i="7" s="1"/>
  <c r="D642" i="6"/>
  <c r="B646" i="7" s="1"/>
  <c r="D641" i="6"/>
  <c r="B645" i="7" s="1"/>
  <c r="D640" i="6"/>
  <c r="B644" i="7" s="1"/>
  <c r="D639" i="6"/>
  <c r="B643" i="7" s="1"/>
  <c r="D638" i="6"/>
  <c r="B642" i="7" s="1"/>
  <c r="D637" i="6"/>
  <c r="B641" i="7" s="1"/>
  <c r="D636" i="6"/>
  <c r="B640" i="7" s="1"/>
  <c r="D635" i="6"/>
  <c r="B639" i="7" s="1"/>
  <c r="D634" i="6"/>
  <c r="B638" i="7" s="1"/>
  <c r="D633" i="6"/>
  <c r="B637" i="7" s="1"/>
  <c r="D632" i="6"/>
  <c r="B636" i="7" s="1"/>
  <c r="D631" i="6"/>
  <c r="B635" i="7" s="1"/>
  <c r="D630" i="6"/>
  <c r="B634" i="7" s="1"/>
  <c r="D629" i="6"/>
  <c r="B633" i="7" s="1"/>
  <c r="D628" i="6"/>
  <c r="B632" i="7" s="1"/>
  <c r="D627" i="6"/>
  <c r="B631" i="7" s="1"/>
  <c r="D626" i="6"/>
  <c r="B630" i="7" s="1"/>
  <c r="D625" i="6"/>
  <c r="B629" i="7" s="1"/>
  <c r="D624" i="6"/>
  <c r="B628" i="7" s="1"/>
  <c r="D623" i="6"/>
  <c r="B627" i="7" s="1"/>
  <c r="D622" i="6"/>
  <c r="B626" i="7" s="1"/>
  <c r="D621" i="6"/>
  <c r="B625" i="7" s="1"/>
  <c r="D620" i="6"/>
  <c r="B624" i="7" s="1"/>
  <c r="D619" i="6"/>
  <c r="B623" i="7" s="1"/>
  <c r="D618" i="6"/>
  <c r="B622" i="7" s="1"/>
  <c r="D617" i="6"/>
  <c r="B621" i="7" s="1"/>
  <c r="D616" i="6"/>
  <c r="B620" i="7" s="1"/>
  <c r="D615" i="6"/>
  <c r="B619" i="7" s="1"/>
  <c r="D614" i="6"/>
  <c r="B618" i="7" s="1"/>
  <c r="D613" i="6"/>
  <c r="B617" i="7" s="1"/>
  <c r="D612" i="6"/>
  <c r="B616" i="7" s="1"/>
  <c r="D611" i="6"/>
  <c r="B615" i="7" s="1"/>
  <c r="D610" i="6"/>
  <c r="B614" i="7" s="1"/>
  <c r="D609" i="6"/>
  <c r="B613" i="7" s="1"/>
  <c r="D608" i="6"/>
  <c r="B612" i="7" s="1"/>
  <c r="D607" i="6"/>
  <c r="B611" i="7" s="1"/>
  <c r="D606" i="6"/>
  <c r="B610" i="7" s="1"/>
  <c r="D605" i="6"/>
  <c r="B609" i="7" s="1"/>
  <c r="D604" i="6"/>
  <c r="B608" i="7" s="1"/>
  <c r="D603" i="6"/>
  <c r="B607" i="7" s="1"/>
  <c r="D602" i="6"/>
  <c r="B606" i="7" s="1"/>
  <c r="D601" i="6"/>
  <c r="B605" i="7" s="1"/>
  <c r="D600" i="6"/>
  <c r="B604" i="7" s="1"/>
  <c r="D599" i="6"/>
  <c r="B603" i="7" s="1"/>
  <c r="D598" i="6"/>
  <c r="B602" i="7" s="1"/>
  <c r="D597" i="6"/>
  <c r="B601" i="7" s="1"/>
  <c r="D596" i="6"/>
  <c r="B600" i="7" s="1"/>
  <c r="D595" i="6"/>
  <c r="B599" i="7" s="1"/>
  <c r="D594" i="6"/>
  <c r="B598" i="7" s="1"/>
  <c r="D593" i="6"/>
  <c r="B597" i="7" s="1"/>
  <c r="D592" i="6"/>
  <c r="B596" i="7" s="1"/>
  <c r="D591" i="6"/>
  <c r="B595" i="7" s="1"/>
  <c r="D590" i="6"/>
  <c r="B594" i="7" s="1"/>
  <c r="D589" i="6"/>
  <c r="B593" i="7" s="1"/>
  <c r="D588" i="6"/>
  <c r="B592" i="7" s="1"/>
  <c r="D587" i="6"/>
  <c r="B591" i="7" s="1"/>
  <c r="D586" i="6"/>
  <c r="B590" i="7" s="1"/>
  <c r="D585" i="6"/>
  <c r="B589" i="7" s="1"/>
  <c r="D584" i="6"/>
  <c r="B588" i="7" s="1"/>
  <c r="D583" i="6"/>
  <c r="B587" i="7" s="1"/>
  <c r="D582" i="6"/>
  <c r="B586" i="7" s="1"/>
  <c r="D581" i="6"/>
  <c r="B585" i="7" s="1"/>
  <c r="D580" i="6"/>
  <c r="B584" i="7" s="1"/>
  <c r="D579" i="6"/>
  <c r="B583" i="7" s="1"/>
  <c r="D578" i="6"/>
  <c r="B582" i="7" s="1"/>
  <c r="D577" i="6"/>
  <c r="B581" i="7" s="1"/>
  <c r="D576" i="6"/>
  <c r="B580" i="7" s="1"/>
  <c r="D575" i="6"/>
  <c r="B579" i="7" s="1"/>
  <c r="D574" i="6"/>
  <c r="B578" i="7" s="1"/>
  <c r="D573" i="6"/>
  <c r="B577" i="7" s="1"/>
  <c r="D572" i="6"/>
  <c r="B576" i="7" s="1"/>
  <c r="D571" i="6"/>
  <c r="B575" i="7" s="1"/>
  <c r="D570" i="6"/>
  <c r="B574" i="7" s="1"/>
  <c r="D569" i="6"/>
  <c r="B573" i="7" s="1"/>
  <c r="D568" i="6"/>
  <c r="B572" i="7" s="1"/>
  <c r="D567" i="6"/>
  <c r="B571" i="7" s="1"/>
  <c r="D566" i="6"/>
  <c r="B570" i="7" s="1"/>
  <c r="D565" i="6"/>
  <c r="B569" i="7" s="1"/>
  <c r="D564" i="6"/>
  <c r="B568" i="7" s="1"/>
  <c r="D563" i="6"/>
  <c r="B567" i="7" s="1"/>
  <c r="D562" i="6"/>
  <c r="B566" i="7" s="1"/>
  <c r="D561" i="6"/>
  <c r="B565" i="7" s="1"/>
  <c r="D560" i="6"/>
  <c r="B564" i="7" s="1"/>
  <c r="D559" i="6"/>
  <c r="B563" i="7" s="1"/>
  <c r="D558" i="6"/>
  <c r="B562" i="7" s="1"/>
  <c r="D557" i="6"/>
  <c r="B561" i="7" s="1"/>
  <c r="D556" i="6"/>
  <c r="B560" i="7" s="1"/>
  <c r="D555" i="6"/>
  <c r="B559" i="7" s="1"/>
  <c r="D554" i="6"/>
  <c r="B558" i="7" s="1"/>
  <c r="D553" i="6"/>
  <c r="B557" i="7" s="1"/>
  <c r="D552" i="6"/>
  <c r="B556" i="7" s="1"/>
  <c r="D551" i="6"/>
  <c r="B555" i="7" s="1"/>
  <c r="D550" i="6"/>
  <c r="B554" i="7" s="1"/>
  <c r="D549" i="6"/>
  <c r="B553" i="7" s="1"/>
  <c r="D548" i="6"/>
  <c r="B552" i="7" s="1"/>
  <c r="D547" i="6"/>
  <c r="B551" i="7" s="1"/>
  <c r="D546" i="6"/>
  <c r="B550" i="7" s="1"/>
  <c r="D545" i="6"/>
  <c r="B549" i="7" s="1"/>
  <c r="D544" i="6"/>
  <c r="B548" i="7" s="1"/>
  <c r="D543" i="6"/>
  <c r="B547" i="7" s="1"/>
  <c r="D542" i="6"/>
  <c r="B546" i="7" s="1"/>
  <c r="D541" i="6"/>
  <c r="B545" i="7" s="1"/>
  <c r="D540" i="6"/>
  <c r="B544" i="7" s="1"/>
  <c r="D539" i="6"/>
  <c r="B543" i="7" s="1"/>
  <c r="D538" i="6"/>
  <c r="B542" i="7" s="1"/>
  <c r="D537" i="6"/>
  <c r="B541" i="7" s="1"/>
  <c r="D536" i="6"/>
  <c r="B540" i="7" s="1"/>
  <c r="D535" i="6"/>
  <c r="B539" i="7" s="1"/>
  <c r="D534" i="6"/>
  <c r="B538" i="7" s="1"/>
  <c r="D533" i="6"/>
  <c r="B537" i="7" s="1"/>
  <c r="D532" i="6"/>
  <c r="B536" i="7" s="1"/>
  <c r="D531" i="6"/>
  <c r="B535" i="7" s="1"/>
  <c r="D530" i="6"/>
  <c r="B534" i="7" s="1"/>
  <c r="D529" i="6"/>
  <c r="B533" i="7" s="1"/>
  <c r="D528" i="6"/>
  <c r="B532" i="7" s="1"/>
  <c r="D527" i="6"/>
  <c r="B531" i="7" s="1"/>
  <c r="D526" i="6"/>
  <c r="B530" i="7" s="1"/>
  <c r="D525" i="6"/>
  <c r="B529" i="7" s="1"/>
  <c r="D524" i="6"/>
  <c r="B528" i="7" s="1"/>
  <c r="D523" i="6"/>
  <c r="B527" i="7" s="1"/>
  <c r="D522" i="6"/>
  <c r="B526" i="7" s="1"/>
  <c r="D521" i="6"/>
  <c r="B525" i="7" s="1"/>
  <c r="D520" i="6"/>
  <c r="B524" i="7" s="1"/>
  <c r="D519" i="6"/>
  <c r="B523" i="7" s="1"/>
  <c r="D518" i="6"/>
  <c r="B522" i="7" s="1"/>
  <c r="D517" i="6"/>
  <c r="B521" i="7" s="1"/>
  <c r="D516" i="6"/>
  <c r="B520" i="7" s="1"/>
  <c r="D515" i="6"/>
  <c r="B519" i="7" s="1"/>
  <c r="D514" i="6"/>
  <c r="B518" i="7" s="1"/>
  <c r="D513" i="6"/>
  <c r="B517" i="7" s="1"/>
  <c r="D512" i="6"/>
  <c r="B516" i="7" s="1"/>
  <c r="D511" i="6"/>
  <c r="B515" i="7" s="1"/>
  <c r="D510" i="6"/>
  <c r="B514" i="7" s="1"/>
  <c r="D509" i="6"/>
  <c r="B513" i="7" s="1"/>
  <c r="D508" i="6"/>
  <c r="B512" i="7" s="1"/>
  <c r="D507" i="6"/>
  <c r="B511" i="7" s="1"/>
  <c r="D506" i="6"/>
  <c r="B510" i="7" s="1"/>
  <c r="D505" i="6"/>
  <c r="B509" i="7" s="1"/>
  <c r="D504" i="6"/>
  <c r="B508" i="7" s="1"/>
  <c r="D503" i="6"/>
  <c r="B507" i="7" s="1"/>
  <c r="D502" i="6"/>
  <c r="B506" i="7" s="1"/>
  <c r="D501" i="6"/>
  <c r="B505" i="7" s="1"/>
  <c r="D500" i="6"/>
  <c r="B504" i="7" s="1"/>
  <c r="D499" i="6"/>
  <c r="B503" i="7" s="1"/>
  <c r="D498" i="6"/>
  <c r="B502" i="7" s="1"/>
  <c r="D497" i="6"/>
  <c r="B501" i="7" s="1"/>
  <c r="D496" i="6"/>
  <c r="B500" i="7" s="1"/>
  <c r="D495" i="6"/>
  <c r="B499" i="7" s="1"/>
  <c r="D494" i="6"/>
  <c r="B498" i="7" s="1"/>
  <c r="D493" i="6"/>
  <c r="B497" i="7" s="1"/>
  <c r="D492" i="6"/>
  <c r="B496" i="7" s="1"/>
  <c r="D491" i="6"/>
  <c r="B495" i="7" s="1"/>
  <c r="D490" i="6"/>
  <c r="B494" i="7" s="1"/>
  <c r="D489" i="6"/>
  <c r="B493" i="7" s="1"/>
  <c r="D488" i="6"/>
  <c r="B492" i="7" s="1"/>
  <c r="D487" i="6"/>
  <c r="B491" i="7" s="1"/>
  <c r="D486" i="6"/>
  <c r="B490" i="7" s="1"/>
  <c r="D485" i="6"/>
  <c r="B489" i="7" s="1"/>
  <c r="D484" i="6"/>
  <c r="B488" i="7" s="1"/>
  <c r="D483" i="6"/>
  <c r="B487" i="7" s="1"/>
  <c r="D482" i="6"/>
  <c r="B486" i="7" s="1"/>
  <c r="D481" i="6"/>
  <c r="B485" i="7" s="1"/>
  <c r="D480" i="6"/>
  <c r="B484" i="7" s="1"/>
  <c r="D479" i="6"/>
  <c r="B483" i="7" s="1"/>
  <c r="D478" i="6"/>
  <c r="B482" i="7" s="1"/>
  <c r="D477" i="6"/>
  <c r="B481" i="7" s="1"/>
  <c r="D476" i="6"/>
  <c r="B480" i="7" s="1"/>
  <c r="D475" i="6"/>
  <c r="B479" i="7" s="1"/>
  <c r="D474" i="6"/>
  <c r="B478" i="7" s="1"/>
  <c r="D473" i="6"/>
  <c r="B477" i="7" s="1"/>
  <c r="D472" i="6"/>
  <c r="B476" i="7" s="1"/>
  <c r="D471" i="6"/>
  <c r="B475" i="7" s="1"/>
  <c r="D470" i="6"/>
  <c r="B474" i="7" s="1"/>
  <c r="D469" i="6"/>
  <c r="B473" i="7" s="1"/>
  <c r="D468" i="6"/>
  <c r="B472" i="7" s="1"/>
  <c r="D467" i="6"/>
  <c r="B471" i="7" s="1"/>
  <c r="D466" i="6"/>
  <c r="B470" i="7" s="1"/>
  <c r="D465" i="6"/>
  <c r="B469" i="7" s="1"/>
  <c r="D464" i="6"/>
  <c r="B468" i="7" s="1"/>
  <c r="D463" i="6"/>
  <c r="B467" i="7" s="1"/>
  <c r="D462" i="6"/>
  <c r="B466" i="7" s="1"/>
  <c r="D461" i="6"/>
  <c r="B465" i="7" s="1"/>
  <c r="D460" i="6"/>
  <c r="B464" i="7" s="1"/>
  <c r="D459" i="6"/>
  <c r="B463" i="7" s="1"/>
  <c r="D458" i="6"/>
  <c r="B462" i="7" s="1"/>
  <c r="D457" i="6"/>
  <c r="B461" i="7" s="1"/>
  <c r="D456" i="6"/>
  <c r="B460" i="7" s="1"/>
  <c r="D455" i="6"/>
  <c r="B459" i="7" s="1"/>
  <c r="D454" i="6"/>
  <c r="B458" i="7" s="1"/>
  <c r="D453" i="6"/>
  <c r="B457" i="7" s="1"/>
  <c r="D452" i="6"/>
  <c r="B456" i="7" s="1"/>
  <c r="D451" i="6"/>
  <c r="B455" i="7" s="1"/>
  <c r="D450" i="6"/>
  <c r="B454" i="7" s="1"/>
  <c r="D449" i="6"/>
  <c r="B453" i="7" s="1"/>
  <c r="D448" i="6"/>
  <c r="B452" i="7" s="1"/>
  <c r="D447" i="6"/>
  <c r="B451" i="7" s="1"/>
  <c r="D446" i="6"/>
  <c r="B450" i="7" s="1"/>
  <c r="D445" i="6"/>
  <c r="B449" i="7" s="1"/>
  <c r="D444" i="6"/>
  <c r="B448" i="7" s="1"/>
  <c r="D443" i="6"/>
  <c r="B447" i="7" s="1"/>
  <c r="D442" i="6"/>
  <c r="B446" i="7" s="1"/>
  <c r="D441" i="6"/>
  <c r="B445" i="7" s="1"/>
  <c r="D440" i="6"/>
  <c r="B444" i="7" s="1"/>
  <c r="D439" i="6"/>
  <c r="B443" i="7" s="1"/>
  <c r="D438" i="6"/>
  <c r="B442" i="7" s="1"/>
  <c r="D437" i="6"/>
  <c r="B441" i="7" s="1"/>
  <c r="D436" i="6"/>
  <c r="B440" i="7" s="1"/>
  <c r="D435" i="6"/>
  <c r="B439" i="7" s="1"/>
  <c r="D434" i="6"/>
  <c r="B438" i="7" s="1"/>
  <c r="D433" i="6"/>
  <c r="B437" i="7" s="1"/>
  <c r="D432" i="6"/>
  <c r="B436" i="7" s="1"/>
  <c r="D431" i="6"/>
  <c r="B435" i="7" s="1"/>
  <c r="D430" i="6"/>
  <c r="B434" i="7" s="1"/>
  <c r="D429" i="6"/>
  <c r="B433" i="7" s="1"/>
  <c r="D428" i="6"/>
  <c r="B432" i="7" s="1"/>
  <c r="D427" i="6"/>
  <c r="B431" i="7" s="1"/>
  <c r="D426" i="6"/>
  <c r="B430" i="7" s="1"/>
  <c r="D425" i="6"/>
  <c r="B429" i="7" s="1"/>
  <c r="D424" i="6"/>
  <c r="B428" i="7" s="1"/>
  <c r="D423" i="6"/>
  <c r="B427" i="7" s="1"/>
  <c r="D422" i="6"/>
  <c r="B426" i="7" s="1"/>
  <c r="D421" i="6"/>
  <c r="B425" i="7" s="1"/>
  <c r="D420" i="6"/>
  <c r="B424" i="7" s="1"/>
  <c r="D419" i="6"/>
  <c r="B423" i="7" s="1"/>
  <c r="D418" i="6"/>
  <c r="B422" i="7" s="1"/>
  <c r="D417" i="6"/>
  <c r="B421" i="7" s="1"/>
  <c r="D416" i="6"/>
  <c r="B420" i="7" s="1"/>
  <c r="D415" i="6"/>
  <c r="B419" i="7" s="1"/>
  <c r="D414" i="6"/>
  <c r="B418" i="7" s="1"/>
  <c r="D413" i="6"/>
  <c r="B417" i="7" s="1"/>
  <c r="D412" i="6"/>
  <c r="B416" i="7" s="1"/>
  <c r="D411" i="6"/>
  <c r="B415" i="7" s="1"/>
  <c r="D410" i="6"/>
  <c r="B414" i="7" s="1"/>
  <c r="D409" i="6"/>
  <c r="B413" i="7" s="1"/>
  <c r="D408" i="6"/>
  <c r="B412" i="7" s="1"/>
  <c r="D407" i="6"/>
  <c r="B411" i="7" s="1"/>
  <c r="D406" i="6"/>
  <c r="B410" i="7" s="1"/>
  <c r="D405" i="6"/>
  <c r="B409" i="7" s="1"/>
  <c r="D404" i="6"/>
  <c r="B408" i="7" s="1"/>
  <c r="D403" i="6"/>
  <c r="B407" i="7" s="1"/>
  <c r="D402" i="6"/>
  <c r="B406" i="7" s="1"/>
  <c r="D401" i="6"/>
  <c r="B405" i="7" s="1"/>
  <c r="D400" i="6"/>
  <c r="B404" i="7" s="1"/>
  <c r="D399" i="6"/>
  <c r="B403" i="7" s="1"/>
  <c r="D398" i="6"/>
  <c r="B402" i="7" s="1"/>
  <c r="D397" i="6"/>
  <c r="B401" i="7" s="1"/>
  <c r="D396" i="6"/>
  <c r="B400" i="7" s="1"/>
  <c r="D395" i="6"/>
  <c r="B399" i="7" s="1"/>
  <c r="D394" i="6"/>
  <c r="B398" i="7" s="1"/>
  <c r="D393" i="6"/>
  <c r="B397" i="7" s="1"/>
  <c r="D392" i="6"/>
  <c r="B396" i="7" s="1"/>
  <c r="D391" i="6"/>
  <c r="B395" i="7" s="1"/>
  <c r="D390" i="6"/>
  <c r="B394" i="7" s="1"/>
  <c r="D389" i="6"/>
  <c r="B393" i="7" s="1"/>
  <c r="D388" i="6"/>
  <c r="B392" i="7" s="1"/>
  <c r="D387" i="6"/>
  <c r="B391" i="7" s="1"/>
  <c r="D386" i="6"/>
  <c r="B390" i="7" s="1"/>
  <c r="D385" i="6"/>
  <c r="B389" i="7" s="1"/>
  <c r="D384" i="6"/>
  <c r="B388" i="7" s="1"/>
  <c r="D383" i="6"/>
  <c r="B387" i="7" s="1"/>
  <c r="D382" i="6"/>
  <c r="B386" i="7" s="1"/>
  <c r="D381" i="6"/>
  <c r="B385" i="7" s="1"/>
  <c r="D380" i="6"/>
  <c r="B384" i="7" s="1"/>
  <c r="D379" i="6"/>
  <c r="B383" i="7" s="1"/>
  <c r="D378" i="6"/>
  <c r="B382" i="7" s="1"/>
  <c r="D377" i="6"/>
  <c r="B381" i="7" s="1"/>
  <c r="D376" i="6"/>
  <c r="B380" i="7" s="1"/>
  <c r="D375" i="6"/>
  <c r="B379" i="7" s="1"/>
  <c r="D374" i="6"/>
  <c r="B378" i="7" s="1"/>
  <c r="D373" i="6"/>
  <c r="B377" i="7" s="1"/>
  <c r="D372" i="6"/>
  <c r="B376" i="7" s="1"/>
  <c r="D371" i="6"/>
  <c r="B375" i="7" s="1"/>
  <c r="D370" i="6"/>
  <c r="B374" i="7" s="1"/>
  <c r="D369" i="6"/>
  <c r="B373" i="7" s="1"/>
  <c r="D368" i="6"/>
  <c r="B372" i="7" s="1"/>
  <c r="D367" i="6"/>
  <c r="B371" i="7" s="1"/>
  <c r="D366" i="6"/>
  <c r="B370" i="7" s="1"/>
  <c r="D365" i="6"/>
  <c r="B369" i="7" s="1"/>
  <c r="D364" i="6"/>
  <c r="B368" i="7" s="1"/>
  <c r="D363" i="6"/>
  <c r="B367" i="7" s="1"/>
  <c r="K367" i="7" s="1"/>
  <c r="D362" i="6"/>
  <c r="B366" i="7" s="1"/>
  <c r="D361" i="6"/>
  <c r="B365" i="7" s="1"/>
  <c r="D360" i="6"/>
  <c r="B364" i="7" s="1"/>
  <c r="D359" i="6"/>
  <c r="B363" i="7" s="1"/>
  <c r="D358" i="6"/>
  <c r="B362" i="7" s="1"/>
  <c r="D357" i="6"/>
  <c r="B361" i="7" s="1"/>
  <c r="D356" i="6"/>
  <c r="B360" i="7" s="1"/>
  <c r="D355" i="6"/>
  <c r="B359" i="7" s="1"/>
  <c r="D354" i="6"/>
  <c r="B358" i="7" s="1"/>
  <c r="D353" i="6"/>
  <c r="B357" i="7" s="1"/>
  <c r="D352" i="6"/>
  <c r="B356" i="7" s="1"/>
  <c r="D351" i="6"/>
  <c r="B355" i="7" s="1"/>
  <c r="D350" i="6"/>
  <c r="B354" i="7" s="1"/>
  <c r="D349" i="6"/>
  <c r="B353" i="7" s="1"/>
  <c r="D348" i="6"/>
  <c r="B352" i="7" s="1"/>
  <c r="D347" i="6"/>
  <c r="B351" i="7" s="1"/>
  <c r="D346" i="6"/>
  <c r="B350" i="7" s="1"/>
  <c r="D345" i="6"/>
  <c r="B349" i="7" s="1"/>
  <c r="D344" i="6"/>
  <c r="B348" i="7" s="1"/>
  <c r="D343" i="6"/>
  <c r="B347" i="7" s="1"/>
  <c r="D342" i="6"/>
  <c r="B346" i="7" s="1"/>
  <c r="D341" i="6"/>
  <c r="B345" i="7" s="1"/>
  <c r="D340" i="6"/>
  <c r="B344" i="7" s="1"/>
  <c r="D339" i="6"/>
  <c r="B343" i="7" s="1"/>
  <c r="D338" i="6"/>
  <c r="B342" i="7" s="1"/>
  <c r="D337" i="6"/>
  <c r="B341" i="7" s="1"/>
  <c r="D336" i="6"/>
  <c r="B340" i="7" s="1"/>
  <c r="D335" i="6"/>
  <c r="B339" i="7" s="1"/>
  <c r="D334" i="6"/>
  <c r="B338" i="7" s="1"/>
  <c r="D333" i="6"/>
  <c r="B337" i="7" s="1"/>
  <c r="D332" i="6"/>
  <c r="B336" i="7" s="1"/>
  <c r="D331" i="6"/>
  <c r="B335" i="7" s="1"/>
  <c r="D330" i="6"/>
  <c r="B334" i="7" s="1"/>
  <c r="D329" i="6"/>
  <c r="B333" i="7" s="1"/>
  <c r="D328" i="6"/>
  <c r="B332" i="7" s="1"/>
  <c r="D327" i="6"/>
  <c r="B331" i="7" s="1"/>
  <c r="D326" i="6"/>
  <c r="B330" i="7" s="1"/>
  <c r="D325" i="6"/>
  <c r="B329" i="7" s="1"/>
  <c r="D324" i="6"/>
  <c r="B328" i="7" s="1"/>
  <c r="D323" i="6"/>
  <c r="B327" i="7" s="1"/>
  <c r="D322" i="6"/>
  <c r="B326" i="7" s="1"/>
  <c r="D321" i="6"/>
  <c r="B325" i="7" s="1"/>
  <c r="D320" i="6"/>
  <c r="B324" i="7" s="1"/>
  <c r="D319" i="6"/>
  <c r="B323" i="7" s="1"/>
  <c r="D318" i="6"/>
  <c r="B322" i="7" s="1"/>
  <c r="D317" i="6"/>
  <c r="B321" i="7" s="1"/>
  <c r="D316" i="6"/>
  <c r="B320" i="7" s="1"/>
  <c r="D315" i="6"/>
  <c r="B319" i="7" s="1"/>
  <c r="D314" i="6"/>
  <c r="B318" i="7" s="1"/>
  <c r="D313" i="6"/>
  <c r="B317" i="7" s="1"/>
  <c r="D312" i="6"/>
  <c r="B316" i="7" s="1"/>
  <c r="D311" i="6"/>
  <c r="B315" i="7" s="1"/>
  <c r="D310" i="6"/>
  <c r="B314" i="7" s="1"/>
  <c r="D309" i="6"/>
  <c r="B313" i="7" s="1"/>
  <c r="D308" i="6"/>
  <c r="B312" i="7" s="1"/>
  <c r="D307" i="6"/>
  <c r="B311" i="7" s="1"/>
  <c r="D306" i="6"/>
  <c r="B310" i="7" s="1"/>
  <c r="D305" i="6"/>
  <c r="B309" i="7" s="1"/>
  <c r="D304" i="6"/>
  <c r="B308" i="7" s="1"/>
  <c r="D303" i="6"/>
  <c r="B307" i="7" s="1"/>
  <c r="D302" i="6"/>
  <c r="B306" i="7" s="1"/>
  <c r="D301" i="6"/>
  <c r="B305" i="7" s="1"/>
  <c r="D300" i="6"/>
  <c r="B304" i="7" s="1"/>
  <c r="D299" i="6"/>
  <c r="B303" i="7" s="1"/>
  <c r="D298" i="6"/>
  <c r="B302" i="7" s="1"/>
  <c r="D297" i="6"/>
  <c r="B301" i="7" s="1"/>
  <c r="D296" i="6"/>
  <c r="B300" i="7" s="1"/>
  <c r="D295" i="6"/>
  <c r="B299" i="7" s="1"/>
  <c r="D294" i="6"/>
  <c r="B298" i="7" s="1"/>
  <c r="D293" i="6"/>
  <c r="B297" i="7" s="1"/>
  <c r="D292" i="6"/>
  <c r="B296" i="7" s="1"/>
  <c r="D291" i="6"/>
  <c r="B295" i="7" s="1"/>
  <c r="D290" i="6"/>
  <c r="B294" i="7" s="1"/>
  <c r="D289" i="6"/>
  <c r="B293" i="7" s="1"/>
  <c r="D288" i="6"/>
  <c r="B292" i="7" s="1"/>
  <c r="D287" i="6"/>
  <c r="B291" i="7" s="1"/>
  <c r="D286" i="6"/>
  <c r="B290" i="7" s="1"/>
  <c r="D285" i="6"/>
  <c r="B289" i="7" s="1"/>
  <c r="D284" i="6"/>
  <c r="B288" i="7" s="1"/>
  <c r="D283" i="6"/>
  <c r="B287" i="7" s="1"/>
  <c r="D282" i="6"/>
  <c r="B286" i="7" s="1"/>
  <c r="D281" i="6"/>
  <c r="B285" i="7" s="1"/>
  <c r="D280" i="6"/>
  <c r="B284" i="7" s="1"/>
  <c r="D279" i="6"/>
  <c r="B283" i="7" s="1"/>
  <c r="D278" i="6"/>
  <c r="B282" i="7" s="1"/>
  <c r="D277" i="6"/>
  <c r="B281" i="7" s="1"/>
  <c r="D276" i="6"/>
  <c r="B280" i="7" s="1"/>
  <c r="D275" i="6"/>
  <c r="B279" i="7" s="1"/>
  <c r="D274" i="6"/>
  <c r="B278" i="7" s="1"/>
  <c r="D273" i="6"/>
  <c r="B277" i="7" s="1"/>
  <c r="D272" i="6"/>
  <c r="B276" i="7" s="1"/>
  <c r="D271" i="6"/>
  <c r="B275" i="7" s="1"/>
  <c r="D270" i="6"/>
  <c r="B274" i="7" s="1"/>
  <c r="D269" i="6"/>
  <c r="B273" i="7" s="1"/>
  <c r="D268" i="6"/>
  <c r="B272" i="7" s="1"/>
  <c r="D267" i="6"/>
  <c r="B271" i="7" s="1"/>
  <c r="D266" i="6"/>
  <c r="B270" i="7" s="1"/>
  <c r="D265" i="6"/>
  <c r="B269" i="7" s="1"/>
  <c r="D264" i="6"/>
  <c r="B268" i="7" s="1"/>
  <c r="D263" i="6"/>
  <c r="B267" i="7" s="1"/>
  <c r="D262" i="6"/>
  <c r="B266" i="7" s="1"/>
  <c r="D261" i="6"/>
  <c r="B265" i="7" s="1"/>
  <c r="D260" i="6"/>
  <c r="B264" i="7" s="1"/>
  <c r="D259" i="6"/>
  <c r="B263" i="7" s="1"/>
  <c r="D258" i="6"/>
  <c r="B262" i="7" s="1"/>
  <c r="D257" i="6"/>
  <c r="B261" i="7" s="1"/>
  <c r="D256" i="6"/>
  <c r="B260" i="7" s="1"/>
  <c r="D255" i="6"/>
  <c r="B259" i="7" s="1"/>
  <c r="D254" i="6"/>
  <c r="B258" i="7" s="1"/>
  <c r="D253" i="6"/>
  <c r="B257" i="7" s="1"/>
  <c r="D252" i="6"/>
  <c r="B256" i="7" s="1"/>
  <c r="D251" i="6"/>
  <c r="B255" i="7" s="1"/>
  <c r="D250" i="6"/>
  <c r="B254" i="7" s="1"/>
  <c r="D249" i="6"/>
  <c r="B253" i="7" s="1"/>
  <c r="D248" i="6"/>
  <c r="B252" i="7" s="1"/>
  <c r="D247" i="6"/>
  <c r="B251" i="7" s="1"/>
  <c r="D246" i="6"/>
  <c r="B250" i="7" s="1"/>
  <c r="D245" i="6"/>
  <c r="B249" i="7" s="1"/>
  <c r="D244" i="6"/>
  <c r="B248" i="7" s="1"/>
  <c r="D243" i="6"/>
  <c r="B247" i="7" s="1"/>
  <c r="D242" i="6"/>
  <c r="B246" i="7" s="1"/>
  <c r="D241" i="6"/>
  <c r="B245" i="7" s="1"/>
  <c r="D240" i="6"/>
  <c r="B244" i="7" s="1"/>
  <c r="D239" i="6"/>
  <c r="B243" i="7" s="1"/>
  <c r="D238" i="6"/>
  <c r="B242" i="7" s="1"/>
  <c r="D237" i="6"/>
  <c r="B241" i="7" s="1"/>
  <c r="D236" i="6"/>
  <c r="B240" i="7" s="1"/>
  <c r="D235" i="6"/>
  <c r="B239" i="7" s="1"/>
  <c r="D234" i="6"/>
  <c r="B238" i="7" s="1"/>
  <c r="D233" i="6"/>
  <c r="B237" i="7" s="1"/>
  <c r="D232" i="6"/>
  <c r="B236" i="7" s="1"/>
  <c r="D231" i="6"/>
  <c r="B235" i="7" s="1"/>
  <c r="D230" i="6"/>
  <c r="B234" i="7" s="1"/>
  <c r="D229" i="6"/>
  <c r="B233" i="7" s="1"/>
  <c r="D228" i="6"/>
  <c r="B232" i="7" s="1"/>
  <c r="D227" i="6"/>
  <c r="B231" i="7" s="1"/>
  <c r="D226" i="6"/>
  <c r="B230" i="7" s="1"/>
  <c r="D225" i="6"/>
  <c r="B229" i="7" s="1"/>
  <c r="D224" i="6"/>
  <c r="B228" i="7" s="1"/>
  <c r="D223" i="6"/>
  <c r="B227" i="7" s="1"/>
  <c r="D222" i="6"/>
  <c r="B226" i="7" s="1"/>
  <c r="D221" i="6"/>
  <c r="B225" i="7" s="1"/>
  <c r="D220" i="6"/>
  <c r="B224" i="7" s="1"/>
  <c r="D219" i="6"/>
  <c r="B223" i="7" s="1"/>
  <c r="D218" i="6"/>
  <c r="B222" i="7" s="1"/>
  <c r="D217" i="6"/>
  <c r="B221" i="7" s="1"/>
  <c r="D216" i="6"/>
  <c r="B220" i="7" s="1"/>
  <c r="D215" i="6"/>
  <c r="B219" i="7" s="1"/>
  <c r="D214" i="6"/>
  <c r="B218" i="7" s="1"/>
  <c r="D213" i="6"/>
  <c r="B217" i="7" s="1"/>
  <c r="D212" i="6"/>
  <c r="B216" i="7" s="1"/>
  <c r="D211" i="6"/>
  <c r="B215" i="7" s="1"/>
  <c r="D210" i="6"/>
  <c r="B214" i="7" s="1"/>
  <c r="D209" i="6"/>
  <c r="B213" i="7" s="1"/>
  <c r="D208" i="6"/>
  <c r="B212" i="7" s="1"/>
  <c r="D207" i="6"/>
  <c r="B211" i="7" s="1"/>
  <c r="D206" i="6"/>
  <c r="B210" i="7" s="1"/>
  <c r="D205" i="6"/>
  <c r="B209" i="7" s="1"/>
  <c r="D204" i="6"/>
  <c r="B208" i="7" s="1"/>
  <c r="D203" i="6"/>
  <c r="B207" i="7" s="1"/>
  <c r="D202" i="6"/>
  <c r="B206" i="7" s="1"/>
  <c r="D201" i="6"/>
  <c r="B205" i="7" s="1"/>
  <c r="D200" i="6"/>
  <c r="B204" i="7" s="1"/>
  <c r="D199" i="6"/>
  <c r="B203" i="7" s="1"/>
  <c r="D198" i="6"/>
  <c r="B202" i="7" s="1"/>
  <c r="D197" i="6"/>
  <c r="B201" i="7" s="1"/>
  <c r="D196" i="6"/>
  <c r="B200" i="7" s="1"/>
  <c r="D195" i="6"/>
  <c r="B199" i="7" s="1"/>
  <c r="D194" i="6"/>
  <c r="B198" i="7" s="1"/>
  <c r="D193" i="6"/>
  <c r="B197" i="7" s="1"/>
  <c r="D192" i="6"/>
  <c r="B196" i="7" s="1"/>
  <c r="D191" i="6"/>
  <c r="B195" i="7" s="1"/>
  <c r="D190" i="6"/>
  <c r="B194" i="7" s="1"/>
  <c r="D189" i="6"/>
  <c r="B193" i="7" s="1"/>
  <c r="D188" i="6"/>
  <c r="B192" i="7" s="1"/>
  <c r="D187" i="6"/>
  <c r="B191" i="7" s="1"/>
  <c r="D186" i="6"/>
  <c r="B190" i="7" s="1"/>
  <c r="D185" i="6"/>
  <c r="B189" i="7" s="1"/>
  <c r="K189" i="7" s="1"/>
  <c r="D184" i="6"/>
  <c r="B188" i="7" s="1"/>
  <c r="D183" i="6"/>
  <c r="B187" i="7" s="1"/>
  <c r="D182" i="6"/>
  <c r="B186" i="7" s="1"/>
  <c r="D181" i="6"/>
  <c r="B185" i="7" s="1"/>
  <c r="D180" i="6"/>
  <c r="B184" i="7" s="1"/>
  <c r="D179" i="6"/>
  <c r="B183" i="7" s="1"/>
  <c r="D178" i="6"/>
  <c r="B182" i="7" s="1"/>
  <c r="D177" i="6"/>
  <c r="B181" i="7" s="1"/>
  <c r="D176" i="6"/>
  <c r="B180" i="7" s="1"/>
  <c r="D175" i="6"/>
  <c r="B179" i="7" s="1"/>
  <c r="D174" i="6"/>
  <c r="B178" i="7" s="1"/>
  <c r="D173" i="6"/>
  <c r="B177" i="7" s="1"/>
  <c r="D172" i="6"/>
  <c r="B176" i="7" s="1"/>
  <c r="D171" i="6"/>
  <c r="B175" i="7" s="1"/>
  <c r="D170" i="6"/>
  <c r="B174" i="7" s="1"/>
  <c r="D169" i="6"/>
  <c r="B173" i="7" s="1"/>
  <c r="D168" i="6"/>
  <c r="B172" i="7" s="1"/>
  <c r="D167" i="6"/>
  <c r="B171" i="7" s="1"/>
  <c r="D166" i="6"/>
  <c r="B170" i="7" s="1"/>
  <c r="D165" i="6"/>
  <c r="B169" i="7" s="1"/>
  <c r="D164" i="6"/>
  <c r="B168" i="7" s="1"/>
  <c r="D163" i="6"/>
  <c r="B167" i="7" s="1"/>
  <c r="D162" i="6"/>
  <c r="B166" i="7" s="1"/>
  <c r="D161" i="6"/>
  <c r="B165" i="7" s="1"/>
  <c r="D160" i="6"/>
  <c r="B164" i="7" s="1"/>
  <c r="D159" i="6"/>
  <c r="B163" i="7" s="1"/>
  <c r="D158" i="6"/>
  <c r="B162" i="7" s="1"/>
  <c r="D157" i="6"/>
  <c r="B161" i="7" s="1"/>
  <c r="D156" i="6"/>
  <c r="B160" i="7" s="1"/>
  <c r="D155" i="6"/>
  <c r="B159" i="7" s="1"/>
  <c r="D154" i="6"/>
  <c r="B158" i="7" s="1"/>
  <c r="D153" i="6"/>
  <c r="B157" i="7" s="1"/>
  <c r="D152" i="6"/>
  <c r="B156" i="7" s="1"/>
  <c r="D151" i="6"/>
  <c r="B155" i="7" s="1"/>
  <c r="D150" i="6"/>
  <c r="B154" i="7" s="1"/>
  <c r="D149" i="6"/>
  <c r="B153" i="7" s="1"/>
  <c r="D148" i="6"/>
  <c r="B152" i="7" s="1"/>
  <c r="D147" i="6"/>
  <c r="B151" i="7" s="1"/>
  <c r="D146" i="6"/>
  <c r="B150" i="7" s="1"/>
  <c r="D145" i="6"/>
  <c r="B149" i="7" s="1"/>
  <c r="D144" i="6"/>
  <c r="B148" i="7" s="1"/>
  <c r="D143" i="6"/>
  <c r="B147" i="7" s="1"/>
  <c r="D142" i="6"/>
  <c r="B146" i="7" s="1"/>
  <c r="D141" i="6"/>
  <c r="B145" i="7" s="1"/>
  <c r="D140" i="6"/>
  <c r="B144" i="7" s="1"/>
  <c r="D139" i="6"/>
  <c r="B143" i="7" s="1"/>
  <c r="D138" i="6"/>
  <c r="B142" i="7" s="1"/>
  <c r="D137" i="6"/>
  <c r="B141" i="7" s="1"/>
  <c r="D136" i="6"/>
  <c r="B140" i="7" s="1"/>
  <c r="D135" i="6"/>
  <c r="B139" i="7" s="1"/>
  <c r="D134" i="6"/>
  <c r="B138" i="7" s="1"/>
  <c r="D133" i="6"/>
  <c r="B137" i="7" s="1"/>
  <c r="D132" i="6"/>
  <c r="B136" i="7" s="1"/>
  <c r="D131" i="6"/>
  <c r="B135" i="7" s="1"/>
  <c r="D130" i="6"/>
  <c r="B134" i="7" s="1"/>
  <c r="D129" i="6"/>
  <c r="B133" i="7" s="1"/>
  <c r="D128" i="6"/>
  <c r="B132" i="7" s="1"/>
  <c r="D127" i="6"/>
  <c r="B131" i="7" s="1"/>
  <c r="D126" i="6"/>
  <c r="B130" i="7" s="1"/>
  <c r="D125" i="6"/>
  <c r="B129" i="7" s="1"/>
  <c r="D124" i="6"/>
  <c r="B128" i="7" s="1"/>
  <c r="D123" i="6"/>
  <c r="B127" i="7" s="1"/>
  <c r="D122" i="6"/>
  <c r="B126" i="7" s="1"/>
  <c r="D121" i="6"/>
  <c r="B125" i="7" s="1"/>
  <c r="D120" i="6"/>
  <c r="B124" i="7" s="1"/>
  <c r="D119" i="6"/>
  <c r="B123" i="7" s="1"/>
  <c r="D118" i="6"/>
  <c r="B122" i="7" s="1"/>
  <c r="D117" i="6"/>
  <c r="B121" i="7" s="1"/>
  <c r="D116" i="6"/>
  <c r="B120" i="7" s="1"/>
  <c r="D115" i="6"/>
  <c r="B119" i="7" s="1"/>
  <c r="D114" i="6"/>
  <c r="B118" i="7" s="1"/>
  <c r="D113" i="6"/>
  <c r="B117" i="7" s="1"/>
  <c r="D112" i="6"/>
  <c r="B116" i="7" s="1"/>
  <c r="D111" i="6"/>
  <c r="B115" i="7" s="1"/>
  <c r="D110" i="6"/>
  <c r="B114" i="7" s="1"/>
  <c r="D109" i="6"/>
  <c r="B113" i="7" s="1"/>
  <c r="D108" i="6"/>
  <c r="B112" i="7" s="1"/>
  <c r="D107" i="6"/>
  <c r="B111" i="7" s="1"/>
  <c r="D106" i="6"/>
  <c r="B110" i="7" s="1"/>
  <c r="D105" i="6"/>
  <c r="B109" i="7" s="1"/>
  <c r="D104" i="6"/>
  <c r="B108" i="7" s="1"/>
  <c r="D103" i="6"/>
  <c r="B107" i="7" s="1"/>
  <c r="D102" i="6"/>
  <c r="B106" i="7" s="1"/>
  <c r="D101" i="6"/>
  <c r="B105" i="7" s="1"/>
  <c r="D100" i="6"/>
  <c r="B104" i="7" s="1"/>
  <c r="D99" i="6"/>
  <c r="B103" i="7" s="1"/>
  <c r="D98" i="6"/>
  <c r="B102" i="7" s="1"/>
  <c r="D97" i="6"/>
  <c r="B101" i="7" s="1"/>
  <c r="D96" i="6"/>
  <c r="B100" i="7" s="1"/>
  <c r="D95" i="6"/>
  <c r="B99" i="7" s="1"/>
  <c r="D94" i="6"/>
  <c r="B98" i="7" s="1"/>
  <c r="D93" i="6"/>
  <c r="B97" i="7" s="1"/>
  <c r="D92" i="6"/>
  <c r="B96" i="7" s="1"/>
  <c r="D91" i="6"/>
  <c r="B95" i="7" s="1"/>
  <c r="D90" i="6"/>
  <c r="B94" i="7" s="1"/>
  <c r="D89" i="6"/>
  <c r="B93" i="7" s="1"/>
  <c r="D88" i="6"/>
  <c r="B92" i="7" s="1"/>
  <c r="D87" i="6"/>
  <c r="B91" i="7" s="1"/>
  <c r="D86" i="6"/>
  <c r="B90" i="7" s="1"/>
  <c r="D85" i="6"/>
  <c r="B89" i="7" s="1"/>
  <c r="D84" i="6"/>
  <c r="B88" i="7" s="1"/>
  <c r="D83" i="6"/>
  <c r="B87" i="7" s="1"/>
  <c r="D82" i="6"/>
  <c r="B86" i="7" s="1"/>
  <c r="D81" i="6"/>
  <c r="B85" i="7" s="1"/>
  <c r="D80" i="6"/>
  <c r="B84" i="7" s="1"/>
  <c r="D79" i="6"/>
  <c r="B83" i="7" s="1"/>
  <c r="D78" i="6"/>
  <c r="B82" i="7" s="1"/>
  <c r="D77" i="6"/>
  <c r="B81" i="7" s="1"/>
  <c r="D76" i="6"/>
  <c r="B80" i="7" s="1"/>
  <c r="D75" i="6"/>
  <c r="B79" i="7" s="1"/>
  <c r="D74" i="6"/>
  <c r="B78" i="7" s="1"/>
  <c r="D73" i="6"/>
  <c r="B77" i="7" s="1"/>
  <c r="D72" i="6"/>
  <c r="B76" i="7" s="1"/>
  <c r="D71" i="6"/>
  <c r="B75" i="7" s="1"/>
  <c r="D70" i="6"/>
  <c r="B74" i="7" s="1"/>
  <c r="D69" i="6"/>
  <c r="B73" i="7" s="1"/>
  <c r="D68" i="6"/>
  <c r="B72" i="7" s="1"/>
  <c r="D67" i="6"/>
  <c r="B71" i="7" s="1"/>
  <c r="D66" i="6"/>
  <c r="B70" i="7" s="1"/>
  <c r="D65" i="6"/>
  <c r="B69" i="7" s="1"/>
  <c r="D64" i="6"/>
  <c r="B68" i="7" s="1"/>
  <c r="D63" i="6"/>
  <c r="B67" i="7" s="1"/>
  <c r="D62" i="6"/>
  <c r="B66" i="7" s="1"/>
  <c r="D61" i="6"/>
  <c r="B65" i="7" s="1"/>
  <c r="D60" i="6"/>
  <c r="B64" i="7" s="1"/>
  <c r="D59" i="6"/>
  <c r="B63" i="7" s="1"/>
  <c r="D58" i="6"/>
  <c r="B62" i="7" s="1"/>
  <c r="D57" i="6"/>
  <c r="B61" i="7" s="1"/>
  <c r="K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K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G3" i="6"/>
  <c r="I780" i="5"/>
  <c r="I779" i="5"/>
  <c r="I778" i="5"/>
  <c r="I777" i="5"/>
  <c r="I776" i="5"/>
  <c r="I775" i="5"/>
  <c r="I774" i="5"/>
  <c r="I773" i="5"/>
  <c r="I772" i="5"/>
  <c r="I771" i="5"/>
  <c r="I770" i="5"/>
  <c r="I769" i="5"/>
  <c r="I768" i="5"/>
  <c r="I767" i="5"/>
  <c r="I766" i="5"/>
  <c r="I765" i="5"/>
  <c r="I764" i="5"/>
  <c r="I763" i="5"/>
  <c r="I762" i="5"/>
  <c r="I761" i="5"/>
  <c r="I760" i="5"/>
  <c r="I759" i="5"/>
  <c r="I758" i="5"/>
  <c r="I757" i="5"/>
  <c r="I756" i="5"/>
  <c r="I755" i="5"/>
  <c r="I754" i="5"/>
  <c r="I753" i="5"/>
  <c r="I752" i="5"/>
  <c r="I751" i="5"/>
  <c r="I750" i="5"/>
  <c r="I749" i="5"/>
  <c r="I748" i="5"/>
  <c r="I747" i="5"/>
  <c r="I746" i="5"/>
  <c r="I745" i="5"/>
  <c r="I744" i="5"/>
  <c r="I743" i="5"/>
  <c r="I742" i="5"/>
  <c r="I741" i="5"/>
  <c r="I740" i="5"/>
  <c r="I739" i="5"/>
  <c r="I738" i="5"/>
  <c r="I737" i="5"/>
  <c r="I736" i="5"/>
  <c r="I735" i="5"/>
  <c r="I734" i="5"/>
  <c r="I733" i="5"/>
  <c r="I732" i="5"/>
  <c r="I731" i="5"/>
  <c r="I730" i="5"/>
  <c r="I729" i="5"/>
  <c r="I728" i="5"/>
  <c r="I727" i="5"/>
  <c r="I726" i="5"/>
  <c r="I725" i="5"/>
  <c r="I724" i="5"/>
  <c r="I723" i="5"/>
  <c r="I722" i="5"/>
  <c r="I721" i="5"/>
  <c r="I720" i="5"/>
  <c r="I719" i="5"/>
  <c r="I718" i="5"/>
  <c r="I717" i="5"/>
  <c r="I716" i="5"/>
  <c r="I715" i="5"/>
  <c r="I714" i="5"/>
  <c r="I713" i="5"/>
  <c r="I712" i="5"/>
  <c r="I711" i="5"/>
  <c r="I710" i="5"/>
  <c r="I709" i="5"/>
  <c r="I708" i="5"/>
  <c r="I707" i="5"/>
  <c r="I706" i="5"/>
  <c r="I705" i="5"/>
  <c r="I704" i="5"/>
  <c r="I703" i="5"/>
  <c r="I702" i="5"/>
  <c r="I701" i="5"/>
  <c r="I700" i="5"/>
  <c r="I699" i="5"/>
  <c r="I698" i="5"/>
  <c r="I697" i="5"/>
  <c r="I696" i="5"/>
  <c r="I695" i="5"/>
  <c r="I694" i="5"/>
  <c r="I693" i="5"/>
  <c r="I692" i="5"/>
  <c r="I691" i="5"/>
  <c r="I690" i="5"/>
  <c r="I689" i="5"/>
  <c r="I688" i="5"/>
  <c r="I687" i="5"/>
  <c r="I686" i="5"/>
  <c r="I685" i="5"/>
  <c r="I684" i="5"/>
  <c r="I683" i="5"/>
  <c r="I682" i="5"/>
  <c r="I681" i="5"/>
  <c r="I680" i="5"/>
  <c r="I679" i="5"/>
  <c r="I678" i="5"/>
  <c r="I677" i="5"/>
  <c r="I676" i="5"/>
  <c r="I675" i="5"/>
  <c r="I674" i="5"/>
  <c r="I673" i="5"/>
  <c r="I672" i="5"/>
  <c r="I671" i="5"/>
  <c r="I670" i="5"/>
  <c r="I669" i="5"/>
  <c r="I668" i="5"/>
  <c r="I667" i="5"/>
  <c r="I666" i="5"/>
  <c r="I665" i="5"/>
  <c r="I664" i="5"/>
  <c r="I663" i="5"/>
  <c r="I662" i="5"/>
  <c r="I661" i="5"/>
  <c r="I660" i="5"/>
  <c r="I659" i="5"/>
  <c r="I658" i="5"/>
  <c r="I657" i="5"/>
  <c r="I656" i="5"/>
  <c r="I655" i="5"/>
  <c r="I654" i="5"/>
  <c r="I653" i="5"/>
  <c r="I652" i="5"/>
  <c r="I651" i="5"/>
  <c r="I650" i="5"/>
  <c r="I649" i="5"/>
  <c r="I648" i="5"/>
  <c r="I647" i="5"/>
  <c r="I646" i="5"/>
  <c r="I645" i="5"/>
  <c r="I644" i="5"/>
  <c r="I643" i="5"/>
  <c r="I642" i="5"/>
  <c r="I641" i="5"/>
  <c r="I640" i="5"/>
  <c r="I639" i="5"/>
  <c r="I638" i="5"/>
  <c r="I637" i="5"/>
  <c r="I636" i="5"/>
  <c r="I635" i="5"/>
  <c r="I634" i="5"/>
  <c r="I633" i="5"/>
  <c r="I632" i="5"/>
  <c r="I631" i="5"/>
  <c r="I630" i="5"/>
  <c r="I629" i="5"/>
  <c r="I628" i="5"/>
  <c r="I627" i="5"/>
  <c r="I626" i="5"/>
  <c r="I625" i="5"/>
  <c r="I624" i="5"/>
  <c r="I623" i="5"/>
  <c r="I622" i="5"/>
  <c r="I621" i="5"/>
  <c r="I620" i="5"/>
  <c r="I619" i="5"/>
  <c r="I618" i="5"/>
  <c r="I617" i="5"/>
  <c r="I616" i="5"/>
  <c r="I615" i="5"/>
  <c r="I614" i="5"/>
  <c r="I613" i="5"/>
  <c r="I612" i="5"/>
  <c r="I611" i="5"/>
  <c r="I610" i="5"/>
  <c r="I609" i="5"/>
  <c r="I608" i="5"/>
  <c r="I607" i="5"/>
  <c r="I606" i="5"/>
  <c r="I605" i="5"/>
  <c r="I604" i="5"/>
  <c r="I603" i="5"/>
  <c r="I602" i="5"/>
  <c r="I601" i="5"/>
  <c r="I600" i="5"/>
  <c r="I599" i="5"/>
  <c r="I598" i="5"/>
  <c r="I597" i="5"/>
  <c r="I596" i="5"/>
  <c r="I595" i="5"/>
  <c r="I594" i="5"/>
  <c r="I593" i="5"/>
  <c r="I592" i="5"/>
  <c r="I591" i="5"/>
  <c r="I590" i="5"/>
  <c r="I589" i="5"/>
  <c r="I588" i="5"/>
  <c r="I587" i="5"/>
  <c r="I586" i="5"/>
  <c r="I585" i="5"/>
  <c r="I584" i="5"/>
  <c r="I583" i="5"/>
  <c r="I582" i="5"/>
  <c r="I581" i="5"/>
  <c r="I580" i="5"/>
  <c r="I579" i="5"/>
  <c r="I578" i="5"/>
  <c r="I577" i="5"/>
  <c r="I576" i="5"/>
  <c r="I575" i="5"/>
  <c r="I574" i="5"/>
  <c r="I573" i="5"/>
  <c r="I572" i="5"/>
  <c r="I571" i="5"/>
  <c r="I570" i="5"/>
  <c r="I569" i="5"/>
  <c r="I568" i="5"/>
  <c r="I567" i="5"/>
  <c r="I566" i="5"/>
  <c r="I565" i="5"/>
  <c r="I564" i="5"/>
  <c r="I563" i="5"/>
  <c r="I562" i="5"/>
  <c r="I561" i="5"/>
  <c r="I560" i="5"/>
  <c r="I559" i="5"/>
  <c r="I558" i="5"/>
  <c r="I557" i="5"/>
  <c r="I556" i="5"/>
  <c r="I555" i="5"/>
  <c r="I554" i="5"/>
  <c r="I553" i="5"/>
  <c r="I552" i="5"/>
  <c r="I551" i="5"/>
  <c r="I550" i="5"/>
  <c r="I549" i="5"/>
  <c r="I548" i="5"/>
  <c r="I547" i="5"/>
  <c r="I546" i="5"/>
  <c r="I545" i="5"/>
  <c r="I544" i="5"/>
  <c r="I543" i="5"/>
  <c r="I542" i="5"/>
  <c r="I541" i="5"/>
  <c r="I540" i="5"/>
  <c r="I539" i="5"/>
  <c r="I538" i="5"/>
  <c r="I537" i="5"/>
  <c r="I536" i="5"/>
  <c r="I535" i="5"/>
  <c r="I534" i="5"/>
  <c r="I533" i="5"/>
  <c r="I532" i="5"/>
  <c r="I531" i="5"/>
  <c r="I530" i="5"/>
  <c r="I529" i="5"/>
  <c r="I528" i="5"/>
  <c r="I527" i="5"/>
  <c r="I526" i="5"/>
  <c r="I525" i="5"/>
  <c r="I524" i="5"/>
  <c r="I523" i="5"/>
  <c r="I522" i="5"/>
  <c r="I521" i="5"/>
  <c r="I520" i="5"/>
  <c r="I519" i="5"/>
  <c r="I518" i="5"/>
  <c r="I517" i="5"/>
  <c r="I516" i="5"/>
  <c r="I515" i="5"/>
  <c r="I514" i="5"/>
  <c r="I513" i="5"/>
  <c r="I512" i="5"/>
  <c r="I511" i="5"/>
  <c r="I510" i="5"/>
  <c r="I509" i="5"/>
  <c r="I508" i="5"/>
  <c r="I507" i="5"/>
  <c r="I506" i="5"/>
  <c r="I505" i="5"/>
  <c r="I504" i="5"/>
  <c r="I503" i="5"/>
  <c r="I502" i="5"/>
  <c r="I501" i="5"/>
  <c r="I500" i="5"/>
  <c r="I499" i="5"/>
  <c r="I498" i="5"/>
  <c r="I497" i="5"/>
  <c r="I496" i="5"/>
  <c r="I495" i="5"/>
  <c r="I494" i="5"/>
  <c r="I493" i="5"/>
  <c r="I492" i="5"/>
  <c r="I491" i="5"/>
  <c r="I490" i="5"/>
  <c r="I489" i="5"/>
  <c r="I488" i="5"/>
  <c r="I487" i="5"/>
  <c r="I486" i="5"/>
  <c r="I485" i="5"/>
  <c r="I484" i="5"/>
  <c r="I483" i="5"/>
  <c r="I482" i="5"/>
  <c r="I481" i="5"/>
  <c r="I480" i="5"/>
  <c r="I479" i="5"/>
  <c r="I478" i="5"/>
  <c r="I477" i="5"/>
  <c r="I476" i="5"/>
  <c r="I475" i="5"/>
  <c r="I474" i="5"/>
  <c r="I473" i="5"/>
  <c r="I472" i="5"/>
  <c r="I471" i="5"/>
  <c r="I470" i="5"/>
  <c r="I469" i="5"/>
  <c r="I468" i="5"/>
  <c r="I467" i="5"/>
  <c r="I466" i="5"/>
  <c r="I465" i="5"/>
  <c r="I464" i="5"/>
  <c r="I463" i="5"/>
  <c r="I462" i="5"/>
  <c r="I461" i="5"/>
  <c r="I460" i="5"/>
  <c r="I459" i="5"/>
  <c r="I458" i="5"/>
  <c r="I457" i="5"/>
  <c r="I456" i="5"/>
  <c r="I455" i="5"/>
  <c r="I454" i="5"/>
  <c r="I453" i="5"/>
  <c r="I452" i="5"/>
  <c r="I451" i="5"/>
  <c r="I450" i="5"/>
  <c r="I449" i="5"/>
  <c r="I448" i="5"/>
  <c r="I447" i="5"/>
  <c r="I446" i="5"/>
  <c r="I445" i="5"/>
  <c r="I444" i="5"/>
  <c r="I443" i="5"/>
  <c r="I442" i="5"/>
  <c r="I441" i="5"/>
  <c r="I440" i="5"/>
  <c r="I439" i="5"/>
  <c r="I438" i="5"/>
  <c r="I437" i="5"/>
  <c r="I436" i="5"/>
  <c r="I435" i="5"/>
  <c r="I434" i="5"/>
  <c r="I433" i="5"/>
  <c r="I432" i="5"/>
  <c r="I431" i="5"/>
  <c r="I430" i="5"/>
  <c r="I429" i="5"/>
  <c r="I428" i="5"/>
  <c r="I427" i="5"/>
  <c r="I426" i="5"/>
  <c r="I425" i="5"/>
  <c r="I424" i="5"/>
  <c r="I423" i="5"/>
  <c r="I422" i="5"/>
  <c r="I421" i="5"/>
  <c r="I420" i="5"/>
  <c r="I419" i="5"/>
  <c r="I418" i="5"/>
  <c r="I417" i="5"/>
  <c r="I416" i="5"/>
  <c r="I415" i="5"/>
  <c r="I414" i="5"/>
  <c r="I413" i="5"/>
  <c r="I412" i="5"/>
  <c r="I411" i="5"/>
  <c r="I410" i="5"/>
  <c r="I409" i="5"/>
  <c r="I408" i="5"/>
  <c r="I407" i="5"/>
  <c r="I406" i="5"/>
  <c r="I405" i="5"/>
  <c r="I404" i="5"/>
  <c r="I403" i="5"/>
  <c r="I402" i="5"/>
  <c r="I401" i="5"/>
  <c r="I400" i="5"/>
  <c r="I399" i="5"/>
  <c r="I398" i="5"/>
  <c r="I397" i="5"/>
  <c r="I396" i="5"/>
  <c r="I395" i="5"/>
  <c r="I394" i="5"/>
  <c r="I393" i="5"/>
  <c r="I392" i="5"/>
  <c r="I391" i="5"/>
  <c r="I390" i="5"/>
  <c r="I389" i="5"/>
  <c r="I388" i="5"/>
  <c r="I387" i="5"/>
  <c r="I386" i="5"/>
  <c r="I385" i="5"/>
  <c r="I384" i="5"/>
  <c r="I383" i="5"/>
  <c r="I382" i="5"/>
  <c r="I381" i="5"/>
  <c r="I380" i="5"/>
  <c r="I379" i="5"/>
  <c r="I378" i="5"/>
  <c r="I377" i="5"/>
  <c r="I376" i="5"/>
  <c r="I375" i="5"/>
  <c r="I374" i="5"/>
  <c r="I373" i="5"/>
  <c r="I372" i="5"/>
  <c r="I371" i="5"/>
  <c r="I370" i="5"/>
  <c r="I369" i="5"/>
  <c r="I368" i="5"/>
  <c r="I367" i="5"/>
  <c r="I366" i="5"/>
  <c r="I365" i="5"/>
  <c r="I364" i="5"/>
  <c r="I363" i="5"/>
  <c r="I362" i="5"/>
  <c r="I361" i="5"/>
  <c r="I360" i="5"/>
  <c r="I359" i="5"/>
  <c r="I358" i="5"/>
  <c r="I357" i="5"/>
  <c r="I356" i="5"/>
  <c r="I355" i="5"/>
  <c r="I354" i="5"/>
  <c r="I353" i="5"/>
  <c r="I352" i="5"/>
  <c r="I351" i="5"/>
  <c r="I350" i="5"/>
  <c r="I349" i="5"/>
  <c r="I348" i="5"/>
  <c r="I347" i="5"/>
  <c r="I346" i="5"/>
  <c r="I345" i="5"/>
  <c r="I344" i="5"/>
  <c r="I343" i="5"/>
  <c r="I342" i="5"/>
  <c r="I341" i="5"/>
  <c r="I340" i="5"/>
  <c r="I339" i="5"/>
  <c r="I338" i="5"/>
  <c r="I337" i="5"/>
  <c r="I336" i="5"/>
  <c r="I335" i="5"/>
  <c r="I334" i="5"/>
  <c r="I333" i="5"/>
  <c r="I332" i="5"/>
  <c r="I331" i="5"/>
  <c r="I330" i="5"/>
  <c r="I329" i="5"/>
  <c r="I328" i="5"/>
  <c r="I327" i="5"/>
  <c r="I326" i="5"/>
  <c r="I325" i="5"/>
  <c r="I324" i="5"/>
  <c r="I323" i="5"/>
  <c r="I322" i="5"/>
  <c r="I321" i="5"/>
  <c r="I320" i="5"/>
  <c r="I319" i="5"/>
  <c r="I318" i="5"/>
  <c r="I317" i="5"/>
  <c r="I316" i="5"/>
  <c r="I315" i="5"/>
  <c r="I314" i="5"/>
  <c r="I313" i="5"/>
  <c r="I312" i="5"/>
  <c r="I311" i="5"/>
  <c r="I310" i="5"/>
  <c r="I309" i="5"/>
  <c r="I308" i="5"/>
  <c r="I307" i="5"/>
  <c r="I306" i="5"/>
  <c r="I305" i="5"/>
  <c r="I304" i="5"/>
  <c r="I303" i="5"/>
  <c r="I302" i="5"/>
  <c r="I301" i="5"/>
  <c r="I300" i="5"/>
  <c r="I299" i="5"/>
  <c r="I298" i="5"/>
  <c r="I297" i="5"/>
  <c r="I296" i="5"/>
  <c r="I295" i="5"/>
  <c r="I294" i="5"/>
  <c r="I293" i="5"/>
  <c r="I292" i="5"/>
  <c r="I291" i="5"/>
  <c r="I290" i="5"/>
  <c r="I289" i="5"/>
  <c r="I288" i="5"/>
  <c r="I287" i="5"/>
  <c r="I286" i="5"/>
  <c r="I285" i="5"/>
  <c r="I284" i="5"/>
  <c r="I283" i="5"/>
  <c r="I282" i="5"/>
  <c r="I281" i="5"/>
  <c r="I280" i="5"/>
  <c r="I279" i="5"/>
  <c r="I278" i="5"/>
  <c r="I277" i="5"/>
  <c r="I276" i="5"/>
  <c r="I275" i="5"/>
  <c r="I274" i="5"/>
  <c r="I273" i="5"/>
  <c r="I272" i="5"/>
  <c r="I271" i="5"/>
  <c r="I270" i="5"/>
  <c r="I269" i="5"/>
  <c r="I268" i="5"/>
  <c r="I267" i="5"/>
  <c r="I266" i="5"/>
  <c r="I265" i="5"/>
  <c r="I264" i="5"/>
  <c r="I263" i="5"/>
  <c r="I262" i="5"/>
  <c r="I261" i="5"/>
  <c r="I260" i="5"/>
  <c r="I259" i="5"/>
  <c r="I258" i="5"/>
  <c r="I257" i="5"/>
  <c r="I256" i="5"/>
  <c r="I255" i="5"/>
  <c r="I254" i="5"/>
  <c r="I253" i="5"/>
  <c r="I252" i="5"/>
  <c r="I251" i="5"/>
  <c r="I250" i="5"/>
  <c r="I249" i="5"/>
  <c r="I248" i="5"/>
  <c r="I247" i="5"/>
  <c r="I246" i="5"/>
  <c r="I245" i="5"/>
  <c r="I244" i="5"/>
  <c r="I243" i="5"/>
  <c r="I242" i="5"/>
  <c r="I241" i="5"/>
  <c r="I240" i="5"/>
  <c r="I239" i="5"/>
  <c r="I238" i="5"/>
  <c r="I237" i="5"/>
  <c r="I236" i="5"/>
  <c r="I235" i="5"/>
  <c r="I234" i="5"/>
  <c r="I233" i="5"/>
  <c r="I232" i="5"/>
  <c r="I231" i="5"/>
  <c r="I230" i="5"/>
  <c r="I229" i="5"/>
  <c r="I228" i="5"/>
  <c r="I227" i="5"/>
  <c r="I226" i="5"/>
  <c r="I225" i="5"/>
  <c r="I224" i="5"/>
  <c r="I223" i="5"/>
  <c r="I222" i="5"/>
  <c r="I221" i="5"/>
  <c r="I220" i="5"/>
  <c r="I219" i="5"/>
  <c r="I218" i="5"/>
  <c r="I217" i="5"/>
  <c r="I216" i="5"/>
  <c r="I215" i="5"/>
  <c r="I214" i="5"/>
  <c r="I213" i="5"/>
  <c r="I212" i="5"/>
  <c r="I211" i="5"/>
  <c r="I210" i="5"/>
  <c r="I209" i="5"/>
  <c r="I208" i="5"/>
  <c r="I207" i="5"/>
  <c r="I206" i="5"/>
  <c r="I205" i="5"/>
  <c r="I204" i="5"/>
  <c r="I203" i="5"/>
  <c r="I202" i="5"/>
  <c r="I201" i="5"/>
  <c r="I200" i="5"/>
  <c r="I199" i="5"/>
  <c r="I198" i="5"/>
  <c r="I197" i="5"/>
  <c r="I196" i="5"/>
  <c r="I195" i="5"/>
  <c r="I194" i="5"/>
  <c r="I193" i="5"/>
  <c r="I192" i="5"/>
  <c r="I191" i="5"/>
  <c r="I190" i="5"/>
  <c r="I189" i="5"/>
  <c r="I188" i="5"/>
  <c r="I187" i="5"/>
  <c r="I186" i="5"/>
  <c r="I185" i="5"/>
  <c r="I184" i="5"/>
  <c r="I183" i="5"/>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780" i="2"/>
  <c r="J779" i="2"/>
  <c r="J778" i="2"/>
  <c r="J777" i="2"/>
  <c r="J776" i="2"/>
  <c r="J775" i="2"/>
  <c r="J774" i="2"/>
  <c r="J773" i="2"/>
  <c r="J772" i="2"/>
  <c r="J771" i="2"/>
  <c r="J770" i="2"/>
  <c r="J769" i="2"/>
  <c r="J768" i="2"/>
  <c r="J767" i="2"/>
  <c r="J766" i="2"/>
  <c r="J765" i="2"/>
  <c r="J764" i="2"/>
  <c r="J763" i="2"/>
  <c r="J762" i="2"/>
  <c r="J761" i="2"/>
  <c r="J760" i="2"/>
  <c r="J759" i="2"/>
  <c r="J758" i="2"/>
  <c r="J757" i="2"/>
  <c r="J756" i="2"/>
  <c r="J755" i="2"/>
  <c r="J754" i="2"/>
  <c r="J753" i="2"/>
  <c r="J752" i="2"/>
  <c r="J751" i="2"/>
  <c r="J750" i="2"/>
  <c r="J749" i="2"/>
  <c r="J748" i="2"/>
  <c r="J747" i="2"/>
  <c r="J746" i="2"/>
  <c r="J745" i="2"/>
  <c r="J744" i="2"/>
  <c r="J743" i="2"/>
  <c r="J742" i="2"/>
  <c r="J741" i="2"/>
  <c r="J740" i="2"/>
  <c r="J739" i="2"/>
  <c r="J738" i="2"/>
  <c r="J737" i="2"/>
  <c r="J736" i="2"/>
  <c r="J735" i="2"/>
  <c r="J734" i="2"/>
  <c r="J733" i="2"/>
  <c r="J732" i="2"/>
  <c r="J731" i="2"/>
  <c r="J730" i="2"/>
  <c r="J729" i="2"/>
  <c r="J728" i="2"/>
  <c r="J727" i="2"/>
  <c r="J726" i="2"/>
  <c r="J725" i="2"/>
  <c r="J724" i="2"/>
  <c r="J723" i="2"/>
  <c r="J722" i="2"/>
  <c r="J721" i="2"/>
  <c r="J720" i="2"/>
  <c r="J719" i="2"/>
  <c r="J718" i="2"/>
  <c r="J717" i="2"/>
  <c r="J716" i="2"/>
  <c r="J715" i="2"/>
  <c r="J714" i="2"/>
  <c r="J713" i="2"/>
  <c r="J712" i="2"/>
  <c r="J711" i="2"/>
  <c r="J710" i="2"/>
  <c r="J709" i="2"/>
  <c r="J708" i="2"/>
  <c r="J707" i="2"/>
  <c r="J706" i="2"/>
  <c r="J705" i="2"/>
  <c r="J704" i="2"/>
  <c r="J703" i="2"/>
  <c r="J702" i="2"/>
  <c r="J701" i="2"/>
  <c r="J700" i="2"/>
  <c r="J699" i="2"/>
  <c r="J698" i="2"/>
  <c r="J697" i="2"/>
  <c r="J696" i="2"/>
  <c r="J695" i="2"/>
  <c r="J694" i="2"/>
  <c r="J693" i="2"/>
  <c r="J692" i="2"/>
  <c r="J691" i="2"/>
  <c r="J690" i="2"/>
  <c r="J689" i="2"/>
  <c r="J688" i="2"/>
  <c r="J687" i="2"/>
  <c r="J686" i="2"/>
  <c r="J685" i="2"/>
  <c r="J684" i="2"/>
  <c r="J683" i="2"/>
  <c r="J682" i="2"/>
  <c r="J681" i="2"/>
  <c r="J680" i="2"/>
  <c r="J679" i="2"/>
  <c r="J678" i="2"/>
  <c r="J677" i="2"/>
  <c r="J676" i="2"/>
  <c r="J675" i="2"/>
  <c r="J674" i="2"/>
  <c r="J673" i="2"/>
  <c r="J672" i="2"/>
  <c r="J671" i="2"/>
  <c r="J670" i="2"/>
  <c r="J669" i="2"/>
  <c r="J668" i="2"/>
  <c r="J667" i="2"/>
  <c r="J666" i="2"/>
  <c r="J665" i="2"/>
  <c r="J664" i="2"/>
  <c r="J663" i="2"/>
  <c r="J662" i="2"/>
  <c r="J661" i="2"/>
  <c r="J660" i="2"/>
  <c r="J659" i="2"/>
  <c r="J658" i="2"/>
  <c r="J657" i="2"/>
  <c r="J656" i="2"/>
  <c r="J655" i="2"/>
  <c r="J654" i="2"/>
  <c r="J653" i="2"/>
  <c r="J652" i="2"/>
  <c r="J651" i="2"/>
  <c r="J650" i="2"/>
  <c r="J649" i="2"/>
  <c r="J648" i="2"/>
  <c r="J647" i="2"/>
  <c r="J646" i="2"/>
  <c r="J645" i="2"/>
  <c r="J644" i="2"/>
  <c r="J643" i="2"/>
  <c r="J642" i="2"/>
  <c r="J641" i="2"/>
  <c r="J640" i="2"/>
  <c r="J639" i="2"/>
  <c r="J638" i="2"/>
  <c r="J637" i="2"/>
  <c r="J636" i="2"/>
  <c r="J635" i="2"/>
  <c r="J634" i="2"/>
  <c r="J633" i="2"/>
  <c r="J632" i="2"/>
  <c r="J631" i="2"/>
  <c r="J630" i="2"/>
  <c r="J629" i="2"/>
  <c r="J628" i="2"/>
  <c r="J627" i="2"/>
  <c r="J626" i="2"/>
  <c r="J625" i="2"/>
  <c r="J624" i="2"/>
  <c r="J623" i="2"/>
  <c r="J622" i="2"/>
  <c r="J621" i="2"/>
  <c r="J620" i="2"/>
  <c r="J619" i="2"/>
  <c r="J618" i="2"/>
  <c r="J617" i="2"/>
  <c r="J616" i="2"/>
  <c r="J615" i="2"/>
  <c r="J614" i="2"/>
  <c r="J613" i="2"/>
  <c r="J612" i="2"/>
  <c r="J611" i="2"/>
  <c r="J610" i="2"/>
  <c r="J609" i="2"/>
  <c r="J608" i="2"/>
  <c r="J607" i="2"/>
  <c r="J606" i="2"/>
  <c r="J605" i="2"/>
  <c r="J604" i="2"/>
  <c r="J603" i="2"/>
  <c r="J602" i="2"/>
  <c r="J601" i="2"/>
  <c r="J600" i="2"/>
  <c r="J599" i="2"/>
  <c r="J598" i="2"/>
  <c r="J597" i="2"/>
  <c r="J596" i="2"/>
  <c r="J595" i="2"/>
  <c r="J594" i="2"/>
  <c r="J593" i="2"/>
  <c r="J592" i="2"/>
  <c r="J591" i="2"/>
  <c r="J590" i="2"/>
  <c r="J589" i="2"/>
  <c r="J588" i="2"/>
  <c r="J587" i="2"/>
  <c r="J586" i="2"/>
  <c r="J585" i="2"/>
  <c r="J584" i="2"/>
  <c r="J583" i="2"/>
  <c r="J582" i="2"/>
  <c r="J581" i="2"/>
  <c r="J580" i="2"/>
  <c r="J579" i="2"/>
  <c r="J578" i="2"/>
  <c r="J577" i="2"/>
  <c r="J576" i="2"/>
  <c r="J575" i="2"/>
  <c r="J574" i="2"/>
  <c r="J573" i="2"/>
  <c r="J572" i="2"/>
  <c r="J571" i="2"/>
  <c r="J570" i="2"/>
  <c r="J569" i="2"/>
  <c r="J568" i="2"/>
  <c r="J567" i="2"/>
  <c r="J566" i="2"/>
  <c r="J565" i="2"/>
  <c r="J564" i="2"/>
  <c r="J563" i="2"/>
  <c r="J562" i="2"/>
  <c r="J561" i="2"/>
  <c r="J560" i="2"/>
  <c r="J559" i="2"/>
  <c r="J558" i="2"/>
  <c r="J557" i="2"/>
  <c r="J556" i="2"/>
  <c r="J555" i="2"/>
  <c r="J554" i="2"/>
  <c r="J553" i="2"/>
  <c r="J552" i="2"/>
  <c r="J551" i="2"/>
  <c r="J550" i="2"/>
  <c r="J549" i="2"/>
  <c r="J548" i="2"/>
  <c r="J547" i="2"/>
  <c r="J546" i="2"/>
  <c r="J545" i="2"/>
  <c r="J544" i="2"/>
  <c r="J543" i="2"/>
  <c r="J542" i="2"/>
  <c r="J541" i="2"/>
  <c r="J540" i="2"/>
  <c r="J539" i="2"/>
  <c r="J538" i="2"/>
  <c r="J537" i="2"/>
  <c r="J536" i="2"/>
  <c r="J535" i="2"/>
  <c r="J534" i="2"/>
  <c r="J533" i="2"/>
  <c r="J532" i="2"/>
  <c r="J531" i="2"/>
  <c r="J530" i="2"/>
  <c r="J529" i="2"/>
  <c r="J528" i="2"/>
  <c r="J527" i="2"/>
  <c r="J526" i="2"/>
  <c r="J525" i="2"/>
  <c r="J524" i="2"/>
  <c r="J523" i="2"/>
  <c r="J522" i="2"/>
  <c r="J521" i="2"/>
  <c r="J520" i="2"/>
  <c r="J519" i="2"/>
  <c r="J518" i="2"/>
  <c r="J517" i="2"/>
  <c r="J516" i="2"/>
  <c r="J515" i="2"/>
  <c r="J514" i="2"/>
  <c r="J513" i="2"/>
  <c r="J512" i="2"/>
  <c r="J511" i="2"/>
  <c r="J510" i="2"/>
  <c r="J509" i="2"/>
  <c r="J508" i="2"/>
  <c r="J507" i="2"/>
  <c r="J506" i="2"/>
  <c r="J505" i="2"/>
  <c r="J504" i="2"/>
  <c r="J503" i="2"/>
  <c r="J502" i="2"/>
  <c r="J501" i="2"/>
  <c r="J500" i="2"/>
  <c r="J499" i="2"/>
  <c r="J498" i="2"/>
  <c r="J497" i="2"/>
  <c r="J496" i="2"/>
  <c r="J495" i="2"/>
  <c r="J494" i="2"/>
  <c r="J493" i="2"/>
  <c r="J492" i="2"/>
  <c r="J491" i="2"/>
  <c r="J490" i="2"/>
  <c r="J489" i="2"/>
  <c r="J488" i="2"/>
  <c r="J487" i="2"/>
  <c r="J486" i="2"/>
  <c r="J485" i="2"/>
  <c r="J484" i="2"/>
  <c r="J483" i="2"/>
  <c r="J482" i="2"/>
  <c r="J481" i="2"/>
  <c r="J480" i="2"/>
  <c r="J479" i="2"/>
  <c r="J478" i="2"/>
  <c r="J477" i="2"/>
  <c r="J476" i="2"/>
  <c r="J475" i="2"/>
  <c r="J474" i="2"/>
  <c r="J473" i="2"/>
  <c r="J472" i="2"/>
  <c r="J471" i="2"/>
  <c r="J470" i="2"/>
  <c r="J469" i="2"/>
  <c r="J468" i="2"/>
  <c r="J467" i="2"/>
  <c r="J466" i="2"/>
  <c r="J465" i="2"/>
  <c r="J464" i="2"/>
  <c r="J463" i="2"/>
  <c r="J462" i="2"/>
  <c r="J461" i="2"/>
  <c r="J460" i="2"/>
  <c r="J459" i="2"/>
  <c r="J458" i="2"/>
  <c r="J457" i="2"/>
  <c r="J456" i="2"/>
  <c r="J455" i="2"/>
  <c r="J454" i="2"/>
  <c r="J453" i="2"/>
  <c r="J452" i="2"/>
  <c r="J451" i="2"/>
  <c r="J450" i="2"/>
  <c r="J449" i="2"/>
  <c r="J448" i="2"/>
  <c r="J447" i="2"/>
  <c r="J446" i="2"/>
  <c r="J445" i="2"/>
  <c r="J444" i="2"/>
  <c r="J443" i="2"/>
  <c r="J442" i="2"/>
  <c r="J441" i="2"/>
  <c r="J440" i="2"/>
  <c r="J439" i="2"/>
  <c r="J438" i="2"/>
  <c r="J437" i="2"/>
  <c r="J436" i="2"/>
  <c r="J435" i="2"/>
  <c r="J434" i="2"/>
  <c r="J433" i="2"/>
  <c r="J432" i="2"/>
  <c r="J431" i="2"/>
  <c r="J430" i="2"/>
  <c r="J429" i="2"/>
  <c r="J428" i="2"/>
  <c r="J427" i="2"/>
  <c r="J426" i="2"/>
  <c r="J425" i="2"/>
  <c r="J424" i="2"/>
  <c r="J423" i="2"/>
  <c r="J422" i="2"/>
  <c r="J421" i="2"/>
  <c r="J420" i="2"/>
  <c r="J419" i="2"/>
  <c r="J418" i="2"/>
  <c r="J417" i="2"/>
  <c r="J416" i="2"/>
  <c r="J415" i="2"/>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60"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K102" i="7" l="1"/>
  <c r="K243" i="7"/>
  <c r="I123" i="7"/>
  <c r="K123" i="7" s="1"/>
  <c r="I270" i="7"/>
  <c r="K270" i="7" s="1"/>
  <c r="I529" i="7"/>
  <c r="I52" i="7"/>
  <c r="I177" i="7"/>
  <c r="K177" i="7" s="1"/>
  <c r="I351" i="7"/>
  <c r="I626" i="7"/>
  <c r="K626" i="7" s="1"/>
  <c r="J784" i="2"/>
  <c r="K80" i="7"/>
  <c r="K92" i="7"/>
  <c r="K320" i="7"/>
  <c r="I464" i="7"/>
  <c r="K464" i="7" s="1"/>
  <c r="I561" i="7"/>
  <c r="K561" i="7" s="1"/>
  <c r="I658" i="7"/>
  <c r="K658" i="7" s="1"/>
  <c r="K135" i="7"/>
  <c r="K315" i="7"/>
  <c r="K351" i="7"/>
  <c r="K507" i="7"/>
  <c r="K579" i="7"/>
  <c r="K723" i="7"/>
  <c r="I776" i="7"/>
  <c r="I769" i="7"/>
  <c r="I752" i="7"/>
  <c r="K752" i="7" s="1"/>
  <c r="I736" i="7"/>
  <c r="K736" i="7" s="1"/>
  <c r="I720" i="7"/>
  <c r="K720" i="7" s="1"/>
  <c r="I704" i="7"/>
  <c r="I687" i="7"/>
  <c r="K687" i="7" s="1"/>
  <c r="I672" i="7"/>
  <c r="I655" i="7"/>
  <c r="I639" i="7"/>
  <c r="K639" i="7" s="1"/>
  <c r="I622" i="7"/>
  <c r="K622" i="7" s="1"/>
  <c r="I607" i="7"/>
  <c r="I590" i="7"/>
  <c r="I574" i="7"/>
  <c r="I558" i="7"/>
  <c r="K558" i="7" s="1"/>
  <c r="I542" i="7"/>
  <c r="K542" i="7" s="1"/>
  <c r="I525" i="7"/>
  <c r="K525" i="7" s="1"/>
  <c r="I510" i="7"/>
  <c r="I493" i="7"/>
  <c r="I477" i="7"/>
  <c r="K477" i="7" s="1"/>
  <c r="I460" i="7"/>
  <c r="K460" i="7" s="1"/>
  <c r="I445" i="7"/>
  <c r="K445" i="7" s="1"/>
  <c r="I428" i="7"/>
  <c r="K428" i="7" s="1"/>
  <c r="I412" i="7"/>
  <c r="I396" i="7"/>
  <c r="I380" i="7"/>
  <c r="I363" i="7"/>
  <c r="K363" i="7" s="1"/>
  <c r="I348" i="7"/>
  <c r="K348" i="7" s="1"/>
  <c r="I331" i="7"/>
  <c r="K331" i="7" s="1"/>
  <c r="I315" i="7"/>
  <c r="I298" i="7"/>
  <c r="I283" i="7"/>
  <c r="K283" i="7" s="1"/>
  <c r="I267" i="7"/>
  <c r="K267" i="7" s="1"/>
  <c r="I254" i="7"/>
  <c r="K254" i="7" s="1"/>
  <c r="I240" i="7"/>
  <c r="K240" i="7" s="1"/>
  <c r="I227" i="7"/>
  <c r="I213" i="7"/>
  <c r="K213" i="7" s="1"/>
  <c r="I200" i="7"/>
  <c r="K200" i="7" s="1"/>
  <c r="I186" i="7"/>
  <c r="K186" i="7" s="1"/>
  <c r="I175" i="7"/>
  <c r="K175" i="7" s="1"/>
  <c r="I164" i="7"/>
  <c r="K164" i="7" s="1"/>
  <c r="I153" i="7"/>
  <c r="K153" i="7" s="1"/>
  <c r="I143" i="7"/>
  <c r="I132" i="7"/>
  <c r="I121" i="7"/>
  <c r="K121" i="7" s="1"/>
  <c r="I110" i="7"/>
  <c r="K110" i="7" s="1"/>
  <c r="I99" i="7"/>
  <c r="K99" i="7" s="1"/>
  <c r="I89" i="7"/>
  <c r="I78" i="7"/>
  <c r="I68" i="7"/>
  <c r="K68" i="7" s="1"/>
  <c r="I59" i="7"/>
  <c r="K59" i="7" s="1"/>
  <c r="I50" i="7"/>
  <c r="K50" i="7" s="1"/>
  <c r="I41" i="7"/>
  <c r="K41" i="7" s="1"/>
  <c r="I34" i="7"/>
  <c r="I26" i="7"/>
  <c r="K26" i="7" s="1"/>
  <c r="I766" i="7"/>
  <c r="I751" i="7"/>
  <c r="K751" i="7" s="1"/>
  <c r="I734" i="7"/>
  <c r="K734" i="7" s="1"/>
  <c r="I718" i="7"/>
  <c r="K718" i="7" s="1"/>
  <c r="I702" i="7"/>
  <c r="I686" i="7"/>
  <c r="I669" i="7"/>
  <c r="K669" i="7" s="1"/>
  <c r="I654" i="7"/>
  <c r="I637" i="7"/>
  <c r="K637" i="7" s="1"/>
  <c r="I621" i="7"/>
  <c r="K621" i="7" s="1"/>
  <c r="I604" i="7"/>
  <c r="I589" i="7"/>
  <c r="K589" i="7" s="1"/>
  <c r="I572" i="7"/>
  <c r="I556" i="7"/>
  <c r="K556" i="7" s="1"/>
  <c r="I540" i="7"/>
  <c r="K540" i="7" s="1"/>
  <c r="I524" i="7"/>
  <c r="K524" i="7" s="1"/>
  <c r="I507" i="7"/>
  <c r="I492" i="7"/>
  <c r="I475" i="7"/>
  <c r="I459" i="7"/>
  <c r="K459" i="7" s="1"/>
  <c r="I442" i="7"/>
  <c r="K442" i="7" s="1"/>
  <c r="I427" i="7"/>
  <c r="I410" i="7"/>
  <c r="I394" i="7"/>
  <c r="K394" i="7" s="1"/>
  <c r="I378" i="7"/>
  <c r="I362" i="7"/>
  <c r="K362" i="7" s="1"/>
  <c r="I345" i="7"/>
  <c r="K345" i="7" s="1"/>
  <c r="I330" i="7"/>
  <c r="I313" i="7"/>
  <c r="I297" i="7"/>
  <c r="K297" i="7" s="1"/>
  <c r="I280" i="7"/>
  <c r="I266" i="7"/>
  <c r="K266" i="7" s="1"/>
  <c r="I252" i="7"/>
  <c r="K252" i="7" s="1"/>
  <c r="I239" i="7"/>
  <c r="K239" i="7" s="1"/>
  <c r="I225" i="7"/>
  <c r="K225" i="7" s="1"/>
  <c r="I212" i="7"/>
  <c r="K212" i="7" s="1"/>
  <c r="I198" i="7"/>
  <c r="I185" i="7"/>
  <c r="I174" i="7"/>
  <c r="K174" i="7" s="1"/>
  <c r="I163" i="7"/>
  <c r="K163" i="7" s="1"/>
  <c r="I152" i="7"/>
  <c r="K152" i="7" s="1"/>
  <c r="I141" i="7"/>
  <c r="K141" i="7" s="1"/>
  <c r="I131" i="7"/>
  <c r="I120" i="7"/>
  <c r="K120" i="7" s="1"/>
  <c r="I109" i="7"/>
  <c r="K109" i="7" s="1"/>
  <c r="I98" i="7"/>
  <c r="K98" i="7" s="1"/>
  <c r="I87" i="7"/>
  <c r="K87" i="7" s="1"/>
  <c r="I77" i="7"/>
  <c r="I67" i="7"/>
  <c r="I58" i="7"/>
  <c r="I49" i="7"/>
  <c r="K49" i="7" s="1"/>
  <c r="I40" i="7"/>
  <c r="K40" i="7" s="1"/>
  <c r="I32" i="7"/>
  <c r="K32" i="7" s="1"/>
  <c r="I25" i="7"/>
  <c r="I763" i="7"/>
  <c r="I747" i="7"/>
  <c r="K747" i="7" s="1"/>
  <c r="I730" i="7"/>
  <c r="K730" i="7" s="1"/>
  <c r="I715" i="7"/>
  <c r="I698" i="7"/>
  <c r="I682" i="7"/>
  <c r="I666" i="7"/>
  <c r="I650" i="7"/>
  <c r="K650" i="7" s="1"/>
  <c r="I633" i="7"/>
  <c r="K633" i="7" s="1"/>
  <c r="I618" i="7"/>
  <c r="K618" i="7" s="1"/>
  <c r="I601" i="7"/>
  <c r="I585" i="7"/>
  <c r="K585" i="7" s="1"/>
  <c r="I568" i="7"/>
  <c r="I553" i="7"/>
  <c r="I536" i="7"/>
  <c r="K536" i="7" s="1"/>
  <c r="I520" i="7"/>
  <c r="K520" i="7" s="1"/>
  <c r="I504" i="7"/>
  <c r="I488" i="7"/>
  <c r="K488" i="7" s="1"/>
  <c r="I471" i="7"/>
  <c r="K471" i="7" s="1"/>
  <c r="I456" i="7"/>
  <c r="K456" i="7" s="1"/>
  <c r="I439" i="7"/>
  <c r="K439" i="7" s="1"/>
  <c r="I423" i="7"/>
  <c r="K423" i="7" s="1"/>
  <c r="I406" i="7"/>
  <c r="I391" i="7"/>
  <c r="K391" i="7" s="1"/>
  <c r="I374" i="7"/>
  <c r="K374" i="7" s="1"/>
  <c r="I358" i="7"/>
  <c r="K358" i="7" s="1"/>
  <c r="I342" i="7"/>
  <c r="K342" i="7" s="1"/>
  <c r="I326" i="7"/>
  <c r="K326" i="7" s="1"/>
  <c r="I309" i="7"/>
  <c r="K309" i="7" s="1"/>
  <c r="I294" i="7"/>
  <c r="I277" i="7"/>
  <c r="I263" i="7"/>
  <c r="K263" i="7" s="1"/>
  <c r="I249" i="7"/>
  <c r="K249" i="7" s="1"/>
  <c r="I236" i="7"/>
  <c r="K236" i="7" s="1"/>
  <c r="I222" i="7"/>
  <c r="I209" i="7"/>
  <c r="K209" i="7" s="1"/>
  <c r="I195" i="7"/>
  <c r="K195" i="7" s="1"/>
  <c r="I182" i="7"/>
  <c r="K182" i="7" s="1"/>
  <c r="I171" i="7"/>
  <c r="K171" i="7" s="1"/>
  <c r="I161" i="7"/>
  <c r="K161" i="7" s="1"/>
  <c r="I150" i="7"/>
  <c r="I139" i="7"/>
  <c r="K139" i="7" s="1"/>
  <c r="I128" i="7"/>
  <c r="K128" i="7" s="1"/>
  <c r="I117" i="7"/>
  <c r="K117" i="7" s="1"/>
  <c r="I107" i="7"/>
  <c r="I96" i="7"/>
  <c r="K96" i="7" s="1"/>
  <c r="I85" i="7"/>
  <c r="K85" i="7" s="1"/>
  <c r="I74" i="7"/>
  <c r="K74" i="7" s="1"/>
  <c r="I65" i="7"/>
  <c r="I56" i="7"/>
  <c r="K56" i="7" s="1"/>
  <c r="I47" i="7"/>
  <c r="K47" i="7" s="1"/>
  <c r="I38" i="7"/>
  <c r="K38" i="7" s="1"/>
  <c r="I31" i="7"/>
  <c r="K31" i="7" s="1"/>
  <c r="I24" i="7"/>
  <c r="I780" i="7"/>
  <c r="I762" i="7"/>
  <c r="I745" i="7"/>
  <c r="K745" i="7" s="1"/>
  <c r="I729" i="7"/>
  <c r="K729" i="7" s="1"/>
  <c r="I712" i="7"/>
  <c r="I697" i="7"/>
  <c r="K697" i="7" s="1"/>
  <c r="I680" i="7"/>
  <c r="I664" i="7"/>
  <c r="K664" i="7" s="1"/>
  <c r="I648" i="7"/>
  <c r="K648" i="7" s="1"/>
  <c r="I632" i="7"/>
  <c r="K632" i="7" s="1"/>
  <c r="I615" i="7"/>
  <c r="K615" i="7" s="1"/>
  <c r="I600" i="7"/>
  <c r="I583" i="7"/>
  <c r="I567" i="7"/>
  <c r="K567" i="7" s="1"/>
  <c r="I550" i="7"/>
  <c r="K550" i="7" s="1"/>
  <c r="I535" i="7"/>
  <c r="K535" i="7" s="1"/>
  <c r="I518" i="7"/>
  <c r="I502" i="7"/>
  <c r="I486" i="7"/>
  <c r="I470" i="7"/>
  <c r="I453" i="7"/>
  <c r="K453" i="7" s="1"/>
  <c r="I438" i="7"/>
  <c r="I421" i="7"/>
  <c r="I405" i="7"/>
  <c r="K405" i="7" s="1"/>
  <c r="I388" i="7"/>
  <c r="I373" i="7"/>
  <c r="K373" i="7" s="1"/>
  <c r="I356" i="7"/>
  <c r="K356" i="7" s="1"/>
  <c r="I340" i="7"/>
  <c r="K340" i="7" s="1"/>
  <c r="I324" i="7"/>
  <c r="I308" i="7"/>
  <c r="K308" i="7" s="1"/>
  <c r="I291" i="7"/>
  <c r="K291" i="7" s="1"/>
  <c r="I276" i="7"/>
  <c r="K276" i="7" s="1"/>
  <c r="I261" i="7"/>
  <c r="K261" i="7" s="1"/>
  <c r="I248" i="7"/>
  <c r="K248" i="7" s="1"/>
  <c r="I234" i="7"/>
  <c r="I221" i="7"/>
  <c r="I207" i="7"/>
  <c r="K207" i="7" s="1"/>
  <c r="I194" i="7"/>
  <c r="K194" i="7" s="1"/>
  <c r="I181" i="7"/>
  <c r="K181" i="7" s="1"/>
  <c r="I170" i="7"/>
  <c r="K170" i="7" s="1"/>
  <c r="I159" i="7"/>
  <c r="K159" i="7" s="1"/>
  <c r="I149" i="7"/>
  <c r="K149" i="7" s="1"/>
  <c r="I138" i="7"/>
  <c r="I127" i="7"/>
  <c r="I116" i="7"/>
  <c r="K116" i="7" s="1"/>
  <c r="I105" i="7"/>
  <c r="K105" i="7" s="1"/>
  <c r="I95" i="7"/>
  <c r="I84" i="7"/>
  <c r="I73" i="7"/>
  <c r="I64" i="7"/>
  <c r="K64" i="7" s="1"/>
  <c r="I55" i="7"/>
  <c r="K55" i="7" s="1"/>
  <c r="I46" i="7"/>
  <c r="K46" i="7" s="1"/>
  <c r="I37" i="7"/>
  <c r="K37" i="7" s="1"/>
  <c r="I30" i="7"/>
  <c r="I23" i="7"/>
  <c r="I774" i="7"/>
  <c r="K774" i="7" s="1"/>
  <c r="I758" i="7"/>
  <c r="K758" i="7" s="1"/>
  <c r="I741" i="7"/>
  <c r="K741" i="7" s="1"/>
  <c r="I726" i="7"/>
  <c r="I709" i="7"/>
  <c r="I693" i="7"/>
  <c r="K693" i="7" s="1"/>
  <c r="I676" i="7"/>
  <c r="I661" i="7"/>
  <c r="K661" i="7" s="1"/>
  <c r="I644" i="7"/>
  <c r="K644" i="7" s="1"/>
  <c r="I628" i="7"/>
  <c r="I612" i="7"/>
  <c r="K612" i="7" s="1"/>
  <c r="I596" i="7"/>
  <c r="I579" i="7"/>
  <c r="I564" i="7"/>
  <c r="K564" i="7" s="1"/>
  <c r="I547" i="7"/>
  <c r="K547" i="7" s="1"/>
  <c r="I531" i="7"/>
  <c r="K531" i="7" s="1"/>
  <c r="I514" i="7"/>
  <c r="I499" i="7"/>
  <c r="I482" i="7"/>
  <c r="K482" i="7" s="1"/>
  <c r="I466" i="7"/>
  <c r="K466" i="7" s="1"/>
  <c r="I450" i="7"/>
  <c r="K450" i="7" s="1"/>
  <c r="I434" i="7"/>
  <c r="I417" i="7"/>
  <c r="K417" i="7" s="1"/>
  <c r="I402" i="7"/>
  <c r="I385" i="7"/>
  <c r="K385" i="7" s="1"/>
  <c r="I369" i="7"/>
  <c r="K369" i="7" s="1"/>
  <c r="I352" i="7"/>
  <c r="I337" i="7"/>
  <c r="I320" i="7"/>
  <c r="I304" i="7"/>
  <c r="I288" i="7"/>
  <c r="K288" i="7" s="1"/>
  <c r="I272" i="7"/>
  <c r="K272" i="7" s="1"/>
  <c r="I258" i="7"/>
  <c r="K258" i="7" s="1"/>
  <c r="I245" i="7"/>
  <c r="I231" i="7"/>
  <c r="K231" i="7" s="1"/>
  <c r="I218" i="7"/>
  <c r="K218" i="7" s="1"/>
  <c r="I204" i="7"/>
  <c r="K204" i="7" s="1"/>
  <c r="I191" i="7"/>
  <c r="K191" i="7" s="1"/>
  <c r="I179" i="7"/>
  <c r="K179" i="7" s="1"/>
  <c r="I168" i="7"/>
  <c r="I157" i="7"/>
  <c r="I146" i="7"/>
  <c r="K146" i="7" s="1"/>
  <c r="I135" i="7"/>
  <c r="I125" i="7"/>
  <c r="K125" i="7" s="1"/>
  <c r="I114" i="7"/>
  <c r="K114" i="7" s="1"/>
  <c r="I103" i="7"/>
  <c r="K103" i="7" s="1"/>
  <c r="I92" i="7"/>
  <c r="I81" i="7"/>
  <c r="K81" i="7" s="1"/>
  <c r="I71" i="7"/>
  <c r="K71" i="7" s="1"/>
  <c r="I62" i="7"/>
  <c r="K62" i="7" s="1"/>
  <c r="I53" i="7"/>
  <c r="K53" i="7" s="1"/>
  <c r="I44" i="7"/>
  <c r="K44" i="7" s="1"/>
  <c r="I36" i="7"/>
  <c r="K36" i="7" s="1"/>
  <c r="I29" i="7"/>
  <c r="I22" i="7"/>
  <c r="K22" i="7" s="1"/>
  <c r="I70" i="7"/>
  <c r="K70" i="7" s="1"/>
  <c r="I134" i="7"/>
  <c r="K134" i="7" s="1"/>
  <c r="I203" i="7"/>
  <c r="I286" i="7"/>
  <c r="K286" i="7" s="1"/>
  <c r="I384" i="7"/>
  <c r="I481" i="7"/>
  <c r="K481" i="7" s="1"/>
  <c r="I578" i="7"/>
  <c r="K578" i="7" s="1"/>
  <c r="I675" i="7"/>
  <c r="K675" i="7" s="1"/>
  <c r="I772" i="7"/>
  <c r="K25" i="7"/>
  <c r="K73" i="7"/>
  <c r="K127" i="7"/>
  <c r="K157" i="7"/>
  <c r="K277" i="7"/>
  <c r="K337" i="7"/>
  <c r="K34" i="7"/>
  <c r="K52" i="7"/>
  <c r="K58" i="7"/>
  <c r="K280" i="7"/>
  <c r="K298" i="7"/>
  <c r="K304" i="7"/>
  <c r="K334" i="7"/>
  <c r="K352" i="7"/>
  <c r="I28" i="7"/>
  <c r="K28" i="7" s="1"/>
  <c r="I80" i="7"/>
  <c r="I145" i="7"/>
  <c r="K145" i="7" s="1"/>
  <c r="I216" i="7"/>
  <c r="K216" i="7" s="1"/>
  <c r="I302" i="7"/>
  <c r="K302" i="7" s="1"/>
  <c r="I399" i="7"/>
  <c r="K399" i="7" s="1"/>
  <c r="I496" i="7"/>
  <c r="K496" i="7" s="1"/>
  <c r="I594" i="7"/>
  <c r="K594" i="7" s="1"/>
  <c r="I691" i="7"/>
  <c r="K691" i="7" s="1"/>
  <c r="K67" i="7"/>
  <c r="K313" i="7"/>
  <c r="K23" i="7"/>
  <c r="K29" i="7"/>
  <c r="K65" i="7"/>
  <c r="K77" i="7"/>
  <c r="K89" i="7"/>
  <c r="K95" i="7"/>
  <c r="K107" i="7"/>
  <c r="K113" i="7"/>
  <c r="K131" i="7"/>
  <c r="K143" i="7"/>
  <c r="K167" i="7"/>
  <c r="K185" i="7"/>
  <c r="K203" i="7"/>
  <c r="K221" i="7"/>
  <c r="K227" i="7"/>
  <c r="K245" i="7"/>
  <c r="K257" i="7"/>
  <c r="I35" i="7"/>
  <c r="K35" i="7" s="1"/>
  <c r="I91" i="7"/>
  <c r="K91" i="7" s="1"/>
  <c r="I156" i="7"/>
  <c r="K156" i="7" s="1"/>
  <c r="I230" i="7"/>
  <c r="K230" i="7" s="1"/>
  <c r="I319" i="7"/>
  <c r="K319" i="7" s="1"/>
  <c r="I416" i="7"/>
  <c r="K416" i="7" s="1"/>
  <c r="I513" i="7"/>
  <c r="K513" i="7" s="1"/>
  <c r="I610" i="7"/>
  <c r="K610" i="7" s="1"/>
  <c r="I708" i="7"/>
  <c r="K24" i="7"/>
  <c r="K30" i="7"/>
  <c r="K78" i="7"/>
  <c r="K84" i="7"/>
  <c r="K132" i="7"/>
  <c r="K138" i="7"/>
  <c r="K150" i="7"/>
  <c r="K168" i="7"/>
  <c r="K198" i="7"/>
  <c r="K222" i="7"/>
  <c r="K234" i="7"/>
  <c r="K294" i="7"/>
  <c r="K324" i="7"/>
  <c r="K330" i="7"/>
  <c r="K378" i="7"/>
  <c r="K388" i="7"/>
  <c r="K406" i="7"/>
  <c r="K412" i="7"/>
  <c r="K448" i="7"/>
  <c r="K502" i="7"/>
  <c r="K514" i="7"/>
  <c r="K568" i="7"/>
  <c r="K574" i="7"/>
  <c r="K628" i="7"/>
  <c r="K676" i="7"/>
  <c r="K682" i="7"/>
  <c r="K384" i="7"/>
  <c r="K396" i="7"/>
  <c r="K402" i="7"/>
  <c r="K432" i="7"/>
  <c r="K438" i="7"/>
  <c r="K486" i="7"/>
  <c r="K492" i="7"/>
  <c r="K504" i="7"/>
  <c r="K510" i="7"/>
  <c r="K546" i="7"/>
  <c r="K600" i="7"/>
  <c r="K654" i="7"/>
  <c r="K666" i="7"/>
  <c r="K672" i="7"/>
  <c r="K702" i="7"/>
  <c r="K708" i="7"/>
  <c r="K726" i="7"/>
  <c r="K756" i="7"/>
  <c r="K762" i="7"/>
  <c r="K780" i="7"/>
  <c r="K421" i="7"/>
  <c r="K427" i="7"/>
  <c r="K475" i="7"/>
  <c r="K493" i="7"/>
  <c r="K499" i="7"/>
  <c r="K529" i="7"/>
  <c r="K553" i="7"/>
  <c r="K583" i="7"/>
  <c r="K601" i="7"/>
  <c r="K607" i="7"/>
  <c r="K655" i="7"/>
  <c r="K709" i="7"/>
  <c r="K763" i="7"/>
  <c r="K380" i="7"/>
  <c r="K410" i="7"/>
  <c r="K434" i="7"/>
  <c r="K470" i="7"/>
  <c r="K518" i="7"/>
  <c r="K572" i="7"/>
  <c r="K590" i="7"/>
  <c r="K596" i="7"/>
  <c r="K680" i="7"/>
  <c r="K686" i="7"/>
  <c r="K698" i="7"/>
  <c r="K704" i="7"/>
  <c r="K740" i="7"/>
  <c r="K48" i="7"/>
  <c r="K260" i="7"/>
  <c r="K565" i="7"/>
  <c r="K643" i="7"/>
  <c r="K715" i="7"/>
  <c r="K769" i="7"/>
  <c r="I42" i="7"/>
  <c r="K42" i="7" s="1"/>
  <c r="I48" i="7"/>
  <c r="I54" i="7"/>
  <c r="K54" i="7" s="1"/>
  <c r="I60" i="7"/>
  <c r="K60" i="7" s="1"/>
  <c r="I66" i="7"/>
  <c r="K66" i="7" s="1"/>
  <c r="I72" i="7"/>
  <c r="K72" i="7" s="1"/>
  <c r="I79" i="7"/>
  <c r="K79" i="7" s="1"/>
  <c r="I86" i="7"/>
  <c r="K86" i="7" s="1"/>
  <c r="I93" i="7"/>
  <c r="K93" i="7" s="1"/>
  <c r="I101" i="7"/>
  <c r="K101" i="7" s="1"/>
  <c r="I108" i="7"/>
  <c r="K108" i="7" s="1"/>
  <c r="I115" i="7"/>
  <c r="K115" i="7" s="1"/>
  <c r="I122" i="7"/>
  <c r="K122" i="7" s="1"/>
  <c r="I129" i="7"/>
  <c r="K129" i="7" s="1"/>
  <c r="I137" i="7"/>
  <c r="K137" i="7" s="1"/>
  <c r="I144" i="7"/>
  <c r="K144" i="7" s="1"/>
  <c r="I151" i="7"/>
  <c r="K151" i="7" s="1"/>
  <c r="I158" i="7"/>
  <c r="K158" i="7" s="1"/>
  <c r="I165" i="7"/>
  <c r="K165" i="7" s="1"/>
  <c r="I173" i="7"/>
  <c r="K173" i="7" s="1"/>
  <c r="I180" i="7"/>
  <c r="K180" i="7" s="1"/>
  <c r="I188" i="7"/>
  <c r="K188" i="7" s="1"/>
  <c r="I197" i="7"/>
  <c r="K197" i="7" s="1"/>
  <c r="I206" i="7"/>
  <c r="K206" i="7" s="1"/>
  <c r="I215" i="7"/>
  <c r="K215" i="7" s="1"/>
  <c r="I224" i="7"/>
  <c r="K224" i="7" s="1"/>
  <c r="I233" i="7"/>
  <c r="K233" i="7" s="1"/>
  <c r="I242" i="7"/>
  <c r="K242" i="7" s="1"/>
  <c r="I251" i="7"/>
  <c r="K251" i="7" s="1"/>
  <c r="I260" i="7"/>
  <c r="I269" i="7"/>
  <c r="K269" i="7" s="1"/>
  <c r="I279" i="7"/>
  <c r="K279" i="7" s="1"/>
  <c r="I290" i="7"/>
  <c r="K290" i="7" s="1"/>
  <c r="I301" i="7"/>
  <c r="K301" i="7" s="1"/>
  <c r="I312" i="7"/>
  <c r="I322" i="7"/>
  <c r="K322" i="7" s="1"/>
  <c r="I333" i="7"/>
  <c r="K333" i="7" s="1"/>
  <c r="I344" i="7"/>
  <c r="K344" i="7" s="1"/>
  <c r="I355" i="7"/>
  <c r="K355" i="7" s="1"/>
  <c r="I366" i="7"/>
  <c r="I376" i="7"/>
  <c r="I387" i="7"/>
  <c r="I398" i="7"/>
  <c r="K398" i="7" s="1"/>
  <c r="I409" i="7"/>
  <c r="K409" i="7" s="1"/>
  <c r="I420" i="7"/>
  <c r="K420" i="7" s="1"/>
  <c r="I430" i="7"/>
  <c r="K430" i="7" s="1"/>
  <c r="I441" i="7"/>
  <c r="K441" i="7" s="1"/>
  <c r="I452" i="7"/>
  <c r="K452" i="7" s="1"/>
  <c r="I463" i="7"/>
  <c r="K463" i="7" s="1"/>
  <c r="I474" i="7"/>
  <c r="I484" i="7"/>
  <c r="K484" i="7" s="1"/>
  <c r="I495" i="7"/>
  <c r="K495" i="7" s="1"/>
  <c r="I506" i="7"/>
  <c r="I517" i="7"/>
  <c r="K517" i="7" s="1"/>
  <c r="I528" i="7"/>
  <c r="K528" i="7" s="1"/>
  <c r="I538" i="7"/>
  <c r="K538" i="7" s="1"/>
  <c r="I549" i="7"/>
  <c r="I560" i="7"/>
  <c r="K560" i="7" s="1"/>
  <c r="I571" i="7"/>
  <c r="K571" i="7" s="1"/>
  <c r="I582" i="7"/>
  <c r="K582" i="7" s="1"/>
  <c r="I592" i="7"/>
  <c r="K592" i="7" s="1"/>
  <c r="I603" i="7"/>
  <c r="I614" i="7"/>
  <c r="K614" i="7" s="1"/>
  <c r="I625" i="7"/>
  <c r="K625" i="7" s="1"/>
  <c r="I636" i="7"/>
  <c r="I646" i="7"/>
  <c r="K646" i="7" s="1"/>
  <c r="I657" i="7"/>
  <c r="K657" i="7" s="1"/>
  <c r="I668" i="7"/>
  <c r="K668" i="7" s="1"/>
  <c r="I679" i="7"/>
  <c r="K679" i="7" s="1"/>
  <c r="I690" i="7"/>
  <c r="K690" i="7" s="1"/>
  <c r="I700" i="7"/>
  <c r="I711" i="7"/>
  <c r="K711" i="7" s="1"/>
  <c r="I722" i="7"/>
  <c r="K722" i="7" s="1"/>
  <c r="I733" i="7"/>
  <c r="K733" i="7" s="1"/>
  <c r="I744" i="7"/>
  <c r="K744" i="7" s="1"/>
  <c r="I754" i="7"/>
  <c r="K754" i="7" s="1"/>
  <c r="I765" i="7"/>
  <c r="K765" i="7" s="1"/>
  <c r="K506" i="7"/>
  <c r="K566" i="7"/>
  <c r="K776" i="7"/>
  <c r="K387" i="7"/>
  <c r="K549" i="7"/>
  <c r="K603" i="7"/>
  <c r="K376" i="7"/>
  <c r="K472" i="7"/>
  <c r="K604" i="7"/>
  <c r="K700" i="7"/>
  <c r="K712" i="7"/>
  <c r="K766" i="7"/>
  <c r="K772" i="7"/>
  <c r="I779" i="7"/>
  <c r="K779" i="7" s="1"/>
  <c r="I773" i="7"/>
  <c r="I767" i="7"/>
  <c r="K767" i="7" s="1"/>
  <c r="I761" i="7"/>
  <c r="K761" i="7" s="1"/>
  <c r="I755" i="7"/>
  <c r="I749" i="7"/>
  <c r="K749" i="7" s="1"/>
  <c r="I743" i="7"/>
  <c r="K743" i="7" s="1"/>
  <c r="I737" i="7"/>
  <c r="I731" i="7"/>
  <c r="I725" i="7"/>
  <c r="K725" i="7" s="1"/>
  <c r="I719" i="7"/>
  <c r="I713" i="7"/>
  <c r="K713" i="7" s="1"/>
  <c r="I707" i="7"/>
  <c r="K707" i="7" s="1"/>
  <c r="I701" i="7"/>
  <c r="I695" i="7"/>
  <c r="K695" i="7" s="1"/>
  <c r="I689" i="7"/>
  <c r="K689" i="7" s="1"/>
  <c r="I683" i="7"/>
  <c r="I677" i="7"/>
  <c r="K677" i="7" s="1"/>
  <c r="I671" i="7"/>
  <c r="K671" i="7" s="1"/>
  <c r="I665" i="7"/>
  <c r="I659" i="7"/>
  <c r="K659" i="7" s="1"/>
  <c r="I653" i="7"/>
  <c r="K653" i="7" s="1"/>
  <c r="I647" i="7"/>
  <c r="I641" i="7"/>
  <c r="K641" i="7" s="1"/>
  <c r="I635" i="7"/>
  <c r="K635" i="7" s="1"/>
  <c r="I629" i="7"/>
  <c r="I623" i="7"/>
  <c r="I617" i="7"/>
  <c r="K617" i="7" s="1"/>
  <c r="I611" i="7"/>
  <c r="I605" i="7"/>
  <c r="K605" i="7" s="1"/>
  <c r="I599" i="7"/>
  <c r="K599" i="7" s="1"/>
  <c r="I593" i="7"/>
  <c r="I587" i="7"/>
  <c r="K587" i="7" s="1"/>
  <c r="I581" i="7"/>
  <c r="K581" i="7" s="1"/>
  <c r="I575" i="7"/>
  <c r="I569" i="7"/>
  <c r="K569" i="7" s="1"/>
  <c r="I563" i="7"/>
  <c r="K563" i="7" s="1"/>
  <c r="I557" i="7"/>
  <c r="I551" i="7"/>
  <c r="K551" i="7" s="1"/>
  <c r="I545" i="7"/>
  <c r="K545" i="7" s="1"/>
  <c r="I539" i="7"/>
  <c r="I533" i="7"/>
  <c r="K533" i="7" s="1"/>
  <c r="I527" i="7"/>
  <c r="K527" i="7" s="1"/>
  <c r="I521" i="7"/>
  <c r="I515" i="7"/>
  <c r="I509" i="7"/>
  <c r="K509" i="7" s="1"/>
  <c r="I503" i="7"/>
  <c r="I497" i="7"/>
  <c r="K497" i="7" s="1"/>
  <c r="I491" i="7"/>
  <c r="K491" i="7" s="1"/>
  <c r="I485" i="7"/>
  <c r="I479" i="7"/>
  <c r="K479" i="7" s="1"/>
  <c r="I473" i="7"/>
  <c r="K473" i="7" s="1"/>
  <c r="I467" i="7"/>
  <c r="I461" i="7"/>
  <c r="K461" i="7" s="1"/>
  <c r="I455" i="7"/>
  <c r="K455" i="7" s="1"/>
  <c r="I449" i="7"/>
  <c r="I443" i="7"/>
  <c r="K443" i="7" s="1"/>
  <c r="I437" i="7"/>
  <c r="K437" i="7" s="1"/>
  <c r="I431" i="7"/>
  <c r="K431" i="7" s="1"/>
  <c r="I425" i="7"/>
  <c r="K425" i="7" s="1"/>
  <c r="I419" i="7"/>
  <c r="K419" i="7" s="1"/>
  <c r="I413" i="7"/>
  <c r="I407" i="7"/>
  <c r="I401" i="7"/>
  <c r="K401" i="7" s="1"/>
  <c r="I395" i="7"/>
  <c r="I389" i="7"/>
  <c r="K389" i="7" s="1"/>
  <c r="I383" i="7"/>
  <c r="K383" i="7" s="1"/>
  <c r="I377" i="7"/>
  <c r="I371" i="7"/>
  <c r="K371" i="7" s="1"/>
  <c r="I365" i="7"/>
  <c r="K365" i="7" s="1"/>
  <c r="I359" i="7"/>
  <c r="I353" i="7"/>
  <c r="K353" i="7" s="1"/>
  <c r="I347" i="7"/>
  <c r="K347" i="7" s="1"/>
  <c r="I341" i="7"/>
  <c r="I335" i="7"/>
  <c r="K335" i="7" s="1"/>
  <c r="I329" i="7"/>
  <c r="K329" i="7" s="1"/>
  <c r="I323" i="7"/>
  <c r="K323" i="7" s="1"/>
  <c r="I317" i="7"/>
  <c r="K317" i="7" s="1"/>
  <c r="I311" i="7"/>
  <c r="K311" i="7" s="1"/>
  <c r="I305" i="7"/>
  <c r="I299" i="7"/>
  <c r="I293" i="7"/>
  <c r="K293" i="7" s="1"/>
  <c r="I287" i="7"/>
  <c r="I281" i="7"/>
  <c r="K281" i="7" s="1"/>
  <c r="I275" i="7"/>
  <c r="K275" i="7" s="1"/>
  <c r="I777" i="7"/>
  <c r="K777" i="7" s="1"/>
  <c r="I775" i="7"/>
  <c r="K775" i="7" s="1"/>
  <c r="I768" i="7"/>
  <c r="K768" i="7" s="1"/>
  <c r="I760" i="7"/>
  <c r="K760" i="7" s="1"/>
  <c r="I753" i="7"/>
  <c r="K753" i="7" s="1"/>
  <c r="I746" i="7"/>
  <c r="K746" i="7" s="1"/>
  <c r="I739" i="7"/>
  <c r="K739" i="7" s="1"/>
  <c r="I732" i="7"/>
  <c r="K732" i="7" s="1"/>
  <c r="I724" i="7"/>
  <c r="K724" i="7" s="1"/>
  <c r="I717" i="7"/>
  <c r="K717" i="7" s="1"/>
  <c r="I710" i="7"/>
  <c r="K710" i="7" s="1"/>
  <c r="I703" i="7"/>
  <c r="K703" i="7" s="1"/>
  <c r="I696" i="7"/>
  <c r="I688" i="7"/>
  <c r="K688" i="7" s="1"/>
  <c r="I681" i="7"/>
  <c r="K681" i="7" s="1"/>
  <c r="I674" i="7"/>
  <c r="K674" i="7" s="1"/>
  <c r="I667" i="7"/>
  <c r="K667" i="7" s="1"/>
  <c r="I660" i="7"/>
  <c r="K660" i="7" s="1"/>
  <c r="I652" i="7"/>
  <c r="K652" i="7" s="1"/>
  <c r="I645" i="7"/>
  <c r="K645" i="7" s="1"/>
  <c r="I638" i="7"/>
  <c r="K638" i="7" s="1"/>
  <c r="I631" i="7"/>
  <c r="K631" i="7" s="1"/>
  <c r="I624" i="7"/>
  <c r="I616" i="7"/>
  <c r="K616" i="7" s="1"/>
  <c r="I609" i="7"/>
  <c r="K609" i="7" s="1"/>
  <c r="I602" i="7"/>
  <c r="K602" i="7" s="1"/>
  <c r="I595" i="7"/>
  <c r="K595" i="7" s="1"/>
  <c r="I588" i="7"/>
  <c r="K588" i="7" s="1"/>
  <c r="I580" i="7"/>
  <c r="K580" i="7" s="1"/>
  <c r="I573" i="7"/>
  <c r="K573" i="7" s="1"/>
  <c r="I566" i="7"/>
  <c r="I559" i="7"/>
  <c r="K559" i="7" s="1"/>
  <c r="I552" i="7"/>
  <c r="K552" i="7" s="1"/>
  <c r="I544" i="7"/>
  <c r="K544" i="7" s="1"/>
  <c r="I537" i="7"/>
  <c r="K537" i="7" s="1"/>
  <c r="I530" i="7"/>
  <c r="K530" i="7" s="1"/>
  <c r="I523" i="7"/>
  <c r="K523" i="7" s="1"/>
  <c r="I516" i="7"/>
  <c r="K516" i="7" s="1"/>
  <c r="I508" i="7"/>
  <c r="K508" i="7" s="1"/>
  <c r="I501" i="7"/>
  <c r="K501" i="7" s="1"/>
  <c r="I494" i="7"/>
  <c r="K494" i="7" s="1"/>
  <c r="I487" i="7"/>
  <c r="K487" i="7" s="1"/>
  <c r="I480" i="7"/>
  <c r="I472" i="7"/>
  <c r="I465" i="7"/>
  <c r="K465" i="7" s="1"/>
  <c r="I458" i="7"/>
  <c r="K458" i="7" s="1"/>
  <c r="I451" i="7"/>
  <c r="K451" i="7" s="1"/>
  <c r="I444" i="7"/>
  <c r="K444" i="7" s="1"/>
  <c r="I436" i="7"/>
  <c r="K436" i="7" s="1"/>
  <c r="I429" i="7"/>
  <c r="K429" i="7" s="1"/>
  <c r="I422" i="7"/>
  <c r="K422" i="7" s="1"/>
  <c r="I415" i="7"/>
  <c r="K415" i="7" s="1"/>
  <c r="I408" i="7"/>
  <c r="K408" i="7" s="1"/>
  <c r="I400" i="7"/>
  <c r="K400" i="7" s="1"/>
  <c r="I393" i="7"/>
  <c r="K393" i="7" s="1"/>
  <c r="I386" i="7"/>
  <c r="K386" i="7" s="1"/>
  <c r="I379" i="7"/>
  <c r="K379" i="7" s="1"/>
  <c r="I372" i="7"/>
  <c r="K372" i="7" s="1"/>
  <c r="I364" i="7"/>
  <c r="K364" i="7" s="1"/>
  <c r="I357" i="7"/>
  <c r="K357" i="7" s="1"/>
  <c r="I350" i="7"/>
  <c r="K350" i="7" s="1"/>
  <c r="I343" i="7"/>
  <c r="K343" i="7" s="1"/>
  <c r="I336" i="7"/>
  <c r="K336" i="7" s="1"/>
  <c r="I328" i="7"/>
  <c r="K328" i="7" s="1"/>
  <c r="I321" i="7"/>
  <c r="K321" i="7" s="1"/>
  <c r="I314" i="7"/>
  <c r="K314" i="7" s="1"/>
  <c r="I307" i="7"/>
  <c r="K307" i="7" s="1"/>
  <c r="I300" i="7"/>
  <c r="K300" i="7" s="1"/>
  <c r="I292" i="7"/>
  <c r="K292" i="7" s="1"/>
  <c r="I285" i="7"/>
  <c r="K285" i="7" s="1"/>
  <c r="I278" i="7"/>
  <c r="K278" i="7" s="1"/>
  <c r="I271" i="7"/>
  <c r="K271" i="7" s="1"/>
  <c r="I265" i="7"/>
  <c r="K265" i="7" s="1"/>
  <c r="I259" i="7"/>
  <c r="K259" i="7" s="1"/>
  <c r="I253" i="7"/>
  <c r="K253" i="7" s="1"/>
  <c r="I247" i="7"/>
  <c r="K247" i="7" s="1"/>
  <c r="I241" i="7"/>
  <c r="K241" i="7" s="1"/>
  <c r="I235" i="7"/>
  <c r="K235" i="7" s="1"/>
  <c r="I229" i="7"/>
  <c r="K229" i="7" s="1"/>
  <c r="I223" i="7"/>
  <c r="K223" i="7" s="1"/>
  <c r="I217" i="7"/>
  <c r="K217" i="7" s="1"/>
  <c r="I211" i="7"/>
  <c r="K211" i="7" s="1"/>
  <c r="I205" i="7"/>
  <c r="K205" i="7" s="1"/>
  <c r="I199" i="7"/>
  <c r="K199" i="7" s="1"/>
  <c r="I193" i="7"/>
  <c r="K193" i="7" s="1"/>
  <c r="I187" i="7"/>
  <c r="K187" i="7" s="1"/>
  <c r="I778" i="7"/>
  <c r="K778" i="7" s="1"/>
  <c r="I771" i="7"/>
  <c r="K771" i="7" s="1"/>
  <c r="I764" i="7"/>
  <c r="K764" i="7" s="1"/>
  <c r="I757" i="7"/>
  <c r="K757" i="7" s="1"/>
  <c r="I750" i="7"/>
  <c r="I742" i="7"/>
  <c r="K742" i="7" s="1"/>
  <c r="I735" i="7"/>
  <c r="K735" i="7" s="1"/>
  <c r="I728" i="7"/>
  <c r="K728" i="7" s="1"/>
  <c r="I721" i="7"/>
  <c r="K721" i="7" s="1"/>
  <c r="I714" i="7"/>
  <c r="I706" i="7"/>
  <c r="K706" i="7" s="1"/>
  <c r="I699" i="7"/>
  <c r="K699" i="7" s="1"/>
  <c r="I692" i="7"/>
  <c r="K692" i="7" s="1"/>
  <c r="I685" i="7"/>
  <c r="K685" i="7" s="1"/>
  <c r="I678" i="7"/>
  <c r="K678" i="7" s="1"/>
  <c r="I670" i="7"/>
  <c r="K670" i="7" s="1"/>
  <c r="I663" i="7"/>
  <c r="K663" i="7" s="1"/>
  <c r="I656" i="7"/>
  <c r="K656" i="7" s="1"/>
  <c r="I649" i="7"/>
  <c r="K649" i="7" s="1"/>
  <c r="I642" i="7"/>
  <c r="K642" i="7" s="1"/>
  <c r="I634" i="7"/>
  <c r="K634" i="7" s="1"/>
  <c r="I627" i="7"/>
  <c r="K627" i="7" s="1"/>
  <c r="I620" i="7"/>
  <c r="K620" i="7" s="1"/>
  <c r="I613" i="7"/>
  <c r="K613" i="7" s="1"/>
  <c r="I606" i="7"/>
  <c r="K606" i="7" s="1"/>
  <c r="I598" i="7"/>
  <c r="K598" i="7" s="1"/>
  <c r="I591" i="7"/>
  <c r="K591" i="7" s="1"/>
  <c r="I584" i="7"/>
  <c r="K584" i="7" s="1"/>
  <c r="I577" i="7"/>
  <c r="K577" i="7" s="1"/>
  <c r="I570" i="7"/>
  <c r="I562" i="7"/>
  <c r="K562" i="7" s="1"/>
  <c r="I555" i="7"/>
  <c r="K555" i="7" s="1"/>
  <c r="I548" i="7"/>
  <c r="K548" i="7" s="1"/>
  <c r="I541" i="7"/>
  <c r="K541" i="7" s="1"/>
  <c r="I534" i="7"/>
  <c r="I526" i="7"/>
  <c r="K526" i="7" s="1"/>
  <c r="I519" i="7"/>
  <c r="K519" i="7" s="1"/>
  <c r="I512" i="7"/>
  <c r="K512" i="7" s="1"/>
  <c r="I505" i="7"/>
  <c r="K505" i="7" s="1"/>
  <c r="I498" i="7"/>
  <c r="K498" i="7" s="1"/>
  <c r="I490" i="7"/>
  <c r="K490" i="7" s="1"/>
  <c r="I483" i="7"/>
  <c r="K483" i="7" s="1"/>
  <c r="I476" i="7"/>
  <c r="K476" i="7" s="1"/>
  <c r="I469" i="7"/>
  <c r="K469" i="7" s="1"/>
  <c r="I462" i="7"/>
  <c r="I454" i="7"/>
  <c r="K454" i="7" s="1"/>
  <c r="I447" i="7"/>
  <c r="K447" i="7" s="1"/>
  <c r="I440" i="7"/>
  <c r="K440" i="7" s="1"/>
  <c r="I433" i="7"/>
  <c r="K433" i="7" s="1"/>
  <c r="I426" i="7"/>
  <c r="I418" i="7"/>
  <c r="K418" i="7" s="1"/>
  <c r="I411" i="7"/>
  <c r="K411" i="7" s="1"/>
  <c r="I404" i="7"/>
  <c r="K404" i="7" s="1"/>
  <c r="I397" i="7"/>
  <c r="K397" i="7" s="1"/>
  <c r="I390" i="7"/>
  <c r="K390" i="7" s="1"/>
  <c r="I382" i="7"/>
  <c r="K382" i="7" s="1"/>
  <c r="I375" i="7"/>
  <c r="K375" i="7" s="1"/>
  <c r="I368" i="7"/>
  <c r="K368" i="7" s="1"/>
  <c r="I361" i="7"/>
  <c r="K361" i="7" s="1"/>
  <c r="I354" i="7"/>
  <c r="I346" i="7"/>
  <c r="K346" i="7" s="1"/>
  <c r="I339" i="7"/>
  <c r="K339" i="7" s="1"/>
  <c r="I332" i="7"/>
  <c r="K332" i="7" s="1"/>
  <c r="I325" i="7"/>
  <c r="K325" i="7" s="1"/>
  <c r="I318" i="7"/>
  <c r="I310" i="7"/>
  <c r="K310" i="7" s="1"/>
  <c r="I303" i="7"/>
  <c r="K303" i="7" s="1"/>
  <c r="I296" i="7"/>
  <c r="K296" i="7" s="1"/>
  <c r="I289" i="7"/>
  <c r="K289" i="7" s="1"/>
  <c r="I282" i="7"/>
  <c r="K282" i="7" s="1"/>
  <c r="I274" i="7"/>
  <c r="K274" i="7" s="1"/>
  <c r="I268" i="7"/>
  <c r="K268" i="7" s="1"/>
  <c r="I262" i="7"/>
  <c r="K262" i="7" s="1"/>
  <c r="I256" i="7"/>
  <c r="K256" i="7" s="1"/>
  <c r="I250" i="7"/>
  <c r="K250" i="7" s="1"/>
  <c r="I244" i="7"/>
  <c r="K244" i="7" s="1"/>
  <c r="I238" i="7"/>
  <c r="K238" i="7" s="1"/>
  <c r="I232" i="7"/>
  <c r="K232" i="7" s="1"/>
  <c r="I226" i="7"/>
  <c r="K226" i="7" s="1"/>
  <c r="I220" i="7"/>
  <c r="K220" i="7" s="1"/>
  <c r="I214" i="7"/>
  <c r="K214" i="7" s="1"/>
  <c r="I208" i="7"/>
  <c r="K208" i="7" s="1"/>
  <c r="I202" i="7"/>
  <c r="K202" i="7" s="1"/>
  <c r="I196" i="7"/>
  <c r="K196" i="7" s="1"/>
  <c r="I190" i="7"/>
  <c r="K190" i="7" s="1"/>
  <c r="I184" i="7"/>
  <c r="K184" i="7" s="1"/>
  <c r="I178" i="7"/>
  <c r="K178" i="7" s="1"/>
  <c r="I172" i="7"/>
  <c r="K172" i="7" s="1"/>
  <c r="I166" i="7"/>
  <c r="K166" i="7" s="1"/>
  <c r="I160" i="7"/>
  <c r="K160" i="7" s="1"/>
  <c r="I154" i="7"/>
  <c r="K154" i="7" s="1"/>
  <c r="I148" i="7"/>
  <c r="K148" i="7" s="1"/>
  <c r="I142" i="7"/>
  <c r="K142" i="7" s="1"/>
  <c r="I136" i="7"/>
  <c r="K136" i="7" s="1"/>
  <c r="I130" i="7"/>
  <c r="K130" i="7" s="1"/>
  <c r="I124" i="7"/>
  <c r="K124" i="7" s="1"/>
  <c r="I118" i="7"/>
  <c r="K118" i="7" s="1"/>
  <c r="I112" i="7"/>
  <c r="K112" i="7" s="1"/>
  <c r="I106" i="7"/>
  <c r="K106" i="7" s="1"/>
  <c r="I100" i="7"/>
  <c r="K100" i="7" s="1"/>
  <c r="I94" i="7"/>
  <c r="K94" i="7" s="1"/>
  <c r="I88" i="7"/>
  <c r="K88" i="7" s="1"/>
  <c r="I82" i="7"/>
  <c r="K82" i="7" s="1"/>
  <c r="I76" i="7"/>
  <c r="K76" i="7" s="1"/>
  <c r="I27" i="7"/>
  <c r="K27" i="7" s="1"/>
  <c r="I33" i="7"/>
  <c r="K33" i="7" s="1"/>
  <c r="I39" i="7"/>
  <c r="K39" i="7" s="1"/>
  <c r="I45" i="7"/>
  <c r="K45" i="7" s="1"/>
  <c r="I51" i="7"/>
  <c r="K51" i="7" s="1"/>
  <c r="I57" i="7"/>
  <c r="K57" i="7" s="1"/>
  <c r="I63" i="7"/>
  <c r="K63" i="7" s="1"/>
  <c r="I69" i="7"/>
  <c r="K69" i="7" s="1"/>
  <c r="I75" i="7"/>
  <c r="K75" i="7" s="1"/>
  <c r="I83" i="7"/>
  <c r="K83" i="7" s="1"/>
  <c r="I90" i="7"/>
  <c r="K90" i="7" s="1"/>
  <c r="I97" i="7"/>
  <c r="K97" i="7" s="1"/>
  <c r="I104" i="7"/>
  <c r="K104" i="7" s="1"/>
  <c r="I111" i="7"/>
  <c r="K111" i="7" s="1"/>
  <c r="I119" i="7"/>
  <c r="K119" i="7" s="1"/>
  <c r="I126" i="7"/>
  <c r="K126" i="7" s="1"/>
  <c r="I133" i="7"/>
  <c r="K133" i="7" s="1"/>
  <c r="I140" i="7"/>
  <c r="K140" i="7" s="1"/>
  <c r="I147" i="7"/>
  <c r="K147" i="7" s="1"/>
  <c r="I155" i="7"/>
  <c r="K155" i="7" s="1"/>
  <c r="I162" i="7"/>
  <c r="K162" i="7" s="1"/>
  <c r="I169" i="7"/>
  <c r="K169" i="7" s="1"/>
  <c r="I176" i="7"/>
  <c r="K176" i="7" s="1"/>
  <c r="I183" i="7"/>
  <c r="K183" i="7" s="1"/>
  <c r="I192" i="7"/>
  <c r="K192" i="7" s="1"/>
  <c r="I201" i="7"/>
  <c r="K201" i="7" s="1"/>
  <c r="I210" i="7"/>
  <c r="I219" i="7"/>
  <c r="K219" i="7" s="1"/>
  <c r="I228" i="7"/>
  <c r="K228" i="7" s="1"/>
  <c r="I237" i="7"/>
  <c r="K237" i="7" s="1"/>
  <c r="I246" i="7"/>
  <c r="K246" i="7" s="1"/>
  <c r="I255" i="7"/>
  <c r="K255" i="7" s="1"/>
  <c r="I264" i="7"/>
  <c r="I273" i="7"/>
  <c r="K273" i="7" s="1"/>
  <c r="I284" i="7"/>
  <c r="K284" i="7" s="1"/>
  <c r="I295" i="7"/>
  <c r="K295" i="7" s="1"/>
  <c r="I306" i="7"/>
  <c r="K306" i="7" s="1"/>
  <c r="I316" i="7"/>
  <c r="K316" i="7" s="1"/>
  <c r="I327" i="7"/>
  <c r="K327" i="7" s="1"/>
  <c r="I338" i="7"/>
  <c r="K338" i="7" s="1"/>
  <c r="I349" i="7"/>
  <c r="K349" i="7" s="1"/>
  <c r="I360" i="7"/>
  <c r="K360" i="7" s="1"/>
  <c r="I370" i="7"/>
  <c r="K370" i="7" s="1"/>
  <c r="I381" i="7"/>
  <c r="K381" i="7" s="1"/>
  <c r="I392" i="7"/>
  <c r="K392" i="7" s="1"/>
  <c r="I403" i="7"/>
  <c r="K403" i="7" s="1"/>
  <c r="I414" i="7"/>
  <c r="K414" i="7" s="1"/>
  <c r="I424" i="7"/>
  <c r="K424" i="7" s="1"/>
  <c r="I435" i="7"/>
  <c r="K435" i="7" s="1"/>
  <c r="I446" i="7"/>
  <c r="K446" i="7" s="1"/>
  <c r="I457" i="7"/>
  <c r="K457" i="7" s="1"/>
  <c r="I468" i="7"/>
  <c r="I478" i="7"/>
  <c r="K478" i="7" s="1"/>
  <c r="I489" i="7"/>
  <c r="K489" i="7" s="1"/>
  <c r="I500" i="7"/>
  <c r="K500" i="7" s="1"/>
  <c r="I511" i="7"/>
  <c r="K511" i="7" s="1"/>
  <c r="I522" i="7"/>
  <c r="I532" i="7"/>
  <c r="K532" i="7" s="1"/>
  <c r="I543" i="7"/>
  <c r="K543" i="7" s="1"/>
  <c r="I554" i="7"/>
  <c r="K554" i="7" s="1"/>
  <c r="I565" i="7"/>
  <c r="I576" i="7"/>
  <c r="K576" i="7" s="1"/>
  <c r="I586" i="7"/>
  <c r="K586" i="7" s="1"/>
  <c r="I597" i="7"/>
  <c r="K597" i="7" s="1"/>
  <c r="I608" i="7"/>
  <c r="K608" i="7" s="1"/>
  <c r="I619" i="7"/>
  <c r="K619" i="7" s="1"/>
  <c r="I630" i="7"/>
  <c r="I640" i="7"/>
  <c r="K640" i="7" s="1"/>
  <c r="I651" i="7"/>
  <c r="K651" i="7" s="1"/>
  <c r="I662" i="7"/>
  <c r="K662" i="7" s="1"/>
  <c r="I673" i="7"/>
  <c r="K673" i="7" s="1"/>
  <c r="I684" i="7"/>
  <c r="K684" i="7" s="1"/>
  <c r="I694" i="7"/>
  <c r="K694" i="7" s="1"/>
  <c r="I705" i="7"/>
  <c r="K705" i="7" s="1"/>
  <c r="I716" i="7"/>
  <c r="K716" i="7" s="1"/>
  <c r="I727" i="7"/>
  <c r="K727" i="7" s="1"/>
  <c r="I738" i="7"/>
  <c r="K738" i="7" s="1"/>
  <c r="I748" i="7"/>
  <c r="K748" i="7" s="1"/>
  <c r="I759" i="7"/>
  <c r="K759" i="7" s="1"/>
  <c r="I770" i="7"/>
  <c r="K770" i="7" s="1"/>
  <c r="K287" i="7"/>
  <c r="K299" i="7"/>
  <c r="K305" i="7"/>
  <c r="K341" i="7"/>
  <c r="K359" i="7"/>
  <c r="K377" i="7"/>
  <c r="K395" i="7"/>
  <c r="K407" i="7"/>
  <c r="K413" i="7"/>
  <c r="K449" i="7"/>
  <c r="K467" i="7"/>
  <c r="K485" i="7"/>
  <c r="K503" i="7"/>
  <c r="K515" i="7"/>
  <c r="K521" i="7"/>
  <c r="K539" i="7"/>
  <c r="K557" i="7"/>
  <c r="K575" i="7"/>
  <c r="K593" i="7"/>
  <c r="K611" i="7"/>
  <c r="K623" i="7"/>
  <c r="K629" i="7"/>
  <c r="K647" i="7"/>
  <c r="K665" i="7"/>
  <c r="K683" i="7"/>
  <c r="K701" i="7"/>
  <c r="K719" i="7"/>
  <c r="K731" i="7"/>
  <c r="K737" i="7"/>
  <c r="K755" i="7"/>
  <c r="K773" i="7"/>
  <c r="K210" i="7"/>
  <c r="K264" i="7"/>
  <c r="K312" i="7"/>
  <c r="K318" i="7"/>
  <c r="K354" i="7"/>
  <c r="K366" i="7"/>
  <c r="K426" i="7"/>
  <c r="K462" i="7"/>
  <c r="K468" i="7"/>
  <c r="K474" i="7"/>
  <c r="K480" i="7"/>
  <c r="K522" i="7"/>
  <c r="K534" i="7"/>
  <c r="K570" i="7"/>
  <c r="K624" i="7"/>
  <c r="K630" i="7"/>
  <c r="K636" i="7"/>
  <c r="K696" i="7"/>
  <c r="K714" i="7"/>
  <c r="K750" i="7"/>
  <c r="E19" i="6"/>
  <c r="E25" i="6"/>
  <c r="E31" i="6"/>
  <c r="E37" i="6"/>
  <c r="E43" i="6"/>
  <c r="E49" i="6"/>
  <c r="E55" i="6"/>
  <c r="E61" i="6"/>
  <c r="E67" i="6"/>
  <c r="E73" i="6"/>
  <c r="E79" i="6"/>
  <c r="E85" i="6"/>
  <c r="E91" i="6"/>
  <c r="E97" i="6"/>
  <c r="E103" i="6"/>
  <c r="E109" i="6"/>
  <c r="E115" i="6"/>
  <c r="E121" i="6"/>
  <c r="E127" i="6"/>
  <c r="E133" i="6"/>
  <c r="E139" i="6"/>
  <c r="E145" i="6"/>
  <c r="E151" i="6"/>
  <c r="E157" i="6"/>
  <c r="E163" i="6"/>
  <c r="E169" i="6"/>
  <c r="E175" i="6"/>
  <c r="E181" i="6"/>
  <c r="E187" i="6"/>
  <c r="E193" i="6"/>
  <c r="E199" i="6"/>
  <c r="E205" i="6"/>
  <c r="E211" i="6"/>
  <c r="E217" i="6"/>
  <c r="E223" i="6"/>
  <c r="E229" i="6"/>
  <c r="E235" i="6"/>
  <c r="E241" i="6"/>
  <c r="E247" i="6"/>
  <c r="E253" i="6"/>
  <c r="E259" i="6"/>
  <c r="E265" i="6"/>
  <c r="E275" i="6"/>
  <c r="E287" i="6"/>
  <c r="E299" i="6"/>
  <c r="E311" i="6"/>
  <c r="E323" i="6"/>
  <c r="E335" i="6"/>
  <c r="E347" i="6"/>
  <c r="E359" i="6"/>
  <c r="E371" i="6"/>
  <c r="E383" i="6"/>
  <c r="E395" i="6"/>
  <c r="E407" i="6"/>
  <c r="E419" i="6"/>
  <c r="E431" i="6"/>
  <c r="E443" i="6"/>
  <c r="E455" i="6"/>
  <c r="E467" i="6"/>
  <c r="E479" i="6"/>
  <c r="E491" i="6"/>
  <c r="E503" i="6"/>
  <c r="E515" i="6"/>
  <c r="E527" i="6"/>
  <c r="E539" i="6"/>
  <c r="E551" i="6"/>
  <c r="E563" i="6"/>
  <c r="E575" i="6"/>
  <c r="E593" i="6"/>
  <c r="E611" i="6"/>
  <c r="E629" i="6"/>
  <c r="E647" i="6"/>
  <c r="E665" i="6"/>
  <c r="E683" i="6"/>
  <c r="E701" i="6"/>
  <c r="E719" i="6"/>
  <c r="E737" i="6"/>
  <c r="E755" i="6"/>
  <c r="E775" i="6"/>
  <c r="E769" i="6"/>
  <c r="E763" i="6"/>
  <c r="E757" i="6"/>
  <c r="E751" i="6"/>
  <c r="E745" i="6"/>
  <c r="E739" i="6"/>
  <c r="E733" i="6"/>
  <c r="E727" i="6"/>
  <c r="E721" i="6"/>
  <c r="E715" i="6"/>
  <c r="E709" i="6"/>
  <c r="E703" i="6"/>
  <c r="E697" i="6"/>
  <c r="E691" i="6"/>
  <c r="E685" i="6"/>
  <c r="E679" i="6"/>
  <c r="E673" i="6"/>
  <c r="E667" i="6"/>
  <c r="E661" i="6"/>
  <c r="E655" i="6"/>
  <c r="E649" i="6"/>
  <c r="E643" i="6"/>
  <c r="E637" i="6"/>
  <c r="E631" i="6"/>
  <c r="E625" i="6"/>
  <c r="E619" i="6"/>
  <c r="E613" i="6"/>
  <c r="E607" i="6"/>
  <c r="E601" i="6"/>
  <c r="E595" i="6"/>
  <c r="E589" i="6"/>
  <c r="E583" i="6"/>
  <c r="E577" i="6"/>
  <c r="E571" i="6"/>
  <c r="E565" i="6"/>
  <c r="E559" i="6"/>
  <c r="E553" i="6"/>
  <c r="E547" i="6"/>
  <c r="E541" i="6"/>
  <c r="E535" i="6"/>
  <c r="E529" i="6"/>
  <c r="E523" i="6"/>
  <c r="E517" i="6"/>
  <c r="E511" i="6"/>
  <c r="E505" i="6"/>
  <c r="E499" i="6"/>
  <c r="E493" i="6"/>
  <c r="E487" i="6"/>
  <c r="E481" i="6"/>
  <c r="E475" i="6"/>
  <c r="E469" i="6"/>
  <c r="E463" i="6"/>
  <c r="E457" i="6"/>
  <c r="E451" i="6"/>
  <c r="E445" i="6"/>
  <c r="E439" i="6"/>
  <c r="E433" i="6"/>
  <c r="E427" i="6"/>
  <c r="E421" i="6"/>
  <c r="E415" i="6"/>
  <c r="E409" i="6"/>
  <c r="E403" i="6"/>
  <c r="E397" i="6"/>
  <c r="E391" i="6"/>
  <c r="E385" i="6"/>
  <c r="E379" i="6"/>
  <c r="E373" i="6"/>
  <c r="E367" i="6"/>
  <c r="E361" i="6"/>
  <c r="E355" i="6"/>
  <c r="E349" i="6"/>
  <c r="E343" i="6"/>
  <c r="E337" i="6"/>
  <c r="E331" i="6"/>
  <c r="E325" i="6"/>
  <c r="E319" i="6"/>
  <c r="E313" i="6"/>
  <c r="E307" i="6"/>
  <c r="E301" i="6"/>
  <c r="E295" i="6"/>
  <c r="E289" i="6"/>
  <c r="E283" i="6"/>
  <c r="E277" i="6"/>
  <c r="E271" i="6"/>
  <c r="E774" i="6"/>
  <c r="E768" i="6"/>
  <c r="E762" i="6"/>
  <c r="E756" i="6"/>
  <c r="E750" i="6"/>
  <c r="E744" i="6"/>
  <c r="E738" i="6"/>
  <c r="E732" i="6"/>
  <c r="E726" i="6"/>
  <c r="E720" i="6"/>
  <c r="E714" i="6"/>
  <c r="E708" i="6"/>
  <c r="E702" i="6"/>
  <c r="E696" i="6"/>
  <c r="E690" i="6"/>
  <c r="E684" i="6"/>
  <c r="E678" i="6"/>
  <c r="E672" i="6"/>
  <c r="E666" i="6"/>
  <c r="E660" i="6"/>
  <c r="E654" i="6"/>
  <c r="E648" i="6"/>
  <c r="E642" i="6"/>
  <c r="E636" i="6"/>
  <c r="E630" i="6"/>
  <c r="E624" i="6"/>
  <c r="E618" i="6"/>
  <c r="E612" i="6"/>
  <c r="E606" i="6"/>
  <c r="E600" i="6"/>
  <c r="E594" i="6"/>
  <c r="E588" i="6"/>
  <c r="E582" i="6"/>
  <c r="E576" i="6"/>
  <c r="E772" i="6"/>
  <c r="E766" i="6"/>
  <c r="E760" i="6"/>
  <c r="E754" i="6"/>
  <c r="E748" i="6"/>
  <c r="E742" i="6"/>
  <c r="E736" i="6"/>
  <c r="E730" i="6"/>
  <c r="E724" i="6"/>
  <c r="E718" i="6"/>
  <c r="E712" i="6"/>
  <c r="E706" i="6"/>
  <c r="E700" i="6"/>
  <c r="E694" i="6"/>
  <c r="E688" i="6"/>
  <c r="E682" i="6"/>
  <c r="E676" i="6"/>
  <c r="E670" i="6"/>
  <c r="E664" i="6"/>
  <c r="E658" i="6"/>
  <c r="E652" i="6"/>
  <c r="E646" i="6"/>
  <c r="E640" i="6"/>
  <c r="E634" i="6"/>
  <c r="E628" i="6"/>
  <c r="E622" i="6"/>
  <c r="E616" i="6"/>
  <c r="E610" i="6"/>
  <c r="E604" i="6"/>
  <c r="E598" i="6"/>
  <c r="E592" i="6"/>
  <c r="E586" i="6"/>
  <c r="E580" i="6"/>
  <c r="E574" i="6"/>
  <c r="E568" i="6"/>
  <c r="E562" i="6"/>
  <c r="E556" i="6"/>
  <c r="E550" i="6"/>
  <c r="E544" i="6"/>
  <c r="E538" i="6"/>
  <c r="E532" i="6"/>
  <c r="E526" i="6"/>
  <c r="E520" i="6"/>
  <c r="E514" i="6"/>
  <c r="E508" i="6"/>
  <c r="E502" i="6"/>
  <c r="E496" i="6"/>
  <c r="E490" i="6"/>
  <c r="E484" i="6"/>
  <c r="E478" i="6"/>
  <c r="E472" i="6"/>
  <c r="E466" i="6"/>
  <c r="E460" i="6"/>
  <c r="E454" i="6"/>
  <c r="E448" i="6"/>
  <c r="E442" i="6"/>
  <c r="E436" i="6"/>
  <c r="E430" i="6"/>
  <c r="E424" i="6"/>
  <c r="E418" i="6"/>
  <c r="E412" i="6"/>
  <c r="E406" i="6"/>
  <c r="E400" i="6"/>
  <c r="E394" i="6"/>
  <c r="E388" i="6"/>
  <c r="E382" i="6"/>
  <c r="E376" i="6"/>
  <c r="E370" i="6"/>
  <c r="E364" i="6"/>
  <c r="E358" i="6"/>
  <c r="E352" i="6"/>
  <c r="E346" i="6"/>
  <c r="E340" i="6"/>
  <c r="E334" i="6"/>
  <c r="E328" i="6"/>
  <c r="E322" i="6"/>
  <c r="E316" i="6"/>
  <c r="E310" i="6"/>
  <c r="E304" i="6"/>
  <c r="E298" i="6"/>
  <c r="E292" i="6"/>
  <c r="E286" i="6"/>
  <c r="E280" i="6"/>
  <c r="E274" i="6"/>
  <c r="E268" i="6"/>
  <c r="E776" i="6"/>
  <c r="E770" i="6"/>
  <c r="E764" i="6"/>
  <c r="E758" i="6"/>
  <c r="E752" i="6"/>
  <c r="E746" i="6"/>
  <c r="E740" i="6"/>
  <c r="E734" i="6"/>
  <c r="E728" i="6"/>
  <c r="E722" i="6"/>
  <c r="E716" i="6"/>
  <c r="E710" i="6"/>
  <c r="E704" i="6"/>
  <c r="E698" i="6"/>
  <c r="E692" i="6"/>
  <c r="E686" i="6"/>
  <c r="E680" i="6"/>
  <c r="E674" i="6"/>
  <c r="E668" i="6"/>
  <c r="E662" i="6"/>
  <c r="E656" i="6"/>
  <c r="E650" i="6"/>
  <c r="E644" i="6"/>
  <c r="E638" i="6"/>
  <c r="E632" i="6"/>
  <c r="E626" i="6"/>
  <c r="E620" i="6"/>
  <c r="E614" i="6"/>
  <c r="E608" i="6"/>
  <c r="E602" i="6"/>
  <c r="E596" i="6"/>
  <c r="E590" i="6"/>
  <c r="E584" i="6"/>
  <c r="E578" i="6"/>
  <c r="E572" i="6"/>
  <c r="E566" i="6"/>
  <c r="E560" i="6"/>
  <c r="E554" i="6"/>
  <c r="E548" i="6"/>
  <c r="E542" i="6"/>
  <c r="E536" i="6"/>
  <c r="E530" i="6"/>
  <c r="E524" i="6"/>
  <c r="E518" i="6"/>
  <c r="E512" i="6"/>
  <c r="E506" i="6"/>
  <c r="E500" i="6"/>
  <c r="E494" i="6"/>
  <c r="E488" i="6"/>
  <c r="E482" i="6"/>
  <c r="E476" i="6"/>
  <c r="E470" i="6"/>
  <c r="E464" i="6"/>
  <c r="E458" i="6"/>
  <c r="E452" i="6"/>
  <c r="E446" i="6"/>
  <c r="E440" i="6"/>
  <c r="E434" i="6"/>
  <c r="E428" i="6"/>
  <c r="E422" i="6"/>
  <c r="E416" i="6"/>
  <c r="E410" i="6"/>
  <c r="E404" i="6"/>
  <c r="E398" i="6"/>
  <c r="E392" i="6"/>
  <c r="E386" i="6"/>
  <c r="E380" i="6"/>
  <c r="E374" i="6"/>
  <c r="E368" i="6"/>
  <c r="E362" i="6"/>
  <c r="E356" i="6"/>
  <c r="E350" i="6"/>
  <c r="E344" i="6"/>
  <c r="E338" i="6"/>
  <c r="E332" i="6"/>
  <c r="E326" i="6"/>
  <c r="E320" i="6"/>
  <c r="E314" i="6"/>
  <c r="E308" i="6"/>
  <c r="E302" i="6"/>
  <c r="E296" i="6"/>
  <c r="E290" i="6"/>
  <c r="E284" i="6"/>
  <c r="E278" i="6"/>
  <c r="E272" i="6"/>
  <c r="E20" i="6"/>
  <c r="E26" i="6"/>
  <c r="E32" i="6"/>
  <c r="E38" i="6"/>
  <c r="E44" i="6"/>
  <c r="E50" i="6"/>
  <c r="E56" i="6"/>
  <c r="E62" i="6"/>
  <c r="E68" i="6"/>
  <c r="E74" i="6"/>
  <c r="E80" i="6"/>
  <c r="E86" i="6"/>
  <c r="E92" i="6"/>
  <c r="E98" i="6"/>
  <c r="E104" i="6"/>
  <c r="E110" i="6"/>
  <c r="E116" i="6"/>
  <c r="E122" i="6"/>
  <c r="E128" i="6"/>
  <c r="E134" i="6"/>
  <c r="E140" i="6"/>
  <c r="E146" i="6"/>
  <c r="E152" i="6"/>
  <c r="E158" i="6"/>
  <c r="E164" i="6"/>
  <c r="E170" i="6"/>
  <c r="E176" i="6"/>
  <c r="E182" i="6"/>
  <c r="E188" i="6"/>
  <c r="E194" i="6"/>
  <c r="E200" i="6"/>
  <c r="E206" i="6"/>
  <c r="E212" i="6"/>
  <c r="E218" i="6"/>
  <c r="E224" i="6"/>
  <c r="E230" i="6"/>
  <c r="E236" i="6"/>
  <c r="E242" i="6"/>
  <c r="E248" i="6"/>
  <c r="E254" i="6"/>
  <c r="E260" i="6"/>
  <c r="E266" i="6"/>
  <c r="E276" i="6"/>
  <c r="E288" i="6"/>
  <c r="E300" i="6"/>
  <c r="E312" i="6"/>
  <c r="E324" i="6"/>
  <c r="E336" i="6"/>
  <c r="E348" i="6"/>
  <c r="E360" i="6"/>
  <c r="E372" i="6"/>
  <c r="E384" i="6"/>
  <c r="E396" i="6"/>
  <c r="E408" i="6"/>
  <c r="E420" i="6"/>
  <c r="E432" i="6"/>
  <c r="E444" i="6"/>
  <c r="E456" i="6"/>
  <c r="E468" i="6"/>
  <c r="E480" i="6"/>
  <c r="E492" i="6"/>
  <c r="E504" i="6"/>
  <c r="E516" i="6"/>
  <c r="E528" i="6"/>
  <c r="E540" i="6"/>
  <c r="E552" i="6"/>
  <c r="E564" i="6"/>
  <c r="E579" i="6"/>
  <c r="E597" i="6"/>
  <c r="E615" i="6"/>
  <c r="E633" i="6"/>
  <c r="E651" i="6"/>
  <c r="E669" i="6"/>
  <c r="E687" i="6"/>
  <c r="E705" i="6"/>
  <c r="E723" i="6"/>
  <c r="E741" i="6"/>
  <c r="E759" i="6"/>
  <c r="E423" i="6"/>
  <c r="E435" i="6"/>
  <c r="E447" i="6"/>
  <c r="E459" i="6"/>
  <c r="E471" i="6"/>
  <c r="E483" i="6"/>
  <c r="E495" i="6"/>
  <c r="E507" i="6"/>
  <c r="E519" i="6"/>
  <c r="E531" i="6"/>
  <c r="E543" i="6"/>
  <c r="E555" i="6"/>
  <c r="E567" i="6"/>
  <c r="E581" i="6"/>
  <c r="E599" i="6"/>
  <c r="E617" i="6"/>
  <c r="E635" i="6"/>
  <c r="E653" i="6"/>
  <c r="E671" i="6"/>
  <c r="E689" i="6"/>
  <c r="E707" i="6"/>
  <c r="E725" i="6"/>
  <c r="E743" i="6"/>
  <c r="E761" i="6"/>
  <c r="E765" i="6"/>
  <c r="E23" i="6"/>
  <c r="E29" i="6"/>
  <c r="E35" i="6"/>
  <c r="E41" i="6"/>
  <c r="E47" i="6"/>
  <c r="E53" i="6"/>
  <c r="E59" i="6"/>
  <c r="E65" i="6"/>
  <c r="E71" i="6"/>
  <c r="E77" i="6"/>
  <c r="E83" i="6"/>
  <c r="E89" i="6"/>
  <c r="E95" i="6"/>
  <c r="E101" i="6"/>
  <c r="E107" i="6"/>
  <c r="E113" i="6"/>
  <c r="E119" i="6"/>
  <c r="E125" i="6"/>
  <c r="E131" i="6"/>
  <c r="E137" i="6"/>
  <c r="E143" i="6"/>
  <c r="E149" i="6"/>
  <c r="E155" i="6"/>
  <c r="E161" i="6"/>
  <c r="E167" i="6"/>
  <c r="E173" i="6"/>
  <c r="E179" i="6"/>
  <c r="E185" i="6"/>
  <c r="E191" i="6"/>
  <c r="E197" i="6"/>
  <c r="E203" i="6"/>
  <c r="E209" i="6"/>
  <c r="E215" i="6"/>
  <c r="E221" i="6"/>
  <c r="E227" i="6"/>
  <c r="E233" i="6"/>
  <c r="E239" i="6"/>
  <c r="E245" i="6"/>
  <c r="E251" i="6"/>
  <c r="E257" i="6"/>
  <c r="E263" i="6"/>
  <c r="E270" i="6"/>
  <c r="E282" i="6"/>
  <c r="E294" i="6"/>
  <c r="E306" i="6"/>
  <c r="E318" i="6"/>
  <c r="E330" i="6"/>
  <c r="E342" i="6"/>
  <c r="E354" i="6"/>
  <c r="E366" i="6"/>
  <c r="E378" i="6"/>
  <c r="E390" i="6"/>
  <c r="E402" i="6"/>
  <c r="E414" i="6"/>
  <c r="E426" i="6"/>
  <c r="E438" i="6"/>
  <c r="E450" i="6"/>
  <c r="E462" i="6"/>
  <c r="E474" i="6"/>
  <c r="E486" i="6"/>
  <c r="E498" i="6"/>
  <c r="E510" i="6"/>
  <c r="E522" i="6"/>
  <c r="E534" i="6"/>
  <c r="E546" i="6"/>
  <c r="E558" i="6"/>
  <c r="E570" i="6"/>
  <c r="E587" i="6"/>
  <c r="E605" i="6"/>
  <c r="E623" i="6"/>
  <c r="E641" i="6"/>
  <c r="E659" i="6"/>
  <c r="E677" i="6"/>
  <c r="E695" i="6"/>
  <c r="E713" i="6"/>
  <c r="E731" i="6"/>
  <c r="E749" i="6"/>
  <c r="E767" i="6"/>
  <c r="E18" i="6"/>
  <c r="E24" i="6"/>
  <c r="E30" i="6"/>
  <c r="E36" i="6"/>
  <c r="E42" i="6"/>
  <c r="E48" i="6"/>
  <c r="E54" i="6"/>
  <c r="E60" i="6"/>
  <c r="E66" i="6"/>
  <c r="E72" i="6"/>
  <c r="E78" i="6"/>
  <c r="E84" i="6"/>
  <c r="E90" i="6"/>
  <c r="E96" i="6"/>
  <c r="E102" i="6"/>
  <c r="E108" i="6"/>
  <c r="E114" i="6"/>
  <c r="E120" i="6"/>
  <c r="E126" i="6"/>
  <c r="E132" i="6"/>
  <c r="E138" i="6"/>
  <c r="E144" i="6"/>
  <c r="E150" i="6"/>
  <c r="E156" i="6"/>
  <c r="E162" i="6"/>
  <c r="E168" i="6"/>
  <c r="E174" i="6"/>
  <c r="E180" i="6"/>
  <c r="E186" i="6"/>
  <c r="E192" i="6"/>
  <c r="E198" i="6"/>
  <c r="E204" i="6"/>
  <c r="E210" i="6"/>
  <c r="E216" i="6"/>
  <c r="E222" i="6"/>
  <c r="E228" i="6"/>
  <c r="E234" i="6"/>
  <c r="E240" i="6"/>
  <c r="E246" i="6"/>
  <c r="E252" i="6"/>
  <c r="E258" i="6"/>
  <c r="E264" i="6"/>
  <c r="E273" i="6"/>
  <c r="E285" i="6"/>
  <c r="E297" i="6"/>
  <c r="E309" i="6"/>
  <c r="E321" i="6"/>
  <c r="E333" i="6"/>
  <c r="E345" i="6"/>
  <c r="E357" i="6"/>
  <c r="E369" i="6"/>
  <c r="E381" i="6"/>
  <c r="E393" i="6"/>
  <c r="E405" i="6"/>
  <c r="E417" i="6"/>
  <c r="E429" i="6"/>
  <c r="E441" i="6"/>
  <c r="E453" i="6"/>
  <c r="E465" i="6"/>
  <c r="E477" i="6"/>
  <c r="E489" i="6"/>
  <c r="E501" i="6"/>
  <c r="E513" i="6"/>
  <c r="E525" i="6"/>
  <c r="E537" i="6"/>
  <c r="E549" i="6"/>
  <c r="E561" i="6"/>
  <c r="E573" i="6"/>
  <c r="E591" i="6"/>
  <c r="E609" i="6"/>
  <c r="E627" i="6"/>
  <c r="E645" i="6"/>
  <c r="E663" i="6"/>
  <c r="E681" i="6"/>
  <c r="E699" i="6"/>
  <c r="E717" i="6"/>
  <c r="E735" i="6"/>
  <c r="E753" i="6"/>
  <c r="E771" i="6"/>
  <c r="B784" i="7"/>
  <c r="A1007" i="6"/>
  <c r="A1006" i="6"/>
  <c r="A1005" i="6"/>
  <c r="F1004" i="6"/>
  <c r="A1004" i="6"/>
  <c r="A1003" i="6"/>
  <c r="A1002" i="6"/>
  <c r="A1001" i="6"/>
  <c r="K784" i="7" l="1"/>
  <c r="J786" i="2"/>
  <c r="J788" i="2" s="1"/>
  <c r="M11" i="6"/>
  <c r="I793" i="2" s="1"/>
  <c r="I792" i="2" s="1"/>
  <c r="K786" i="7" l="1"/>
  <c r="K788" i="7" s="1"/>
  <c r="F1001" i="6"/>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<sst xmlns="http://schemas.openxmlformats.org/spreadsheetml/2006/main" count="12828" uniqueCount="1603">
  <si>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</si>
  <si>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</si>
  <si>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</si>
  <si>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</si>
  <si>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</si>
  <si>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</si>
  <si>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</si>
  <si>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</si>
  <si>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</si>
  <si>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</si>
  <si>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</si>
  <si>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</si>
  <si>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</si>
  <si>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</si>
  <si>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</si>
  <si>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</si>
  <si>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</si>
  <si>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</si>
  <si>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</si>
  <si>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</si>
  <si>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</si>
  <si>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</si>
  <si>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</si>
  <si>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</si>
  <si>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</si>
  <si>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</si>
  <si>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</si>
  <si>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</si>
  <si>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</si>
  <si>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</si>
  <si>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</si>
  <si>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</si>
  <si>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</si>
  <si>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</si>
  <si>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</si>
  <si>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</si>
  <si>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</si>
  <si>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</si>
  <si>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</si>
  <si>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</si>
  <si>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</si>
  <si>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</si>
  <si>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</si>
  <si>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</si>
  <si>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</si>
  <si>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</si>
  <si>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</si>
  <si>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</si>
  <si>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</si>
  <si>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</si>
  <si>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</si>
  <si>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</si>
  <si>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</si>
  <si>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</si>
  <si>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</si>
  <si>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</si>
  <si>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</si>
  <si>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</si>
  <si>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</si>
  <si>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</si>
  <si>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</si>
  <si>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</si>
  <si>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</si>
  <si>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</si>
  <si>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</si>
  <si>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</si>
  <si>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</si>
  <si>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</si>
  <si>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</si>
  <si>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</si>
  <si>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</si>
  <si>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</si>
  <si>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</si>
  <si>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</si>
  <si>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</si>
  <si>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</si>
  <si>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</si>
  <si>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</si>
  <si>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</si>
  <si>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</si>
  <si>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</si>
  <si>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</si>
  <si>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</si>
  <si>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</si>
  <si>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</si>
  <si>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</si>
  <si>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</si>
  <si>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</si>
  <si>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</si>
  <si>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</si>
  <si>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</si>
  <si>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</si>
  <si>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</si>
  <si>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</si>
  <si>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</si>
  <si>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</si>
  <si>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</si>
  <si>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</si>
  <si>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</si>
  <si>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</si>
  <si>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</si>
  <si>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</si>
  <si>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</si>
  <si>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</si>
  <si>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</si>
  <si>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</si>
  <si>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</si>
  <si>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</si>
  <si>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</si>
  <si>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</si>
  <si>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</si>
  <si>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</si>
  <si>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</si>
  <si>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</si>
  <si>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</si>
  <si>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</si>
  <si>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</si>
  <si>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</si>
  <si>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</si>
  <si>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</si>
  <si>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</si>
  <si>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</si>
  <si>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</si>
  <si>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</si>
  <si>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</si>
  <si>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</si>
  <si>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</si>
  <si>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</si>
  <si>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</si>
  <si>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</si>
  <si>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</si>
  <si>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</si>
  <si>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</si>
  <si>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</si>
  <si>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</si>
  <si>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</si>
  <si>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</si>
  <si>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</si>
  <si>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</si>
  <si>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</si>
  <si>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</si>
  <si>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</si>
  <si>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</si>
  <si>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</si>
  <si>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</si>
  <si>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</si>
  <si>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</si>
  <si>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</si>
  <si>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</si>
  <si>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</si>
  <si>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</si>
  <si>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</si>
  <si>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</si>
  <si>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</si>
  <si>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</si>
  <si>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</si>
  <si>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</si>
  <si>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</si>
  <si>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</si>
  <si>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</si>
  <si>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</si>
  <si>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</si>
  <si>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</si>
  <si>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</si>
  <si>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</si>
  <si>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</si>
  <si>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</si>
  <si>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</si>
  <si>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</si>
  <si>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</si>
  <si>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</si>
  <si>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</si>
  <si>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</si>
  <si>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</si>
  <si>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</si>
  <si>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</si>
  <si>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</si>
  <si>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</si>
  <si>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</si>
  <si>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</si>
  <si>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</si>
  <si>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</si>
  <si>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</si>
  <si>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</si>
  <si>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</si>
  <si>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</si>
  <si>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</si>
  <si>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</si>
  <si>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</si>
  <si>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</si>
  <si>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</si>
  <si>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</si>
  <si>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</si>
  <si>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</si>
  <si>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</si>
  <si>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</si>
  <si>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</si>
  <si>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</si>
  <si>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</si>
  <si>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</si>
  <si>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</si>
  <si>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</si>
  <si>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</si>
  <si>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</si>
  <si>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</si>
  <si>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</si>
  <si>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</si>
  <si>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</si>
  <si>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</si>
  <si>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</si>
  <si>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</si>
  <si>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</si>
  <si>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</si>
  <si>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</si>
  <si>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</si>
  <si>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</si>
  <si>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</si>
  <si>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</si>
  <si>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</si>
  <si>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</si>
  <si>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</si>
  <si>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</si>
  <si>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</si>
  <si>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</si>
  <si>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</si>
  <si>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</si>
  <si>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</si>
  <si>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</si>
  <si>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</si>
  <si>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</si>
  <si>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</si>
  <si>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</si>
  <si>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</si>
  <si>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</si>
  <si>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</si>
  <si>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</si>
  <si>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</si>
  <si>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</si>
  <si>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</si>
  <si>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</si>
  <si>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</si>
  <si>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</si>
  <si>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</si>
  <si>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</si>
  <si>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</si>
  <si>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</si>
  <si>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</si>
  <si>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</si>
  <si>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</si>
  <si>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</si>
  <si>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</si>
  <si>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</si>
  <si>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</si>
  <si>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</si>
  <si>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</si>
  <si>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</si>
  <si>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</si>
  <si>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</si>
  <si>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</si>
  <si>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</si>
  <si>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</si>
  <si>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</si>
  <si>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</si>
  <si>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</si>
  <si>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</si>
  <si>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</si>
  <si>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</si>
  <si>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</si>
  <si>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</si>
  <si>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</si>
  <si>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</si>
  <si>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</si>
  <si>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</si>
  <si>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</si>
  <si>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</si>
  <si>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</si>
  <si>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</si>
  <si>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</si>
  <si>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</si>
  <si>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</si>
  <si>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</si>
  <si>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</si>
  <si>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</si>
  <si>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</si>
  <si>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</si>
  <si>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</si>
  <si>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</si>
  <si>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</si>
  <si>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</si>
  <si>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</si>
  <si>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</si>
  <si>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</si>
  <si>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</si>
  <si>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</si>
  <si>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</si>
  <si>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</si>
  <si>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</si>
  <si>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</si>
  <si>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</si>
  <si>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</si>
  <si>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</si>
  <si>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</si>
  <si>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</si>
  <si>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</si>
  <si>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</si>
  <si>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</si>
  <si>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</si>
  <si>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</si>
  <si>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</si>
  <si>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</si>
  <si>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</si>
  <si>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</si>
  <si>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</si>
  <si>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</si>
  <si>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</si>
  <si>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</si>
  <si>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</si>
  <si>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</si>
  <si>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</si>
  <si>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</si>
  <si>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</si>
  <si>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</si>
  <si>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</si>
  <si>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</si>
  <si>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</si>
  <si>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</si>
  <si>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</si>
  <si>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</si>
  <si>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</si>
  <si>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</si>
  <si>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</si>
  <si>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</si>
  <si>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</si>
  <si>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</si>
  <si>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</si>
  <si>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</si>
  <si>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</si>
  <si>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</si>
  <si>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</si>
  <si>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</si>
  <si>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</si>
  <si>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</si>
  <si>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</si>
  <si>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</si>
  <si>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</si>
  <si>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</si>
  <si>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</si>
  <si>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</si>
  <si>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</si>
  <si>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</si>
  <si>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</si>
  <si>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</si>
  <si>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</si>
  <si>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</si>
  <si>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</si>
  <si>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</si>
  <si>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</si>
  <si>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</si>
  <si>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</si>
  <si>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</si>
  <si>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</si>
  <si>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</si>
  <si>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</si>
  <si>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</si>
  <si>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</si>
  <si>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</si>
  <si>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</si>
  <si>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</si>
  <si>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</si>
  <si>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</si>
  <si>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</si>
  <si>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</si>
  <si>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</si>
  <si>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</si>
  <si>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</si>
  <si>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</si>
  <si>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</si>
  <si>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</si>
  <si>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</si>
  <si>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</si>
  <si>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</si>
  <si>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</si>
  <si>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</si>
  <si>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</si>
  <si>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</si>
  <si>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</si>
  <si>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</si>
  <si>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</si>
  <si>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</si>
  <si>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</si>
  <si>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</si>
  <si>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</si>
  <si>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</si>
  <si>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</si>
  <si>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</si>
  <si>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</si>
  <si>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</si>
  <si>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</si>
  <si>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</si>
  <si>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</si>
  <si>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</si>
  <si>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</si>
  <si>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</si>
  <si>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</si>
  <si>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</si>
  <si>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</si>
  <si>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</si>
  <si>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</si>
  <si>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</si>
  <si>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</si>
  <si>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</si>
  <si>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</si>
  <si>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</si>
  <si>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</si>
  <si>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</si>
  <si>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</si>
  <si>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</si>
  <si>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</si>
  <si>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</si>
  <si>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</si>
  <si>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</si>
  <si>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</si>
  <si>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</si>
  <si>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</si>
  <si>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</si>
  <si>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</si>
  <si>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</si>
  <si>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</si>
  <si>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</si>
  <si>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</si>
  <si>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</si>
  <si>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</si>
  <si>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</si>
  <si>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</si>
  <si>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</si>
  <si>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</si>
  <si>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</si>
  <si>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</si>
  <si>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</si>
  <si>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</si>
  <si>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</si>
  <si>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</si>
  <si>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</si>
  <si>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</si>
  <si>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</si>
  <si>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</si>
  <si>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</si>
  <si>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</si>
  <si>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</si>
  <si>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</si>
  <si>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</si>
  <si>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</si>
  <si>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</si>
  <si>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</si>
  <si>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</si>
  <si>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</si>
  <si>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</si>
  <si>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</si>
  <si>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</si>
  <si>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</si>
  <si>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</si>
  <si>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</si>
  <si>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</si>
  <si>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</si>
  <si>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</si>
  <si>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</si>
  <si>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</si>
  <si>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</si>
  <si>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</si>
  <si>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</si>
  <si>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</si>
  <si>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</si>
  <si>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</si>
  <si>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</si>
  <si>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</si>
  <si>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</si>
  <si>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</si>
  <si>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</si>
  <si>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</si>
  <si>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</si>
  <si>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</si>
  <si>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</si>
  <si>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</si>
  <si>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</si>
  <si>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</si>
  <si>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</si>
  <si>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</si>
  <si>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</si>
  <si>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</si>
  <si>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</si>
  <si>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</si>
  <si>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</si>
  <si>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</si>
  <si>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</si>
  <si>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</si>
  <si>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</si>
  <si>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</si>
  <si>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</si>
  <si>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</si>
  <si>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</si>
  <si>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</si>
  <si>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</si>
  <si>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</si>
  <si>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</si>
  <si>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</si>
  <si>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</si>
  <si>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</si>
  <si>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</si>
  <si>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</si>
  <si>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</si>
  <si>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</si>
  <si>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</si>
  <si>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</si>
  <si>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</si>
  <si>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</si>
  <si>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</si>
  <si>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</si>
  <si>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</si>
  <si>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</si>
  <si>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</si>
  <si>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</si>
  <si>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</si>
  <si>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</si>
  <si>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</si>
  <si>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</si>
  <si>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</si>
  <si>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</si>
  <si>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</si>
  <si>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</si>
  <si>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</si>
  <si>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</si>
  <si>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</si>
  <si>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</si>
  <si>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</si>
  <si>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</si>
  <si>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</si>
  <si>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</si>
  <si>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</si>
  <si>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</si>
  <si>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</si>
  <si>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</si>
  <si>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</si>
  <si>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</si>
  <si>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</si>
  <si>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</si>
  <si>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</si>
  <si>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</si>
  <si>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</si>
  <si>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</si>
  <si>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</si>
  <si>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</si>
  <si>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</si>
  <si>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</si>
  <si>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</si>
  <si>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</si>
  <si>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</si>
  <si>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</si>
  <si>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</si>
  <si>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</si>
  <si>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</si>
  <si>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</si>
  <si>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</si>
  <si>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</si>
  <si>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</si>
  <si>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</si>
  <si>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</si>
  <si>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</si>
  <si>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</si>
  <si>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</si>
  <si>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</si>
  <si>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</si>
  <si>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</si>
  <si>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</si>
  <si>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</si>
  <si>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</si>
  <si>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</si>
  <si>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</si>
  <si>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</si>
  <si>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</si>
  <si>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</si>
  <si>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</si>
  <si>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</si>
  <si>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</si>
  <si>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</si>
  <si>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</si>
  <si>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</si>
  <si>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</si>
  <si>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</si>
  <si>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</si>
  <si>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</si>
  <si>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</si>
  <si>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</si>
  <si>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</si>
  <si>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</si>
  <si>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</si>
  <si>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</si>
  <si>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</si>
  <si>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</si>
  <si>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</si>
  <si>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</si>
  <si>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</si>
  <si>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</si>
  <si>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</si>
  <si>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</si>
  <si>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</si>
  <si>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</si>
  <si>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</si>
  <si>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</si>
  <si>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</si>
  <si>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</si>
  <si>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</si>
  <si>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</si>
  <si>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</si>
  <si>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</si>
  <si>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</si>
  <si>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</si>
  <si>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</si>
  <si>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</si>
  <si>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</si>
  <si>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</si>
  <si>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</si>
  <si>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</si>
  <si>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</si>
  <si>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</si>
  <si>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</si>
  <si>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</si>
  <si>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</si>
  <si>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</si>
  <si>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</si>
  <si>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</si>
  <si>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</si>
  <si>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</si>
  <si>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</si>
  <si>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</si>
  <si>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</si>
  <si>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</si>
  <si>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</si>
  <si>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</si>
  <si>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</si>
  <si>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</si>
  <si>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</si>
  <si>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</si>
  <si>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</si>
  <si>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</si>
  <si>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</si>
  <si>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</si>
  <si>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</si>
  <si>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</si>
  <si>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</si>
  <si>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</si>
  <si>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</si>
  <si>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</si>
  <si>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</si>
  <si>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</si>
  <si>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</si>
  <si>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</si>
  <si>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</si>
  <si>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</si>
  <si>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</si>
  <si>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</si>
  <si>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</si>
  <si>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</si>
  <si>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</si>
  <si>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</si>
  <si>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</si>
  <si>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</si>
  <si>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</si>
  <si>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</si>
  <si>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</si>
  <si>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</si>
  <si>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</si>
  <si>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</si>
  <si>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</si>
  <si>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</si>
  <si>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</si>
  <si>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</si>
  <si>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</si>
  <si>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</si>
  <si>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</si>
  <si>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</si>
  <si>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</si>
  <si>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</si>
  <si>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</si>
  <si>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</si>
  <si>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</si>
  <si>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</si>
  <si>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</si>
  <si>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</si>
  <si>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</si>
  <si>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</si>
  <si>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</si>
  <si>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</si>
  <si>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</si>
  <si>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</si>
  <si>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</si>
  <si>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</si>
  <si>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</si>
  <si>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</si>
  <si>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</si>
  <si>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</si>
  <si>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</si>
  <si>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</si>
  <si>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</si>
  <si>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</si>
  <si>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</si>
  <si>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</si>
  <si>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</si>
  <si>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</si>
  <si>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</si>
  <si>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</si>
  <si>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</si>
  <si>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</si>
  <si>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</si>
  <si>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</si>
  <si>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Piercinggruppen i Sverige AB</t>
  </si>
  <si>
    <t>Johannes Lindstrom</t>
  </si>
  <si>
    <t>Bjursasvagen 17</t>
  </si>
  <si>
    <t>79021 Bjursas</t>
  </si>
  <si>
    <t>Sweden</t>
  </si>
  <si>
    <t>Tel: 0046736410401</t>
  </si>
  <si>
    <t>Email: missmoreamore@gmail.com</t>
  </si>
  <si>
    <t>18NSPXC</t>
  </si>
  <si>
    <t xml:space="preserve">18NSPXC </t>
  </si>
  <si>
    <t>Display box with 52 pcs. of 925 sterling silver nose studs, 22g (0.6mm) with 1.5mm round clear prong set crystal and real 18k gold plating (in standard packing or in vacuum sealed packing to prevent tarnishing)</t>
  </si>
  <si>
    <t>ABBAJB6</t>
  </si>
  <si>
    <t xml:space="preserve">ABBAJB6 </t>
  </si>
  <si>
    <t>Flexible clear acrylic tongue barbell, 14g (1.6mm) with a top 6mm ball with bezel set crystal and a lower 6mm plain acrylic ball</t>
  </si>
  <si>
    <t>ACFP</t>
  </si>
  <si>
    <t xml:space="preserve">ACFP4 </t>
  </si>
  <si>
    <t>Gauge: 5mm</t>
  </si>
  <si>
    <t>Acrylic flesh tunnel with external screw-fit</t>
  </si>
  <si>
    <t>Color: Red</t>
  </si>
  <si>
    <t xml:space="preserve">ACFP1/2 </t>
  </si>
  <si>
    <t>Gauge: 12mm</t>
  </si>
  <si>
    <t xml:space="preserve">ACFP11/16 </t>
  </si>
  <si>
    <t>Gauge: 18mm</t>
  </si>
  <si>
    <t>Color: Pink</t>
  </si>
  <si>
    <t xml:space="preserve">ACFP13/16 </t>
  </si>
  <si>
    <t>Gauge: 20mm</t>
  </si>
  <si>
    <t xml:space="preserve">ACFP7/8 </t>
  </si>
  <si>
    <t>Gauge: 22mm</t>
  </si>
  <si>
    <t xml:space="preserve">ACFP1 </t>
  </si>
  <si>
    <t>Gauge: 25mm</t>
  </si>
  <si>
    <t>AFPFFF</t>
  </si>
  <si>
    <t xml:space="preserve">AFPFFF00 </t>
  </si>
  <si>
    <t>Gauge: 10mm</t>
  </si>
  <si>
    <t>Black acrylic screw-fit plug with a sugar skull with a red rose on a white back ground</t>
  </si>
  <si>
    <t xml:space="preserve">AGSEL20D </t>
  </si>
  <si>
    <t xml:space="preserve">AGSEL20E </t>
  </si>
  <si>
    <t>Size: 7mm</t>
  </si>
  <si>
    <t xml:space="preserve">AGSEL20G </t>
  </si>
  <si>
    <t>Size: 9mm</t>
  </si>
  <si>
    <t xml:space="preserve">AGSEL20B </t>
  </si>
  <si>
    <t>AGSEL22</t>
  </si>
  <si>
    <t xml:space="preserve">AGSEL22D </t>
  </si>
  <si>
    <t>925 silver seamless ring, 22g (0.6mm) - outer diameter</t>
  </si>
  <si>
    <t xml:space="preserve">AGSEL22E </t>
  </si>
  <si>
    <t xml:space="preserve">AGSEL22A </t>
  </si>
  <si>
    <t>AGSEP12J</t>
  </si>
  <si>
    <t xml:space="preserve">AGSEP12J </t>
  </si>
  <si>
    <t>AGSEPD1</t>
  </si>
  <si>
    <t xml:space="preserve">AGSEPD1 </t>
  </si>
  <si>
    <t>925 silver fake septum ring, 18g (1mm) in an Indian design - outer diameter of 1/2</t>
  </si>
  <si>
    <t>AGSEPV1</t>
  </si>
  <si>
    <t xml:space="preserve">AGSEPV1 </t>
  </si>
  <si>
    <t>AGSEPV2</t>
  </si>
  <si>
    <t xml:space="preserve">AGSEPV2 </t>
  </si>
  <si>
    <t>AGSEPV9</t>
  </si>
  <si>
    <t xml:space="preserve">AGSEPV9 </t>
  </si>
  <si>
    <t>AGSEPZ1</t>
  </si>
  <si>
    <t xml:space="preserve">AGSEPZ1 </t>
  </si>
  <si>
    <t>ALBB5</t>
  </si>
  <si>
    <t xml:space="preserve">ALBB5 </t>
  </si>
  <si>
    <t>Bio - Flex labret, 16g (1.2mm) with a 5mm steel ball</t>
  </si>
  <si>
    <t>ALBFOT4</t>
  </si>
  <si>
    <t xml:space="preserve">ALBFOT4 </t>
  </si>
  <si>
    <t>Bio - Flex labret, 16g (1.2mm) with 4mm PVD plated surgical steel ball with a frosted effect surface</t>
  </si>
  <si>
    <t>ALBTB3</t>
  </si>
  <si>
    <t xml:space="preserve">ALBTB3 </t>
  </si>
  <si>
    <t>Bio - Flex labret, 16g (1.2mm) with 3mm PVD plated steel ball</t>
  </si>
  <si>
    <t>APGPYE</t>
  </si>
  <si>
    <t xml:space="preserve">APGPYE00 </t>
  </si>
  <si>
    <t>Black acrylic double flared plug with mystic pyramid and the all spying eye logo</t>
  </si>
  <si>
    <t>ASPG</t>
  </si>
  <si>
    <t xml:space="preserve">ASPG6 </t>
  </si>
  <si>
    <t>Gauge: 4mm</t>
  </si>
  <si>
    <t>Solid acrylic double flared plug</t>
  </si>
  <si>
    <t xml:space="preserve">ASPG4 </t>
  </si>
  <si>
    <t xml:space="preserve">ASPG1 </t>
  </si>
  <si>
    <t>AWT14</t>
  </si>
  <si>
    <t xml:space="preserve">AWT14 </t>
  </si>
  <si>
    <t>PVD plated 316L steel arrow part for industrial or nipple barbells with 14g (1.6mm) threading</t>
  </si>
  <si>
    <t>BB12</t>
  </si>
  <si>
    <t xml:space="preserve">BB12 </t>
  </si>
  <si>
    <t>316L steel big gauge tongue barbell with a thickness of 12g (2mm) and 6mm external threading balls</t>
  </si>
  <si>
    <t>BBER26</t>
  </si>
  <si>
    <t xml:space="preserve">BBER26 </t>
  </si>
  <si>
    <t>BBERT37</t>
  </si>
  <si>
    <t xml:space="preserve">BBERT37 </t>
  </si>
  <si>
    <t>BBERV3</t>
  </si>
  <si>
    <t xml:space="preserve">BBERV3 </t>
  </si>
  <si>
    <t>Surgical steel helix barbell, 16g (1.2mm) with two 4mm steel balls and a dangling 3mm round prong set CZ stone</t>
  </si>
  <si>
    <t>BBETB25</t>
  </si>
  <si>
    <t xml:space="preserve">BBETB25 </t>
  </si>
  <si>
    <t>Color: Rose-gold</t>
  </si>
  <si>
    <t>Anodized surgical steel eyebrow or helix barbell, 16g (1.2mm) with two 2.5mm balls</t>
  </si>
  <si>
    <t>BBFC8XB</t>
  </si>
  <si>
    <t xml:space="preserve">BBFC8XB </t>
  </si>
  <si>
    <t>BBFR5D</t>
  </si>
  <si>
    <t xml:space="preserve">BBFR5D </t>
  </si>
  <si>
    <t>Surgical steel tongue barbell, 14g (1.6mm) with a 5mm ferido glued multi crystal ball with a cute triple line design and resin cover and a 5mm plain steel ball</t>
  </si>
  <si>
    <t>BBFR6</t>
  </si>
  <si>
    <t xml:space="preserve">BBFR6 </t>
  </si>
  <si>
    <t>Surgical steel tongue barbell, 14g (1.6mm) with 6mm ferido glued multi crystal ball with resin cover and a 6mm plain steel ball</t>
  </si>
  <si>
    <t>BBFR6E</t>
  </si>
  <si>
    <t xml:space="preserve">BBFR6E </t>
  </si>
  <si>
    <t>Surgical steel tongue barbell, 14g (1.6mm) with 6mm ferido glued multi crystal ball in a two color design with resin cover and a 6mm plain steel ball</t>
  </si>
  <si>
    <t>BBGL5</t>
  </si>
  <si>
    <t xml:space="preserve">BBGL5 </t>
  </si>
  <si>
    <t>BBMTJ6</t>
  </si>
  <si>
    <t xml:space="preserve">BBMTJ6 </t>
  </si>
  <si>
    <t>BBMTJ9X</t>
  </si>
  <si>
    <t xml:space="preserve">BBMTJ9X </t>
  </si>
  <si>
    <t>Color: Black Anodized w/ Clear crystal</t>
  </si>
  <si>
    <t>Color: Gold Anodized w/ Clear crystal</t>
  </si>
  <si>
    <t>BBTFR5A</t>
  </si>
  <si>
    <t xml:space="preserve">BBTFR5A </t>
  </si>
  <si>
    <t>Anodized surgical steel tongue barbell, 14g (1.6mm) with a 5mm ferido glued multi crystal ball with a cute dotted design and resin cover and a lower 5mm anodized ball</t>
  </si>
  <si>
    <t>BBTSH2</t>
  </si>
  <si>
    <t xml:space="preserve">BBTSH2 </t>
  </si>
  <si>
    <t>BBUV5</t>
  </si>
  <si>
    <t xml:space="preserve">BBUV5 </t>
  </si>
  <si>
    <t>BBUVDI</t>
  </si>
  <si>
    <t xml:space="preserve">BBUVDI </t>
  </si>
  <si>
    <t>BCC</t>
  </si>
  <si>
    <t xml:space="preserve">BCC14 </t>
  </si>
  <si>
    <t>Size: 13mm</t>
  </si>
  <si>
    <t>Gauge: 1.6mm</t>
  </si>
  <si>
    <t>Surgical steel ball closure ring in thickness 14g - 8g (1.6mm - 3mm) with a spiked closure ball - diameter 13mm</t>
  </si>
  <si>
    <t xml:space="preserve">BCC8 </t>
  </si>
  <si>
    <t>Gauge: 3mm</t>
  </si>
  <si>
    <t>BCEAA3</t>
  </si>
  <si>
    <t xml:space="preserve">BCEAA3 </t>
  </si>
  <si>
    <t>Surgical steel ball closure ring, 16g (1.2mm) with a 3mm acrylic UV closure ball</t>
  </si>
  <si>
    <t>BCR18F3</t>
  </si>
  <si>
    <t xml:space="preserve">BCR18F3 </t>
  </si>
  <si>
    <t>316L Surgical steel ball closure ring, 18g (1mm) with a 3mm frosted steel ball</t>
  </si>
  <si>
    <t>BCRR16F3</t>
  </si>
  <si>
    <t xml:space="preserve">BCRR16F3 </t>
  </si>
  <si>
    <t>Rose gold PVD plated 316L steel ball closure ring, 16g (1.2mm) with 3mm frosted steel ball</t>
  </si>
  <si>
    <t>BCRR16F4</t>
  </si>
  <si>
    <t xml:space="preserve">BCRR16F4 </t>
  </si>
  <si>
    <t>Rose gold PVD plated surgical steel ball closure ring, 16g (1.2mm) with 4mm frosted steel ball</t>
  </si>
  <si>
    <t>BCRT4</t>
  </si>
  <si>
    <t xml:space="preserve">BCRT4 </t>
  </si>
  <si>
    <t>Black PVD plated surgical steel ball closure ring, 4g (5mm) with an 8mm ball</t>
  </si>
  <si>
    <t>BCRTSFO</t>
  </si>
  <si>
    <t xml:space="preserve">BCRTSFO6 </t>
  </si>
  <si>
    <t>Black PVD plated 316L steel ball closure ring, 16g (1.2m) with a dangling black frosted steel ball</t>
  </si>
  <si>
    <t>BEDR20G</t>
  </si>
  <si>
    <t xml:space="preserve">BEDR20G </t>
  </si>
  <si>
    <t>Surgical steel fixed bead ring, 20g (0.8mm) with a 3mm ball</t>
  </si>
  <si>
    <t>BILBHZ</t>
  </si>
  <si>
    <t xml:space="preserve">BILBHZ </t>
  </si>
  <si>
    <t>Clear bio flexible labret, 16g (1.2mm) with a 3mm prong set heart shaped CZ stone</t>
  </si>
  <si>
    <t>Crystal Color: Garnet</t>
  </si>
  <si>
    <t>BILBPR</t>
  </si>
  <si>
    <t xml:space="preserve">BILBPR </t>
  </si>
  <si>
    <t>Clear bio flexible labret , 16g (1.2mm) with a silver top with a 3mm faux pearl ball</t>
  </si>
  <si>
    <t>BILBZS</t>
  </si>
  <si>
    <t xml:space="preserve">BILBZS </t>
  </si>
  <si>
    <t>Clear bio flexible labret, 16g (1.2mm) with a 1.5mm round prong set CZ stone</t>
  </si>
  <si>
    <t>BILG16</t>
  </si>
  <si>
    <t xml:space="preserve">BILG16 </t>
  </si>
  <si>
    <t>Clear bio flexible labret, 16g (1.2mm) with a 3mm flat push in sterling silver top with a black star on a white background logo</t>
  </si>
  <si>
    <t>BILQ3</t>
  </si>
  <si>
    <t xml:space="preserve">BILQ3 </t>
  </si>
  <si>
    <t>Clear bio flexible labret 16g (1.2mm) with a 925 silver top with square 3mm prong set CZ (Cubic Zirconia)</t>
  </si>
  <si>
    <t>BILQ3RG</t>
  </si>
  <si>
    <t xml:space="preserve">BILQ3RG </t>
  </si>
  <si>
    <t>Clear bio flexible labret, 16g (1.2mm) with a 18k gold plated 925 silver top with square 3mm prong set CZ stone</t>
  </si>
  <si>
    <t>Cz Color: Aquamarine</t>
  </si>
  <si>
    <t>Cz Color: Light Amethyst</t>
  </si>
  <si>
    <t>Cz Color: Amethyst</t>
  </si>
  <si>
    <t>Cz Color: Jet</t>
  </si>
  <si>
    <t>Cz Color: Garnet</t>
  </si>
  <si>
    <t>Cz Color: Orange</t>
  </si>
  <si>
    <t>Cz Color: Yellow</t>
  </si>
  <si>
    <t>Cz Color: Assorted</t>
  </si>
  <si>
    <t>BLK520</t>
  </si>
  <si>
    <t xml:space="preserve">BLK520A </t>
  </si>
  <si>
    <t>Wholesale silver nose piercing bulk of 1000, 500, 250 or 100 pcs.of 925 sterling silver nose studs, 22g (0.6mm) with 1.25mm round prong set Cubic zirconia stone (CZ)</t>
  </si>
  <si>
    <t>BNDXG</t>
  </si>
  <si>
    <t xml:space="preserve">BNDXG </t>
  </si>
  <si>
    <t>BNETCN</t>
  </si>
  <si>
    <t xml:space="preserve">BNETCN </t>
  </si>
  <si>
    <t>Premium PVD plated surgical steel eyebrow banana, 16g (1.2mm) with 3mm cones</t>
  </si>
  <si>
    <t>BNETTCN4</t>
  </si>
  <si>
    <t xml:space="preserve">BNETTCN4 </t>
  </si>
  <si>
    <t>Rose gold PVD plated 316L steel eyebrow banana, 16g (1.2mm) with two 4mm cones</t>
  </si>
  <si>
    <t>BNFR6A</t>
  </si>
  <si>
    <t xml:space="preserve">BNFR6A </t>
  </si>
  <si>
    <t>Surgical steel belly banana, 14g (1.6mm) with a 5mm top steel ball and 6mm multi-crystal ferido glued lower ball with a cute dotted design and resin cover</t>
  </si>
  <si>
    <t>BNFR8D</t>
  </si>
  <si>
    <t xml:space="preserve">BNFR8D </t>
  </si>
  <si>
    <t>Surgical steel belly banana, 14g (1.6mm) with a 5mm top steel ball and 8mm multi-crystal ferido glued lower ball with a cute triple line design and resin cover</t>
  </si>
  <si>
    <t>BNTFO8</t>
  </si>
  <si>
    <t xml:space="preserve">BNTFO8 </t>
  </si>
  <si>
    <t>Color: Black anodized</t>
  </si>
  <si>
    <t>Anodized surgical steel belly banana, 14g (1.6mm) with a lower 8mm frosted steel ball and a 5mm top steel ball</t>
  </si>
  <si>
    <t>Color: Gold anodized</t>
  </si>
  <si>
    <t>BNTG</t>
  </si>
  <si>
    <t xml:space="preserve">BNTG </t>
  </si>
  <si>
    <t>Anodized 316L steel belly banana, 14g (1.6mm) with 5 &amp; 8mm balls</t>
  </si>
  <si>
    <t>BNTS</t>
  </si>
  <si>
    <t xml:space="preserve">BNTS </t>
  </si>
  <si>
    <t>Anodized 316L steel belly banana, 14g (1.6mm) with 5 &amp; 6mm balls</t>
  </si>
  <si>
    <t>BNTTRDO</t>
  </si>
  <si>
    <t xml:space="preserve">BNTTRDO </t>
  </si>
  <si>
    <t>Rose gold plated surgical steel belly banana, 14g (1.6mm) with an 7mm prong set round synthetic opal</t>
  </si>
  <si>
    <t>CBEFO3</t>
  </si>
  <si>
    <t xml:space="preserve">CBEFO3 </t>
  </si>
  <si>
    <t>Surgical steel circular barbell, 16g (1.2mm) with two 3mm frosted steel balls</t>
  </si>
  <si>
    <t>CBESCW</t>
  </si>
  <si>
    <t xml:space="preserve">CBESCW </t>
  </si>
  <si>
    <t>Surgical steel circular barbell, 16g (1.2mm) with one cross screw top and a screw threading tip on the other side (both ends are with 16g threading and can be unscrewed)</t>
  </si>
  <si>
    <t>CBETB</t>
  </si>
  <si>
    <t xml:space="preserve">CBETB </t>
  </si>
  <si>
    <t>Premium PVD plated surgical steel circular barbell, 16g (1.2mm) with two 3mm balls</t>
  </si>
  <si>
    <t>CBETCN</t>
  </si>
  <si>
    <t xml:space="preserve">CBETCN </t>
  </si>
  <si>
    <t>Premium PVD plated surgical steel circular barbell, 16g (1.2mm) with two 3mm cones</t>
  </si>
  <si>
    <t>CBETCN18</t>
  </si>
  <si>
    <t xml:space="preserve">CBETCN18 </t>
  </si>
  <si>
    <t>PVD plated surgical steel circular barbell, 18g (1mm) with two 3mm cones</t>
  </si>
  <si>
    <t>CBETFO3</t>
  </si>
  <si>
    <t xml:space="preserve">CBETFO3 </t>
  </si>
  <si>
    <t>Anodized 316L steel circular barbell, 16g (1.2mm) with two 3mm frosted steel balls</t>
  </si>
  <si>
    <t>CBR12B</t>
  </si>
  <si>
    <t xml:space="preserve">CBR12B </t>
  </si>
  <si>
    <t>Surgical steel circular barbell, 12g (2mm) with two externally threaded 6mm balls</t>
  </si>
  <si>
    <t>CBR2</t>
  </si>
  <si>
    <t xml:space="preserve">CBR2 </t>
  </si>
  <si>
    <t>Surgical steel circular barbell, 2g (6mm) with two internally threaded 10mm balls</t>
  </si>
  <si>
    <t>CBRCN10</t>
  </si>
  <si>
    <t xml:space="preserve">CBRCN10 </t>
  </si>
  <si>
    <t>Surgical steel circular barbell, 10g (2.5mm) with two internally threaded 6mm cones</t>
  </si>
  <si>
    <t>CBRCN12</t>
  </si>
  <si>
    <t xml:space="preserve">CBRCN12 </t>
  </si>
  <si>
    <t>Surgical steel circular barbell, 12g (2mm) with two external threaded 5mm cones</t>
  </si>
  <si>
    <t>CBTB4</t>
  </si>
  <si>
    <t xml:space="preserve">CBTB4 </t>
  </si>
  <si>
    <t>Anodized surgical steel circular barbell, 14g (1.6mm) with two 4mm balls</t>
  </si>
  <si>
    <t>CBTCN12</t>
  </si>
  <si>
    <t xml:space="preserve">CBTCN12 </t>
  </si>
  <si>
    <t>Black PVD plated surgical steel circular barbell, 12g (2mm) with two external threading 5mm cones</t>
  </si>
  <si>
    <t>CBTFO4</t>
  </si>
  <si>
    <t xml:space="preserve">CBTFO4 </t>
  </si>
  <si>
    <t>Anodized 316L surgical steel circular barbell, 14g (1.6mm) with two 4mm frosted steel balls</t>
  </si>
  <si>
    <t>CBTTB4</t>
  </si>
  <si>
    <t xml:space="preserve">CBTTB4 </t>
  </si>
  <si>
    <t>Rose gold PVD plated 316L steel circular barbell, 14g (1.6mm) with two 4mm balls</t>
  </si>
  <si>
    <t>CBTTC4</t>
  </si>
  <si>
    <t xml:space="preserve">CBTTC4 </t>
  </si>
  <si>
    <t>Rose gold PVD plated 316L steel circular barbell, 14g (1.6mm) with two 4mm bezel set jewel balls</t>
  </si>
  <si>
    <t>CBTTCNS</t>
  </si>
  <si>
    <t xml:space="preserve">CBTTCNS </t>
  </si>
  <si>
    <t>Rose gold PVD plated 316L steel circular barbell, 14g (1.6mm) with two 3mm cones</t>
  </si>
  <si>
    <t>DPARR</t>
  </si>
  <si>
    <t xml:space="preserve">DPARR4 </t>
  </si>
  <si>
    <t>Areng wood single flare flesh tunnel with rubber O-ring</t>
  </si>
  <si>
    <t xml:space="preserve">DPARR2 </t>
  </si>
  <si>
    <t>Gauge: 6mm</t>
  </si>
  <si>
    <t xml:space="preserve">DPARR00 </t>
  </si>
  <si>
    <t>DPG</t>
  </si>
  <si>
    <t xml:space="preserve">DPG7/8 </t>
  </si>
  <si>
    <t>DPWJ</t>
  </si>
  <si>
    <t xml:space="preserve">DPWJ9/16 </t>
  </si>
  <si>
    <t>Gauge: 14mm</t>
  </si>
  <si>
    <t>Double flare jack fruit wood flesh tunnel</t>
  </si>
  <si>
    <t xml:space="preserve">DPWJ1 </t>
  </si>
  <si>
    <t>DPWJXL</t>
  </si>
  <si>
    <t xml:space="preserve">DPWJXL11/8 </t>
  </si>
  <si>
    <t>Gauge: 28mm</t>
  </si>
  <si>
    <t>XL size Jack fruit wood double flare flesh tunnel</t>
  </si>
  <si>
    <t xml:space="preserve">DPWJXL2 </t>
  </si>
  <si>
    <t>Gauge: 52mm</t>
  </si>
  <si>
    <t>DPWY</t>
  </si>
  <si>
    <t xml:space="preserve">DPWY1/2 </t>
  </si>
  <si>
    <t>Crocodile wood double flared flesh tunnel</t>
  </si>
  <si>
    <t xml:space="preserve">DPWY9/16 </t>
  </si>
  <si>
    <t xml:space="preserve">DPWY13/16 </t>
  </si>
  <si>
    <t xml:space="preserve">DPWY1 </t>
  </si>
  <si>
    <t>DTPG</t>
  </si>
  <si>
    <t xml:space="preserve">DTPG11/16 </t>
  </si>
  <si>
    <t xml:space="preserve">DTPG7/8 </t>
  </si>
  <si>
    <t>DTTPG</t>
  </si>
  <si>
    <t xml:space="preserve">DTTPG00 </t>
  </si>
  <si>
    <t>Rose gold PVD plated surgical steel double flared flesh tunnel</t>
  </si>
  <si>
    <t xml:space="preserve">DTTPG13/16 </t>
  </si>
  <si>
    <t>ECF</t>
  </si>
  <si>
    <t xml:space="preserve">ECF </t>
  </si>
  <si>
    <t>Surgical steel clip-on fake helix clip in a double hoop design in 14g (1.6mm )</t>
  </si>
  <si>
    <t>ECRZA</t>
  </si>
  <si>
    <t xml:space="preserve">ECRZ3A </t>
  </si>
  <si>
    <t>One pair of luxury 925 sterling silver casting ear studs with round prong set AAA grade CZ stone</t>
  </si>
  <si>
    <t xml:space="preserve">ECRZ4A </t>
  </si>
  <si>
    <t>Size: 4mm</t>
  </si>
  <si>
    <t xml:space="preserve">ECRZ5A </t>
  </si>
  <si>
    <t>Size: 5mm</t>
  </si>
  <si>
    <t xml:space="preserve">ECRZ6A </t>
  </si>
  <si>
    <t>ER199</t>
  </si>
  <si>
    <t xml:space="preserve">ER199 </t>
  </si>
  <si>
    <t>Pair of stainless steel earring studs with black star on white background logo</t>
  </si>
  <si>
    <t>ER242</t>
  </si>
  <si>
    <t xml:space="preserve">ER242 </t>
  </si>
  <si>
    <t>Pair of stainless steel earring studs with leopard fur logo</t>
  </si>
  <si>
    <t>ER269H</t>
  </si>
  <si>
    <t xml:space="preserve">ER269H </t>
  </si>
  <si>
    <t>Pair of stainless steel huggie earring with a frosted effect surface</t>
  </si>
  <si>
    <t>FCBEB</t>
  </si>
  <si>
    <t xml:space="preserve">FCBEB </t>
  </si>
  <si>
    <t>Bioflex circular barbell, 16g (1.2mm) with two 3mm steel balls</t>
  </si>
  <si>
    <t>FFAT</t>
  </si>
  <si>
    <t xml:space="preserve">FFAT0 </t>
  </si>
  <si>
    <t>Gauge: 8mm</t>
  </si>
  <si>
    <t>316L steel double flared flesh tunnel with black anodized fan blade (The fan spins freely when you blow on it)</t>
  </si>
  <si>
    <t xml:space="preserve">FFAT1/2 </t>
  </si>
  <si>
    <t xml:space="preserve">FFAT9/16 </t>
  </si>
  <si>
    <t xml:space="preserve">FFAT5/8 </t>
  </si>
  <si>
    <t>Gauge: 16mm</t>
  </si>
  <si>
    <t xml:space="preserve">FFAT13/16 </t>
  </si>
  <si>
    <t xml:space="preserve">FFAT7/8 </t>
  </si>
  <si>
    <t xml:space="preserve">FFAT1 </t>
  </si>
  <si>
    <t>FPG</t>
  </si>
  <si>
    <t xml:space="preserve">FPG9/16 </t>
  </si>
  <si>
    <t>Mirror polished surgical steel screw-fit flesh tunnel</t>
  </si>
  <si>
    <t xml:space="preserve">FPG5/8 </t>
  </si>
  <si>
    <t>FRI</t>
  </si>
  <si>
    <t xml:space="preserve">FRI0 </t>
  </si>
  <si>
    <t>Pair of fancy silicon O-Rings</t>
  </si>
  <si>
    <t>FSCPC</t>
  </si>
  <si>
    <t xml:space="preserve">FSCPC2 </t>
  </si>
  <si>
    <t>High polished surgical steel screw-fit flesh tunnel with crystal studded rim</t>
  </si>
  <si>
    <t xml:space="preserve">FSCPC13/16 </t>
  </si>
  <si>
    <t>FSPFR</t>
  </si>
  <si>
    <t xml:space="preserve">FSPFR4 </t>
  </si>
  <si>
    <t>Surgical steel screw-fit flesh tunnel with ferido glued multi crystal studded rim with resin cover. Stones will never fall out guaranteed!</t>
  </si>
  <si>
    <t xml:space="preserve">FSPFR2 </t>
  </si>
  <si>
    <t xml:space="preserve">FSPFR00 </t>
  </si>
  <si>
    <t xml:space="preserve">FSPFR1/2 </t>
  </si>
  <si>
    <t xml:space="preserve">FSPFR9/16 </t>
  </si>
  <si>
    <t xml:space="preserve">FSPFR7/8 </t>
  </si>
  <si>
    <t>FSPW</t>
  </si>
  <si>
    <t xml:space="preserve">FSPW2 </t>
  </si>
  <si>
    <t>High polished surgical steel screw-fit flesh tunnel with laser cut spider web on front</t>
  </si>
  <si>
    <t xml:space="preserve">FSPW0 </t>
  </si>
  <si>
    <t xml:space="preserve">FSPW00 </t>
  </si>
  <si>
    <t>FTAB</t>
  </si>
  <si>
    <t xml:space="preserve">FTAB0 </t>
  </si>
  <si>
    <t>Black acrylic screw-fit flesh tunnel with rainbow color logo</t>
  </si>
  <si>
    <t xml:space="preserve">FTAB00 </t>
  </si>
  <si>
    <t>FTAC</t>
  </si>
  <si>
    <t xml:space="preserve">FTAC13/16 </t>
  </si>
  <si>
    <t>Black acrylic screw-fit flesh tunnel with leopard fur logo</t>
  </si>
  <si>
    <t>FTSCPC</t>
  </si>
  <si>
    <t xml:space="preserve">FTSCPC2 </t>
  </si>
  <si>
    <t>PVD plated surgical steel flesh tunnel with crystal studded rim on the front side</t>
  </si>
  <si>
    <t>FTSCPCR</t>
  </si>
  <si>
    <t xml:space="preserve">FTSCPCR1/2 </t>
  </si>
  <si>
    <t>PVD plated surgical steel flesh tunnel with crystal studded rim on the front side with resin cover. Stones will never fall out guaranteed!</t>
  </si>
  <si>
    <t>FTSI</t>
  </si>
  <si>
    <t xml:space="preserve">FTSI6 </t>
  </si>
  <si>
    <t>Silicone double flared flesh tunnel</t>
  </si>
  <si>
    <t xml:space="preserve">FTSI4 </t>
  </si>
  <si>
    <t>Color: Skin Tone</t>
  </si>
  <si>
    <t xml:space="preserve">FTSI0 </t>
  </si>
  <si>
    <t>Color: Green</t>
  </si>
  <si>
    <t xml:space="preserve">FTSI00 </t>
  </si>
  <si>
    <t xml:space="preserve">FTSI1/2 </t>
  </si>
  <si>
    <t xml:space="preserve">FTSI9/16 </t>
  </si>
  <si>
    <t xml:space="preserve">FTSI5/8 </t>
  </si>
  <si>
    <t xml:space="preserve">FTSI11/16 </t>
  </si>
  <si>
    <t xml:space="preserve">FTSI13/16 </t>
  </si>
  <si>
    <t>FTSPFR</t>
  </si>
  <si>
    <t xml:space="preserve">FTSPFR6 </t>
  </si>
  <si>
    <t>Black PVD plated surgical steel screw-fit flesh tunnel with ferido glued multi crystal studded rim with resin cover. Stones will never fall out guaranteed!</t>
  </si>
  <si>
    <t xml:space="preserve">FTSPFR2 </t>
  </si>
  <si>
    <t xml:space="preserve">FTSPFR1/2 </t>
  </si>
  <si>
    <t xml:space="preserve">FTSPFR9/16 </t>
  </si>
  <si>
    <t>FTSPW</t>
  </si>
  <si>
    <t xml:space="preserve">FTSPW5/8 </t>
  </si>
  <si>
    <t>High polished and black anodized surgical steel screw-fit flesh tunnel with laser cut spider web on front</t>
  </si>
  <si>
    <t>GPNHZ2</t>
  </si>
  <si>
    <t xml:space="preserve">GPNHZ2A </t>
  </si>
  <si>
    <t>18k Gold plated 925 Silver seamless nose ring, 20g (0.8mm) with a 2mm CZ stone encased in a casted prong set</t>
  </si>
  <si>
    <t>GPNHZ25</t>
  </si>
  <si>
    <t xml:space="preserve">GPNHZ25A </t>
  </si>
  <si>
    <t>18k Gold plated 925 Silver seamless nose ring, 20g (0.8mm) with w 2.5mm CZ stone encased in a casted prong set</t>
  </si>
  <si>
    <t>GTPG</t>
  </si>
  <si>
    <t xml:space="preserve">GTPG00 </t>
  </si>
  <si>
    <t>Dual use acrylic plug; glitter plug during the day and glow in the dark plug at night</t>
  </si>
  <si>
    <t xml:space="preserve">GTPG5/8 </t>
  </si>
  <si>
    <t xml:space="preserve">GTPG13/16 </t>
  </si>
  <si>
    <t>HBCRB16</t>
  </si>
  <si>
    <t xml:space="preserve">HBCRB16 </t>
  </si>
  <si>
    <t>High polished surgical steel hinged ball closure ring, 16g (1.2mm) with 3mm ball</t>
  </si>
  <si>
    <t>HBCRBR16</t>
  </si>
  <si>
    <t xml:space="preserve">HBCRBR16 </t>
  </si>
  <si>
    <t>Rose gold plated 316L steel hinged ball closure ring, 16g (1.2mm) with 3mm ball</t>
  </si>
  <si>
    <t>HBCRBT16</t>
  </si>
  <si>
    <t xml:space="preserve">HBCRBT16 </t>
  </si>
  <si>
    <t>Anodized 316L steel hinged ball closure ring, 16g (1.2mm) with 3mm ball</t>
  </si>
  <si>
    <t>HBCRC16</t>
  </si>
  <si>
    <t xml:space="preserve">HBCRC16 </t>
  </si>
  <si>
    <t>High polished surgical steel hinged ball closure ring, 16g (1.2mm) with 3mm ball with bezel set crystal</t>
  </si>
  <si>
    <t>IE3</t>
  </si>
  <si>
    <t xml:space="preserve">IE3 </t>
  </si>
  <si>
    <t>3mm flat disk shaped surgical steel dermal anchor top part for internally threaded, 16g (1.2mm) dermal anchor base plate with a height of 2mm - 2.5mm (this item does only fit our dermal anchors and surface bars)</t>
  </si>
  <si>
    <t>IFTRD</t>
  </si>
  <si>
    <t xml:space="preserve">IFTRD6 </t>
  </si>
  <si>
    <t>PVD plated surgical steel fake flesh tunnel</t>
  </si>
  <si>
    <t xml:space="preserve">IFTRD8 </t>
  </si>
  <si>
    <t xml:space="preserve">IFTRD10 </t>
  </si>
  <si>
    <t>IJF3</t>
  </si>
  <si>
    <t xml:space="preserve">IJF3 </t>
  </si>
  <si>
    <t>316L steel 3mm dermal anchor top part with bezel set flat crystal for 1.6mm (14g) posts with 1.2mm internal threading</t>
  </si>
  <si>
    <t>INTFO5</t>
  </si>
  <si>
    <t xml:space="preserve">INTFO5 </t>
  </si>
  <si>
    <t>Anodized 316L steel Industrial barbell, 14g (1.6mm) with two 5mm frosted steel balls</t>
  </si>
  <si>
    <t>ITJF3</t>
  </si>
  <si>
    <t xml:space="preserve">ITJF3 </t>
  </si>
  <si>
    <t>3mm bezel set clear crystal flat head shaped anodized surgical steel dermal anchor top part for internally threaded, 16g (1.2mm) dermal anchor base plate with a height of 2mm - 2.5mm (this item does only fit our dermal anchors and surface bars)</t>
  </si>
  <si>
    <t>Color: Black Anodized w/ Jet crystal</t>
  </si>
  <si>
    <t>LBB4</t>
  </si>
  <si>
    <t xml:space="preserve">LBB4 </t>
  </si>
  <si>
    <t>Surgical steel labret, 14g (1.6mm) with a 4mm ball</t>
  </si>
  <si>
    <t>LBESCW2</t>
  </si>
  <si>
    <t xml:space="preserve">LBESCW2 </t>
  </si>
  <si>
    <t>Surgical steel labret, 16g (1.2mm) with a cross screw top</t>
  </si>
  <si>
    <t>LBSCW</t>
  </si>
  <si>
    <t xml:space="preserve">LBSCW </t>
  </si>
  <si>
    <t>Surgical steel labret, 14g (1.6mm) with a screw threading tip upper part</t>
  </si>
  <si>
    <t>LBTC4</t>
  </si>
  <si>
    <t xml:space="preserve">LBTC4 </t>
  </si>
  <si>
    <t>LBTTC3</t>
  </si>
  <si>
    <t xml:space="preserve">LBTTC3 </t>
  </si>
  <si>
    <t>Rose gold PVD plated 316L steel labret, 16g (1.2mm) with a 3mm bezel set jewel ball</t>
  </si>
  <si>
    <t>MCD566</t>
  </si>
  <si>
    <t xml:space="preserve">MCD566 </t>
  </si>
  <si>
    <t>MCD589</t>
  </si>
  <si>
    <t xml:space="preserve">MCD589 </t>
  </si>
  <si>
    <t>MCD617</t>
  </si>
  <si>
    <t xml:space="preserve">MCD617 </t>
  </si>
  <si>
    <t>MCD653</t>
  </si>
  <si>
    <t xml:space="preserve">MCD653 </t>
  </si>
  <si>
    <t>MCD710</t>
  </si>
  <si>
    <t xml:space="preserve">MCD710S </t>
  </si>
  <si>
    <t>Surgical steel belly banana, 14g (1.6mm) with an 8mm prong set CZ stone and a dangling tear drop shaped crystal</t>
  </si>
  <si>
    <t xml:space="preserve">MCD710B </t>
  </si>
  <si>
    <t>MCD713</t>
  </si>
  <si>
    <t xml:space="preserve">MCD713 </t>
  </si>
  <si>
    <t>316L steel belly banana, 14g (1.6mm) with an 8mm prong set CZ stone and a dangling long drop shaped SwarovskiⓇ crystal</t>
  </si>
  <si>
    <t>MCD718</t>
  </si>
  <si>
    <t xml:space="preserve">MCD718S </t>
  </si>
  <si>
    <t>Surgical steel belly banana, 14g (1.6mm) with an 8mm prong set CZ stone and a dangling round SwarovskiⓇ crystal</t>
  </si>
  <si>
    <t xml:space="preserve">MCD718B </t>
  </si>
  <si>
    <t>MCDVD11</t>
  </si>
  <si>
    <t xml:space="preserve">MCDVD11 </t>
  </si>
  <si>
    <t>316L steel belly banana, 14g (1.6mm) with a lower 8mm round prong set CZ stone and a dangling sterling silver cross formed by skulls</t>
  </si>
  <si>
    <t>MCDVD14</t>
  </si>
  <si>
    <t xml:space="preserve">MCDVD14 </t>
  </si>
  <si>
    <t>316L steel belly banana, 14g (1.6mm) with a lower 8mm round prong set CZ stone and a dangling sterling silver hamsa</t>
  </si>
  <si>
    <t>MCDVD15</t>
  </si>
  <si>
    <t xml:space="preserve">MCDVD15 </t>
  </si>
  <si>
    <t>316L steel belly banana, 14g (1.6mm) with a lower 8mm round prong set CZ stone and a dangling sterling silver owl</t>
  </si>
  <si>
    <t>MCDVD17</t>
  </si>
  <si>
    <t xml:space="preserve">MCDVD17 </t>
  </si>
  <si>
    <t>316L steel belly banana, 14g (1.6mm) with a lower 8mm round prong set CZ stone and a sterling silver musical note dangling</t>
  </si>
  <si>
    <t>MCDVD28</t>
  </si>
  <si>
    <t xml:space="preserve">MCDVD28 </t>
  </si>
  <si>
    <t>316L steel belly banana, 14g (1.6mm) with a lower 8mm round prong set CZ stone and a sterling silver skull with crossed bones dangling</t>
  </si>
  <si>
    <t>MCDZ375</t>
  </si>
  <si>
    <t xml:space="preserve">MCDZ375 </t>
  </si>
  <si>
    <t>Surgical steel belly banana, 14g (1.6mm) with 5 &amp; 8mm bezel set double jewel ball and a dangling little swan design with round Cubic Zirconia stone</t>
  </si>
  <si>
    <t>Crystal Color: Lavender</t>
  </si>
  <si>
    <t>MCDZ407</t>
  </si>
  <si>
    <t xml:space="preserve">MCDZ407 </t>
  </si>
  <si>
    <t>Surgical steel belly banana, 14g (1.6mm) with an 8mm round prong set CZ stone and a dangling 8mm round CZ stone</t>
  </si>
  <si>
    <t>MCDZ7</t>
  </si>
  <si>
    <t xml:space="preserve">MCDZ7 </t>
  </si>
  <si>
    <t>Surgical steel belly banana, 14g (1.6mm) with an 8mm prong set CZ stone and a dangling dolphin with round prongset CZ stone</t>
  </si>
  <si>
    <t>NBSV1BX</t>
  </si>
  <si>
    <t xml:space="preserve">NBSV1BX </t>
  </si>
  <si>
    <t>Display box with 52 pcs. of 925 sterling silver nose bones, 22g (0.6mm) with 1mm plain silver ball shaped top (in standard packing or in vacuum sealed packing to prevent tarnishing)</t>
  </si>
  <si>
    <t>NC</t>
  </si>
  <si>
    <t xml:space="preserve">NC6 </t>
  </si>
  <si>
    <t>925 silver non-piercing fake nose clip, 20g (0.8mm) with an outer diameter from 6mm to 12mm</t>
  </si>
  <si>
    <t xml:space="preserve">NC8 </t>
  </si>
  <si>
    <t xml:space="preserve">NC10 </t>
  </si>
  <si>
    <t xml:space="preserve">NC12 </t>
  </si>
  <si>
    <t>NPSH8</t>
  </si>
  <si>
    <t xml:space="preserve">NPSH8 </t>
  </si>
  <si>
    <t>316L steel nipple barbell, 14g (1.6mm) with a 5mm cone and casted arrow end</t>
  </si>
  <si>
    <t>NS02</t>
  </si>
  <si>
    <t xml:space="preserve">NS02 </t>
  </si>
  <si>
    <t>NS05RG</t>
  </si>
  <si>
    <t xml:space="preserve">NS05RG </t>
  </si>
  <si>
    <t>NS06RG</t>
  </si>
  <si>
    <t xml:space="preserve">NS06RG </t>
  </si>
  <si>
    <t xml:space="preserve">NSC </t>
  </si>
  <si>
    <t>Surgical steel nose screw, 20g (0.8mm) with 2mm half ball shaped round crystal top</t>
  </si>
  <si>
    <t>NSC18</t>
  </si>
  <si>
    <t xml:space="preserve">NSC18 </t>
  </si>
  <si>
    <t>Surgical steel nose screw, 18g (1mm) with a 2mm round crystal top</t>
  </si>
  <si>
    <t>NSCRT20</t>
  </si>
  <si>
    <t xml:space="preserve">NSCRT20 </t>
  </si>
  <si>
    <t>Clear Bio-flexible nose screw retainer, 20g (0.8mm) with 2mm ball shaped top</t>
  </si>
  <si>
    <t>NSCSTOP</t>
  </si>
  <si>
    <t xml:space="preserve">NSCSTOP </t>
  </si>
  <si>
    <t>Surgical steel nose screw, 20g (0.8mm) with star shaped top and round 1.5mm synthetic opal center</t>
  </si>
  <si>
    <t>Color: Dark green</t>
  </si>
  <si>
    <t>NSXRSB</t>
  </si>
  <si>
    <t xml:space="preserve">NSXRSB </t>
  </si>
  <si>
    <t>Display box with 52 pcs of 925 sterling silver nose studs, 22g (0.6mm) with rose gold plating and 1.5mm ball shaped top and real rose gold plating (in standard packing or in vacuum sealed packing to prevent tarnishing)</t>
  </si>
  <si>
    <t>PARGC</t>
  </si>
  <si>
    <t xml:space="preserve">PARGC00 </t>
  </si>
  <si>
    <t>Areng wood double flare plug with giant clear SwarovskiⓇ crystal center</t>
  </si>
  <si>
    <t xml:space="preserve">PARGC1/2 </t>
  </si>
  <si>
    <t xml:space="preserve">PARGC9/16 </t>
  </si>
  <si>
    <t xml:space="preserve">PARGC5/8 </t>
  </si>
  <si>
    <t>PGSAA</t>
  </si>
  <si>
    <t xml:space="preserve">PGSAA00 </t>
  </si>
  <si>
    <t>Real jade double flared stone plug</t>
  </si>
  <si>
    <t xml:space="preserve">PGSAA1/2 </t>
  </si>
  <si>
    <t xml:space="preserve">PGSAA9/16 </t>
  </si>
  <si>
    <t xml:space="preserve">PGSAA11/16 </t>
  </si>
  <si>
    <t xml:space="preserve">PGSAA13/16 </t>
  </si>
  <si>
    <t>PGSBB</t>
  </si>
  <si>
    <t xml:space="preserve">PGSBB6 </t>
  </si>
  <si>
    <t>Moon stone double flare plug (opalite)</t>
  </si>
  <si>
    <t xml:space="preserve">PGSBB11/16 </t>
  </si>
  <si>
    <t xml:space="preserve">PGSBB13/16 </t>
  </si>
  <si>
    <t>PGSCC</t>
  </si>
  <si>
    <t xml:space="preserve">PGSCC6 </t>
  </si>
  <si>
    <t>Rose quartz double flared stone plug</t>
  </si>
  <si>
    <t xml:space="preserve">PGSCC4 </t>
  </si>
  <si>
    <t xml:space="preserve">PGSCC2 </t>
  </si>
  <si>
    <t xml:space="preserve">PGSCC0 </t>
  </si>
  <si>
    <t xml:space="preserve">PGSCC00 </t>
  </si>
  <si>
    <t xml:space="preserve">PGSCC9/16 </t>
  </si>
  <si>
    <t xml:space="preserve">PGSCC5/8 </t>
  </si>
  <si>
    <t xml:space="preserve">PGSCC11/16 </t>
  </si>
  <si>
    <t xml:space="preserve">PGSCC13/16 </t>
  </si>
  <si>
    <t>PGSFF</t>
  </si>
  <si>
    <t xml:space="preserve">PGSFF11/16 </t>
  </si>
  <si>
    <t>Amethyst double flared stone plug</t>
  </si>
  <si>
    <t>PGSGG</t>
  </si>
  <si>
    <t xml:space="preserve">PGSGG00 </t>
  </si>
  <si>
    <t>Green Glitter Sand stone double flared stone plug</t>
  </si>
  <si>
    <t xml:space="preserve">PGSGG11/16 </t>
  </si>
  <si>
    <t>PGSQ</t>
  </si>
  <si>
    <t xml:space="preserve">PGSQ13/16 </t>
  </si>
  <si>
    <t>Turquoise stone double flared plug</t>
  </si>
  <si>
    <t>PGSQQ</t>
  </si>
  <si>
    <t xml:space="preserve">PGSQQ13/16 </t>
  </si>
  <si>
    <t>Green Fluorite double flare stone plug</t>
  </si>
  <si>
    <t>PSAY</t>
  </si>
  <si>
    <t xml:space="preserve">PSAY0 </t>
  </si>
  <si>
    <t>Organic double flared flesh tunnel with sawo,areng and jack fruit wood</t>
  </si>
  <si>
    <t xml:space="preserve">PSAY13/16 </t>
  </si>
  <si>
    <t>PSP</t>
  </si>
  <si>
    <t xml:space="preserve">PSP10S </t>
  </si>
  <si>
    <t>Pincher Size: Thickness 2.5mm &amp; width 10mm</t>
  </si>
  <si>
    <t>Surgical steel septum pincher with double rubber O-rings</t>
  </si>
  <si>
    <t xml:space="preserve">PSP8S </t>
  </si>
  <si>
    <t>Pincher Size: Thickness 3mm &amp; width 10mm</t>
  </si>
  <si>
    <t>PWB</t>
  </si>
  <si>
    <t xml:space="preserve">PWB0 </t>
  </si>
  <si>
    <t>Coconut wood double flared solid plug</t>
  </si>
  <si>
    <t xml:space="preserve">PWB00 </t>
  </si>
  <si>
    <t xml:space="preserve">PWB1/2 </t>
  </si>
  <si>
    <t xml:space="preserve">PWB9/16 </t>
  </si>
  <si>
    <t xml:space="preserve">PWB5/8 </t>
  </si>
  <si>
    <t xml:space="preserve">PWB13/16 </t>
  </si>
  <si>
    <t xml:space="preserve">PWB1 </t>
  </si>
  <si>
    <t>PWBXL</t>
  </si>
  <si>
    <t xml:space="preserve">PWBXL1 </t>
  </si>
  <si>
    <t>XL size palm wood concave double flare plug</t>
  </si>
  <si>
    <t>PWK</t>
  </si>
  <si>
    <t xml:space="preserve">PWK6 </t>
  </si>
  <si>
    <t>Black horn double flared solid plug</t>
  </si>
  <si>
    <t xml:space="preserve">PWK4 </t>
  </si>
  <si>
    <t xml:space="preserve">PWK00 </t>
  </si>
  <si>
    <t>PWKK</t>
  </si>
  <si>
    <t xml:space="preserve">PWKK6 </t>
  </si>
  <si>
    <t>Double flare areng wood plug</t>
  </si>
  <si>
    <t xml:space="preserve">PWKK4 </t>
  </si>
  <si>
    <t xml:space="preserve">PWKK00 </t>
  </si>
  <si>
    <t xml:space="preserve">PWKK1/2 </t>
  </si>
  <si>
    <t xml:space="preserve">PWKK9/16 </t>
  </si>
  <si>
    <t xml:space="preserve">PWKK5/8 </t>
  </si>
  <si>
    <t xml:space="preserve">PWKK11/16 </t>
  </si>
  <si>
    <t xml:space="preserve">PWKK3/4 </t>
  </si>
  <si>
    <t>Gauge: 19mm</t>
  </si>
  <si>
    <t xml:space="preserve">PWKK13/16 </t>
  </si>
  <si>
    <t xml:space="preserve">PWKK7/8 </t>
  </si>
  <si>
    <t xml:space="preserve">PWKK1 </t>
  </si>
  <si>
    <t>RSNHO15</t>
  </si>
  <si>
    <t xml:space="preserve">RSNHO15A </t>
  </si>
  <si>
    <t>Rose Gold plated 925 Silver seamless nose ring, 20g (0.8mm) with a 1.5mm synthethic opal encased in a casted prong set</t>
  </si>
  <si>
    <t>RSNHO2</t>
  </si>
  <si>
    <t xml:space="preserve">RSNHO2A </t>
  </si>
  <si>
    <t>Rose Gold plated 925 Silver seamless nose ring, 20g (0.8mm) with a 2mm synthethic opal encased in a casted prong set</t>
  </si>
  <si>
    <t>RSNHZ15</t>
  </si>
  <si>
    <t xml:space="preserve">RSNHZ15A </t>
  </si>
  <si>
    <t>Rose Gold plated 925 Silver seamless nose ring, 20g (0.8mm) with a 1.5mm CZ stone encased in a casted prong set</t>
  </si>
  <si>
    <t>RSNHZ2</t>
  </si>
  <si>
    <t xml:space="preserve">RSNHZ2A </t>
  </si>
  <si>
    <t>Rose Gold plated 925 Silver seamless nose ring, 20g (0.8mm) with a 2mm CZ stone encased in a casted prong set</t>
  </si>
  <si>
    <t>RSNHZ25</t>
  </si>
  <si>
    <t xml:space="preserve">RSNHZ25A </t>
  </si>
  <si>
    <t>Rose Gold plated 925 Silver seamless nose ring, 20g (0.8mm) with w 2.5mm CZ stone encased in a casted prong set</t>
  </si>
  <si>
    <t>SBCRT4</t>
  </si>
  <si>
    <t xml:space="preserve">SBCRT4 </t>
  </si>
  <si>
    <t>PVD plated 316L steel spring loaded Ball closure ring, 4g (5mm) with an 8mm ball</t>
  </si>
  <si>
    <t>SBCRT6</t>
  </si>
  <si>
    <t xml:space="preserve">SBCRT6 </t>
  </si>
  <si>
    <t>PVD plated 316L steel spring loaded Ball closure ring, 6g (4mm) with an 8mm ball</t>
  </si>
  <si>
    <t>SEGH18</t>
  </si>
  <si>
    <t xml:space="preserve">SEGH18 </t>
  </si>
  <si>
    <t>Length: 5mm</t>
  </si>
  <si>
    <t>High polished surgical steel hinged segment ring, 18g (1.0mm)</t>
  </si>
  <si>
    <t>SEGH8</t>
  </si>
  <si>
    <t xml:space="preserve">SEGH8 </t>
  </si>
  <si>
    <t>High polished surgical steel hinged segment ring, 8g (3mm)</t>
  </si>
  <si>
    <t>SEGHR16F</t>
  </si>
  <si>
    <t xml:space="preserve">SEGHR16F </t>
  </si>
  <si>
    <t>Rose gold plated surgical steel hinged segment ring, 16g (1.2mm) with crystals on the lower half</t>
  </si>
  <si>
    <t>SEGHT14</t>
  </si>
  <si>
    <t xml:space="preserve">SEGHT14 </t>
  </si>
  <si>
    <t>PVD plated surgical steel hinged segment ring, 14g (1.6mm)</t>
  </si>
  <si>
    <t xml:space="preserve">SEGHT16 </t>
  </si>
  <si>
    <t>PVD plated surgical steel hinged segment ring, 16g (1.2mm)</t>
  </si>
  <si>
    <t>SEGHT16E</t>
  </si>
  <si>
    <t xml:space="preserve">SEGHT16E </t>
  </si>
  <si>
    <t>Anodized surgical steel hinged segment ring, 16g (1.2mm) with small crystals</t>
  </si>
  <si>
    <t>SELD16</t>
  </si>
  <si>
    <t xml:space="preserve">SELD16 </t>
  </si>
  <si>
    <t>D shaped annealed 316L steel seamless hoop ring, 16g (1.2mm)</t>
  </si>
  <si>
    <t>SELT16</t>
  </si>
  <si>
    <t xml:space="preserve">SELT16 </t>
  </si>
  <si>
    <t>PVD plated annealed 316L steel seamless hoop ring, 16g (1.2mm)</t>
  </si>
  <si>
    <t xml:space="preserve">SELT20 </t>
  </si>
  <si>
    <t>PVD plated annealed 316L steel seamless hoop ring, 20g (0.8mm)</t>
  </si>
  <si>
    <t>SELTW16</t>
  </si>
  <si>
    <t xml:space="preserve">SELTW16 </t>
  </si>
  <si>
    <t>PVD plated annealed surgical steel seamless ring, 16g (1.2mm) with a twisted wire design</t>
  </si>
  <si>
    <t>SEPA</t>
  </si>
  <si>
    <t xml:space="preserve">SEPA16 </t>
  </si>
  <si>
    <t>316L Surgical steel septum retainer in a simple inverted U shape</t>
  </si>
  <si>
    <t xml:space="preserve">SEPA12 </t>
  </si>
  <si>
    <t>Gauge: 2mm</t>
  </si>
  <si>
    <t xml:space="preserve">SEPA8 </t>
  </si>
  <si>
    <t>SEPD</t>
  </si>
  <si>
    <t xml:space="preserve">SEPD16 </t>
  </si>
  <si>
    <t>316L steel septum retainer in a bell shape with outward pointing ends</t>
  </si>
  <si>
    <t>SEPS16</t>
  </si>
  <si>
    <t xml:space="preserve">SEPS16 </t>
  </si>
  <si>
    <t>High polished surgical steel septum clicker with a 16g (1.2mm) closure bar with Indian design</t>
  </si>
  <si>
    <t>SEPW16</t>
  </si>
  <si>
    <t xml:space="preserve">SEPW16 </t>
  </si>
  <si>
    <t>High polished surgical steel septum clicker with a 16g (1.2mm) closure bar with Indian swirl design</t>
  </si>
  <si>
    <t>SHP</t>
  </si>
  <si>
    <t xml:space="preserve">SHP6 </t>
  </si>
  <si>
    <t>High polished internally threaded surgical steel double flare flesh tunnel</t>
  </si>
  <si>
    <t xml:space="preserve">SHP2 </t>
  </si>
  <si>
    <t xml:space="preserve">SHP00 </t>
  </si>
  <si>
    <t xml:space="preserve">SHP9/16 </t>
  </si>
  <si>
    <t xml:space="preserve">SHP7/8 </t>
  </si>
  <si>
    <t>SIPG</t>
  </si>
  <si>
    <t xml:space="preserve">SIPG4 </t>
  </si>
  <si>
    <t>Silicone double flared solid plug retainer</t>
  </si>
  <si>
    <t xml:space="preserve">SIPG2 </t>
  </si>
  <si>
    <t xml:space="preserve">SIPG0 </t>
  </si>
  <si>
    <t xml:space="preserve">SIPG00 </t>
  </si>
  <si>
    <t>TAJF3</t>
  </si>
  <si>
    <t xml:space="preserve">TAJF3 </t>
  </si>
  <si>
    <t>Titanium G23 dermal anchor top part with 3mm bezel set crystal (this item does only fit our dermal anchors and surface bars)</t>
  </si>
  <si>
    <t>TAJF4</t>
  </si>
  <si>
    <t xml:space="preserve">TAJF4 </t>
  </si>
  <si>
    <t>4mm flat shaped titanium G23 dermal anchor top part with crystal for internally threaded, 16g (1.2mm) dermal anchor base plate with a height of 2mm - 2.5mm (this item does only fit our dermal anchors and surface bars)</t>
  </si>
  <si>
    <t>TAJF5</t>
  </si>
  <si>
    <t xml:space="preserve">TAJF5 </t>
  </si>
  <si>
    <t>5mm flat shaped titanium G23 dermal anchor top part with crystal for internally threaded, 16g (1.2mm) dermal anchor base plate with a height of 2mm - 2.5mm (this item does only fit our dermal anchors and surface bars)</t>
  </si>
  <si>
    <t>Crystal Color: AB Light Siam</t>
  </si>
  <si>
    <t>TEND</t>
  </si>
  <si>
    <t xml:space="preserve">TEND </t>
  </si>
  <si>
    <t>PVD plated 316L steel endless nose ring, 0.6mm (22g) with inner diameter from 8mm to 10mm</t>
  </si>
  <si>
    <t>TLBB25</t>
  </si>
  <si>
    <t xml:space="preserve">TLBB25 </t>
  </si>
  <si>
    <t xml:space="preserve">316L steel Tragus Labret, 16g (1.2mm) with a tiny 2.5mm round base plate suitable for tragus piercings and a 2.5mm ball </t>
  </si>
  <si>
    <t>TLBB5S</t>
  </si>
  <si>
    <t xml:space="preserve">TLBB5S </t>
  </si>
  <si>
    <t xml:space="preserve">316L steel Tragus Labret, 16g (1.2mm) with a tiny 2.5mm round base plate suitable for tragus piercings and a 5mm ball </t>
  </si>
  <si>
    <t>Length: 4mm</t>
  </si>
  <si>
    <t>TPAAR</t>
  </si>
  <si>
    <t xml:space="preserve">TPAAR2 </t>
  </si>
  <si>
    <t>Black acrylic taper with hot printed cute stars pattern with double rubber O-rings</t>
  </si>
  <si>
    <t xml:space="preserve">TPAAR00 </t>
  </si>
  <si>
    <t xml:space="preserve">TPAAR1/2 </t>
  </si>
  <si>
    <t>TPCOR</t>
  </si>
  <si>
    <t xml:space="preserve">TPCOR0 </t>
  </si>
  <si>
    <t>Coconut wood taper with double rubber O-rings</t>
  </si>
  <si>
    <t>TRGT9</t>
  </si>
  <si>
    <t xml:space="preserve">TRGT9 </t>
  </si>
  <si>
    <t>Color: Blue Anodized w/ Clear crystal</t>
  </si>
  <si>
    <t>PVD plated surgical steel tragus barbell, 16g (1.2mm) with upper 4mm multi jewel ball and a lower 3mm plain steel ball</t>
  </si>
  <si>
    <t>TRGTT34</t>
  </si>
  <si>
    <t xml:space="preserve">TRGTT34 </t>
  </si>
  <si>
    <t>Rose gold plated surgical steel tragus piercing barbell, 16g (1.2mm) with 3mm frosted steel top ball and 3mm plain steel lower ball</t>
  </si>
  <si>
    <t>TRSI</t>
  </si>
  <si>
    <t xml:space="preserve">TRSI00 </t>
  </si>
  <si>
    <t>Triangle shaped silicone double flared flesh tunnel</t>
  </si>
  <si>
    <t>TSA2</t>
  </si>
  <si>
    <t xml:space="preserve">TSA2 </t>
  </si>
  <si>
    <t>Height: 2mm</t>
  </si>
  <si>
    <t>High polished titanium G23 base part for dermal anchor, 14g (1.6mm) with surface piercing with three circular holes in the base plate and with a 16g (1.2mm) internal threading connector (this product only fits our dermal anchor top parts)</t>
  </si>
  <si>
    <t>Height: 2.5mm</t>
  </si>
  <si>
    <t>TSA3</t>
  </si>
  <si>
    <t xml:space="preserve">TSA3 </t>
  </si>
  <si>
    <t>High polished titanium G23 base part for dermal anchor, 14g (1.6mm) with surface piercing with a long hole and a circular holes in the base plate and with a 16g (1.2mm) internal threading connector (this product only fits our dermal anchor top parts)</t>
  </si>
  <si>
    <t>UBBC</t>
  </si>
  <si>
    <t xml:space="preserve">UBBC </t>
  </si>
  <si>
    <t>High polished titanium G23 barbell, 1.6mm (14g) with 6mm upper bezel set jewel ball and lower 5mm plain titanium ball</t>
  </si>
  <si>
    <t>UBBINDS</t>
  </si>
  <si>
    <t xml:space="preserve">UBBINDS </t>
  </si>
  <si>
    <t>High polished titanium G23 industrial barbell, 1.2mm (16g) with two 4mm balls</t>
  </si>
  <si>
    <t>UBBINDZ</t>
  </si>
  <si>
    <t xml:space="preserve">UBBINDZ14X31X5 </t>
  </si>
  <si>
    <t>Length: 31mm</t>
  </si>
  <si>
    <t>High polished titanium G23 industrial barbell, 1.6mm (14g) with two 5mm balls and round 1.5mm Cubic Zirconia (CZ) stones set on the barbell</t>
  </si>
  <si>
    <t xml:space="preserve">UBBINDZ14X38X5 </t>
  </si>
  <si>
    <t xml:space="preserve">UBBINDZ14X34X5 </t>
  </si>
  <si>
    <t>Length: 34mm</t>
  </si>
  <si>
    <t>UBN1CG</t>
  </si>
  <si>
    <t xml:space="preserve">UBN1CG </t>
  </si>
  <si>
    <t>Titanium G23 belly banana, 14g (1.6mm) with an 8mm bezel set jewel ball and an upper 5mm plain titanium ball</t>
  </si>
  <si>
    <t>UCBB3</t>
  </si>
  <si>
    <t xml:space="preserve">UCBB3 </t>
  </si>
  <si>
    <t>High polished titanium G23 circular barbell, 1.6mm (14g) with two 3mm balls</t>
  </si>
  <si>
    <t>UINDB4</t>
  </si>
  <si>
    <t xml:space="preserve">UINDB4 </t>
  </si>
  <si>
    <t>High polished titanium G23 industrial barbell, 1.6mm (14g) with two 4mm balls</t>
  </si>
  <si>
    <t>ULB4S</t>
  </si>
  <si>
    <t xml:space="preserve">ULB4S </t>
  </si>
  <si>
    <t>Titanium G23 labret, 16g (1.2mm) with a 4mm ball</t>
  </si>
  <si>
    <t>ULBC3</t>
  </si>
  <si>
    <t xml:space="preserve">ULBC3 </t>
  </si>
  <si>
    <t>Titanium G23 labret, 16g (1.2mm) with a 3mm bezel set jewel ball</t>
  </si>
  <si>
    <t>UMCDZ407</t>
  </si>
  <si>
    <t xml:space="preserve">UMCDZ407 </t>
  </si>
  <si>
    <t>High polished titanium G23 belly banana with 5mm ball, 14g (1.6mm) with a brass 8mm round prong set Cubic Zirconia (CZ) stone and a dangling 8mm round Cubic Zirconia (CZ) stone</t>
  </si>
  <si>
    <t>UNBC</t>
  </si>
  <si>
    <t xml:space="preserve">UNBC </t>
  </si>
  <si>
    <t>Titanium G23 nose bone, 18g (1mm) with bezel set round crystal top</t>
  </si>
  <si>
    <t>UNSB15</t>
  </si>
  <si>
    <t xml:space="preserve">UNSB15 </t>
  </si>
  <si>
    <t>High polished titanium G23 nose screw, 0.8mm (20g) with a 1.5mm ball shaped top</t>
  </si>
  <si>
    <t>UNSC</t>
  </si>
  <si>
    <t xml:space="preserve">UNSC </t>
  </si>
  <si>
    <t>High polished titanium G23 nose screw, 1mm (18g) with 2.5mm bezel set color round crystal</t>
  </si>
  <si>
    <t>USET05</t>
  </si>
  <si>
    <t xml:space="preserve">USET05 </t>
  </si>
  <si>
    <t>USGSH11</t>
  </si>
  <si>
    <t xml:space="preserve">USGSH11A </t>
  </si>
  <si>
    <t>High polished titanium G23 hinged segment ring, 1.2mm (16g) with side facing CNC set Cubic Zirconia (CZ) stones at the side, inner diameter from 6mm to 10mm</t>
  </si>
  <si>
    <t xml:space="preserve">USGSH11G </t>
  </si>
  <si>
    <t>USGTSH11</t>
  </si>
  <si>
    <t xml:space="preserve">USGTSH11D </t>
  </si>
  <si>
    <t>PVD plated titanium G23 hinged segment ring, 1.2mm (16g) with side facing CNC set Cubic Zirconia (CZ) stones at the side, inner diameter from 6mm to 10mm</t>
  </si>
  <si>
    <t xml:space="preserve">USGTSH11A </t>
  </si>
  <si>
    <t>VSEPC14</t>
  </si>
  <si>
    <t xml:space="preserve">VSEPC14 </t>
  </si>
  <si>
    <t>925 Silver septum clicker with a 14g (1.6mm) 316L steel closure bar with a small prong set CZ stones</t>
  </si>
  <si>
    <t>VSEPH14</t>
  </si>
  <si>
    <t xml:space="preserve">VSEPH14 </t>
  </si>
  <si>
    <t>925 Silver septum clicker with a 14g (1.6mm) 316L steel closure bar with 3 big CZ stones and 4 small CZ stone</t>
  </si>
  <si>
    <t>WRA</t>
  </si>
  <si>
    <t xml:space="preserve">WRA10 </t>
  </si>
  <si>
    <t>Gauge: 2.5mm</t>
  </si>
  <si>
    <t>Surgical steel wire spiral taper</t>
  </si>
  <si>
    <t>XABUVB5</t>
  </si>
  <si>
    <t xml:space="preserve">XABUVB5 </t>
  </si>
  <si>
    <t>Set of 10 pcs. of 5mm AB coated acrylic balls with 14g (1.6mm) threading</t>
  </si>
  <si>
    <t>XABUVB8</t>
  </si>
  <si>
    <t xml:space="preserve">XABUVB8 </t>
  </si>
  <si>
    <t>Set of 10 pcs. of 8mm AB coated acrylic balls with 14g (1.6mm) threading</t>
  </si>
  <si>
    <t>Color: Purple</t>
  </si>
  <si>
    <t>XALB16G</t>
  </si>
  <si>
    <t xml:space="preserve">XALB16G </t>
  </si>
  <si>
    <t>Pack of 10 pcs. of Flexible acrylic labret with external threading, 16g (1.2mm)</t>
  </si>
  <si>
    <t>XBN16G</t>
  </si>
  <si>
    <t xml:space="preserve">XBN16G </t>
  </si>
  <si>
    <t>Pack of 10 pcs. of high polished 316L steel eyebrow banana posts - threading 1.2mm (16g)</t>
  </si>
  <si>
    <t>XBT25</t>
  </si>
  <si>
    <t xml:space="preserve">XBT25 </t>
  </si>
  <si>
    <t>Pack of 10 pcs. of 2.5mm anodized surgical steel balls with threading 1.2mm (16g)</t>
  </si>
  <si>
    <t>XBT3G</t>
  </si>
  <si>
    <t xml:space="preserve">XBT3G </t>
  </si>
  <si>
    <t>Pack of 10 pcs. of 3mm anodized surgical steel balls with threading 1.6mm (14g)</t>
  </si>
  <si>
    <t>XBTT4S</t>
  </si>
  <si>
    <t xml:space="preserve">XBTT4S </t>
  </si>
  <si>
    <t>Pack of 10 pcs. of 4mm rose gold PVD plated 316L steel balls with 1.2mm threading (16g)</t>
  </si>
  <si>
    <t>XBTT5G</t>
  </si>
  <si>
    <t xml:space="preserve">XBTT5G </t>
  </si>
  <si>
    <t>Pack of 10 pcs. of 5mm rose gold PVD plated 316L steel balls with 1.6mm threading (14g)</t>
  </si>
  <si>
    <t>XCNT4G</t>
  </si>
  <si>
    <t xml:space="preserve">XCNT4G </t>
  </si>
  <si>
    <t>Pack of 10 pcs. of 4mm anodized surgical steel cones with threading 1.6mm (14g)</t>
  </si>
  <si>
    <t>XFOBT3G</t>
  </si>
  <si>
    <t xml:space="preserve">XFOBT3G </t>
  </si>
  <si>
    <t>Pack of 10 pcs. of 3mm PVD plated 316L steel ball with a frosted effect surface - 1.6mm threading (14g)</t>
  </si>
  <si>
    <t>XFOBTT3S</t>
  </si>
  <si>
    <t xml:space="preserve">XFOBTT3S </t>
  </si>
  <si>
    <t>Pack of 10 pcs. of 3mm Rose gold plated 316L steel ball with a frosted effect surface - 1.2mm threading (16g)</t>
  </si>
  <si>
    <t>XFOBTT5G</t>
  </si>
  <si>
    <t xml:space="preserve">XFOBTT5G </t>
  </si>
  <si>
    <t>Pack of 10 pcs. of 5mm Rose gold plated 316L steel ball with a frosted effect surface - 1.6mm threading (14g)</t>
  </si>
  <si>
    <t>XJBT25S</t>
  </si>
  <si>
    <t xml:space="preserve">XJBT25S </t>
  </si>
  <si>
    <t>Pack of 10 pcs. of 2.5 mm tiny anodized surgical steel balls with bezel set crystal and with 1.2mm threading (16g)</t>
  </si>
  <si>
    <t>Color: Black Anodized w/ Aquamarine crystal</t>
  </si>
  <si>
    <t>XORI</t>
  </si>
  <si>
    <t xml:space="preserve">XORI14 </t>
  </si>
  <si>
    <t>Pack of 10 pcs. of 14g rubber O-ring with 1.5mm thickness</t>
  </si>
  <si>
    <t xml:space="preserve">XORI6 </t>
  </si>
  <si>
    <t xml:space="preserve">XORI2 </t>
  </si>
  <si>
    <t xml:space="preserve">XORI0 </t>
  </si>
  <si>
    <t xml:space="preserve">XORI00 </t>
  </si>
  <si>
    <t xml:space="preserve">XORI1/2 </t>
  </si>
  <si>
    <t>XTBB14G</t>
  </si>
  <si>
    <t xml:space="preserve">XTBB14GS </t>
  </si>
  <si>
    <t>Pack of 10 pcs. of anodized 316L steel steel barbells posts - threading 1.6mm (14g)</t>
  </si>
  <si>
    <t>XTBB16G</t>
  </si>
  <si>
    <t xml:space="preserve">XTBB16GS </t>
  </si>
  <si>
    <t>Pack of 10 pcs. of anodized 316L steel barbells posts - threading 1.2mm (16g)</t>
  </si>
  <si>
    <t xml:space="preserve">XTBB16G </t>
  </si>
  <si>
    <t xml:space="preserve">XTBB16GL </t>
  </si>
  <si>
    <t>XTCB16G</t>
  </si>
  <si>
    <t xml:space="preserve">XTCB16G </t>
  </si>
  <si>
    <t>Pack of 10 pcs. of anodized 316L steel circular barbell posts - threading 1.2mm (16g)</t>
  </si>
  <si>
    <t>XTTBN14G</t>
  </si>
  <si>
    <t xml:space="preserve">XTTBN14G </t>
  </si>
  <si>
    <t>Pack of 10 pcs. of rose gold PVD plated 316L steel belly banana posts with a 1.6mm threading (14g)</t>
  </si>
  <si>
    <t>XTTLB14G</t>
  </si>
  <si>
    <t xml:space="preserve">XTTLB14G </t>
  </si>
  <si>
    <t>Pack of 10 pcs. of rose gold PVD plated 316L steel labret posts with a 1.6mm threading (14g)</t>
  </si>
  <si>
    <t>XUBB16G</t>
  </si>
  <si>
    <t xml:space="preserve">XUBB16GS </t>
  </si>
  <si>
    <t>Pack of 10 pcs. of high polished titanium G23 barbell bars, 16g (1.2mm)</t>
  </si>
  <si>
    <t>XUBN16G</t>
  </si>
  <si>
    <t xml:space="preserve">XUBN16G </t>
  </si>
  <si>
    <t>Pack of 10 pcs. of high polished titanium G23 banana bars, 16g (1.2mm)</t>
  </si>
  <si>
    <t>Nine Thousand Two Hundred Six and 58 cents USD</t>
  </si>
  <si>
    <t>925 Silver fake septum ring, 18g (1mm) with a thin rope wrapped all around the ring and a outer diameter of 1/2'' (12mm)</t>
  </si>
  <si>
    <t>925 Silver septum ring, 18g (1mm) in an indian design - inner diameter of 5/16'' (8mm)</t>
  </si>
  <si>
    <t>925 Silver septum ring, 18g (1mm) in a Indian design - inner diameter of 5/16'' (8mm)</t>
  </si>
  <si>
    <t>925 Silver septum ring, 18g (1mm) with a Indian inspired design - inner diameter of 5/16'' (8mm)</t>
  </si>
  <si>
    <t>925 Silver fake septum clicker, 18g (1mm) with a 3mm prong set CZ stone in the middle surrounded by 2mm prong set CZ stones - outer diameter of 1/2'' (12mm)</t>
  </si>
  <si>
    <t>316L steel barbell, 16g (1.2mm) with two 4mm balls, length 1/4'' (6mm) and connected to a fake slave helix clip (sold per piece and not per pair)</t>
  </si>
  <si>
    <t>Anodized surgical steel tragus piercing barbell, 16g (1.2mm) with top 4mm ball and lower 3mm ball - length 1/4'' (6mm)</t>
  </si>
  <si>
    <t>Surgical steel tongue barbell, 14g (1.6mm) with 7mm flat top with ferido glued crystals with a big crystal center in a different color and resin cover - length 5/8'' (16mm)</t>
  </si>
  <si>
    <t>Surgical steel tongue barbell 14g (1.6mm) with 5mm glow in the dark balls - length 5/8'' (16mm)</t>
  </si>
  <si>
    <t>Surgical steel tongue barbell, 14g (1.6mm) with a flat flower shaped top with ferido glued crystals with resin cover and a lower 5mm steel ball - length 5/8'' (16mm)</t>
  </si>
  <si>
    <t>Anodized 316L steel tongue barbell, 14g (1.6mm) with a lower 5mm ball and a upper 6mm flat top with ferido glued clear crystals and resin cover - length 5/8'' (16mm)</t>
  </si>
  <si>
    <t>Anodized surgical steel tongue barbell, 14g (1.6mm) with a 6mm heart shaped flat top and a lower 6mm ball - length 5/8'' (16mm)</t>
  </si>
  <si>
    <t>316L steel tongue barbell, 14g (1.6mm) with 5mm acrylic UV balls - length 5/8'' (16mm)</t>
  </si>
  <si>
    <t>Surgical steel tongue barbell, 14g (1.6mm) with 5mm acrylic UV dice - length 5/8'' (16mm)</t>
  </si>
  <si>
    <t>Surgical steel belly banana, 14g (1.6mm) with 5 &amp; 8mm acrylic multi color swirl pattern balls - length 3/8'' (10mm)</t>
  </si>
  <si>
    <t>High polished surgical steel double flared flesh tunnel - size 12g to 2'' (2mm - 52mm)</t>
  </si>
  <si>
    <t>PVD plated surgical steel double flared flesh tunnel - 12g (2mm) to 2'' (52mm)</t>
  </si>
  <si>
    <t>Anodized surgical steel labret, 14g (1.6mm) with a 4mm bezel set jewel ball - length 5/16'' (8mm)</t>
  </si>
  <si>
    <t>Surgical steel belly banana, 14g (1.6mm) with an 8mm bezel set jewel ball and a dangling dragonfly (dangling are made from 925 Silver plated brass)- length 3/8'' (10mm)</t>
  </si>
  <si>
    <t>Surgical steel belly banana, 14g (1.6mm) with an 8mm bezel set jewel ball and a dangling anchor with a 5mm dangling CZ stone - length 3/8'' (10mm)</t>
  </si>
  <si>
    <t>Surgical steel belly banana, 14g (1.6mm) with a 8mm bezel set jewel ball and a dangling infinity symbol with crystals - length 3/8'' (10mm)</t>
  </si>
  <si>
    <t>Surgical steel belly banana, 14g (1.6mm) with an 8mm bezel set jewel ball and a dangling plain silver colored bird wing - length 3/8'' (10mm)</t>
  </si>
  <si>
    <t>Sterling Silver endless nose hoop, 22g (0.6mm) with an outer diameter of 3/8'' (10mm) - 1 piece</t>
  </si>
  <si>
    <t>Sterling Silver nose hoop, 22g (0.6mm) real gold 18k plated ball and an outer diameter of 5/16'' (8mm) - 1 piece</t>
  </si>
  <si>
    <t>Sterling Silver nose hoop, 22g (0.6mm) with real 18kt gold plated ball and an outer diameter of 3/8'' (10mm) - 1 piece</t>
  </si>
  <si>
    <t>First time tongue piercing kit of Titanium G23 including 3 pcs of 14g (1.6mm) barbell with a length of 5/8'', 3/4'' and 7/8'' (16/19/22mm) and two 6mm balls</t>
  </si>
  <si>
    <t>Didi</t>
  </si>
  <si>
    <r>
      <t xml:space="preserve">40% Discount as per </t>
    </r>
    <r>
      <rPr>
        <b/>
        <sz val="10"/>
        <color theme="1"/>
        <rFont val="Arial"/>
        <family val="2"/>
      </rPr>
      <t>Platinum Membership</t>
    </r>
    <r>
      <rPr>
        <sz val="10"/>
        <color theme="1"/>
        <rFont val="Arial"/>
        <family val="2"/>
      </rPr>
      <t>:</t>
    </r>
  </si>
  <si>
    <r>
      <t xml:space="preserve">Free Shipping to Sweden via DHL as per </t>
    </r>
    <r>
      <rPr>
        <b/>
        <sz val="10"/>
        <color theme="1"/>
        <rFont val="Arial"/>
        <family val="2"/>
      </rPr>
      <t>Platinum Membership</t>
    </r>
    <r>
      <rPr>
        <sz val="10"/>
        <color theme="1"/>
        <rFont val="Arial"/>
        <family val="2"/>
      </rPr>
      <t>:</t>
    </r>
  </si>
  <si>
    <t>Added Items via Email 21.08.23</t>
  </si>
  <si>
    <t>NYFB</t>
  </si>
  <si>
    <t>NWTZR2</t>
  </si>
  <si>
    <t>clear</t>
  </si>
  <si>
    <t>Piece of  925 sterling silver ''Bend it yourself'' nose studs, 22g (0.6mm) with 3mm flatback color crystals</t>
  </si>
  <si>
    <t>Gold PVD plated 316L steel nose screw, 20g (0.8mm) with prong set clear 2mm round cz stone</t>
  </si>
  <si>
    <t xml:space="preserve">Store credit form last order due to missing item of UCBEB4SI: </t>
  </si>
  <si>
    <t>Six Thousand Three Hundred Fifty and 74 cents USD</t>
  </si>
  <si>
    <t>Bank Fee: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</si>
</sst>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b/>
      <sz val="9"/>
      <color theme="1"/>
      <name val="Arial"/>
      <family val="2"/>
    </font>
  </fonts>
  <fills count="9">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6" tint="0.79998168889431442"/>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6853">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4" fontId="5" fillId="0" borderId="0" applyFont="0" applyFill="0" applyBorder="0" applyAlignment="0" applyProtection="0"/>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5" fillId="0" borderId="0"/>
    <xf numFmtId="0" fontId="5" fillId="0" borderId="0"/>
    <xf numFmtId="0" fontId="8"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5" fillId="0" borderId="0"/>
    <xf numFmtId="0" fontId="5" fillId="0" borderId="0"/>
    <xf numFmtId="44"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9"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9"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44"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4"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43" fontId="5"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3" fontId="5"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44"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43"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44"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0" fontId="5" fillId="0" borderId="0"/>
    <xf numFmtId="0" fontId="5" fillId="0" borderId="0"/>
    <xf numFmtId="44"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0" fontId="5" fillId="0" borderId="0"/>
    <xf numFmtId="44"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43"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44" fontId="5" fillId="0" borderId="0" applyFont="0" applyFill="0" applyBorder="0" applyAlignment="0" applyProtection="0"/>
    <xf numFmtId="0" fontId="5" fillId="0" borderId="0"/>
    <xf numFmtId="9"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44"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39"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44"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44"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44" fontId="5" fillId="0" borderId="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0" fontId="5" fillId="0" borderId="0"/>
    <xf numFmtId="0" fontId="5" fillId="0" borderId="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43" fontId="5" fillId="0" borderId="0" applyFont="0" applyFill="0" applyBorder="0" applyAlignment="0" applyProtection="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0" fontId="25" fillId="0" borderId="0"/>
  </cellStyleXfs>
  <cellXfs count="190">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6" fillId="2" borderId="19" xfId="0" applyFont="1" applyFill="1" applyBorder="1"/>
    <xf numFmtId="0" fontId="26" fillId="3" borderId="15" xfId="0" applyFont="1" applyFill="1" applyBorder="1"/>
    <xf numFmtId="0" fontId="26" fillId="3" borderId="15" xfId="0" applyFont="1" applyFill="1" applyBorder="1" applyAlignment="1">
      <alignment horizontal="center"/>
    </xf>
    <xf numFmtId="0" fontId="26" fillId="3" borderId="12" xfId="0" applyFont="1" applyFill="1" applyBorder="1"/>
    <xf numFmtId="0" fontId="26" fillId="3" borderId="23" xfId="0" applyFont="1" applyFill="1" applyBorder="1"/>
    <xf numFmtId="0" fontId="26" fillId="3" borderId="22" xfId="0" applyFont="1" applyFill="1" applyBorder="1"/>
    <xf numFmtId="0" fontId="28" fillId="2" borderId="15" xfId="0" applyFont="1" applyFill="1" applyBorder="1" applyAlignment="1">
      <alignment horizontal="left"/>
    </xf>
    <xf numFmtId="0" fontId="26" fillId="3" borderId="19" xfId="0" applyFont="1" applyFill="1" applyBorder="1" applyAlignment="1">
      <alignment horizontal="center"/>
    </xf>
    <xf numFmtId="0" fontId="26" fillId="3" borderId="9" xfId="0" applyFont="1" applyFill="1" applyBorder="1" applyAlignment="1">
      <alignment horizontal="center"/>
    </xf>
    <xf numFmtId="1" fontId="26" fillId="2" borderId="19" xfId="0" applyNumberFormat="1" applyFont="1" applyFill="1" applyBorder="1" applyAlignment="1">
      <alignment horizontal="center" vertical="top" wrapText="1"/>
    </xf>
    <xf numFmtId="1" fontId="26" fillId="2" borderId="20" xfId="0" applyNumberFormat="1" applyFont="1" applyFill="1" applyBorder="1" applyAlignment="1">
      <alignment horizontal="center" vertical="top" wrapText="1"/>
    </xf>
    <xf numFmtId="2" fontId="26" fillId="2" borderId="19" xfId="0" applyNumberFormat="1" applyFont="1" applyFill="1" applyBorder="1" applyAlignment="1">
      <alignment horizontal="right" vertical="top" wrapText="1"/>
    </xf>
    <xf numFmtId="2" fontId="26"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6"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4" fillId="2" borderId="0" xfId="0" applyFont="1" applyFill="1" applyAlignment="1">
      <alignment horizontal="right"/>
    </xf>
    <xf numFmtId="0" fontId="26" fillId="2" borderId="0" xfId="0" applyFont="1" applyFill="1"/>
    <xf numFmtId="0" fontId="27" fillId="2" borderId="0" xfId="0" applyFont="1" applyFill="1"/>
    <xf numFmtId="0" fontId="26" fillId="2" borderId="0" xfId="0" applyFont="1" applyFill="1" applyAlignment="1">
      <alignment horizontal="right"/>
    </xf>
    <xf numFmtId="0" fontId="27"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6" fillId="2" borderId="0" xfId="0" applyNumberFormat="1" applyFont="1" applyFill="1" applyAlignment="1">
      <alignment horizontal="right"/>
    </xf>
    <xf numFmtId="0" fontId="4" fillId="2" borderId="0" xfId="0" applyFont="1" applyFill="1" applyAlignment="1">
      <alignment horizontal="left"/>
    </xf>
    <xf numFmtId="1" fontId="6" fillId="6" borderId="12" xfId="0" applyNumberFormat="1" applyFont="1" applyFill="1" applyBorder="1" applyAlignment="1">
      <alignment vertical="top" wrapText="1"/>
    </xf>
    <xf numFmtId="1" fontId="6" fillId="4" borderId="9" xfId="0" applyNumberFormat="1" applyFont="1" applyFill="1" applyBorder="1" applyAlignment="1">
      <alignment vertical="top" wrapText="1"/>
    </xf>
    <xf numFmtId="1" fontId="26" fillId="8" borderId="20" xfId="0" applyNumberFormat="1" applyFont="1" applyFill="1" applyBorder="1" applyAlignment="1">
      <alignment horizontal="center" vertical="top" wrapText="1"/>
    </xf>
    <xf numFmtId="1" fontId="4" fillId="4" borderId="19" xfId="0" applyNumberFormat="1" applyFont="1" applyFill="1" applyBorder="1" applyAlignment="1">
      <alignment vertical="top" wrapText="1"/>
    </xf>
    <xf numFmtId="2" fontId="26" fillId="8" borderId="20" xfId="0" applyNumberFormat="1" applyFont="1" applyFill="1" applyBorder="1" applyAlignment="1">
      <alignment horizontal="right" vertical="top" wrapText="1"/>
    </xf>
    <xf numFmtId="1" fontId="26" fillId="7" borderId="19" xfId="0" applyNumberFormat="1" applyFont="1" applyFill="1" applyBorder="1" applyAlignment="1">
      <alignment horizontal="center" vertical="top" wrapText="1"/>
    </xf>
    <xf numFmtId="1" fontId="26" fillId="4" borderId="19" xfId="0" applyNumberFormat="1" applyFont="1" applyFill="1" applyBorder="1" applyAlignment="1">
      <alignment horizontal="center" vertical="top" wrapText="1"/>
    </xf>
    <xf numFmtId="1" fontId="4" fillId="6" borderId="15" xfId="0" applyNumberFormat="1" applyFont="1" applyFill="1" applyBorder="1" applyAlignment="1">
      <alignment vertical="top" wrapText="1"/>
    </xf>
    <xf numFmtId="1" fontId="4" fillId="8" borderId="20" xfId="0" applyNumberFormat="1" applyFont="1" applyFill="1" applyBorder="1" applyAlignment="1">
      <alignment vertical="top" wrapText="1"/>
    </xf>
    <xf numFmtId="1" fontId="6" fillId="4" borderId="19" xfId="0" applyNumberFormat="1" applyFont="1" applyFill="1" applyBorder="1" applyAlignment="1">
      <alignment vertical="top" wrapText="1"/>
    </xf>
    <xf numFmtId="1" fontId="4" fillId="7" borderId="19" xfId="0" applyNumberFormat="1" applyFont="1" applyFill="1" applyBorder="1" applyAlignment="1">
      <alignment vertical="top" wrapText="1"/>
    </xf>
    <xf numFmtId="1" fontId="6" fillId="8" borderId="20" xfId="0" applyNumberFormat="1" applyFont="1" applyFill="1" applyBorder="1" applyAlignment="1">
      <alignment vertical="top" wrapText="1"/>
    </xf>
    <xf numFmtId="2" fontId="26" fillId="7" borderId="19" xfId="0" applyNumberFormat="1" applyFont="1" applyFill="1" applyBorder="1" applyAlignment="1">
      <alignment horizontal="right" vertical="top" wrapText="1"/>
    </xf>
    <xf numFmtId="1" fontId="6" fillId="7" borderId="19" xfId="0" applyNumberFormat="1" applyFont="1" applyFill="1" applyBorder="1" applyAlignment="1">
      <alignment vertical="top" wrapText="1"/>
    </xf>
    <xf numFmtId="1" fontId="26" fillId="6" borderId="15" xfId="0" applyNumberFormat="1" applyFont="1" applyFill="1" applyBorder="1" applyAlignment="1">
      <alignment horizontal="center" vertical="top" wrapText="1"/>
    </xf>
    <xf numFmtId="1" fontId="6" fillId="8" borderId="13" xfId="0" applyNumberFormat="1" applyFont="1" applyFill="1" applyBorder="1" applyAlignment="1">
      <alignment vertical="top" wrapText="1"/>
    </xf>
    <xf numFmtId="1" fontId="6" fillId="7" borderId="9" xfId="0" applyNumberFormat="1" applyFont="1" applyFill="1" applyBorder="1" applyAlignment="1">
      <alignment vertical="top" wrapText="1"/>
    </xf>
    <xf numFmtId="2" fontId="4" fillId="8" borderId="20" xfId="0" applyNumberFormat="1" applyFont="1" applyFill="1" applyBorder="1" applyAlignment="1">
      <alignment horizontal="right" vertical="top" wrapText="1"/>
    </xf>
    <xf numFmtId="2" fontId="26" fillId="4" borderId="19" xfId="0" applyNumberFormat="1" applyFont="1" applyFill="1" applyBorder="1" applyAlignment="1">
      <alignment horizontal="right" vertical="top" wrapText="1"/>
    </xf>
    <xf numFmtId="1" fontId="40" fillId="6" borderId="20" xfId="0" applyNumberFormat="1" applyFont="1" applyFill="1" applyBorder="1" applyAlignment="1">
      <alignment horizontal="center" vertical="top" wrapText="1"/>
    </xf>
    <xf numFmtId="2" fontId="4" fillId="4" borderId="19" xfId="0" applyNumberFormat="1" applyFont="1" applyFill="1" applyBorder="1" applyAlignment="1">
      <alignment horizontal="right" vertical="top" wrapText="1"/>
    </xf>
    <xf numFmtId="2" fontId="4" fillId="6" borderId="15" xfId="0" applyNumberFormat="1" applyFont="1" applyFill="1" applyBorder="1" applyAlignment="1">
      <alignment horizontal="right" vertical="top" wrapText="1"/>
    </xf>
    <xf numFmtId="2" fontId="4" fillId="7" borderId="19" xfId="0" applyNumberFormat="1" applyFont="1" applyFill="1" applyBorder="1" applyAlignment="1">
      <alignment horizontal="right" vertical="top" wrapText="1"/>
    </xf>
    <xf numFmtId="2" fontId="26" fillId="6" borderId="15" xfId="0" applyNumberFormat="1" applyFont="1" applyFill="1" applyBorder="1" applyAlignment="1">
      <alignment horizontal="right" vertical="top" wrapText="1"/>
    </xf>
    <xf numFmtId="44" fontId="26" fillId="2" borderId="0" xfId="7" applyFont="1" applyFill="1" applyBorder="1" applyAlignment="1">
      <alignment horizontal="right"/>
    </xf>
    <xf numFmtId="0" fontId="4" fillId="2" borderId="14" xfId="0" applyFont="1" applyFill="1" applyBorder="1" applyAlignment="1">
      <alignment horizontal="center"/>
    </xf>
    <xf numFmtId="44" fontId="26" fillId="2" borderId="0" xfId="7" applyFont="1" applyFill="1" applyAlignment="1">
      <alignment horizontal="right"/>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8" borderId="13" xfId="0" applyNumberFormat="1" applyFont="1" applyFill="1" applyBorder="1" applyAlignment="1">
      <alignment vertical="top" wrapText="1"/>
    </xf>
    <xf numFmtId="1" fontId="6" fillId="8" borderId="18"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1" fontId="6" fillId="6" borderId="12" xfId="0" applyNumberFormat="1" applyFont="1" applyFill="1" applyBorder="1" applyAlignment="1">
      <alignment vertical="top" wrapText="1"/>
    </xf>
    <xf numFmtId="1" fontId="6" fillId="6" borderId="22" xfId="0" applyNumberFormat="1" applyFont="1" applyFill="1" applyBorder="1" applyAlignment="1">
      <alignment vertical="top" wrapText="1"/>
    </xf>
    <xf numFmtId="1" fontId="6" fillId="4" borderId="9" xfId="0" applyNumberFormat="1" applyFont="1" applyFill="1" applyBorder="1" applyAlignment="1">
      <alignment vertical="top" wrapText="1"/>
    </xf>
    <xf numFmtId="1" fontId="6" fillId="4" borderId="17" xfId="0" applyNumberFormat="1" applyFont="1" applyFill="1" applyBorder="1" applyAlignment="1">
      <alignment vertical="top" wrapText="1"/>
    </xf>
    <xf numFmtId="1" fontId="6" fillId="7" borderId="9" xfId="0" applyNumberFormat="1" applyFont="1" applyFill="1" applyBorder="1" applyAlignment="1">
      <alignment vertical="top" wrapText="1"/>
    </xf>
    <xf numFmtId="1" fontId="6" fillId="7"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6" fillId="3" borderId="12" xfId="0" applyFont="1" applyFill="1" applyBorder="1" applyAlignment="1">
      <alignment horizontal="center"/>
    </xf>
    <xf numFmtId="0" fontId="26" fillId="3" borderId="22" xfId="0" applyFont="1" applyFill="1" applyBorder="1" applyAlignment="1">
      <alignment horizontal="center"/>
    </xf>
    <xf numFmtId="0" fontId="26" fillId="3" borderId="10" xfId="0" applyFont="1" applyFill="1" applyBorder="1" applyAlignment="1">
      <alignment horizontal="center"/>
    </xf>
    <xf numFmtId="0" fontId="26" fillId="3" borderId="16" xfId="0" applyFont="1" applyFill="1" applyBorder="1" applyAlignment="1">
      <alignment horizontal="center"/>
    </xf>
  </cellXfs>
  <cellStyles count="6853">
    <cellStyle name="Comma 2" xfId="8" xr:uid="{F41CB20C-64ED-4394-9E65-FB88982E4411}"/>
    <cellStyle name="Comma 2 10" xfId="6680" xr:uid="{A550F104-3736-4923-86E8-9FB17371B2E1}"/>
    <cellStyle name="Comma 2 2" xfId="4431" xr:uid="{8A3E694C-E0A6-48EB-8008-44779C739DA2}"/>
    <cellStyle name="Comma 2 2 2" xfId="4756" xr:uid="{A32D2B48-2DAF-440E-A269-45A0FD389E35}"/>
    <cellStyle name="Comma 2 2 2 2" xfId="5327" xr:uid="{C4FBAB12-48F9-4E51-88C3-58984E99B69F}"/>
    <cellStyle name="Comma 2 2 2 2 2" xfId="5757" xr:uid="{825B1C35-7CC0-4117-8DF3-8D1D4B75DA51}"/>
    <cellStyle name="Comma 2 2 2 2 2 2" xfId="5658" xr:uid="{9CF1381D-882B-4A0C-9434-FDD7CFF8B1E1}"/>
    <cellStyle name="Comma 2 2 2 2 2 3" xfId="6844" xr:uid="{883B5983-7190-4CF4-A029-384593C09E6C}"/>
    <cellStyle name="Comma 2 2 2 2 3" xfId="5474" xr:uid="{4136CA7E-E240-41E5-8BEE-551551B34CD6}"/>
    <cellStyle name="Comma 2 2 2 2 4" xfId="5612" xr:uid="{9AFC33D4-5EC2-4CA3-89F9-2B441B93BC14}"/>
    <cellStyle name="Comma 2 2 2 3" xfId="5499" xr:uid="{96C2F348-FA4E-461E-B3E8-52AB7B23BD6C}"/>
    <cellStyle name="Comma 2 2 2 3 2" xfId="6643" xr:uid="{20FE0106-FDD6-4B2C-AA37-DC43FAE87F8F}"/>
    <cellStyle name="Comma 2 2 2 3 3" xfId="6777" xr:uid="{0253AA54-743B-468B-BFC9-4F4224BD2021}"/>
    <cellStyle name="Comma 2 2 2 4" xfId="5523" xr:uid="{0984AE7B-967D-491D-BA3B-2C62E7776DA0}"/>
    <cellStyle name="Comma 2 2 2 5" xfId="5628" xr:uid="{348A0FCE-3744-4EF7-AAC4-5D898FFC8E6C}"/>
    <cellStyle name="Comma 2 2 2 6" xfId="5514" xr:uid="{3E4AFBE1-5E9B-403C-81DF-C348F742B2AE}"/>
    <cellStyle name="Comma 2 2 3" xfId="4592" xr:uid="{0BE9C7D9-F1D7-4294-B183-5BEEC159AE6D}"/>
    <cellStyle name="Comma 2 2 3 2" xfId="5582" xr:uid="{8DD98395-22F9-4796-B786-246D4DD26443}"/>
    <cellStyle name="Comma 2 2 3 2 2" xfId="6654" xr:uid="{D4E71908-1343-42B5-ACAB-D32089D63928}"/>
    <cellStyle name="Comma 2 2 3 2 3" xfId="6827" xr:uid="{9585CCE0-E74A-4203-9CA8-8F8A426D3173}"/>
    <cellStyle name="Comma 2 2 3 3" xfId="5555" xr:uid="{37743AD5-C907-4448-A4D8-05C5B96FEA01}"/>
    <cellStyle name="Comma 2 2 3 4" xfId="5668" xr:uid="{C269A9A4-F465-4FAB-B26B-A6CC23AFA54B}"/>
    <cellStyle name="Comma 2 2 4" xfId="5712" xr:uid="{15CBEDCB-04EB-435A-9412-7C823A886ED4}"/>
    <cellStyle name="Comma 2 2 4 2" xfId="5588" xr:uid="{9C70CE86-527B-4D38-A234-EBEE06C63444}"/>
    <cellStyle name="Comma 2 2 4 2 2" xfId="6651" xr:uid="{D732C6BF-17E2-4E41-AAA8-96B9668F9D49}"/>
    <cellStyle name="Comma 2 2 4 2 3" xfId="6812" xr:uid="{7CF730F1-272F-4217-88D4-AA331F375EB4}"/>
    <cellStyle name="Comma 2 2 4 3" xfId="5548" xr:uid="{146EFAD1-D049-439E-8B20-96E5F8346416}"/>
    <cellStyle name="Comma 2 2 4 4" xfId="6739" xr:uid="{6FD9BDA0-6C2D-416C-81F0-8EAE8B7B2BF7}"/>
    <cellStyle name="Comma 2 2 5" xfId="5706" xr:uid="{07480E14-C92B-4BA4-B76F-CFE71CF34845}"/>
    <cellStyle name="Comma 2 2 5 2" xfId="6678" xr:uid="{28BEF49A-1E20-4877-9CFC-22D25879A390}"/>
    <cellStyle name="Comma 2 2 5 3" xfId="6794" xr:uid="{C709DD9E-6B17-4792-B30B-218B4594CFEF}"/>
    <cellStyle name="Comma 2 2 6" xfId="5444" xr:uid="{776F9899-9960-4615-BB03-3A050438E556}"/>
    <cellStyle name="Comma 2 2 6 2" xfId="5627" xr:uid="{8201EA5E-42D2-48A2-91FA-65666EE0745E}"/>
    <cellStyle name="Comma 2 2 6 3" xfId="6758" xr:uid="{EB1506D2-4DE3-49AB-ACC9-B7D4CB5E1D16}"/>
    <cellStyle name="Comma 2 2 7" xfId="5417" xr:uid="{32DD7583-4B38-4AFC-9205-6B3A773B8AF3}"/>
    <cellStyle name="Comma 2 2 8" xfId="5689" xr:uid="{BCE14FE7-E4C0-4C17-A30C-F4D047BA9568}"/>
    <cellStyle name="Comma 2 2 9" xfId="5725" xr:uid="{0B169D95-ED8F-4BA1-AF38-49C2A371A8AB}"/>
    <cellStyle name="Comma 2 3" xfId="5621" xr:uid="{BB005B82-1F9F-40A0-ABD8-20890A302805}"/>
    <cellStyle name="Comma 2 3 2" xfId="5616" xr:uid="{2E13B02D-3648-4CDC-88B4-BACEFA0C7C69}"/>
    <cellStyle name="Comma 2 3 2 2" xfId="5579" xr:uid="{D5FAA0D8-CD86-400C-A2E5-B7843B5BD21E}"/>
    <cellStyle name="Comma 2 3 2 2 2" xfId="6675" xr:uid="{8D7AEE06-6066-47B9-AA9B-A688D45842C8}"/>
    <cellStyle name="Comma 2 3 2 2 3" xfId="6837" xr:uid="{F29E03BF-9445-4E34-99D2-CDEBF5514644}"/>
    <cellStyle name="Comma 2 3 2 3" xfId="5676" xr:uid="{1A532345-848C-4AD7-842A-491D14879C92}"/>
    <cellStyle name="Comma 2 3 2 4" xfId="6720" xr:uid="{93242A1E-F140-4692-80D4-3E5C49372539}"/>
    <cellStyle name="Comma 2 3 3" xfId="5484" xr:uid="{66832035-09FD-41D0-B4CD-3328F85DD7D4}"/>
    <cellStyle name="Comma 2 3 3 2" xfId="5459" xr:uid="{F26BC00F-454D-457E-999C-E347BC9C6368}"/>
    <cellStyle name="Comma 2 3 3 3" xfId="6768" xr:uid="{51BB87FF-A4FB-41A4-874F-F292BFAC8DE6}"/>
    <cellStyle name="Comma 2 3 4" xfId="5753" xr:uid="{544D8607-8F09-4B07-8A0F-EAC8F1B05105}"/>
    <cellStyle name="Comma 2 3 5" xfId="5475" xr:uid="{46D1F14C-CE76-4421-9246-01918A73E785}"/>
    <cellStyle name="Comma 2 3 6" xfId="6694" xr:uid="{05966727-3F72-4A1C-A98E-A29289611A15}"/>
    <cellStyle name="Comma 2 4" xfId="5619" xr:uid="{6E57B151-057C-4CC8-9616-45E7F1ACE122}"/>
    <cellStyle name="Comma 2 4 2" xfId="5479" xr:uid="{05124312-EA62-4FD3-8D1B-F5369666057B}"/>
    <cellStyle name="Comma 2 4 2 2" xfId="6653" xr:uid="{167F5071-6BF0-4CB8-848B-D5EDF6524417}"/>
    <cellStyle name="Comma 2 4 2 3" xfId="6820" xr:uid="{6EEBBB52-4628-493D-8922-3A09D4FCE8AE}"/>
    <cellStyle name="Comma 2 4 3" xfId="5558" xr:uid="{031E628E-5125-436A-86BF-D4ABA537E4FD}"/>
    <cellStyle name="Comma 2 4 4" xfId="6706" xr:uid="{60775330-2E8D-4246-A71A-E590FCDB0136}"/>
    <cellStyle name="Comma 2 5" xfId="5442" xr:uid="{8C8E4B42-28C9-453B-93C3-77DDB7F0D648}"/>
    <cellStyle name="Comma 2 5 2" xfId="5591" xr:uid="{1C82F286-1429-4199-BD9E-1C4DE5A4A0CC}"/>
    <cellStyle name="Comma 2 5 2 2" xfId="6649" xr:uid="{1A43A7E0-6F4A-4BA5-A69D-9325040CBAD2}"/>
    <cellStyle name="Comma 2 5 2 3" xfId="6803" xr:uid="{27368956-FF85-4C2D-89A1-89853712E52D}"/>
    <cellStyle name="Comma 2 5 3" xfId="6676" xr:uid="{C0B7EEB7-0058-4D58-8841-5749C5FBA30E}"/>
    <cellStyle name="Comma 2 5 4" xfId="6732" xr:uid="{C585B9A5-C555-4BAB-9CC4-5F8BCBC76F29}"/>
    <cellStyle name="Comma 2 6" xfId="5481" xr:uid="{834B5298-CECA-4EB3-9960-7A6A96A292BC}"/>
    <cellStyle name="Comma 2 6 2" xfId="5501" xr:uid="{30AF8CEF-8C28-4917-84D3-1590CE79073F}"/>
    <cellStyle name="Comma 2 6 3" xfId="6784" xr:uid="{7395074F-3FEC-4828-8FE2-D843D44C7A3B}"/>
    <cellStyle name="Comma 2 7" xfId="6668" xr:uid="{C90D4163-6580-417C-AC3B-524FAF5C41EB}"/>
    <cellStyle name="Comma 2 7 2" xfId="5466" xr:uid="{7F419B60-A42C-4C1A-AA78-B8A5E36D0021}"/>
    <cellStyle name="Comma 2 7 3" xfId="6748" xr:uid="{A57B060D-9C7C-4446-AA9F-212825C81E43}"/>
    <cellStyle name="Comma 2 8" xfId="6656" xr:uid="{AF92DB99-6259-4D70-B73E-2F4BB456CE65}"/>
    <cellStyle name="Comma 2 9" xfId="5572" xr:uid="{8DE1E1D2-1892-47C5-89B4-0EE9674BAC15}"/>
    <cellStyle name="Comma 3" xfId="4319" xr:uid="{01DD482F-55FD-44B6-A3B0-CFBF402E612B}"/>
    <cellStyle name="Comma 3 2" xfId="4433" xr:uid="{243EA7EF-5D8B-44F5-BE09-160321AB094F}"/>
    <cellStyle name="Comma 3 2 2" xfId="4757" xr:uid="{E6D92EA0-41CA-4F6D-A72F-D42968C7AA70}"/>
    <cellStyle name="Comma 3 2 2 2" xfId="5328" xr:uid="{A27A39B4-7500-4110-A2A9-03B3E70EF02A}"/>
    <cellStyle name="Comma 3 2 3" xfId="5326" xr:uid="{071D4D08-4905-46DE-A806-AAC9C14897CE}"/>
    <cellStyle name="Currency" xfId="7" builtinId="4"/>
    <cellStyle name="Currency 10" xfId="9" xr:uid="{174EC1B9-B4FB-4925-876F-77ADB7C098FF}"/>
    <cellStyle name="Currency 10 2" xfId="10" xr:uid="{C7778AB8-B616-4454-B0AF-0E90476E66F7}"/>
    <cellStyle name="Currency 10 2 2" xfId="204" xr:uid="{77756149-83AE-4054-87B1-672BA4AD6CD8}"/>
    <cellStyle name="Currency 10 2 2 2" xfId="4617" xr:uid="{5F0C9D1E-45D9-405E-9375-61ACD42A7876}"/>
    <cellStyle name="Currency 10 2 3" xfId="4512" xr:uid="{7A8D0C35-0DEA-47DE-AE86-8A0A3A3A1FFA}"/>
    <cellStyle name="Currency 10 2 4" xfId="6573" xr:uid="{0DB4E1A7-705A-4699-818C-6541818802BE}"/>
    <cellStyle name="Currency 10 2 5" xfId="5351" xr:uid="{127D45CF-59C2-4076-9126-EA52747CB7B7}"/>
    <cellStyle name="Currency 10 3" xfId="11" xr:uid="{88CCC5DF-885B-4F25-91AB-648EBD6DBD85}"/>
    <cellStyle name="Currency 10 3 2" xfId="205" xr:uid="{0F80482A-3598-4D34-9541-6D71A6C6763C}"/>
    <cellStyle name="Currency 10 3 2 2" xfId="4618" xr:uid="{244F9C23-DE80-4054-AE2A-9EC02D929A7B}"/>
    <cellStyle name="Currency 10 3 3" xfId="4513" xr:uid="{2AFD23AC-228F-4B91-801D-FB605FFC7B59}"/>
    <cellStyle name="Currency 10 3 4" xfId="6574" xr:uid="{8BC3215F-26A6-474E-ADEE-23495B3E6F1C}"/>
    <cellStyle name="Currency 10 3 5" xfId="5352" xr:uid="{4A92B856-B88B-4104-85F1-63E811BD566E}"/>
    <cellStyle name="Currency 10 4" xfId="206" xr:uid="{71D092CE-7A85-413F-8F5F-3E3C94F97513}"/>
    <cellStyle name="Currency 10 4 2" xfId="4619" xr:uid="{1CC7644F-E1BD-405F-A3A3-E4E997E8FCF2}"/>
    <cellStyle name="Currency 10 5" xfId="4438" xr:uid="{31EE532C-9A89-4812-9C0D-6C6F55874900}"/>
    <cellStyle name="Currency 10 6" xfId="4511" xr:uid="{6E5CC585-3CBD-4A23-A4C7-2E628708BFFE}"/>
    <cellStyle name="Currency 10 7" xfId="5350" xr:uid="{180F1D20-4E4E-4125-B62F-93812537EB60}"/>
    <cellStyle name="Currency 11" xfId="12" xr:uid="{89CF7D03-91F3-4F9D-9592-AD60DB1A20BE}"/>
    <cellStyle name="Currency 11 2" xfId="13" xr:uid="{9FFADDCE-A3C6-49EE-A064-78D16227C5B4}"/>
    <cellStyle name="Currency 11 2 2" xfId="207" xr:uid="{0E47D4E0-852E-4838-A0FB-D28AF25FB6FF}"/>
    <cellStyle name="Currency 11 2 2 2" xfId="4620" xr:uid="{0BF8D85E-1B92-4E2E-9CFD-96A8D1CE78E9}"/>
    <cellStyle name="Currency 11 2 3" xfId="4515" xr:uid="{084AAB73-ADD2-440D-AAB7-671FB15F348F}"/>
    <cellStyle name="Currency 11 2 4" xfId="6576" xr:uid="{075987C1-1ACE-4CEB-936D-49761FE45E9A}"/>
    <cellStyle name="Currency 11 2 5" xfId="5354" xr:uid="{1CDBCCA7-D552-4C78-93CB-E62D3C1C4338}"/>
    <cellStyle name="Currency 11 3" xfId="14" xr:uid="{855CD0F8-6F30-417E-96B7-400FCEDFCA97}"/>
    <cellStyle name="Currency 11 3 2" xfId="208" xr:uid="{EE4B4B06-4A8D-46F3-A129-5493697E57E1}"/>
    <cellStyle name="Currency 11 3 2 2" xfId="4621" xr:uid="{FA9CC326-133A-4ED3-80C7-C0F987FFB29B}"/>
    <cellStyle name="Currency 11 3 3" xfId="4516" xr:uid="{77A34209-3A18-4D3A-B532-B45F56AA778C}"/>
    <cellStyle name="Currency 11 3 4" xfId="6577" xr:uid="{3F5414B7-46B0-4B63-994B-68CF019ACE33}"/>
    <cellStyle name="Currency 11 3 5" xfId="5355" xr:uid="{FF05DFDB-7866-48FA-8692-B6E048F354F3}"/>
    <cellStyle name="Currency 11 4" xfId="209" xr:uid="{09C365EB-4DF2-4A47-B948-F528E1A11E19}"/>
    <cellStyle name="Currency 11 4 2" xfId="4622" xr:uid="{B2CD8A37-08CE-4FC9-ADF0-739B21739082}"/>
    <cellStyle name="Currency 11 5" xfId="4320" xr:uid="{40D52502-988B-43E2-B8DF-C6FE12A79A61}"/>
    <cellStyle name="Currency 11 5 2" xfId="4439" xr:uid="{ACEA8768-28E3-4868-BDD9-4946DA0A7523}"/>
    <cellStyle name="Currency 11 5 3" xfId="4721" xr:uid="{A1573CC3-BDA1-4BA4-A35B-CC7D544DF0A9}"/>
    <cellStyle name="Currency 11 5 3 2" xfId="5316" xr:uid="{EE76815F-5EF8-4762-961B-940FA48CBE3A}"/>
    <cellStyle name="Currency 11 5 3 3" xfId="4758" xr:uid="{67EC2731-6E05-46BF-9C6C-F025918D87D4}"/>
    <cellStyle name="Currency 11 5 4" xfId="4698" xr:uid="{373C39F2-605C-4D36-9938-6799E60DFBF9}"/>
    <cellStyle name="Currency 11 6" xfId="4514" xr:uid="{680E7E8F-9422-41C1-AB26-B49F85D70771}"/>
    <cellStyle name="Currency 11 7" xfId="6575" xr:uid="{20987287-6A22-4A70-887C-0150050852B7}"/>
    <cellStyle name="Currency 11 8" xfId="5353" xr:uid="{276AACDE-8C43-41F7-9E1B-D72506033CEF}"/>
    <cellStyle name="Currency 12" xfId="15" xr:uid="{381B9FF8-1ADF-4701-96D5-AF175141BA87}"/>
    <cellStyle name="Currency 12 2" xfId="16" xr:uid="{6935CF9E-9E8E-4B58-9534-90AA12CC74A0}"/>
    <cellStyle name="Currency 12 2 2" xfId="210" xr:uid="{4182CDD6-B938-48B0-AA9C-05F6BF4F6A60}"/>
    <cellStyle name="Currency 12 2 2 2" xfId="4623" xr:uid="{AE2CBC81-3B61-4800-9477-5C07287B061E}"/>
    <cellStyle name="Currency 12 2 3" xfId="4518" xr:uid="{A2617DBC-A400-43B2-9894-B2EB1D35094F}"/>
    <cellStyle name="Currency 12 2 4" xfId="6579" xr:uid="{E1E772DF-1949-4E62-AC77-640726993E4F}"/>
    <cellStyle name="Currency 12 2 5" xfId="5357" xr:uid="{F159FEE3-B5AB-4619-AD81-7B3E266887D7}"/>
    <cellStyle name="Currency 12 3" xfId="211" xr:uid="{F2D000CD-063C-4D75-AC43-C8728D7FB4A7}"/>
    <cellStyle name="Currency 12 3 2" xfId="4624" xr:uid="{995A06F2-E833-480C-A4D1-4AA01721A634}"/>
    <cellStyle name="Currency 12 4" xfId="4517" xr:uid="{2A66FE29-111A-4A8D-962D-86F837736AB6}"/>
    <cellStyle name="Currency 12 5" xfId="6578" xr:uid="{526D5B18-AC10-4AD0-8EAF-0E4AA6A05993}"/>
    <cellStyle name="Currency 12 6" xfId="5356" xr:uid="{CD780664-8F2B-4A82-BD31-7F3962AE98C3}"/>
    <cellStyle name="Currency 13" xfId="17" xr:uid="{1B7FC994-49D7-4575-ABC8-FCBB48A824D7}"/>
    <cellStyle name="Currency 13 10" xfId="6681" xr:uid="{414C71FA-9289-4E3C-971A-383F13DA5DFF}"/>
    <cellStyle name="Currency 13 2" xfId="4322" xr:uid="{944F3945-E655-4D02-A4EF-7BD53AFA0BDC}"/>
    <cellStyle name="Currency 13 2 2" xfId="6484" xr:uid="{087A6547-CD61-4FBA-84F1-08F2FFD9C543}"/>
    <cellStyle name="Currency 13 2 2 2" xfId="5648" xr:uid="{5A7A7816-D1BC-4A97-B9C9-1AE76B78181A}"/>
    <cellStyle name="Currency 13 2 2 2 2" xfId="5693" xr:uid="{062E303F-8C79-4F66-B212-EC5F85C6C0AC}"/>
    <cellStyle name="Currency 13 2 2 2 2 2" xfId="5420" xr:uid="{6FCF9A11-B4CF-4B50-A1DB-067D199AB16D}"/>
    <cellStyle name="Currency 13 2 2 2 2 3" xfId="6845" xr:uid="{42F9FFBB-57D6-4D6A-9DEB-24B48B77ACE3}"/>
    <cellStyle name="Currency 13 2 2 2 3" xfId="5453" xr:uid="{0303C4F4-B895-4949-856F-AC0164FCD65A}"/>
    <cellStyle name="Currency 13 2 2 2 4" xfId="6727" xr:uid="{BA9CFAB2-4442-438E-BD67-6E520F53A826}"/>
    <cellStyle name="Currency 13 2 2 3" xfId="5597" xr:uid="{65EED384-0DFC-48FD-A839-810F59B59B60}"/>
    <cellStyle name="Currency 13 2 2 3 2" xfId="6644" xr:uid="{60E2438A-E550-423D-9EF4-2E6345888F1C}"/>
    <cellStyle name="Currency 13 2 2 3 3" xfId="6778" xr:uid="{150BCA42-7417-4489-9905-EA78AFC0CACE}"/>
    <cellStyle name="Currency 13 2 2 4" xfId="5495" xr:uid="{AB5276C5-00C5-4661-90A4-8831C64AB1B6}"/>
    <cellStyle name="Currency 13 2 2 5" xfId="5684" xr:uid="{12724FD5-BCCA-4E5A-9F21-8D157B44D588}"/>
    <cellStyle name="Currency 13 2 2 6" xfId="5721" xr:uid="{4C31A002-461D-4A4F-B9F2-9A7F62AF5CE1}"/>
    <cellStyle name="Currency 13 2 3" xfId="5445" xr:uid="{7CB5F18D-659B-4A7E-A3DA-DFCB53060D02}"/>
    <cellStyle name="Currency 13 2 3 2" xfId="5477" xr:uid="{84E4AA6F-428A-485F-B75E-DDC3C8F739A0}"/>
    <cellStyle name="Currency 13 2 3 2 2" xfId="5502" xr:uid="{B47E4C46-A101-4CEF-8191-823C2A7574F8}"/>
    <cellStyle name="Currency 13 2 3 2 3" xfId="6828" xr:uid="{383AF39C-4BEF-42ED-852D-75BD5ED4E8E9}"/>
    <cellStyle name="Currency 13 2 3 3" xfId="5554" xr:uid="{AA9A6370-7F69-43BB-8CF5-ACAFD91F8C93}"/>
    <cellStyle name="Currency 13 2 3 4" xfId="6713" xr:uid="{7CA54B12-6099-417A-AB87-BB0365634907}"/>
    <cellStyle name="Currency 13 2 4" xfId="5657" xr:uid="{7D535570-C96B-4C57-8512-475EB2B3894B}"/>
    <cellStyle name="Currency 13 2 4 2" xfId="5480" xr:uid="{4DA310B4-392C-4C95-8FBE-F9D9DA27FFB6}"/>
    <cellStyle name="Currency 13 2 4 2 2" xfId="5428" xr:uid="{FC5F6D2C-80D3-4FC7-AF4A-9C1D1FD3AF0F}"/>
    <cellStyle name="Currency 13 2 4 2 3" xfId="6813" xr:uid="{D71C15A1-2F8D-4195-BB09-D4F5A38BAAA7}"/>
    <cellStyle name="Currency 13 2 4 3" xfId="5547" xr:uid="{5A78A77F-4509-49EB-9A34-B8F96DDFF4F3}"/>
    <cellStyle name="Currency 13 2 4 4" xfId="6740" xr:uid="{9EDDD832-221C-4184-BA5B-D80EA932420C}"/>
    <cellStyle name="Currency 13 2 5" xfId="5665" xr:uid="{D873F246-B3FD-4322-8FC5-166B9AA367BE}"/>
    <cellStyle name="Currency 13 2 5 2" xfId="6648" xr:uid="{31740336-9B80-4190-B883-C075A4AE7957}"/>
    <cellStyle name="Currency 13 2 5 3" xfId="6795" xr:uid="{9189A9F4-9D62-4AD5-A54D-2A2298A0332F}"/>
    <cellStyle name="Currency 13 2 6" xfId="5511" xr:uid="{07D29807-C9DE-4D17-9664-F6789B6732A1}"/>
    <cellStyle name="Currency 13 2 6 2" xfId="5431" xr:uid="{92C71505-E450-4B7F-B0B2-70A10D3BDFC9}"/>
    <cellStyle name="Currency 13 2 6 3" xfId="6759" xr:uid="{E2BB72C2-B04A-4698-8893-A4CD123BC556}"/>
    <cellStyle name="Currency 13 2 7" xfId="5641" xr:uid="{3CC06C64-0997-4231-8BF9-7F5F66925CD6}"/>
    <cellStyle name="Currency 13 2 8" xfId="5498" xr:uid="{C0B629E0-70BA-47A3-8EB5-456EC759F072}"/>
    <cellStyle name="Currency 13 2 9" xfId="5623" xr:uid="{27A70957-D708-46D0-B8A2-4E08C4CE8082}"/>
    <cellStyle name="Currency 13 3" xfId="4323" xr:uid="{8A71B54E-8A99-450C-A6D4-5D1C30218891}"/>
    <cellStyle name="Currency 13 3 2" xfId="4760" xr:uid="{4C0DDE32-1560-49A4-8F93-C263856E7AD3}"/>
    <cellStyle name="Currency 13 3 2 2" xfId="5636" xr:uid="{38116CB6-414B-4626-999E-E16C1599C6BF}"/>
    <cellStyle name="Currency 13 3 2 2 2" xfId="5528" xr:uid="{34813384-D79D-4B17-A8AB-BD7E0393861F}"/>
    <cellStyle name="Currency 13 3 2 2 3" xfId="6838" xr:uid="{DC74806D-1013-4FB4-8F04-6419B226B3A8}"/>
    <cellStyle name="Currency 13 3 2 3" xfId="5504" xr:uid="{89751342-5DF5-497B-9C72-BFBFDD4812B7}"/>
    <cellStyle name="Currency 13 3 2 4" xfId="5448" xr:uid="{E56B648B-16B3-4385-9BB0-591D76547928}"/>
    <cellStyle name="Currency 13 3 3" xfId="5776" xr:uid="{F58FDFB8-DEEA-4F93-95F2-8D83AD5E9F2B}"/>
    <cellStyle name="Currency 13 3 3 2" xfId="5640" xr:uid="{5B3048C2-0657-4A07-A361-5FF9205A2675}"/>
    <cellStyle name="Currency 13 3 3 3" xfId="6769" xr:uid="{0921EAFB-39F6-435E-AD67-AA3F1F386EC6}"/>
    <cellStyle name="Currency 13 3 4" xfId="5769" xr:uid="{A9D0D7E4-DA63-4292-A7D0-82AC8BC21FCF}"/>
    <cellStyle name="Currency 13 3 5" xfId="5686" xr:uid="{39E6C717-C85C-42A7-801D-C1CB0E4EBE93}"/>
    <cellStyle name="Currency 13 3 6" xfId="6695" xr:uid="{4F7BC87B-EC15-46B7-8FBA-1777CA19B932}"/>
    <cellStyle name="Currency 13 4" xfId="4321" xr:uid="{CD0E90B7-6221-452A-97EC-96AD82EB6A45}"/>
    <cellStyle name="Currency 13 4 2" xfId="6483" xr:uid="{30503BC4-E6C6-46FC-8377-85CD63ADC5AF}"/>
    <cellStyle name="Currency 13 4 2 2" xfId="5450" xr:uid="{CEA70C20-9E10-4430-BAF3-22E2CF08E0C2}"/>
    <cellStyle name="Currency 13 4 2 3" xfId="5756" xr:uid="{9111CBA8-3364-47EB-A247-F4791CAFF8A5}"/>
    <cellStyle name="Currency 13 4 3" xfId="5633" xr:uid="{EE8A80C4-FEFC-40FC-A58B-BABD3B5C3550}"/>
    <cellStyle name="Currency 13 4 4" xfId="5774" xr:uid="{01262F2A-2E16-451F-9FA4-302DD4D471B3}"/>
    <cellStyle name="Currency 13 5" xfId="4759" xr:uid="{E8121617-3F38-451A-94C1-71EDEFA5EB13}"/>
    <cellStyle name="Currency 13 5 2" xfId="5704" xr:uid="{1E470726-7259-4ABD-A518-2F30F55CC7C9}"/>
    <cellStyle name="Currency 13 5 2 2" xfId="6650" xr:uid="{B03E1C03-3B29-444E-8830-9EE037B21BDE}"/>
    <cellStyle name="Currency 13 5 2 3" xfId="6804" xr:uid="{6440FB35-260A-4975-8DB3-487B65015745}"/>
    <cellStyle name="Currency 13 5 3" xfId="5755" xr:uid="{5826A872-9350-417F-808E-8BE235714037}"/>
    <cellStyle name="Currency 13 5 4" xfId="5609" xr:uid="{6BD42C26-64DD-4B2C-8C5F-9BE46E22C3EC}"/>
    <cellStyle name="Currency 13 6" xfId="5595" xr:uid="{D2FF6644-81EC-421F-B175-5422F81CBC3C}"/>
    <cellStyle name="Currency 13 6 2" xfId="5462" xr:uid="{807C8C6E-FA8C-4ABD-A28F-70166BAE1900}"/>
    <cellStyle name="Currency 13 6 3" xfId="6785" xr:uid="{5649A385-71E5-4CBB-9EF0-974BB377801F}"/>
    <cellStyle name="Currency 13 7" xfId="5512" xr:uid="{47156F7D-7F8D-44BD-85BA-721C31D0316C}"/>
    <cellStyle name="Currency 13 7 2" xfId="5674" xr:uid="{BDA83B50-163F-40C9-9855-6B6EB6194AE2}"/>
    <cellStyle name="Currency 13 7 3" xfId="6749" xr:uid="{0D00264E-7F61-4C2C-A9D5-FA95F89F1E87}"/>
    <cellStyle name="Currency 13 8" xfId="5527" xr:uid="{660A6C80-C77E-4787-8402-DE061EC1485B}"/>
    <cellStyle name="Currency 13 9" xfId="5571" xr:uid="{E175D2B9-15C3-49FA-A453-49634EF82EF5}"/>
    <cellStyle name="Currency 14" xfId="18" xr:uid="{E5C95279-BDAA-4495-8B6D-7DA8B99A3925}"/>
    <cellStyle name="Currency 14 2" xfId="212" xr:uid="{08573B16-BE93-4681-98C6-D62B63A14AEA}"/>
    <cellStyle name="Currency 14 2 2" xfId="4625" xr:uid="{2834D22E-97B3-453D-B5A7-E0C0A97FDC0F}"/>
    <cellStyle name="Currency 14 3" xfId="4519" xr:uid="{73B53376-B87D-4566-8A7A-1A9C6C1B3F0B}"/>
    <cellStyle name="Currency 14 4" xfId="6580" xr:uid="{F9596883-72AA-46CD-A9F8-0FC9674E37BD}"/>
    <cellStyle name="Currency 14 5" xfId="5358" xr:uid="{E9F1689C-169D-4ACE-A8F8-37513013CB54}"/>
    <cellStyle name="Currency 15" xfId="4415" xr:uid="{056A23A0-D309-42AB-ADFA-2C451CB62FFE}"/>
    <cellStyle name="Currency 15 2" xfId="6555" xr:uid="{0CD3E8EB-9E33-42EA-9EEB-7088D57D522D}"/>
    <cellStyle name="Currency 17" xfId="4324" xr:uid="{E96C45E5-95A2-4A01-A05E-91DE37DC0615}"/>
    <cellStyle name="Currency 17 2" xfId="6485" xr:uid="{2FCC9D7C-54DC-4010-878C-EBBF46C99739}"/>
    <cellStyle name="Currency 2" xfId="19" xr:uid="{18A84938-98F2-41B7-922A-EABFC1BC2DE1}"/>
    <cellStyle name="Currency 2 2" xfId="20" xr:uid="{1C10EF78-2F54-44FC-82A1-3413419CBD08}"/>
    <cellStyle name="Currency 2 2 2" xfId="21" xr:uid="{65D182C1-10F2-463A-B586-034176D44F4C}"/>
    <cellStyle name="Currency 2 2 2 2" xfId="22" xr:uid="{CC6BDEED-1ABC-4607-9A55-2717558AF123}"/>
    <cellStyle name="Currency 2 2 2 2 10" xfId="6682" xr:uid="{B9D8BBE1-00CC-4B8F-BEB4-6C25EBE12DEA}"/>
    <cellStyle name="Currency 2 2 2 2 2" xfId="4761" xr:uid="{1C153069-5216-45B4-8E90-BBEFD22E3BF5}"/>
    <cellStyle name="Currency 2 2 2 2 2 2" xfId="5727" xr:uid="{952A3D9F-87B8-4C78-A7A9-3C8BDBCEA095}"/>
    <cellStyle name="Currency 2 2 2 2 2 2 2" xfId="5611" xr:uid="{42B7EF5C-41AB-4845-8810-58BB1E2FFEC9}"/>
    <cellStyle name="Currency 2 2 2 2 2 2 2 2" xfId="5692" xr:uid="{7A4A4679-4625-4B01-B4F0-3F633277058D}"/>
    <cellStyle name="Currency 2 2 2 2 2 2 2 2 2" xfId="5423" xr:uid="{278CD1FB-63DE-4CDB-9C8C-C37344D4AE32}"/>
    <cellStyle name="Currency 2 2 2 2 2 2 2 2 3" xfId="6846" xr:uid="{B05F5B36-ADF1-4657-857E-C502229BF4C5}"/>
    <cellStyle name="Currency 2 2 2 2 2 2 2 3" xfId="5792" xr:uid="{03F63354-0B20-4CCF-96C0-51EC9049B402}"/>
    <cellStyle name="Currency 2 2 2 2 2 2 2 4" xfId="6728" xr:uid="{E1DA1C88-73DA-4B15-8D57-2FD7FE75F716}"/>
    <cellStyle name="Currency 2 2 2 2 2 2 3" xfId="6669" xr:uid="{7ABC4E44-1CE8-4E0A-A591-C3637F0A89EA}"/>
    <cellStyle name="Currency 2 2 2 2 2 2 3 2" xfId="5543" xr:uid="{50E7F33D-D9F5-47FF-9B7A-F113D0F2441B}"/>
    <cellStyle name="Currency 2 2 2 2 2 2 3 3" xfId="6779" xr:uid="{FE2BC007-52E9-44C7-9CF3-6A0C07F20E5A}"/>
    <cellStyle name="Currency 2 2 2 2 2 2 4" xfId="5522" xr:uid="{3FE9E056-DA1D-43F3-BA5B-DEF804EE0B3B}"/>
    <cellStyle name="Currency 2 2 2 2 2 2 5" xfId="6660" xr:uid="{0EC9547C-DBC1-4827-8650-A7AF63C08630}"/>
    <cellStyle name="Currency 2 2 2 2 2 2 6" xfId="6701" xr:uid="{33821ADF-3AED-4337-B29E-AFFEAC697771}"/>
    <cellStyle name="Currency 2 2 2 2 2 3" xfId="5491" xr:uid="{89F4258B-CC7A-425E-9B6A-1FCD0C33560E}"/>
    <cellStyle name="Currency 2 2 2 2 2 3 2" xfId="5696" xr:uid="{2BE2811A-A6F7-438F-98DF-0720831450E8}"/>
    <cellStyle name="Currency 2 2 2 2 2 3 2 2" xfId="5531" xr:uid="{8FCE1C35-5BDF-462A-958C-1BB88CAEAEBB}"/>
    <cellStyle name="Currency 2 2 2 2 2 3 2 3" xfId="6829" xr:uid="{A2C81639-B9A8-4515-B041-A2D642630693}"/>
    <cellStyle name="Currency 2 2 2 2 2 3 3" xfId="5553" xr:uid="{F57B4402-69F5-4217-9389-4EC16EA1AA11}"/>
    <cellStyle name="Currency 2 2 2 2 2 3 4" xfId="6714" xr:uid="{2A033FE3-3C44-49D9-A38E-82E70B341E44}"/>
    <cellStyle name="Currency 2 2 2 2 2 4" xfId="5513" xr:uid="{4372C2AF-91A0-4CCA-B4D8-9BC788CB83A4}"/>
    <cellStyle name="Currency 2 2 2 2 2 4 2" xfId="5700" xr:uid="{9F658C28-7F49-4CBA-A5DE-6BF68C795AE4}"/>
    <cellStyle name="Currency 2 2 2 2 2 4 2 2" xfId="6652" xr:uid="{94E46854-6EE0-48E4-8561-79383102F8FF}"/>
    <cellStyle name="Currency 2 2 2 2 2 4 2 3" xfId="6814" xr:uid="{092B3B65-FC13-4E25-8E6C-525A290784C2}"/>
    <cellStyle name="Currency 2 2 2 2 2 4 3" xfId="5747" xr:uid="{9979240F-E18E-49AF-9B40-EA8385B685FA}"/>
    <cellStyle name="Currency 2 2 2 2 2 4 4" xfId="6741" xr:uid="{4DD6BE7D-82D1-4A44-8A7A-8F09563E1144}"/>
    <cellStyle name="Currency 2 2 2 2 2 5" xfId="5705" xr:uid="{56D257B8-C1C6-478C-988F-44EE3A592727}"/>
    <cellStyle name="Currency 2 2 2 2 2 5 2" xfId="5540" xr:uid="{B201A266-1688-49C1-9655-71DCAC4975CB}"/>
    <cellStyle name="Currency 2 2 2 2 2 5 3" xfId="6796" xr:uid="{2A91140C-2B4E-4511-AADF-80F607D89005}"/>
    <cellStyle name="Currency 2 2 2 2 2 6" xfId="5803" xr:uid="{73778100-9AEE-4A97-805D-995E82C3B2D3}"/>
    <cellStyle name="Currency 2 2 2 2 2 6 2" xfId="5802" xr:uid="{922BB643-4A52-4252-95A6-1A817FC6C062}"/>
    <cellStyle name="Currency 2 2 2 2 2 6 3" xfId="6760" xr:uid="{2ED875AB-EEA0-4E8F-852D-4D2BD29D9B9F}"/>
    <cellStyle name="Currency 2 2 2 2 2 7" xfId="5735" xr:uid="{1BA9E58B-032F-4B11-A951-A01B49788307}"/>
    <cellStyle name="Currency 2 2 2 2 2 8" xfId="5567" xr:uid="{DD6C0DB6-0F90-410E-9238-E26C0B705C89}"/>
    <cellStyle name="Currency 2 2 2 2 2 9" xfId="5775" xr:uid="{81A2CA7E-B65D-4D9A-A541-EC6DD35DA019}"/>
    <cellStyle name="Currency 2 2 2 2 3" xfId="5723" xr:uid="{81EE500A-85DC-47E5-9003-99EB1CF32A2B}"/>
    <cellStyle name="Currency 2 2 2 2 3 2" xfId="5615" xr:uid="{099A86B8-F6A6-4E41-A219-1F393DF73E4D}"/>
    <cellStyle name="Currency 2 2 2 2 3 2 2" xfId="6634" xr:uid="{3727978A-6437-4E2B-8A08-B1663E93B105}"/>
    <cellStyle name="Currency 2 2 2 2 3 2 2 2" xfId="5642" xr:uid="{E6484ED1-B81F-426E-88E9-4FDA81F08CD7}"/>
    <cellStyle name="Currency 2 2 2 2 3 2 2 3" xfId="6839" xr:uid="{8F6CDDF1-9E62-45B4-BC16-332D20E94DD6}"/>
    <cellStyle name="Currency 2 2 2 2 3 2 3" xfId="5781" xr:uid="{3BC590C1-F7E1-46E0-AFD4-31F3EC53C6B2}"/>
    <cellStyle name="Currency 2 2 2 2 3 2 4" xfId="6721" xr:uid="{26938EB3-2F41-4C9E-A439-CB9030AF6B5A}"/>
    <cellStyle name="Currency 2 2 2 2 3 3" xfId="5598" xr:uid="{98D6DC0D-5E80-4F91-A5BA-9895719B5AA8}"/>
    <cellStyle name="Currency 2 2 2 2 3 3 2" xfId="5421" xr:uid="{D3DA8EF8-FEEC-4EFB-AC91-74D4BA4B8F77}"/>
    <cellStyle name="Currency 2 2 2 2 3 3 3" xfId="6770" xr:uid="{439758E2-857C-43A3-96C1-5A4752CED8AC}"/>
    <cellStyle name="Currency 2 2 2 2 3 4" xfId="5646" xr:uid="{C3B66AA8-072A-412F-A11A-9EBD447B1D0B}"/>
    <cellStyle name="Currency 2 2 2 2 3 5" xfId="5685" xr:uid="{B07F433B-3933-482A-A28B-E7D613F057CB}"/>
    <cellStyle name="Currency 2 2 2 2 3 6" xfId="6696" xr:uid="{4E498E4B-6487-4856-B687-FC9456798990}"/>
    <cellStyle name="Currency 2 2 2 2 4" xfId="5618" xr:uid="{476C615B-D8F9-4AAB-B713-0C5C8C974C9B}"/>
    <cellStyle name="Currency 2 2 2 2 4 2" xfId="5586" xr:uid="{667BBC4D-CCB3-4E69-B67D-ED65938E9504}"/>
    <cellStyle name="Currency 2 2 2 2 4 2 2" xfId="5534" xr:uid="{2ED08856-EE44-4E74-81D0-5767BB44C0F6}"/>
    <cellStyle name="Currency 2 2 2 2 4 2 3" xfId="6821" xr:uid="{EB6C32DD-EB27-4709-AA47-1B5C58CE2235}"/>
    <cellStyle name="Currency 2 2 2 2 4 3" xfId="5680" xr:uid="{A18517B5-58A8-477A-BC49-1346026C8832}"/>
    <cellStyle name="Currency 2 2 2 2 4 4" xfId="6707" xr:uid="{BBF8C77A-3489-4D0C-88BD-6B9DDC27F9CB}"/>
    <cellStyle name="Currency 2 2 2 2 5" xfId="5487" xr:uid="{ABABDB67-ECBF-4725-9C55-0325F02A8E21}"/>
    <cellStyle name="Currency 2 2 2 2 5 2" xfId="5507" xr:uid="{F059DD75-09C8-4EED-9504-26ABF4F0942C}"/>
    <cellStyle name="Currency 2 2 2 2 5 2 2" xfId="6624" xr:uid="{333CB08D-BFA7-4B3C-A650-025C5A73BB64}"/>
    <cellStyle name="Currency 2 2 2 2 5 2 3" xfId="6805" xr:uid="{43DBD4D4-A198-4EEA-9353-20BAAB6CB39D}"/>
    <cellStyle name="Currency 2 2 2 2 5 3" xfId="5549" xr:uid="{4AE5F4DD-F1B9-4B81-8959-684D945DEB56}"/>
    <cellStyle name="Currency 2 2 2 2 5 4" xfId="6733" xr:uid="{9825682A-DD65-4D84-8F35-E325EC7250EE}"/>
    <cellStyle name="Currency 2 2 2 2 6" xfId="5594" xr:uid="{4A267054-8C39-4862-8007-C1116517FBA9}"/>
    <cellStyle name="Currency 2 2 2 2 6 2" xfId="6645" xr:uid="{55EA6A15-4922-4A8C-A94F-3C6E9F6918C8}"/>
    <cellStyle name="Currency 2 2 2 2 6 3" xfId="6786" xr:uid="{C3B191F6-4708-422C-906E-22D758504B48}"/>
    <cellStyle name="Currency 2 2 2 2 7" xfId="5486" xr:uid="{0CD3C2FE-7ABC-41A5-A990-716B6BD6D7D6}"/>
    <cellStyle name="Currency 2 2 2 2 7 2" xfId="5663" xr:uid="{A60679A3-19C2-4B83-A461-43D8A3BC93A3}"/>
    <cellStyle name="Currency 2 2 2 2 7 3" xfId="6750" xr:uid="{B5BAA925-F51E-4DA6-B8CB-93EBD52EA211}"/>
    <cellStyle name="Currency 2 2 2 2 8" xfId="5767" xr:uid="{7ADB1D47-894A-46AF-A419-B20EEC72D1FB}"/>
    <cellStyle name="Currency 2 2 2 2 9" xfId="5796" xr:uid="{BB7543AA-AFE2-4DE4-88DB-06CC22513B51}"/>
    <cellStyle name="Currency 2 2 2 3" xfId="23" xr:uid="{BCCBEFB3-15F7-4BE1-A94D-2C5D4B28DF4B}"/>
    <cellStyle name="Currency 2 2 2 3 2" xfId="213" xr:uid="{1509B4F0-9E49-46F9-BBD7-4D1FC3F3726A}"/>
    <cellStyle name="Currency 2 2 2 3 2 2" xfId="4626" xr:uid="{92455406-1DA5-4F49-8CFC-3C935396D184}"/>
    <cellStyle name="Currency 2 2 2 3 3" xfId="4522" xr:uid="{94E59A32-1981-4C8A-84FE-F7299FA9069B}"/>
    <cellStyle name="Currency 2 2 2 3 4" xfId="6583" xr:uid="{999EFE1E-5B65-42CD-82F1-A100B552A7E1}"/>
    <cellStyle name="Currency 2 2 2 3 5" xfId="5362" xr:uid="{EFDFCA16-B951-4DB9-A98C-0453882DF929}"/>
    <cellStyle name="Currency 2 2 2 4" xfId="214" xr:uid="{A5861393-179F-4290-8A95-E418C51AECA9}"/>
    <cellStyle name="Currency 2 2 2 4 2" xfId="4627" xr:uid="{83950CE6-463C-409F-A74E-65ECB1086824}"/>
    <cellStyle name="Currency 2 2 2 5" xfId="4521" xr:uid="{5477A669-910B-4A18-A927-A2A8DD119E2D}"/>
    <cellStyle name="Currency 2 2 2 6" xfId="6582" xr:uid="{E596979A-DB94-421E-9677-A90D23AE6A6D}"/>
    <cellStyle name="Currency 2 2 2 7" xfId="5361" xr:uid="{8E65FA60-D8DD-4FB9-94C4-6B41B97D3346}"/>
    <cellStyle name="Currency 2 2 3" xfId="215" xr:uid="{D5873B22-39BB-4822-A541-3F18DEC5B811}"/>
    <cellStyle name="Currency 2 2 3 2" xfId="4628" xr:uid="{A766813B-619C-4637-877E-FC14BC3C45E5}"/>
    <cellStyle name="Currency 2 2 4" xfId="4520" xr:uid="{2FDBE82D-BACF-415A-BDB8-07B71FBC62AC}"/>
    <cellStyle name="Currency 2 2 5" xfId="6581" xr:uid="{626440C1-1D31-4738-808F-9F2DD4982E3A}"/>
    <cellStyle name="Currency 2 2 6" xfId="5360" xr:uid="{8E4EAB7B-8DD7-4CEB-9F44-7FBFA7BE1191}"/>
    <cellStyle name="Currency 2 3" xfId="24" xr:uid="{CD482818-BE2E-4695-AE10-0E93F2F236A6}"/>
    <cellStyle name="Currency 2 3 2" xfId="216" xr:uid="{47844B04-262A-48AB-9DAB-E3D506C57808}"/>
    <cellStyle name="Currency 2 3 2 2" xfId="4629" xr:uid="{D2C99F16-1191-4032-BBEB-562182515ED7}"/>
    <cellStyle name="Currency 2 3 3" xfId="4523" xr:uid="{D4A5578A-DC65-4EA1-A71E-ADB9F8E60CD9}"/>
    <cellStyle name="Currency 2 3 4" xfId="6584" xr:uid="{26C33B89-595A-483F-8887-6E60086C371F}"/>
    <cellStyle name="Currency 2 3 5" xfId="5363" xr:uid="{FAE9B0AF-2AC8-4DD7-A427-95A7C4F52944}"/>
    <cellStyle name="Currency 2 4" xfId="217" xr:uid="{35CA88C8-E9B7-43F5-BC04-3E9417C36F78}"/>
    <cellStyle name="Currency 2 4 2" xfId="218" xr:uid="{200F6720-82BD-4522-ABCE-B4DBA0612D77}"/>
    <cellStyle name="Currency 2 5" xfId="219" xr:uid="{8E85CFFC-8FBC-4D32-8094-82E5B586F40D}"/>
    <cellStyle name="Currency 2 5 2" xfId="220" xr:uid="{B2522133-7D40-4E69-847E-FDC323C913A4}"/>
    <cellStyle name="Currency 2 6" xfId="221" xr:uid="{AE8FFE1F-59E0-4EA4-A531-1DE19012ED53}"/>
    <cellStyle name="Currency 2 7" xfId="5359" xr:uid="{4F96BC1F-35F4-4209-8328-7FB440D41250}"/>
    <cellStyle name="Currency 3" xfId="25" xr:uid="{8A23264B-1F37-42D2-A1DD-904EC8092FF7}"/>
    <cellStyle name="Currency 3 2" xfId="26" xr:uid="{9FCE473E-BB1C-4E10-9C20-00AFCDB4AC18}"/>
    <cellStyle name="Currency 3 2 2" xfId="222" xr:uid="{6A148937-187D-437A-BD93-B87A03FE46AA}"/>
    <cellStyle name="Currency 3 2 2 2" xfId="4630" xr:uid="{3A4DB0E7-F87F-4DBD-8AAF-DE9E501E52DB}"/>
    <cellStyle name="Currency 3 2 3" xfId="4525" xr:uid="{68B2DBF5-9CF6-4686-A4C0-60C4F2537AE7}"/>
    <cellStyle name="Currency 3 2 4" xfId="6586" xr:uid="{01510B96-8A22-4CC4-AAF6-C9F4DF99B4F6}"/>
    <cellStyle name="Currency 3 2 5" xfId="5365" xr:uid="{C64CB4DF-9085-4452-8F6A-85AD14C210F3}"/>
    <cellStyle name="Currency 3 3" xfId="27" xr:uid="{C5D9D8D1-7B89-4E5C-BFD6-9BE61984323C}"/>
    <cellStyle name="Currency 3 3 2" xfId="223" xr:uid="{76BAC1A2-612F-42E4-AAC0-0DF479E1D0F7}"/>
    <cellStyle name="Currency 3 3 2 2" xfId="4631" xr:uid="{00F13FB8-D572-4646-BB7A-41C748E4D86A}"/>
    <cellStyle name="Currency 3 3 3" xfId="4526" xr:uid="{BD2E2467-206E-4D8A-B0C2-92E0675A430D}"/>
    <cellStyle name="Currency 3 3 4" xfId="6587" xr:uid="{086627B8-C3A4-4B04-B782-A65526D848B4}"/>
    <cellStyle name="Currency 3 3 5" xfId="5366" xr:uid="{1DDC53AE-E2D4-4356-BFA8-166E661B00A6}"/>
    <cellStyle name="Currency 3 4" xfId="28" xr:uid="{096B626A-F6C0-4DF4-8074-B96ADCF61BAB}"/>
    <cellStyle name="Currency 3 4 2" xfId="224" xr:uid="{3AE42A61-F5A6-4353-9E75-A1CA8D491D72}"/>
    <cellStyle name="Currency 3 4 2 2" xfId="4632" xr:uid="{3B70F9A6-4DF7-4B48-A827-666965B74FC6}"/>
    <cellStyle name="Currency 3 4 3" xfId="4527" xr:uid="{EEE3ECA9-4BD2-479E-B2D6-80F148FB91F0}"/>
    <cellStyle name="Currency 3 4 4" xfId="6588" xr:uid="{CE1ADD7E-6E97-425E-82BB-6EB148CA56F5}"/>
    <cellStyle name="Currency 3 4 5" xfId="5367" xr:uid="{CBFA3D61-2271-4B05-B2B0-2989ED50A4F1}"/>
    <cellStyle name="Currency 3 5" xfId="225" xr:uid="{338B8D3A-E1D2-4B42-BC3F-BADB9C41FE44}"/>
    <cellStyle name="Currency 3 5 2" xfId="4633" xr:uid="{2F90BEBE-1E00-42DF-A79A-ADB42C2F72AC}"/>
    <cellStyle name="Currency 3 6" xfId="4524" xr:uid="{B2AB47FD-A2BD-4201-8566-F92D1A570926}"/>
    <cellStyle name="Currency 3 7" xfId="6585" xr:uid="{ACC639B3-881C-40EA-B15E-3E9CD0381FDC}"/>
    <cellStyle name="Currency 3 8" xfId="5364" xr:uid="{EFD2BA41-9116-42AB-BD73-A40ED68E8C37}"/>
    <cellStyle name="Currency 4" xfId="29" xr:uid="{CFB916B2-9651-4A5A-9814-1AC067C14BC6}"/>
    <cellStyle name="Currency 4 2" xfId="30" xr:uid="{EA2F877C-7DD9-4687-9200-BCF8BEECA334}"/>
    <cellStyle name="Currency 4 2 2" xfId="226" xr:uid="{273CAC10-265B-4D15-B5CF-288A3DFB8456}"/>
    <cellStyle name="Currency 4 2 2 2" xfId="4634" xr:uid="{8D41344A-B2F6-4D14-BFAA-40C843ED117A}"/>
    <cellStyle name="Currency 4 2 3" xfId="4529" xr:uid="{8C103F02-B9CF-4491-8515-61B639FA5107}"/>
    <cellStyle name="Currency 4 2 4" xfId="6590" xr:uid="{796A18CF-A83A-4715-B60A-E4C911D0277C}"/>
    <cellStyle name="Currency 4 2 5" xfId="5369" xr:uid="{39E083C5-BB33-4598-ACE8-06B61B605D6D}"/>
    <cellStyle name="Currency 4 3" xfId="31" xr:uid="{60F6452A-AEC3-478C-AB6D-34F2D3475858}"/>
    <cellStyle name="Currency 4 3 2" xfId="227" xr:uid="{B78536E5-B3AA-46F7-87BE-95A59335025B}"/>
    <cellStyle name="Currency 4 3 2 2" xfId="4635" xr:uid="{A6F840B9-7CBC-4B2E-9C7C-67B290FD1A6E}"/>
    <cellStyle name="Currency 4 3 3" xfId="4530" xr:uid="{27B8CBD6-8111-458F-8BC7-D4393730F3BB}"/>
    <cellStyle name="Currency 4 3 4" xfId="6591" xr:uid="{46C2E05D-944F-451A-A6AE-485BA8BBE428}"/>
    <cellStyle name="Currency 4 3 5" xfId="5370" xr:uid="{A3DB2968-A0A0-4753-8E5B-605DE78BBA49}"/>
    <cellStyle name="Currency 4 4" xfId="228" xr:uid="{8E7BE3E7-C63D-4241-A919-A96555860712}"/>
    <cellStyle name="Currency 4 4 2" xfId="4636" xr:uid="{F05BB5D9-47E2-472B-B044-83E9EADD94FA}"/>
    <cellStyle name="Currency 4 5" xfId="4325" xr:uid="{61AFCE2A-021A-471D-AE38-79F325694A33}"/>
    <cellStyle name="Currency 4 5 2" xfId="4440" xr:uid="{9B1367ED-4DEC-4DD6-816D-6E370B11872E}"/>
    <cellStyle name="Currency 4 5 3" xfId="4722" xr:uid="{CFC9C049-D924-49C0-B082-19CE4C8F772F}"/>
    <cellStyle name="Currency 4 5 3 2" xfId="5317" xr:uid="{6B7F00C5-FA5F-48C5-B9D1-742FAAF540CC}"/>
    <cellStyle name="Currency 4 5 3 3" xfId="4762" xr:uid="{B3E4D7AC-BDA9-4B8D-8604-3ED73E4BBDD0}"/>
    <cellStyle name="Currency 4 5 4" xfId="4699" xr:uid="{B336DB01-595F-49D9-9E93-E41F5B6C1C9C}"/>
    <cellStyle name="Currency 4 6" xfId="4528" xr:uid="{03F4AB97-341F-40B6-97E5-6234DA02EC9A}"/>
    <cellStyle name="Currency 4 7" xfId="6589" xr:uid="{7A30ABE4-E617-4CB8-8227-BF8C122CAA10}"/>
    <cellStyle name="Currency 4 8" xfId="5368" xr:uid="{48AA1BD5-2E55-4338-A1E9-96A215D95EEF}"/>
    <cellStyle name="Currency 5" xfId="32" xr:uid="{06121D79-B277-4C47-8EE2-1878A6D0C760}"/>
    <cellStyle name="Currency 5 10" xfId="5690" xr:uid="{E4F138F3-E0BD-4C2D-8349-963106630B30}"/>
    <cellStyle name="Currency 5 11" xfId="6683" xr:uid="{808FECD1-475A-4270-A86E-E7A060320667}"/>
    <cellStyle name="Currency 5 2" xfId="33" xr:uid="{A67629C4-026E-4AE8-B90C-A45FD929793F}"/>
    <cellStyle name="Currency 5 2 2" xfId="229" xr:uid="{36FD16AE-6004-4C14-BEFF-E4EEFEDB4BBA}"/>
    <cellStyle name="Currency 5 2 2 2" xfId="4637" xr:uid="{CA3681D8-DB78-41DF-B921-CD776C9B80E9}"/>
    <cellStyle name="Currency 5 2 3" xfId="4531" xr:uid="{48680863-7ED1-45B9-ACF6-98403581FC8D}"/>
    <cellStyle name="Currency 5 2 4" xfId="6592" xr:uid="{726D1B0E-2E78-4CE8-ACC9-618E81F5A5E6}"/>
    <cellStyle name="Currency 5 2 5" xfId="5371" xr:uid="{B72B8A99-E1B9-455A-85FE-2F61434A8EB6}"/>
    <cellStyle name="Currency 5 3" xfId="4326" xr:uid="{0DC660B4-0ACC-48F9-A15C-4E1878B3EB9F}"/>
    <cellStyle name="Currency 5 3 2" xfId="4441" xr:uid="{6E9E8D9B-1C23-41ED-B0F4-EDF3F5DC441D}"/>
    <cellStyle name="Currency 5 3 2 2" xfId="5307" xr:uid="{B30263DD-66E0-43B8-8B20-7640A6558992}"/>
    <cellStyle name="Currency 5 3 2 2 2" xfId="5460" xr:uid="{46DF9E90-16E1-4C55-B2B2-BE3E6C4C44C8}"/>
    <cellStyle name="Currency 5 3 2 2 2 2" xfId="5786" xr:uid="{4A28E4C7-9B43-411A-81EE-8279B127B34E}"/>
    <cellStyle name="Currency 5 3 2 2 2 3" xfId="6847" xr:uid="{25AE41A6-B73A-4F67-A537-968655186D24}"/>
    <cellStyle name="Currency 5 3 2 2 3" xfId="5517" xr:uid="{51CC49BD-F678-41FA-B78B-BBA352877013}"/>
    <cellStyle name="Currency 5 3 2 2 4" xfId="5610" xr:uid="{7D82B3F7-B4B8-4854-826E-1D15DE4B4287}"/>
    <cellStyle name="Currency 5 3 2 3" xfId="4764" xr:uid="{80522FD7-68EB-45D9-A0D8-BE9011DB3AFE}"/>
    <cellStyle name="Currency 5 3 2 3 2" xfId="5742" xr:uid="{B796AD95-6709-40E7-BE77-D780B0391B16}"/>
    <cellStyle name="Currency 5 3 2 3 3" xfId="5415" xr:uid="{179AC0A4-F4C7-4D23-A0CC-AD50BE89C186}"/>
    <cellStyle name="Currency 5 3 2 4" xfId="5521" xr:uid="{6F57D865-A3C6-4F5E-85CC-3692859A99C2}"/>
    <cellStyle name="Currency 5 3 2 5" xfId="5560" xr:uid="{B2A7DB05-26F3-4585-9146-B4D44EA56C93}"/>
    <cellStyle name="Currency 5 3 2 6" xfId="5494" xr:uid="{BAE8655D-BCDA-47CB-8A5E-C0D16F28E684}"/>
    <cellStyle name="Currency 5 3 3" xfId="5412" xr:uid="{D60C8EDF-2DF8-4A7B-8D89-81AAD99A3531}"/>
    <cellStyle name="Currency 5 3 3 2" xfId="5581" xr:uid="{0FBBAC19-487B-4705-BD37-3F740B267983}"/>
    <cellStyle name="Currency 5 3 3 2 2" xfId="6625" xr:uid="{0C257213-5256-4169-98EA-80EEDBC3EEB9}"/>
    <cellStyle name="Currency 5 3 3 2 3" xfId="6830" xr:uid="{F3FD3FD7-89E5-49B3-BA4A-E204A9109E4A}"/>
    <cellStyle name="Currency 5 3 3 3" xfId="5552" xr:uid="{7AA32613-22A5-4B7A-9171-B0EB6495D606}"/>
    <cellStyle name="Currency 5 3 3 4" xfId="6715" xr:uid="{79A5197C-82BB-4B06-B217-D0EBAF461F0F}"/>
    <cellStyle name="Currency 5 3 4" xfId="5711" xr:uid="{C59A8707-411A-4B23-AA64-06E2C2070AA8}"/>
    <cellStyle name="Currency 5 3 4 2" xfId="5587" xr:uid="{6BB89ABF-D653-4A8C-AEAE-AF6CC8443048}"/>
    <cellStyle name="Currency 5 3 4 2 2" xfId="6622" xr:uid="{A2AF1E46-E4F0-4A08-A812-DFEFEBE6040D}"/>
    <cellStyle name="Currency 5 3 4 2 3" xfId="6815" xr:uid="{EC030C01-A258-40E2-B724-AD9EEDE8F5AA}"/>
    <cellStyle name="Currency 5 3 4 3" xfId="5639" xr:uid="{9FEBCB50-A66F-4FD6-883C-D3C32F376D5E}"/>
    <cellStyle name="Currency 5 3 4 4" xfId="6742" xr:uid="{AFD7948F-9F3D-4CF1-B4C6-CAD0F88E95D4}"/>
    <cellStyle name="Currency 5 3 5" xfId="5410" xr:uid="{F9F50588-6531-4EAE-843F-FD7B584441E0}"/>
    <cellStyle name="Currency 5 3 5 2" xfId="5539" xr:uid="{474E37E9-4F7C-4412-A1BE-238059F650DB}"/>
    <cellStyle name="Currency 5 3 5 3" xfId="6797" xr:uid="{FB92EDAC-D7EF-4D7C-8F04-087E58B57875}"/>
    <cellStyle name="Currency 5 3 6" xfId="5651" xr:uid="{AF670BC2-6785-4965-AC1A-230BDE53AC4F}"/>
    <cellStyle name="Currency 5 3 6 2" xfId="5780" xr:uid="{373042FA-8008-4F45-B129-393CE9E4E01E}"/>
    <cellStyle name="Currency 5 3 6 3" xfId="6761" xr:uid="{048AE3BF-9C9A-4C31-B94E-C621F77C260C}"/>
    <cellStyle name="Currency 5 3 7" xfId="5799" xr:uid="{EF086894-838A-4AA2-BBD8-89C5C8267AF8}"/>
    <cellStyle name="Currency 5 3 8" xfId="5566" xr:uid="{6C4C22EC-34F5-432F-A82E-4FE755E6B092}"/>
    <cellStyle name="Currency 5 3 9" xfId="6689" xr:uid="{4D1A26C8-C6CA-4BB1-AA32-22C90FC02A45}"/>
    <cellStyle name="Currency 5 4" xfId="4763" xr:uid="{E88A8C27-527D-4467-BC66-4CB99DBBFE31}"/>
    <cellStyle name="Currency 5 4 2" xfId="5489" xr:uid="{81C75F00-7399-4D16-8EF2-A0CC8C916DE4}"/>
    <cellStyle name="Currency 5 4 2 2" xfId="6670" xr:uid="{D60985A1-805B-4A74-A3B5-316C649B9D28}"/>
    <cellStyle name="Currency 5 4 2 2 2" xfId="6626" xr:uid="{3FBBBBA2-66F2-4BBA-B504-D6E920442F78}"/>
    <cellStyle name="Currency 5 4 2 2 3" xfId="6840" xr:uid="{11D6FBE6-E964-41AC-8A5C-A348EA42B1DF}"/>
    <cellStyle name="Currency 5 4 2 3" xfId="5770" xr:uid="{8D67C544-A9BD-44EB-838F-4881A6623032}"/>
    <cellStyle name="Currency 5 4 2 4" xfId="6722" xr:uid="{520FE05E-BB0A-4698-97F5-04B82EEF9CF7}"/>
    <cellStyle name="Currency 5 4 3" xfId="5798" xr:uid="{4AF9FA40-7B92-4AE6-9E7C-6AF11741835D}"/>
    <cellStyle name="Currency 5 4 3 2" xfId="6627" xr:uid="{682E3290-2323-44C9-8C54-A65D29AEAE4E}"/>
    <cellStyle name="Currency 5 4 3 3" xfId="6771" xr:uid="{31A9C86A-5FE9-4799-B98C-9FBB2BC60A1A}"/>
    <cellStyle name="Currency 5 4 4" xfId="5734" xr:uid="{FF9F798C-69B6-42DF-A086-35E0AD162109}"/>
    <cellStyle name="Currency 5 4 5" xfId="5800" xr:uid="{2984D14F-B093-4AF8-8EB8-5BE775C8BC72}"/>
    <cellStyle name="Currency 5 4 6" xfId="5620" xr:uid="{716CB6DF-F7EE-4369-B404-FDA30BA4FA8B}"/>
    <cellStyle name="Currency 5 5" xfId="5492" xr:uid="{0D7385A3-5F5D-4B74-A980-6E9C14A19D95}"/>
    <cellStyle name="Currency 5 5 2" xfId="5436" xr:uid="{90932351-6ED6-45D2-8C7F-9063C6A57548}"/>
    <cellStyle name="Currency 5 5 2 2" xfId="6663" xr:uid="{AB1B1440-8D2D-40CD-B091-824C11D8442B}"/>
    <cellStyle name="Currency 5 5 2 3" xfId="6822" xr:uid="{B22E6914-69AA-4F3B-9658-3363D3D87AE8}"/>
    <cellStyle name="Currency 5 5 3" xfId="5789" xr:uid="{D5C2F6E6-8F99-4FF4-BBA9-A86B4930F989}"/>
    <cellStyle name="Currency 5 5 4" xfId="6708" xr:uid="{E044CF61-AD3D-4475-9873-0A90375F6D1B}"/>
    <cellStyle name="Currency 5 6" xfId="5794" xr:uid="{1103FF49-1BA5-431D-929F-FA4AFBC54020}"/>
    <cellStyle name="Currency 5 6 2" xfId="5590" xr:uid="{42AD9A7E-4B9D-4A1B-95BD-0D0DFE75CCDB}"/>
    <cellStyle name="Currency 5 6 2 2" xfId="5645" xr:uid="{4CBDA107-B415-4C61-8C73-11946F11753D}"/>
    <cellStyle name="Currency 5 6 2 3" xfId="6806" xr:uid="{800950F7-63C1-445F-93E8-DD6CB0C3383A}"/>
    <cellStyle name="Currency 5 6 3" xfId="5739" xr:uid="{5C21D52E-9106-4422-8044-0F635206B803}"/>
    <cellStyle name="Currency 5 6 4" xfId="6734" xr:uid="{CF3839C7-DDD4-4D8B-8BDE-728C90C2D276}"/>
    <cellStyle name="Currency 5 7" xfId="5439" xr:uid="{E65692B2-134E-4F70-8DE5-8ECC2513B0DE}"/>
    <cellStyle name="Currency 5 7 2" xfId="6646" xr:uid="{E145B342-7B8F-46FE-8787-9BDC3600BDCB}"/>
    <cellStyle name="Currency 5 7 3" xfId="6787" xr:uid="{E1F3F957-751A-4D1F-97A8-65AE36D9470E}"/>
    <cellStyle name="Currency 5 8" xfId="5761" xr:uid="{1F427F5C-0933-4946-B398-2A1EB1A94563}"/>
    <cellStyle name="Currency 5 8 2" xfId="5545" xr:uid="{9D99C827-68A5-4508-BA81-2EE01A820A50}"/>
    <cellStyle name="Currency 5 8 3" xfId="6751" xr:uid="{2DC3DDE7-107E-4534-BBA0-406FA5010359}"/>
    <cellStyle name="Currency 5 9" xfId="5526" xr:uid="{65412221-79EC-4558-A870-138A29A3D24A}"/>
    <cellStyle name="Currency 6" xfId="34" xr:uid="{EBE85FAC-DD99-4F46-984E-E03EF0F9AD54}"/>
    <cellStyle name="Currency 6 2" xfId="230" xr:uid="{3CA0BB91-5995-4708-B212-8237E7BFE5C0}"/>
    <cellStyle name="Currency 6 2 2" xfId="4638" xr:uid="{648BF35E-105A-42BA-B786-C72E2606D4E5}"/>
    <cellStyle name="Currency 6 3" xfId="4327" xr:uid="{42091BF3-9443-4BB5-9A0D-3004F254B258}"/>
    <cellStyle name="Currency 6 3 2" xfId="4442" xr:uid="{D667A144-0BB1-483C-AFB0-E1FDB0A678A3}"/>
    <cellStyle name="Currency 6 3 3" xfId="4723" xr:uid="{774E60E3-1087-4CEE-944F-C2D2B09ADC9B}"/>
    <cellStyle name="Currency 6 3 3 2" xfId="5318" xr:uid="{15E24E69-5B28-4C72-9B75-6B8848D65556}"/>
    <cellStyle name="Currency 6 3 3 3" xfId="4765" xr:uid="{8B5A263E-8C1F-4231-BB79-A83C82578719}"/>
    <cellStyle name="Currency 6 3 4" xfId="4700" xr:uid="{314D6344-4A6D-47E3-9CE5-8C3C9AF40BEA}"/>
    <cellStyle name="Currency 6 4" xfId="4532" xr:uid="{DD6D4880-2F36-4EA7-AC47-6DFBEAC75CC1}"/>
    <cellStyle name="Currency 6 5" xfId="6593" xr:uid="{3994345F-BFD1-45C1-80E7-9BFA95FAB350}"/>
    <cellStyle name="Currency 6 6" xfId="5372" xr:uid="{38563F43-6CBE-4420-AE7E-2175406FDED5}"/>
    <cellStyle name="Currency 7" xfId="35" xr:uid="{20F08FA0-6D91-4D7F-93DC-FB027E590A65}"/>
    <cellStyle name="Currency 7 2" xfId="36" xr:uid="{1082E1C4-AD3F-4D57-8BF3-C5FE74726B74}"/>
    <cellStyle name="Currency 7 2 2" xfId="251" xr:uid="{5482FE74-F103-4BDE-8A9D-117D63FAB4C2}"/>
    <cellStyle name="Currency 7 2 2 2" xfId="4639" xr:uid="{2F50F2BE-EDC3-48AF-95D2-8B86154A54CE}"/>
    <cellStyle name="Currency 7 2 3" xfId="4534" xr:uid="{8D20C0FB-672B-4031-9F10-DF22B88965B9}"/>
    <cellStyle name="Currency 7 2 4" xfId="6594" xr:uid="{D2935480-7475-47FF-B3B3-BDE707965054}"/>
    <cellStyle name="Currency 7 2 5" xfId="5374" xr:uid="{76772F41-CDD1-4CE8-9687-1167FA572E3F}"/>
    <cellStyle name="Currency 7 3" xfId="231" xr:uid="{C79CEFFD-72D1-4C51-92F7-1D8241045D56}"/>
    <cellStyle name="Currency 7 3 2" xfId="4640" xr:uid="{9C9EB480-A707-4194-B8A3-DAAC772EFC9D}"/>
    <cellStyle name="Currency 7 4" xfId="4443" xr:uid="{DC185CBD-43E4-4EB9-A29F-07C150910A4A}"/>
    <cellStyle name="Currency 7 5" xfId="4533" xr:uid="{9E1A8D39-F361-45D2-8CAB-EC790C2795DC}"/>
    <cellStyle name="Currency 7 6" xfId="5373" xr:uid="{8B1B79FB-167D-4DBC-A9B9-397FD45FB142}"/>
    <cellStyle name="Currency 8" xfId="37" xr:uid="{E2AF3DA6-5F06-4062-AF8F-74CF7111426E}"/>
    <cellStyle name="Currency 8 2" xfId="38" xr:uid="{67EBF6D1-6761-48B3-A5D4-437470E3CC77}"/>
    <cellStyle name="Currency 8 2 2" xfId="232" xr:uid="{49DB8B53-BD42-46F8-9552-DF5038110609}"/>
    <cellStyle name="Currency 8 2 2 2" xfId="4641" xr:uid="{FC09AFA0-B213-42CF-AD7B-B03AEA968709}"/>
    <cellStyle name="Currency 8 2 3" xfId="4536" xr:uid="{56D366EA-746B-4C27-87ED-D7C78CC15CCF}"/>
    <cellStyle name="Currency 8 2 4" xfId="6595" xr:uid="{CB4FCB90-26CD-48CF-B94C-1F36F681BDF4}"/>
    <cellStyle name="Currency 8 2 5" xfId="5376" xr:uid="{0F252335-7168-44C2-9D42-D1ED90452AB1}"/>
    <cellStyle name="Currency 8 3" xfId="39" xr:uid="{2CA909A4-47A3-47D4-8855-97FB5267EC8A}"/>
    <cellStyle name="Currency 8 3 2" xfId="233" xr:uid="{546EFDDE-0940-4D93-8C40-B60F0F847F81}"/>
    <cellStyle name="Currency 8 3 2 2" xfId="4642" xr:uid="{B00D9DAD-845F-463E-82CF-47C25C77424E}"/>
    <cellStyle name="Currency 8 3 3" xfId="4537" xr:uid="{1E16DCBC-B7BC-43E7-AC1D-1A1A90A03C96}"/>
    <cellStyle name="Currency 8 3 4" xfId="6596" xr:uid="{1DDD7B3D-DA73-41BB-AD5C-7E2873D970EB}"/>
    <cellStyle name="Currency 8 3 5" xfId="5377" xr:uid="{D5BE24B3-3145-42AE-9E98-D9A951E578DC}"/>
    <cellStyle name="Currency 8 4" xfId="40" xr:uid="{D59918AC-CC22-4C45-99EB-362B0C6D5128}"/>
    <cellStyle name="Currency 8 4 2" xfId="234" xr:uid="{8378C19D-D57F-4241-AA39-5182532F8421}"/>
    <cellStyle name="Currency 8 4 2 2" xfId="4643" xr:uid="{B70DE2A3-CB54-448B-857D-DD2997472E03}"/>
    <cellStyle name="Currency 8 4 3" xfId="4538" xr:uid="{5FE753DE-77BB-4113-A0CB-CDEF71FD6D14}"/>
    <cellStyle name="Currency 8 4 4" xfId="6597" xr:uid="{1B8D7024-8FD7-41DE-A51D-FCB2017B9346}"/>
    <cellStyle name="Currency 8 4 5" xfId="5378" xr:uid="{102F8E41-8D4F-4DBD-98E4-19174EA7F86B}"/>
    <cellStyle name="Currency 8 5" xfId="235" xr:uid="{39C50ED4-AA3E-456B-8FB4-67B77E9EB891}"/>
    <cellStyle name="Currency 8 5 2" xfId="4644" xr:uid="{F0DF4294-DF10-41B9-A088-4BEB1BF15BCE}"/>
    <cellStyle name="Currency 8 6" xfId="4444" xr:uid="{56B0BCBC-C974-441F-8790-9E404748501E}"/>
    <cellStyle name="Currency 8 7" xfId="4535" xr:uid="{59A97BCB-3C28-4530-A2F8-6D81385105FA}"/>
    <cellStyle name="Currency 8 8" xfId="5375" xr:uid="{32A130DA-7530-49EF-9305-8EC87CE717AE}"/>
    <cellStyle name="Currency 9" xfId="41" xr:uid="{166DA056-EC79-4A23-BD10-A1C52CD40176}"/>
    <cellStyle name="Currency 9 2" xfId="42" xr:uid="{54224673-7ABD-45C2-90DC-CC220A4D341C}"/>
    <cellStyle name="Currency 9 2 2" xfId="236" xr:uid="{5CA9CD01-9AFE-4FF8-AE7E-830DB667335F}"/>
    <cellStyle name="Currency 9 2 2 2" xfId="4645" xr:uid="{4B3B0D9A-8FFD-4565-95FE-3FCCC43AAAB7}"/>
    <cellStyle name="Currency 9 2 3" xfId="4540" xr:uid="{2FF74BB2-B5FD-4B1E-9809-CEE5DBEC97C0}"/>
    <cellStyle name="Currency 9 2 4" xfId="6599" xr:uid="{2345AE40-E7F9-47A2-8566-745697F4B0C7}"/>
    <cellStyle name="Currency 9 2 5" xfId="5380" xr:uid="{057EC7A0-3753-4E8F-9328-36AB1AFE679D}"/>
    <cellStyle name="Currency 9 3" xfId="43" xr:uid="{91BF3805-524C-4232-B9F9-968097D9A891}"/>
    <cellStyle name="Currency 9 3 2" xfId="237" xr:uid="{321983A1-25F7-4399-8DA7-D8C61BF9DF88}"/>
    <cellStyle name="Currency 9 3 2 2" xfId="4646" xr:uid="{BB51A94F-2C17-46FC-925E-27A238EDB4C5}"/>
    <cellStyle name="Currency 9 3 3" xfId="4541" xr:uid="{5386269D-FBB8-492C-88ED-7B06A8567EF5}"/>
    <cellStyle name="Currency 9 3 4" xfId="6600" xr:uid="{7DDE41B9-AE7D-4676-8DFD-DB19C77687DF}"/>
    <cellStyle name="Currency 9 3 5" xfId="5381" xr:uid="{229D9023-4F28-4DEE-ABE1-A47B685F096E}"/>
    <cellStyle name="Currency 9 4" xfId="238" xr:uid="{6C9E6D12-5A0C-450A-ACBC-55D12B5B4455}"/>
    <cellStyle name="Currency 9 4 2" xfId="4647" xr:uid="{5A68BDB9-5C9F-4D0D-BF08-ABD83AC4F472}"/>
    <cellStyle name="Currency 9 5" xfId="4328" xr:uid="{8A034D2B-6A53-4951-9F9A-19B7BB8BDD7A}"/>
    <cellStyle name="Currency 9 5 2" xfId="4445" xr:uid="{9C052540-E70C-4592-BCDD-8682CC034970}"/>
    <cellStyle name="Currency 9 5 3" xfId="4724" xr:uid="{2134B2CA-1AC3-4262-8540-19BE0F822FD7}"/>
    <cellStyle name="Currency 9 5 4" xfId="4701" xr:uid="{0BB925B6-4849-4EFE-91A7-BBFF7F9E59F2}"/>
    <cellStyle name="Currency 9 6" xfId="4539" xr:uid="{0A758A91-5BE9-4826-9CC6-E5CA722B19CC}"/>
    <cellStyle name="Currency 9 7" xfId="6598" xr:uid="{C3E32D5A-614A-44B2-80F3-5C472906DCC9}"/>
    <cellStyle name="Currency 9 8" xfId="5379" xr:uid="{E3D4D5A9-FA05-4976-84C9-1138615B508A}"/>
    <cellStyle name="Hyperlink 2" xfId="6" xr:uid="{6CFFD761-E1C4-4FFC-9C82-FDD569F38491}"/>
    <cellStyle name="Hyperlink 3" xfId="203" xr:uid="{1327583E-3D66-4BD7-B700-165F434E155E}"/>
    <cellStyle name="Hyperlink 3 2" xfId="4416" xr:uid="{FCF824E4-1944-479F-BD72-00E690D53727}"/>
    <cellStyle name="Hyperlink 3 3" xfId="4329" xr:uid="{CD7BFE5B-9062-4C8D-80F4-B8B1540292CB}"/>
    <cellStyle name="Hyperlink 4" xfId="4330" xr:uid="{A5AB2917-39CB-491A-87E3-96BB82B1E769}"/>
    <cellStyle name="Hyperlink 5" xfId="6418" xr:uid="{8F126629-1A75-423F-8291-2E4487BEFD88}"/>
    <cellStyle name="Normal" xfId="0" builtinId="0"/>
    <cellStyle name="Normal 10" xfId="44" xr:uid="{0A7F9B61-7A31-4B55-9791-2DB1E71E1AB9}"/>
    <cellStyle name="Normal 10 10" xfId="904" xr:uid="{BB812E28-BDCB-4C3F-8B4A-740926F1D2AB}"/>
    <cellStyle name="Normal 10 10 2" xfId="2509" xr:uid="{FCE2F766-E4A1-4505-BCF0-A204E9415905}"/>
    <cellStyle name="Normal 10 10 2 2" xfId="4332" xr:uid="{565EEF63-D34B-41A3-AFAD-AAAC05BAE741}"/>
    <cellStyle name="Normal 10 10 2 2 2" xfId="6486" xr:uid="{EB645F02-BEA3-4EBB-AA38-261D03EE4BD0}"/>
    <cellStyle name="Normal 10 10 2 3" xfId="4676" xr:uid="{D1101BDE-80C1-427B-B101-1C3409742AE6}"/>
    <cellStyle name="Normal 10 10 3" xfId="2510" xr:uid="{E4252151-0C25-4FEE-94FC-570182EE0619}"/>
    <cellStyle name="Normal 10 10 4" xfId="2511" xr:uid="{E57B513D-D9E0-49BF-A8C2-386076285B85}"/>
    <cellStyle name="Normal 10 11" xfId="2512" xr:uid="{BA4389BA-4049-4449-94EE-5BC0C1CBA662}"/>
    <cellStyle name="Normal 10 11 2" xfId="2513" xr:uid="{95BC1192-E61D-4B18-AE7B-116081B002B9}"/>
    <cellStyle name="Normal 10 11 3" xfId="2514" xr:uid="{6A9ADC74-80CC-44D8-899B-656B67272356}"/>
    <cellStyle name="Normal 10 11 4" xfId="2515" xr:uid="{9AE42E6C-8C4A-4D40-91CA-9484003E301E}"/>
    <cellStyle name="Normal 10 12" xfId="2516" xr:uid="{CE0B4B5C-0DFD-47BC-B3F2-58B8F8E9B9FE}"/>
    <cellStyle name="Normal 10 12 2" xfId="2517" xr:uid="{E4FCCF2D-082C-4577-B261-D1009739461A}"/>
    <cellStyle name="Normal 10 13" xfId="2518" xr:uid="{0487058F-DD26-49AF-9DDF-D0F633C59D5E}"/>
    <cellStyle name="Normal 10 14" xfId="2519" xr:uid="{D35C6A97-3CAA-4D93-812F-2728C8EB6E0C}"/>
    <cellStyle name="Normal 10 15" xfId="2520" xr:uid="{0C177AAC-84D1-4BCE-A7D2-36EDC5DDE5E1}"/>
    <cellStyle name="Normal 10 2" xfId="45" xr:uid="{31048452-DB2A-434F-941F-7985B75421D6}"/>
    <cellStyle name="Normal 10 2 10" xfId="2521" xr:uid="{81715ADF-9361-4A71-8BCC-BA6E887A0D9A}"/>
    <cellStyle name="Normal 10 2 11" xfId="2522" xr:uid="{FC1493D0-D1CF-4147-A535-915DCDCDA0C9}"/>
    <cellStyle name="Normal 10 2 2" xfId="46" xr:uid="{DF968069-7B1B-47A2-B33C-08C8D8DA9D09}"/>
    <cellStyle name="Normal 10 2 2 2" xfId="47" xr:uid="{666E11E6-1C80-4D6F-8C51-E49652933678}"/>
    <cellStyle name="Normal 10 2 2 2 2" xfId="239" xr:uid="{4E7914B3-A522-49B3-8B79-7D60985193EA}"/>
    <cellStyle name="Normal 10 2 2 2 2 2" xfId="455" xr:uid="{7139D7CC-2E80-44CA-BB94-20F77E0E2663}"/>
    <cellStyle name="Normal 10 2 2 2 2 2 2" xfId="456" xr:uid="{57D372AF-3FEA-480C-836C-7EE77A9B25AF}"/>
    <cellStyle name="Normal 10 2 2 2 2 2 2 2" xfId="905" xr:uid="{10824D32-E948-4E26-8686-FC44009E53FE}"/>
    <cellStyle name="Normal 10 2 2 2 2 2 2 2 2" xfId="906" xr:uid="{247DDF89-24B9-49D6-BB92-F2A8495607C9}"/>
    <cellStyle name="Normal 10 2 2 2 2 2 2 3" xfId="907" xr:uid="{A1498876-60CC-4FF1-BD13-290894023CBA}"/>
    <cellStyle name="Normal 10 2 2 2 2 2 2 3 2" xfId="5806" xr:uid="{0C5143FE-28E7-4699-BB7F-4F3249DF9396}"/>
    <cellStyle name="Normal 10 2 2 2 2 2 2 4" xfId="5807" xr:uid="{665BAE75-8DCC-4217-87BE-77DE86A299D8}"/>
    <cellStyle name="Normal 10 2 2 2 2 2 3" xfId="908" xr:uid="{6AFAA111-40AE-4C13-B63D-B52E62C1DCEE}"/>
    <cellStyle name="Normal 10 2 2 2 2 2 3 2" xfId="909" xr:uid="{FEB91AB3-0672-4435-BB5B-848749C28884}"/>
    <cellStyle name="Normal 10 2 2 2 2 2 4" xfId="910" xr:uid="{83190C51-5925-4420-A17D-18AC08EEF198}"/>
    <cellStyle name="Normal 10 2 2 2 2 2 4 2" xfId="5808" xr:uid="{BF777071-B3EA-4DB3-B240-9599C99DAFEE}"/>
    <cellStyle name="Normal 10 2 2 2 2 2 5" xfId="5809" xr:uid="{757A5680-DDF5-4094-B09A-2CE56ED037A2}"/>
    <cellStyle name="Normal 10 2 2 2 2 3" xfId="457" xr:uid="{3A7CDEF9-BAAD-4AF9-9E48-3003ED167246}"/>
    <cellStyle name="Normal 10 2 2 2 2 3 2" xfId="911" xr:uid="{3A0192D0-E527-4BB7-B5EC-4E8C3667CBD2}"/>
    <cellStyle name="Normal 10 2 2 2 2 3 2 2" xfId="912" xr:uid="{41EBAEA6-CEE3-4011-ACDF-0201E45E1FCD}"/>
    <cellStyle name="Normal 10 2 2 2 2 3 3" xfId="913" xr:uid="{31B96E47-4DA8-4B2B-B93C-8DF34CBFAF48}"/>
    <cellStyle name="Normal 10 2 2 2 2 3 3 2" xfId="5810" xr:uid="{74DEB1C1-1B47-4F8E-8C29-6ECA7CAAC107}"/>
    <cellStyle name="Normal 10 2 2 2 2 3 4" xfId="2523" xr:uid="{868594D6-C454-4904-9CD5-7CB57EB82FE4}"/>
    <cellStyle name="Normal 10 2 2 2 2 4" xfId="914" xr:uid="{26B3A777-E00E-4782-A8F4-B8E68A018EE9}"/>
    <cellStyle name="Normal 10 2 2 2 2 4 2" xfId="915" xr:uid="{A725099B-116B-408A-9616-B2EA4AF4AD11}"/>
    <cellStyle name="Normal 10 2 2 2 2 5" xfId="916" xr:uid="{30E4F5C3-E63C-47D5-98C7-B4256255B233}"/>
    <cellStyle name="Normal 10 2 2 2 2 5 2" xfId="5811" xr:uid="{199E26D1-E5DE-4CB2-A929-3ABCE15DEDB7}"/>
    <cellStyle name="Normal 10 2 2 2 2 6" xfId="2524" xr:uid="{48ED2AFF-5DD4-4318-86DF-D54A186A5BED}"/>
    <cellStyle name="Normal 10 2 2 2 3" xfId="240" xr:uid="{DB983130-2EC2-4266-8972-6A37C04DFBBE}"/>
    <cellStyle name="Normal 10 2 2 2 3 2" xfId="458" xr:uid="{A8E29928-FCED-4851-AF03-0665C4564B70}"/>
    <cellStyle name="Normal 10 2 2 2 3 2 2" xfId="459" xr:uid="{45509038-9728-44EE-8CEC-953E5EA46A55}"/>
    <cellStyle name="Normal 10 2 2 2 3 2 2 2" xfId="917" xr:uid="{5F38783E-AE5B-4C8B-AADC-F0DD84773CCF}"/>
    <cellStyle name="Normal 10 2 2 2 3 2 2 2 2" xfId="918" xr:uid="{66E54C99-089D-4DA7-B1C5-EEB15BABD7EB}"/>
    <cellStyle name="Normal 10 2 2 2 3 2 2 3" xfId="919" xr:uid="{864FF201-3FAD-4DA6-8C9B-750123CA68A2}"/>
    <cellStyle name="Normal 10 2 2 2 3 2 2 3 2" xfId="5812" xr:uid="{937256AE-D702-415E-8B9D-F969D7BAABB3}"/>
    <cellStyle name="Normal 10 2 2 2 3 2 2 4" xfId="5813" xr:uid="{08F3AFA7-0223-4EF3-8DC7-16D477C37AA1}"/>
    <cellStyle name="Normal 10 2 2 2 3 2 3" xfId="920" xr:uid="{FCC4BCF2-7940-4206-8E38-C81D267B0558}"/>
    <cellStyle name="Normal 10 2 2 2 3 2 3 2" xfId="921" xr:uid="{3930084B-8091-4A27-86B6-4EA2632029A1}"/>
    <cellStyle name="Normal 10 2 2 2 3 2 4" xfId="922" xr:uid="{4056D058-A7C2-4B20-ACA4-7EF7F0CA0A9F}"/>
    <cellStyle name="Normal 10 2 2 2 3 2 4 2" xfId="5814" xr:uid="{5BE76E17-0CD3-42EC-867C-4C05DD61659B}"/>
    <cellStyle name="Normal 10 2 2 2 3 2 5" xfId="5815" xr:uid="{679E1729-30B3-4A92-8975-0416EA734490}"/>
    <cellStyle name="Normal 10 2 2 2 3 3" xfId="460" xr:uid="{9BCE94BA-2A80-46DF-BB1C-02E9BF5EF6D6}"/>
    <cellStyle name="Normal 10 2 2 2 3 3 2" xfId="923" xr:uid="{5D9813C1-A319-49EF-AE30-ECA2C1115E3C}"/>
    <cellStyle name="Normal 10 2 2 2 3 3 2 2" xfId="924" xr:uid="{638F9ABB-B534-4AD5-8A13-C713FBF0C06D}"/>
    <cellStyle name="Normal 10 2 2 2 3 3 3" xfId="925" xr:uid="{06D7748A-026F-4E8B-A9B5-FC7B0F248581}"/>
    <cellStyle name="Normal 10 2 2 2 3 3 3 2" xfId="5816" xr:uid="{DAD2EF01-050C-45D6-A7CC-9C9B4EC71CD5}"/>
    <cellStyle name="Normal 10 2 2 2 3 3 4" xfId="5817" xr:uid="{72699D2E-2194-44E0-8E6F-995824B62605}"/>
    <cellStyle name="Normal 10 2 2 2 3 4" xfId="926" xr:uid="{E22F5DEA-7BE1-4494-BA69-9ABFC622D932}"/>
    <cellStyle name="Normal 10 2 2 2 3 4 2" xfId="927" xr:uid="{E16800FA-B7A1-4410-A02D-3559894C27D3}"/>
    <cellStyle name="Normal 10 2 2 2 3 5" xfId="928" xr:uid="{D08701E8-B7BA-44B4-9A0E-208E7B1A63CC}"/>
    <cellStyle name="Normal 10 2 2 2 3 5 2" xfId="5818" xr:uid="{E4FDBCA2-79A6-41C1-BF7D-D36CDEDEB437}"/>
    <cellStyle name="Normal 10 2 2 2 3 6" xfId="5819" xr:uid="{39FEEEAE-855B-4263-A275-D56492B1D8FB}"/>
    <cellStyle name="Normal 10 2 2 2 4" xfId="461" xr:uid="{9A755A4E-B441-4120-87D2-042C528A806C}"/>
    <cellStyle name="Normal 10 2 2 2 4 2" xfId="462" xr:uid="{46BE4D70-26C2-4DC0-9B9D-68875B3D014B}"/>
    <cellStyle name="Normal 10 2 2 2 4 2 2" xfId="929" xr:uid="{6CE595A9-EE51-4B11-86B4-A320440BAD53}"/>
    <cellStyle name="Normal 10 2 2 2 4 2 2 2" xfId="930" xr:uid="{9F2425A6-6CCC-4082-A4BB-035FC0DAF366}"/>
    <cellStyle name="Normal 10 2 2 2 4 2 3" xfId="931" xr:uid="{8107ACA8-6586-4F69-AFC4-159CCBE56EDD}"/>
    <cellStyle name="Normal 10 2 2 2 4 2 3 2" xfId="5820" xr:uid="{45FA3DAA-F0AA-4889-A7A9-C2A712571234}"/>
    <cellStyle name="Normal 10 2 2 2 4 2 4" xfId="5821" xr:uid="{5E7F1AE3-3857-48D1-84D2-F80A8F5095F3}"/>
    <cellStyle name="Normal 10 2 2 2 4 3" xfId="932" xr:uid="{8F2181CC-8452-4983-AF60-CE06CB632E21}"/>
    <cellStyle name="Normal 10 2 2 2 4 3 2" xfId="933" xr:uid="{06FC281C-8912-48D6-96B5-AB11DF8BFAAA}"/>
    <cellStyle name="Normal 10 2 2 2 4 4" xfId="934" xr:uid="{3F2229CB-C54C-4A3F-B72C-2F3B232BF6AA}"/>
    <cellStyle name="Normal 10 2 2 2 4 4 2" xfId="5822" xr:uid="{91B5E3D0-0955-4FB8-8D67-67B1587C2CFE}"/>
    <cellStyle name="Normal 10 2 2 2 4 5" xfId="5823" xr:uid="{4F51E449-22B0-4B63-8901-26405907B711}"/>
    <cellStyle name="Normal 10 2 2 2 5" xfId="463" xr:uid="{CF1B7CAD-D121-4B83-9C2A-D545054E6EB2}"/>
    <cellStyle name="Normal 10 2 2 2 5 2" xfId="935" xr:uid="{D35A870E-C4C2-435B-A981-007275D7235D}"/>
    <cellStyle name="Normal 10 2 2 2 5 2 2" xfId="936" xr:uid="{398B6756-D0EE-4705-8E6B-D37B42C42FD0}"/>
    <cellStyle name="Normal 10 2 2 2 5 3" xfId="937" xr:uid="{4C6CFF73-5528-485F-B50F-2DD07285BDF2}"/>
    <cellStyle name="Normal 10 2 2 2 5 3 2" xfId="5824" xr:uid="{E952B614-9288-491C-86B5-0FA3F0DC5931}"/>
    <cellStyle name="Normal 10 2 2 2 5 4" xfId="2525" xr:uid="{1F9B8A31-B0AD-4C45-8057-A29B7E94EAA9}"/>
    <cellStyle name="Normal 10 2 2 2 6" xfId="938" xr:uid="{AE9A43A9-1455-421F-B045-49E5A93EBADF}"/>
    <cellStyle name="Normal 10 2 2 2 6 2" xfId="939" xr:uid="{F4739BF3-F8FA-4C8E-8126-CAF09949BAAC}"/>
    <cellStyle name="Normal 10 2 2 2 7" xfId="940" xr:uid="{00A1AFB8-0C1D-44B1-B35C-0D10E3A6A4FC}"/>
    <cellStyle name="Normal 10 2 2 2 7 2" xfId="5825" xr:uid="{30C04668-FFDA-4B38-80B4-6630336F8FD1}"/>
    <cellStyle name="Normal 10 2 2 2 8" xfId="2526" xr:uid="{5B7708C3-9E61-4ADF-B3BD-EFE8DB6C1586}"/>
    <cellStyle name="Normal 10 2 2 3" xfId="241" xr:uid="{578A3759-6393-4CC3-B0CB-1FBFC5882E4E}"/>
    <cellStyle name="Normal 10 2 2 3 2" xfId="464" xr:uid="{6827366D-61FA-4AF4-A827-0CFDDB29C5FF}"/>
    <cellStyle name="Normal 10 2 2 3 2 2" xfId="465" xr:uid="{21AFFA99-19E8-4DAD-8D44-7987FCFA99CC}"/>
    <cellStyle name="Normal 10 2 2 3 2 2 2" xfId="941" xr:uid="{1B1BCBBF-47B4-409B-91CC-C8ACA9B2D9E6}"/>
    <cellStyle name="Normal 10 2 2 3 2 2 2 2" xfId="942" xr:uid="{454B9618-ED16-4500-B32E-B75DF4DBBB7F}"/>
    <cellStyle name="Normal 10 2 2 3 2 2 3" xfId="943" xr:uid="{D26F2C8F-4C58-4A26-A13E-3977EE7BE9AF}"/>
    <cellStyle name="Normal 10 2 2 3 2 2 3 2" xfId="5826" xr:uid="{38E1F8A8-65D7-4463-9E35-98A90611F5AE}"/>
    <cellStyle name="Normal 10 2 2 3 2 2 4" xfId="5827" xr:uid="{9FE41CF7-1F01-48A4-85D7-FD757BF5E081}"/>
    <cellStyle name="Normal 10 2 2 3 2 3" xfId="944" xr:uid="{5B651965-E2C1-4BC1-8296-D288210CA4C6}"/>
    <cellStyle name="Normal 10 2 2 3 2 3 2" xfId="945" xr:uid="{BD5EA956-8DB6-4E8A-9C0B-FD3310D6CC8E}"/>
    <cellStyle name="Normal 10 2 2 3 2 4" xfId="946" xr:uid="{9744429B-5F28-4BFE-8E5E-58776180BCC0}"/>
    <cellStyle name="Normal 10 2 2 3 2 4 2" xfId="5828" xr:uid="{6075D6AF-8426-491E-8B73-F9D5D36D0F94}"/>
    <cellStyle name="Normal 10 2 2 3 2 5" xfId="5829" xr:uid="{35FDDDC8-6871-4742-BC90-96CD66B33DDC}"/>
    <cellStyle name="Normal 10 2 2 3 3" xfId="466" xr:uid="{B8CECF84-F130-4189-B800-0530EEAC5311}"/>
    <cellStyle name="Normal 10 2 2 3 3 2" xfId="947" xr:uid="{B905EFA7-D0E2-418D-9534-BBBD2B9B2270}"/>
    <cellStyle name="Normal 10 2 2 3 3 2 2" xfId="948" xr:uid="{143EDE98-F667-4CFD-B009-4A2F2BE903FC}"/>
    <cellStyle name="Normal 10 2 2 3 3 3" xfId="949" xr:uid="{9277BF4F-C421-43A5-8859-575008273034}"/>
    <cellStyle name="Normal 10 2 2 3 3 3 2" xfId="5830" xr:uid="{24968F68-C75A-43E2-8504-EF37663E1A0C}"/>
    <cellStyle name="Normal 10 2 2 3 3 4" xfId="2527" xr:uid="{D9464BF2-2E30-44F7-B6FE-F31A2892F2B9}"/>
    <cellStyle name="Normal 10 2 2 3 4" xfId="950" xr:uid="{1DCAB44D-DB7B-4713-A30B-7A8514A1E161}"/>
    <cellStyle name="Normal 10 2 2 3 4 2" xfId="951" xr:uid="{714DC62C-FD2D-46AB-828D-7DD6663508BF}"/>
    <cellStyle name="Normal 10 2 2 3 5" xfId="952" xr:uid="{DC967253-7189-4725-B468-BBFB8C7140CC}"/>
    <cellStyle name="Normal 10 2 2 3 5 2" xfId="5831" xr:uid="{FBA55DB2-E4BA-4063-A613-7DB9E1E8F89D}"/>
    <cellStyle name="Normal 10 2 2 3 6" xfId="2528" xr:uid="{3BD12CC7-7789-49E6-8C26-24E70097F675}"/>
    <cellStyle name="Normal 10 2 2 4" xfId="242" xr:uid="{ECA26957-57DE-4DDD-8C87-30E217BC15A0}"/>
    <cellStyle name="Normal 10 2 2 4 2" xfId="467" xr:uid="{24FCBA37-5467-46A1-A4B4-0317A11ED42C}"/>
    <cellStyle name="Normal 10 2 2 4 2 2" xfId="468" xr:uid="{93C74C84-D290-4D83-A353-C3ECCCFD11B7}"/>
    <cellStyle name="Normal 10 2 2 4 2 2 2" xfId="953" xr:uid="{BBBFC551-C099-4C65-AFE1-733BA753368C}"/>
    <cellStyle name="Normal 10 2 2 4 2 2 2 2" xfId="954" xr:uid="{B11B931B-8C19-4720-AF63-FB878FA5893D}"/>
    <cellStyle name="Normal 10 2 2 4 2 2 3" xfId="955" xr:uid="{2B30E222-7B3A-4F63-8729-63E5D8BD7592}"/>
    <cellStyle name="Normal 10 2 2 4 2 2 3 2" xfId="5832" xr:uid="{09BF5BBA-7AFF-467C-8B30-53420B2C5C3C}"/>
    <cellStyle name="Normal 10 2 2 4 2 2 4" xfId="5833" xr:uid="{F2019BC0-B321-4C4F-9E76-325BE8949B4C}"/>
    <cellStyle name="Normal 10 2 2 4 2 3" xfId="956" xr:uid="{0B7C0503-7EC4-434B-A37C-7121B6E836F3}"/>
    <cellStyle name="Normal 10 2 2 4 2 3 2" xfId="957" xr:uid="{C1F02A99-01D4-4418-8B1E-EDC462B917FE}"/>
    <cellStyle name="Normal 10 2 2 4 2 4" xfId="958" xr:uid="{1A3BA3BE-90B9-4FE8-9B80-C8EA3FE9A52A}"/>
    <cellStyle name="Normal 10 2 2 4 2 4 2" xfId="5834" xr:uid="{F5E0C8DC-452B-43A4-B741-94F45F693F67}"/>
    <cellStyle name="Normal 10 2 2 4 2 5" xfId="5835" xr:uid="{3ABC0249-A20B-4357-A830-0C1A855D0CBB}"/>
    <cellStyle name="Normal 10 2 2 4 3" xfId="469" xr:uid="{26E6435F-A012-4A7F-83E8-D1D8C06CC5C0}"/>
    <cellStyle name="Normal 10 2 2 4 3 2" xfId="959" xr:uid="{A0271F2F-2D30-4C02-8898-94EA4FF2910A}"/>
    <cellStyle name="Normal 10 2 2 4 3 2 2" xfId="960" xr:uid="{CE5FA5C1-E650-4616-850C-3E0832EFF771}"/>
    <cellStyle name="Normal 10 2 2 4 3 3" xfId="961" xr:uid="{8F3259F2-EB2A-430F-9E41-6DB0C5FC6660}"/>
    <cellStyle name="Normal 10 2 2 4 3 3 2" xfId="5836" xr:uid="{490052BF-889C-4358-B969-F4843C604E38}"/>
    <cellStyle name="Normal 10 2 2 4 3 4" xfId="5837" xr:uid="{75E5953D-6A83-4BCB-9563-ECE9BA402614}"/>
    <cellStyle name="Normal 10 2 2 4 4" xfId="962" xr:uid="{164E0C9F-13DF-4432-A029-8BC4E1DADE41}"/>
    <cellStyle name="Normal 10 2 2 4 4 2" xfId="963" xr:uid="{2BD5C411-9059-4992-A71F-E4E66C8EA40C}"/>
    <cellStyle name="Normal 10 2 2 4 5" xfId="964" xr:uid="{7A9635ED-F9BF-47CA-85E9-AE93000CFC0E}"/>
    <cellStyle name="Normal 10 2 2 4 5 2" xfId="5838" xr:uid="{D4863A4E-0B76-4472-9F3F-2AE3ED80FC7E}"/>
    <cellStyle name="Normal 10 2 2 4 6" xfId="5839" xr:uid="{EACF0272-3735-44D3-B069-1CB7831CED0F}"/>
    <cellStyle name="Normal 10 2 2 5" xfId="243" xr:uid="{204370B2-1696-4F0E-8B21-2E370BBE1E24}"/>
    <cellStyle name="Normal 10 2 2 5 2" xfId="470" xr:uid="{50BFB22C-C672-4853-B3A1-4E5C7E6E61A6}"/>
    <cellStyle name="Normal 10 2 2 5 2 2" xfId="965" xr:uid="{2F8A7C34-B139-4D87-87EF-F394602127FD}"/>
    <cellStyle name="Normal 10 2 2 5 2 2 2" xfId="966" xr:uid="{EF820DFC-1311-4A69-9EF2-7A19D79D308C}"/>
    <cellStyle name="Normal 10 2 2 5 2 3" xfId="967" xr:uid="{D4474690-04ED-4712-BA93-B0F133E2E962}"/>
    <cellStyle name="Normal 10 2 2 5 2 3 2" xfId="5840" xr:uid="{4C8CF1D9-4536-4B3F-A5E4-23028C12B26A}"/>
    <cellStyle name="Normal 10 2 2 5 2 4" xfId="5841" xr:uid="{57CC34A9-231C-4BE1-9135-2A1A21549C4A}"/>
    <cellStyle name="Normal 10 2 2 5 3" xfId="968" xr:uid="{4BCDF8CA-30FA-4169-8BB5-DE610EBD74ED}"/>
    <cellStyle name="Normal 10 2 2 5 3 2" xfId="969" xr:uid="{ED89D7E7-4D12-49FD-842E-19705AF8307B}"/>
    <cellStyle name="Normal 10 2 2 5 4" xfId="970" xr:uid="{11A8DFD8-B344-4F70-9E22-F553517484E2}"/>
    <cellStyle name="Normal 10 2 2 5 4 2" xfId="5842" xr:uid="{E91BA4C6-E37B-493B-B040-482B8A955DED}"/>
    <cellStyle name="Normal 10 2 2 5 5" xfId="5843" xr:uid="{AA945460-541D-423E-BFCB-5E71B3D6B857}"/>
    <cellStyle name="Normal 10 2 2 6" xfId="471" xr:uid="{20A25647-F6C1-4E6C-9299-3FC4BFB7502D}"/>
    <cellStyle name="Normal 10 2 2 6 2" xfId="971" xr:uid="{4138EAF3-01C8-480E-BE07-D4C43AABF06D}"/>
    <cellStyle name="Normal 10 2 2 6 2 2" xfId="972" xr:uid="{F6F11033-BDE5-48D5-B4A0-3CAABFA25D41}"/>
    <cellStyle name="Normal 10 2 2 6 2 3" xfId="4334" xr:uid="{2A9C7B46-3FDB-408F-8D21-2ECAC95C2E6F}"/>
    <cellStyle name="Normal 10 2 2 6 3" xfId="973" xr:uid="{AAB17C61-9B0F-4385-9E99-52A24E9A8C3A}"/>
    <cellStyle name="Normal 10 2 2 6 3 2" xfId="5844" xr:uid="{C0FF8F6F-68C5-40F7-9AEC-6E817F805882}"/>
    <cellStyle name="Normal 10 2 2 6 4" xfId="2529" xr:uid="{D26A226A-75EF-4C59-8129-2C9968C91CC7}"/>
    <cellStyle name="Normal 10 2 2 6 4 2" xfId="4565" xr:uid="{E5CBA60A-B120-4298-B680-AED8A78FC76A}"/>
    <cellStyle name="Normal 10 2 2 6 4 3" xfId="4677" xr:uid="{B1EA986B-868E-4D1D-9471-1997221071C8}"/>
    <cellStyle name="Normal 10 2 2 6 4 4" xfId="4603" xr:uid="{D4C2A054-40DC-4A09-8A85-6F72FBA4C406}"/>
    <cellStyle name="Normal 10 2 2 7" xfId="974" xr:uid="{3CCA16D4-0365-4AA3-AE25-063337671F16}"/>
    <cellStyle name="Normal 10 2 2 7 2" xfId="975" xr:uid="{5B0AA939-46EB-470F-B995-9300A363E7C3}"/>
    <cellStyle name="Normal 10 2 2 8" xfId="976" xr:uid="{A4F9D04E-1779-4C87-A4FB-A4D68C26FF23}"/>
    <cellStyle name="Normal 10 2 2 8 2" xfId="5845" xr:uid="{64EB382E-C47B-4018-AE77-5383BAD89D00}"/>
    <cellStyle name="Normal 10 2 2 9" xfId="2530" xr:uid="{7F8DE8C9-6317-413B-9D0E-F75897EF9D76}"/>
    <cellStyle name="Normal 10 2 3" xfId="48" xr:uid="{EB48E9A2-0E56-4078-97D8-7C4E09E87CB2}"/>
    <cellStyle name="Normal 10 2 3 2" xfId="49" xr:uid="{DEF0B98B-124A-4FBF-8A22-4D906C034583}"/>
    <cellStyle name="Normal 10 2 3 2 2" xfId="472" xr:uid="{1C6A80BC-2555-4DC1-BB22-558579503337}"/>
    <cellStyle name="Normal 10 2 3 2 2 2" xfId="473" xr:uid="{56D73202-6890-4EE2-93AB-B95914899750}"/>
    <cellStyle name="Normal 10 2 3 2 2 2 2" xfId="977" xr:uid="{74BBA2FF-E872-4FC0-8951-1898F1DBB7AB}"/>
    <cellStyle name="Normal 10 2 3 2 2 2 2 2" xfId="978" xr:uid="{A29362EF-0E53-4185-8163-E433139A77FA}"/>
    <cellStyle name="Normal 10 2 3 2 2 2 3" xfId="979" xr:uid="{20E64FA9-7752-4F8C-8BC5-D229C103F0A3}"/>
    <cellStyle name="Normal 10 2 3 2 2 2 3 2" xfId="5846" xr:uid="{88780F30-19DE-4FE5-84AA-EC1BDDE24412}"/>
    <cellStyle name="Normal 10 2 3 2 2 2 4" xfId="5847" xr:uid="{0C38309F-7E00-40C7-AC87-F10F73998102}"/>
    <cellStyle name="Normal 10 2 3 2 2 3" xfId="980" xr:uid="{978F02B0-8E78-4DFB-A673-F7CC4AE85075}"/>
    <cellStyle name="Normal 10 2 3 2 2 3 2" xfId="981" xr:uid="{F655245C-520F-4412-8501-1457D9A54D37}"/>
    <cellStyle name="Normal 10 2 3 2 2 4" xfId="982" xr:uid="{36EDD5C6-ED34-4F74-A81E-C79164EFF5E4}"/>
    <cellStyle name="Normal 10 2 3 2 2 4 2" xfId="5848" xr:uid="{30A0381B-C9FF-4B94-9247-08FD4FB64864}"/>
    <cellStyle name="Normal 10 2 3 2 2 5" xfId="5849" xr:uid="{225EADAA-7638-49D8-B4EE-BAD66CD9126A}"/>
    <cellStyle name="Normal 10 2 3 2 3" xfId="474" xr:uid="{3A92668F-8CE4-4414-A34D-EDABBCE7A45C}"/>
    <cellStyle name="Normal 10 2 3 2 3 2" xfId="983" xr:uid="{785EC466-757C-4B26-8A31-FB1586E6731F}"/>
    <cellStyle name="Normal 10 2 3 2 3 2 2" xfId="984" xr:uid="{81B92D49-6EEA-4036-B100-9DF1326EF677}"/>
    <cellStyle name="Normal 10 2 3 2 3 3" xfId="985" xr:uid="{24D4388C-38CD-439B-915D-7CE456547BCC}"/>
    <cellStyle name="Normal 10 2 3 2 3 3 2" xfId="5850" xr:uid="{39B9A3BF-62B6-473B-9C04-ED9D84784798}"/>
    <cellStyle name="Normal 10 2 3 2 3 4" xfId="2531" xr:uid="{723C2792-C96F-4DC3-8331-64DFBF6FB5E4}"/>
    <cellStyle name="Normal 10 2 3 2 4" xfId="986" xr:uid="{A55653BE-9EFE-443D-BFA7-43F43A41CAB3}"/>
    <cellStyle name="Normal 10 2 3 2 4 2" xfId="987" xr:uid="{DCDD173F-3C9F-42D2-BBDE-CFA27E18B583}"/>
    <cellStyle name="Normal 10 2 3 2 5" xfId="988" xr:uid="{B71E832E-EA81-44FC-8D88-26581E6A40C4}"/>
    <cellStyle name="Normal 10 2 3 2 5 2" xfId="5851" xr:uid="{1446C0B9-0097-41AA-87AC-299BBB6918BA}"/>
    <cellStyle name="Normal 10 2 3 2 6" xfId="2532" xr:uid="{077F2E6B-6F80-4120-8436-354AEC1CE318}"/>
    <cellStyle name="Normal 10 2 3 3" xfId="244" xr:uid="{1AB5DA04-CAF6-43A2-9FBC-86A5B1C52B0E}"/>
    <cellStyle name="Normal 10 2 3 3 2" xfId="475" xr:uid="{8219987A-E7C0-48C3-BD70-57A3571E6285}"/>
    <cellStyle name="Normal 10 2 3 3 2 2" xfId="476" xr:uid="{BFA6D52D-C71F-4D85-86D5-8022EE284AD6}"/>
    <cellStyle name="Normal 10 2 3 3 2 2 2" xfId="989" xr:uid="{6EA9CADD-796E-4467-BE7E-BC1925FCFE00}"/>
    <cellStyle name="Normal 10 2 3 3 2 2 2 2" xfId="990" xr:uid="{0859503E-302B-4235-883B-911CA9A782C3}"/>
    <cellStyle name="Normal 10 2 3 3 2 2 3" xfId="991" xr:uid="{7347BD04-9B39-485E-BB5A-51AE33C6D35E}"/>
    <cellStyle name="Normal 10 2 3 3 2 2 3 2" xfId="5852" xr:uid="{3684FFE3-7634-4F72-BE4D-8C97FC713EED}"/>
    <cellStyle name="Normal 10 2 3 3 2 2 4" xfId="5853" xr:uid="{9FB5D2E3-83ED-450D-8DA7-B2B4AD805A94}"/>
    <cellStyle name="Normal 10 2 3 3 2 3" xfId="992" xr:uid="{657D4919-F753-483D-9680-606A2156D596}"/>
    <cellStyle name="Normal 10 2 3 3 2 3 2" xfId="993" xr:uid="{A9763A03-60A0-424E-B716-240DC8BB010D}"/>
    <cellStyle name="Normal 10 2 3 3 2 4" xfId="994" xr:uid="{CEC48EE6-A346-4615-9C49-01F9C5C30AB6}"/>
    <cellStyle name="Normal 10 2 3 3 2 4 2" xfId="5854" xr:uid="{AF873289-BFF8-4160-A817-2249EF0D02B1}"/>
    <cellStyle name="Normal 10 2 3 3 2 5" xfId="5855" xr:uid="{692EAC77-325B-40DF-97E4-1FF3D8406ADF}"/>
    <cellStyle name="Normal 10 2 3 3 3" xfId="477" xr:uid="{63108B86-8140-44F2-A560-C95F80EDEB8C}"/>
    <cellStyle name="Normal 10 2 3 3 3 2" xfId="995" xr:uid="{8171CA16-70CC-42F9-AB40-A9BC3DC4581B}"/>
    <cellStyle name="Normal 10 2 3 3 3 2 2" xfId="996" xr:uid="{3E16E93E-7705-40CB-86C2-9C03997E2187}"/>
    <cellStyle name="Normal 10 2 3 3 3 3" xfId="997" xr:uid="{6D845F12-BF3D-4E24-A010-0A2D9736587C}"/>
    <cellStyle name="Normal 10 2 3 3 3 3 2" xfId="5856" xr:uid="{EC41CA1C-93B7-4FDB-9165-535D67682CC0}"/>
    <cellStyle name="Normal 10 2 3 3 3 4" xfId="5857" xr:uid="{AF5D3A3F-4334-4FF9-90A5-51CA96E80AF2}"/>
    <cellStyle name="Normal 10 2 3 3 4" xfId="998" xr:uid="{02290C17-411D-44CC-8C1A-85A61FD40B05}"/>
    <cellStyle name="Normal 10 2 3 3 4 2" xfId="999" xr:uid="{078BB160-5048-416B-9098-6AE90D8625BD}"/>
    <cellStyle name="Normal 10 2 3 3 5" xfId="1000" xr:uid="{2C66F9A8-DFD4-4073-903B-E54DDADC7818}"/>
    <cellStyle name="Normal 10 2 3 3 5 2" xfId="5858" xr:uid="{4E34A56A-2599-4A19-90EA-6D06E09D1788}"/>
    <cellStyle name="Normal 10 2 3 3 6" xfId="5859" xr:uid="{C178F3C0-3FD1-4D83-A91C-131B36F0D6AB}"/>
    <cellStyle name="Normal 10 2 3 4" xfId="245" xr:uid="{BDBE898A-AF0B-4E52-8CD7-9E13BABC1043}"/>
    <cellStyle name="Normal 10 2 3 4 2" xfId="478" xr:uid="{61858DDF-ABCD-49C4-BCDC-07E297ADF013}"/>
    <cellStyle name="Normal 10 2 3 4 2 2" xfId="1001" xr:uid="{D5BC880B-3C37-440E-B133-0E893ED22F45}"/>
    <cellStyle name="Normal 10 2 3 4 2 2 2" xfId="1002" xr:uid="{15309E55-AB8D-433A-924C-1753905A5A56}"/>
    <cellStyle name="Normal 10 2 3 4 2 3" xfId="1003" xr:uid="{5F98AC9B-7F3F-4681-9599-F98024B3A798}"/>
    <cellStyle name="Normal 10 2 3 4 2 3 2" xfId="5860" xr:uid="{37577733-B6A6-4744-B8B5-99A1B4766AD1}"/>
    <cellStyle name="Normal 10 2 3 4 2 4" xfId="5861" xr:uid="{5DB98A2B-BEE5-4C1B-A607-62BE8E1D6E7C}"/>
    <cellStyle name="Normal 10 2 3 4 3" xfId="1004" xr:uid="{221437C8-294B-466B-B7E8-3309E737B60D}"/>
    <cellStyle name="Normal 10 2 3 4 3 2" xfId="1005" xr:uid="{28BBA5A0-2CF4-4391-AE54-19F4F24855C4}"/>
    <cellStyle name="Normal 10 2 3 4 4" xfId="1006" xr:uid="{C16E3008-E188-48EC-8E64-C40360B88EBC}"/>
    <cellStyle name="Normal 10 2 3 4 4 2" xfId="5862" xr:uid="{84CE2AD1-266F-4838-A945-D19F5A057977}"/>
    <cellStyle name="Normal 10 2 3 4 5" xfId="5863" xr:uid="{D9329104-FB29-40F3-B399-23C48308A8C9}"/>
    <cellStyle name="Normal 10 2 3 5" xfId="479" xr:uid="{75658BD2-759C-4494-9EB4-7A91ADE35510}"/>
    <cellStyle name="Normal 10 2 3 5 2" xfId="1007" xr:uid="{DFEE1220-242B-4E30-A554-D40177135EAF}"/>
    <cellStyle name="Normal 10 2 3 5 2 2" xfId="1008" xr:uid="{ECB6A3BB-49E5-4F15-94D2-7CC16C55E37A}"/>
    <cellStyle name="Normal 10 2 3 5 2 3" xfId="4335" xr:uid="{598747B7-FE2D-4616-8CBE-FCC004B1E709}"/>
    <cellStyle name="Normal 10 2 3 5 2 3 2" xfId="6488" xr:uid="{13E89E30-ECA2-419A-B537-ED3FCDE8CE45}"/>
    <cellStyle name="Normal 10 2 3 5 3" xfId="1009" xr:uid="{1FD319E9-9092-4545-BD39-AA56C7C4EC5C}"/>
    <cellStyle name="Normal 10 2 3 5 3 2" xfId="5864" xr:uid="{26FFE4E6-B754-4BD3-9120-138D1482B31A}"/>
    <cellStyle name="Normal 10 2 3 5 4" xfId="2533" xr:uid="{C1C05547-A394-490F-9EB2-04BC41AD9777}"/>
    <cellStyle name="Normal 10 2 3 5 4 2" xfId="4566" xr:uid="{16602BC6-CE32-4180-8453-5135C3E0211F}"/>
    <cellStyle name="Normal 10 2 3 5 4 3" xfId="4678" xr:uid="{A2784890-B04B-4D56-9926-E6501C6A9D79}"/>
    <cellStyle name="Normal 10 2 3 5 4 4" xfId="4604" xr:uid="{BD484395-8DE1-4724-A995-7C697932DFFC}"/>
    <cellStyle name="Normal 10 2 3 6" xfId="1010" xr:uid="{116DC91C-B209-47B6-873B-6807D7928356}"/>
    <cellStyle name="Normal 10 2 3 6 2" xfId="1011" xr:uid="{AF9D8E79-9A7F-49DE-A9B6-2F89723DA48D}"/>
    <cellStyle name="Normal 10 2 3 7" xfId="1012" xr:uid="{6CE1E6B0-9BF3-433E-96B5-8AEEA3A9E2EF}"/>
    <cellStyle name="Normal 10 2 3 7 2" xfId="5865" xr:uid="{E91CF22D-5B1D-4C40-9797-3274B0E995FF}"/>
    <cellStyle name="Normal 10 2 3 8" xfId="2534" xr:uid="{4E8CCE9C-954F-44C9-A90B-E5F94AD808CC}"/>
    <cellStyle name="Normal 10 2 4" xfId="50" xr:uid="{0FCD8B9D-36CD-4E11-AE93-B4B1F8DD524E}"/>
    <cellStyle name="Normal 10 2 4 2" xfId="430" xr:uid="{67E80DB7-D61E-4A64-90FE-972FB5D81FEA}"/>
    <cellStyle name="Normal 10 2 4 2 2" xfId="480" xr:uid="{34C9A8F2-E168-4F16-8D51-371650C56CCB}"/>
    <cellStyle name="Normal 10 2 4 2 2 2" xfId="1013" xr:uid="{E2E5D890-579C-4E6E-B9B2-EF77AA40361C}"/>
    <cellStyle name="Normal 10 2 4 2 2 2 2" xfId="1014" xr:uid="{70A40F5E-EFB6-4846-89C0-9854F7C04769}"/>
    <cellStyle name="Normal 10 2 4 2 2 3" xfId="1015" xr:uid="{464A9846-F874-4503-80FB-EBAEF8CFED13}"/>
    <cellStyle name="Normal 10 2 4 2 2 3 2" xfId="5866" xr:uid="{0426B9FA-1058-4B8D-829E-4BF5496CC4BE}"/>
    <cellStyle name="Normal 10 2 4 2 2 4" xfId="2535" xr:uid="{B45C1C55-58E5-485D-B089-C2D86D080427}"/>
    <cellStyle name="Normal 10 2 4 2 3" xfId="1016" xr:uid="{A30F65C7-00D9-453D-98B7-B1FE71A1F07E}"/>
    <cellStyle name="Normal 10 2 4 2 3 2" xfId="1017" xr:uid="{AA2D0A04-95C1-4499-8FDF-B1621EB7A40C}"/>
    <cellStyle name="Normal 10 2 4 2 4" xfId="1018" xr:uid="{4E32AF7A-6BFC-4C21-A944-1E9926458393}"/>
    <cellStyle name="Normal 10 2 4 2 4 2" xfId="5867" xr:uid="{104F3FA5-240C-4184-8F33-5B27781705F4}"/>
    <cellStyle name="Normal 10 2 4 2 5" xfId="2536" xr:uid="{97622286-F377-4128-A208-1597849E2C29}"/>
    <cellStyle name="Normal 10 2 4 3" xfId="481" xr:uid="{D35B992B-5E95-486C-833F-F7B0EE87AB1E}"/>
    <cellStyle name="Normal 10 2 4 3 2" xfId="1019" xr:uid="{70F56BE6-B65C-4435-B12B-8F089B30520B}"/>
    <cellStyle name="Normal 10 2 4 3 2 2" xfId="1020" xr:uid="{21E5997D-879C-487A-AD47-F5F3298398BC}"/>
    <cellStyle name="Normal 10 2 4 3 3" xfId="1021" xr:uid="{BECEB94F-D0BF-47CF-B4AB-CBA58BDF04A5}"/>
    <cellStyle name="Normal 10 2 4 3 3 2" xfId="5868" xr:uid="{563F60D5-50EF-4869-82F3-0A89A9FF84B7}"/>
    <cellStyle name="Normal 10 2 4 3 4" xfId="2537" xr:uid="{8AD70063-91D2-4E23-A248-DD4F5D40F766}"/>
    <cellStyle name="Normal 10 2 4 4" xfId="1022" xr:uid="{39B6500B-95D0-46C4-B28A-2E58381BB835}"/>
    <cellStyle name="Normal 10 2 4 4 2" xfId="1023" xr:uid="{2A6C9B5F-C8C1-49EB-9BA2-128BFD69529B}"/>
    <cellStyle name="Normal 10 2 4 4 3" xfId="2538" xr:uid="{12DEE50B-D79A-4EF5-8E37-FC39B3262F07}"/>
    <cellStyle name="Normal 10 2 4 4 4" xfId="2539" xr:uid="{2CD93378-9E38-462E-9F1A-9A10A66F879A}"/>
    <cellStyle name="Normal 10 2 4 5" xfId="1024" xr:uid="{087FE968-9A43-4D86-9F67-CA3A53136A9E}"/>
    <cellStyle name="Normal 10 2 4 5 2" xfId="5869" xr:uid="{58D3B917-32EA-439B-ABA6-796C5DC898AE}"/>
    <cellStyle name="Normal 10 2 4 6" xfId="2540" xr:uid="{5FBBBACB-A6CF-488F-AD48-DBD149A12526}"/>
    <cellStyle name="Normal 10 2 4 7" xfId="2541" xr:uid="{349984E9-34EF-466F-97E0-B31BEBC795B1}"/>
    <cellStyle name="Normal 10 2 5" xfId="246" xr:uid="{9D4460BD-97CD-43C2-A7F5-921AA9BB9AD8}"/>
    <cellStyle name="Normal 10 2 5 2" xfId="482" xr:uid="{15212BED-FC62-4241-A753-D3DD382C2443}"/>
    <cellStyle name="Normal 10 2 5 2 2" xfId="483" xr:uid="{90440C28-7D87-4CE6-99E6-397A380669F7}"/>
    <cellStyle name="Normal 10 2 5 2 2 2" xfId="1025" xr:uid="{92249B09-4D5F-4210-8DB1-938E001F20E5}"/>
    <cellStyle name="Normal 10 2 5 2 2 2 2" xfId="1026" xr:uid="{7A4FFAC8-DFAB-46C9-8772-8D1239EE578B}"/>
    <cellStyle name="Normal 10 2 5 2 2 3" xfId="1027" xr:uid="{F7871F72-2864-4D78-A314-EFE59A3C2546}"/>
    <cellStyle name="Normal 10 2 5 2 2 3 2" xfId="5870" xr:uid="{4D7D0340-3A19-4418-A5E7-CF3C0FD3D62D}"/>
    <cellStyle name="Normal 10 2 5 2 2 4" xfId="5871" xr:uid="{15FE78B9-8F72-4D42-9AA0-21B6405CD180}"/>
    <cellStyle name="Normal 10 2 5 2 3" xfId="1028" xr:uid="{FFDC51D9-C207-47C4-8A5E-BA68449D4B7B}"/>
    <cellStyle name="Normal 10 2 5 2 3 2" xfId="1029" xr:uid="{35B41ED6-D950-48C3-95B5-36F6A7E375AA}"/>
    <cellStyle name="Normal 10 2 5 2 4" xfId="1030" xr:uid="{75836BCB-32D0-4496-8088-8721E538C93B}"/>
    <cellStyle name="Normal 10 2 5 2 4 2" xfId="5872" xr:uid="{C13E2F99-16B6-4DD9-89CC-5CA64903997E}"/>
    <cellStyle name="Normal 10 2 5 2 5" xfId="5873" xr:uid="{26D10529-626A-40E2-9F39-5D474029D4A6}"/>
    <cellStyle name="Normal 10 2 5 3" xfId="484" xr:uid="{3E82FDE3-E0F9-44E3-9EA2-FCFFC1AC43AB}"/>
    <cellStyle name="Normal 10 2 5 3 2" xfId="1031" xr:uid="{2697D57B-11FB-4598-9F8D-8AB3ADE11E5A}"/>
    <cellStyle name="Normal 10 2 5 3 2 2" xfId="1032" xr:uid="{18602A87-AE54-4C30-9DEF-47A60831F8E6}"/>
    <cellStyle name="Normal 10 2 5 3 3" xfId="1033" xr:uid="{38D6E626-249A-4E80-8211-FB9E021EBA0E}"/>
    <cellStyle name="Normal 10 2 5 3 3 2" xfId="5874" xr:uid="{48E5DA4D-73E8-4C18-B413-EADF957B0ED8}"/>
    <cellStyle name="Normal 10 2 5 3 4" xfId="2542" xr:uid="{E8AE3592-D5A4-4ACF-A310-2BE051E4C8A7}"/>
    <cellStyle name="Normal 10 2 5 4" xfId="1034" xr:uid="{1534FA80-617E-4C1B-9A6D-410A80439FE8}"/>
    <cellStyle name="Normal 10 2 5 4 2" xfId="1035" xr:uid="{0A8CA58D-8C22-45DB-8311-AEC7051AA68B}"/>
    <cellStyle name="Normal 10 2 5 5" xfId="1036" xr:uid="{47240F7F-DF9E-4BAE-BEF1-0A9A8781A11E}"/>
    <cellStyle name="Normal 10 2 5 5 2" xfId="5875" xr:uid="{722FF6DD-DB7F-4F74-B51E-24ABBD9B417A}"/>
    <cellStyle name="Normal 10 2 5 6" xfId="2543" xr:uid="{2EE472D5-A8D9-4F3F-91D3-3C1CCA7033F3}"/>
    <cellStyle name="Normal 10 2 6" xfId="247" xr:uid="{F9E47E8C-E5A5-48F7-82F6-03335F553B34}"/>
    <cellStyle name="Normal 10 2 6 2" xfId="485" xr:uid="{893429D6-743D-41AB-A12D-3B4C8A1A0BFD}"/>
    <cellStyle name="Normal 10 2 6 2 2" xfId="1037" xr:uid="{C280FEE6-CA92-46D1-A6CB-346B1BE3C44B}"/>
    <cellStyle name="Normal 10 2 6 2 2 2" xfId="1038" xr:uid="{0A3576F3-6D57-4634-A8E6-C15C4640ED66}"/>
    <cellStyle name="Normal 10 2 6 2 3" xfId="1039" xr:uid="{0731C745-2361-462E-928F-8B325378F21A}"/>
    <cellStyle name="Normal 10 2 6 2 3 2" xfId="5876" xr:uid="{E1661FD8-729C-447B-85B7-C98F31E2926C}"/>
    <cellStyle name="Normal 10 2 6 2 4" xfId="2544" xr:uid="{7386C029-2DD5-4FB5-B27B-B8703A0DCC32}"/>
    <cellStyle name="Normal 10 2 6 3" xfId="1040" xr:uid="{93CF2C80-1A96-471E-B371-6A829FA08467}"/>
    <cellStyle name="Normal 10 2 6 3 2" xfId="1041" xr:uid="{47C7E4FE-C94A-4218-B765-74CF42623C44}"/>
    <cellStyle name="Normal 10 2 6 4" xfId="1042" xr:uid="{72117CF5-9ED6-4C98-B013-CC4541B2CA7B}"/>
    <cellStyle name="Normal 10 2 6 4 2" xfId="5877" xr:uid="{BDC408C1-5DCF-4687-AFDB-A7C977870387}"/>
    <cellStyle name="Normal 10 2 6 5" xfId="2545" xr:uid="{41114F5B-77D2-49BA-9366-6E824D69EF4A}"/>
    <cellStyle name="Normal 10 2 7" xfId="486" xr:uid="{DEB69367-6E45-46A7-93ED-E73A5D11959C}"/>
    <cellStyle name="Normal 10 2 7 2" xfId="1043" xr:uid="{8719F5BF-FFD0-46FA-B5D6-23783418DCB3}"/>
    <cellStyle name="Normal 10 2 7 2 2" xfId="1044" xr:uid="{7E6AC463-90C4-49AB-8EB7-7EB480167E36}"/>
    <cellStyle name="Normal 10 2 7 2 3" xfId="4333" xr:uid="{56D1430B-2113-42C9-A0E1-7E6D538668BE}"/>
    <cellStyle name="Normal 10 2 7 2 3 2" xfId="6487" xr:uid="{EF112396-33F2-4E46-B98E-03F72AF6CCDB}"/>
    <cellStyle name="Normal 10 2 7 3" xfId="1045" xr:uid="{D2E25296-B6AD-4B17-8B85-32C78987FB60}"/>
    <cellStyle name="Normal 10 2 7 3 2" xfId="5878" xr:uid="{17A23251-B9A7-4261-8B4E-ED11C9FB6872}"/>
    <cellStyle name="Normal 10 2 7 4" xfId="2546" xr:uid="{AF2812FE-ADEE-44AC-BB56-95936D7119A4}"/>
    <cellStyle name="Normal 10 2 7 4 2" xfId="4564" xr:uid="{C8990D48-296D-4F02-80F1-2F974ACAFD43}"/>
    <cellStyle name="Normal 10 2 7 4 3" xfId="4679" xr:uid="{7F29D030-28F8-41FA-A1AD-5ACD91E8A7B9}"/>
    <cellStyle name="Normal 10 2 7 4 4" xfId="4602" xr:uid="{5A26D842-2BB0-4040-9733-C312869ECABF}"/>
    <cellStyle name="Normal 10 2 8" xfId="1046" xr:uid="{5A3D72D4-11F1-430A-BD76-D785A399642E}"/>
    <cellStyle name="Normal 10 2 8 2" xfId="1047" xr:uid="{0A22F344-EED1-4DF5-AD1A-28DB9B73A1E0}"/>
    <cellStyle name="Normal 10 2 8 3" xfId="2547" xr:uid="{4E5EF379-2F26-47F9-ABCE-A73FEE906BA8}"/>
    <cellStyle name="Normal 10 2 8 4" xfId="2548" xr:uid="{0C7F080F-C914-43AF-85FA-2B6F859CE24E}"/>
    <cellStyle name="Normal 10 2 9" xfId="1048" xr:uid="{73AAC08D-B230-4B5A-ADB6-7F8E86C498E9}"/>
    <cellStyle name="Normal 10 2 9 2" xfId="5879" xr:uid="{5E8572F1-F03A-4965-89F3-97125B6A736E}"/>
    <cellStyle name="Normal 10 3" xfId="51" xr:uid="{C201B9BA-4D7B-4559-8B09-1F61A2C3A0FC}"/>
    <cellStyle name="Normal 10 3 10" xfId="2549" xr:uid="{F4D70B01-5FBF-43F5-A8F0-9E24A4292279}"/>
    <cellStyle name="Normal 10 3 11" xfId="2550" xr:uid="{9C300263-21BD-4365-A5D2-57B7A5EFB247}"/>
    <cellStyle name="Normal 10 3 2" xfId="52" xr:uid="{4964C545-829F-4A89-BE90-C1C3AEC3A3B0}"/>
    <cellStyle name="Normal 10 3 2 2" xfId="53" xr:uid="{5B460F59-C83E-40AC-BA1A-B745A74B3639}"/>
    <cellStyle name="Normal 10 3 2 2 2" xfId="248" xr:uid="{4260616B-8E08-4581-9D6E-13327829F814}"/>
    <cellStyle name="Normal 10 3 2 2 2 2" xfId="487" xr:uid="{C0FE383C-2FE1-4CAB-ADF3-113DAC388FF5}"/>
    <cellStyle name="Normal 10 3 2 2 2 2 2" xfId="1049" xr:uid="{669544BD-2795-4CB7-8145-78E3A8994394}"/>
    <cellStyle name="Normal 10 3 2 2 2 2 2 2" xfId="1050" xr:uid="{A74BFEF3-7781-4101-8981-B71A0AFDB576}"/>
    <cellStyle name="Normal 10 3 2 2 2 2 3" xfId="1051" xr:uid="{F53B7A4A-24BF-4562-8409-E90C1E7B0E33}"/>
    <cellStyle name="Normal 10 3 2 2 2 2 3 2" xfId="5880" xr:uid="{392273DB-B3DA-46E1-8FB1-FEFEF3CAF6D5}"/>
    <cellStyle name="Normal 10 3 2 2 2 2 4" xfId="2551" xr:uid="{E6513851-8543-4F44-8888-618653ED7810}"/>
    <cellStyle name="Normal 10 3 2 2 2 3" xfId="1052" xr:uid="{14B87995-8C7C-4A54-B185-BEC870C9DABD}"/>
    <cellStyle name="Normal 10 3 2 2 2 3 2" xfId="1053" xr:uid="{7E2E1662-0A6C-4747-9E65-DBDFB0F00665}"/>
    <cellStyle name="Normal 10 3 2 2 2 3 3" xfId="2552" xr:uid="{061D2081-A487-4FC6-A285-10610129849C}"/>
    <cellStyle name="Normal 10 3 2 2 2 3 4" xfId="2553" xr:uid="{FB5EF5EB-849F-4135-8482-C9563D25A533}"/>
    <cellStyle name="Normal 10 3 2 2 2 4" xfId="1054" xr:uid="{99AD4C99-469B-4774-A062-18AFA6230D1D}"/>
    <cellStyle name="Normal 10 3 2 2 2 4 2" xfId="5881" xr:uid="{56A805A3-6F1B-44CC-A5BF-813663B9ED96}"/>
    <cellStyle name="Normal 10 3 2 2 2 5" xfId="2554" xr:uid="{0220CC9C-E667-462F-BC64-06B27AE9C9FC}"/>
    <cellStyle name="Normal 10 3 2 2 2 6" xfId="2555" xr:uid="{AB16F045-2AFE-4922-8C3D-690F63910B59}"/>
    <cellStyle name="Normal 10 3 2 2 3" xfId="488" xr:uid="{37DD3A73-7A60-432B-9270-1625580CE456}"/>
    <cellStyle name="Normal 10 3 2 2 3 2" xfId="1055" xr:uid="{95F4830E-5EED-47FC-9DB3-FABF3AF57CF7}"/>
    <cellStyle name="Normal 10 3 2 2 3 2 2" xfId="1056" xr:uid="{AB694710-516E-4452-9AE1-BF2F5B400F36}"/>
    <cellStyle name="Normal 10 3 2 2 3 2 3" xfId="2556" xr:uid="{B543480A-613C-4C06-8AB7-93A5FC338FD0}"/>
    <cellStyle name="Normal 10 3 2 2 3 2 4" xfId="2557" xr:uid="{FB6BAA19-F615-4747-92B9-6DF68459186F}"/>
    <cellStyle name="Normal 10 3 2 2 3 3" xfId="1057" xr:uid="{C3477B61-F9C7-4778-B2E9-9E59760C32BE}"/>
    <cellStyle name="Normal 10 3 2 2 3 3 2" xfId="5882" xr:uid="{B5F8585B-C12E-40BC-B063-8EAE4DB4CE6F}"/>
    <cellStyle name="Normal 10 3 2 2 3 4" xfId="2558" xr:uid="{451BAEC1-8105-4314-9515-AFF7BCD354D4}"/>
    <cellStyle name="Normal 10 3 2 2 3 5" xfId="2559" xr:uid="{6D24874A-0A17-4827-94FB-500371B657F4}"/>
    <cellStyle name="Normal 10 3 2 2 4" xfId="1058" xr:uid="{43828CBB-655B-4FAD-A2F2-4943924F9D62}"/>
    <cellStyle name="Normal 10 3 2 2 4 2" xfId="1059" xr:uid="{07EF8718-D62C-48C7-9432-85641CC35B4C}"/>
    <cellStyle name="Normal 10 3 2 2 4 3" xfId="2560" xr:uid="{E3EB7B9C-7AD5-4AF4-A163-4F8FFAC70F78}"/>
    <cellStyle name="Normal 10 3 2 2 4 4" xfId="2561" xr:uid="{C6EE5596-8100-4140-8FEF-40F53F72D7D1}"/>
    <cellStyle name="Normal 10 3 2 2 5" xfId="1060" xr:uid="{15600F02-95A7-481E-BE0B-02CDA490C446}"/>
    <cellStyle name="Normal 10 3 2 2 5 2" xfId="2562" xr:uid="{B9745B7A-BC72-4049-A3F3-4CDCA5732F35}"/>
    <cellStyle name="Normal 10 3 2 2 5 3" xfId="2563" xr:uid="{1167F693-F973-469C-A038-8FACA4D1CB00}"/>
    <cellStyle name="Normal 10 3 2 2 5 4" xfId="2564" xr:uid="{C883D264-1159-438C-9A5C-2EC60B98BD29}"/>
    <cellStyle name="Normal 10 3 2 2 6" xfId="2565" xr:uid="{C2B982FE-EFBF-4E5C-A751-E2F9D401E80C}"/>
    <cellStyle name="Normal 10 3 2 2 7" xfId="2566" xr:uid="{06FEC5F7-E03E-4CBA-8D86-FEE6E5E04156}"/>
    <cellStyle name="Normal 10 3 2 2 8" xfId="2567" xr:uid="{9AD11319-9BAF-4B73-93F1-E3C737D5FE62}"/>
    <cellStyle name="Normal 10 3 2 3" xfId="249" xr:uid="{B070495C-27CA-4350-82BF-AA9AE0FB5E14}"/>
    <cellStyle name="Normal 10 3 2 3 2" xfId="489" xr:uid="{12D11BBD-2A81-470C-BEBB-59165A42F986}"/>
    <cellStyle name="Normal 10 3 2 3 2 2" xfId="490" xr:uid="{8461D982-DA44-476F-A8CB-FE11F051FE7D}"/>
    <cellStyle name="Normal 10 3 2 3 2 2 2" xfId="1061" xr:uid="{62AE1CCA-CA4D-4BAB-9031-2A293E185D32}"/>
    <cellStyle name="Normal 10 3 2 3 2 2 2 2" xfId="1062" xr:uid="{8DBC0A88-5D8A-4A82-B430-2EA02D2413BE}"/>
    <cellStyle name="Normal 10 3 2 3 2 2 3" xfId="1063" xr:uid="{F261FDE9-F894-4FF5-B2B9-7E084C8A4E3B}"/>
    <cellStyle name="Normal 10 3 2 3 2 2 3 2" xfId="5883" xr:uid="{AD7B04F8-1B7C-4013-A88A-BFA57A550976}"/>
    <cellStyle name="Normal 10 3 2 3 2 2 4" xfId="5884" xr:uid="{E0C9E868-FDDA-4801-8A5B-886B03D447BC}"/>
    <cellStyle name="Normal 10 3 2 3 2 3" xfId="1064" xr:uid="{506F0AA0-5F47-4982-9A6E-609ACB02DAFE}"/>
    <cellStyle name="Normal 10 3 2 3 2 3 2" xfId="1065" xr:uid="{0C679EAD-AC3A-4F53-A373-58FAC9BFADE2}"/>
    <cellStyle name="Normal 10 3 2 3 2 4" xfId="1066" xr:uid="{7A04EF46-FFAF-4CA8-89EB-D057AB6201DF}"/>
    <cellStyle name="Normal 10 3 2 3 2 4 2" xfId="5885" xr:uid="{39EE4263-38A7-4695-A45A-5A9246B0FFA3}"/>
    <cellStyle name="Normal 10 3 2 3 2 5" xfId="5886" xr:uid="{B24ABB4B-1FFD-46DF-A198-56139C5794FA}"/>
    <cellStyle name="Normal 10 3 2 3 3" xfId="491" xr:uid="{34FA3913-F91A-448E-A6DB-0945216069BD}"/>
    <cellStyle name="Normal 10 3 2 3 3 2" xfId="1067" xr:uid="{D40EBFD5-E841-470A-B5D0-8A6A167748AC}"/>
    <cellStyle name="Normal 10 3 2 3 3 2 2" xfId="1068" xr:uid="{27345B01-4F3B-4E0D-B1DF-351AFBE7C869}"/>
    <cellStyle name="Normal 10 3 2 3 3 3" xfId="1069" xr:uid="{1C82344E-F2A7-4DC0-BC39-697C8BDA7C0F}"/>
    <cellStyle name="Normal 10 3 2 3 3 3 2" xfId="5887" xr:uid="{3A5862BC-2D4F-47AF-B9E7-B774DBE1B20F}"/>
    <cellStyle name="Normal 10 3 2 3 3 4" xfId="2568" xr:uid="{0B16D63F-E5F7-41B9-8EDC-87002FF072E3}"/>
    <cellStyle name="Normal 10 3 2 3 4" xfId="1070" xr:uid="{2A0C7B00-917D-4510-BA01-791A1D09C49C}"/>
    <cellStyle name="Normal 10 3 2 3 4 2" xfId="1071" xr:uid="{72F42E25-6CCC-4912-BE5E-49824F3118D9}"/>
    <cellStyle name="Normal 10 3 2 3 5" xfId="1072" xr:uid="{A777CBF1-3408-4535-AA8B-45A4405006AD}"/>
    <cellStyle name="Normal 10 3 2 3 5 2" xfId="5888" xr:uid="{F39CE4D6-29E6-44F0-B3D6-39FB598C924C}"/>
    <cellStyle name="Normal 10 3 2 3 6" xfId="2569" xr:uid="{F0372846-D340-457E-9096-2888C8E771FC}"/>
    <cellStyle name="Normal 10 3 2 4" xfId="250" xr:uid="{F0D74A6C-1472-4944-8BA5-C92CB8520A1A}"/>
    <cellStyle name="Normal 10 3 2 4 2" xfId="492" xr:uid="{1CC9ACF9-AD9D-4B38-BEF1-0FEF46C14EE8}"/>
    <cellStyle name="Normal 10 3 2 4 2 2" xfId="1073" xr:uid="{7FA6A8A4-CAAB-49BB-86AE-0D92E854CBDB}"/>
    <cellStyle name="Normal 10 3 2 4 2 2 2" xfId="1074" xr:uid="{2E8468F0-2614-4F75-9B86-EC775EEEBC2D}"/>
    <cellStyle name="Normal 10 3 2 4 2 3" xfId="1075" xr:uid="{1473A840-FFC2-4682-A16A-03AD1616D29D}"/>
    <cellStyle name="Normal 10 3 2 4 2 3 2" xfId="5889" xr:uid="{952C0A82-1467-48D1-889B-28DEFF65D68E}"/>
    <cellStyle name="Normal 10 3 2 4 2 4" xfId="2570" xr:uid="{BD302C2D-C37B-4E81-AAF1-E53486A2CA10}"/>
    <cellStyle name="Normal 10 3 2 4 3" xfId="1076" xr:uid="{ADA84925-E366-42F8-8228-C574E5801F30}"/>
    <cellStyle name="Normal 10 3 2 4 3 2" xfId="1077" xr:uid="{0F6D2461-6A55-429D-97FD-03086E4C33E4}"/>
    <cellStyle name="Normal 10 3 2 4 4" xfId="1078" xr:uid="{80A5DFF8-3E01-4BF5-A030-C8EDC71F75BA}"/>
    <cellStyle name="Normal 10 3 2 4 4 2" xfId="5890" xr:uid="{FCB24030-F19E-4291-8914-F8C830DFFACC}"/>
    <cellStyle name="Normal 10 3 2 4 5" xfId="2571" xr:uid="{9F61C768-4212-476D-ABFB-AB3224167CD5}"/>
    <cellStyle name="Normal 10 3 2 5" xfId="252" xr:uid="{338407E3-C551-4516-B335-21BA9533BE71}"/>
    <cellStyle name="Normal 10 3 2 5 2" xfId="1079" xr:uid="{74E5DAE0-84BD-4CBC-8FD3-D7CAEC395A8C}"/>
    <cellStyle name="Normal 10 3 2 5 2 2" xfId="1080" xr:uid="{0F2E5A7D-D158-4D1C-8CF2-02ABE627FCB1}"/>
    <cellStyle name="Normal 10 3 2 5 3" xfId="1081" xr:uid="{92BD6AEA-FB28-4146-B013-7324BA5C03A7}"/>
    <cellStyle name="Normal 10 3 2 5 3 2" xfId="5891" xr:uid="{B40D7139-5BBE-4752-99F8-9B85151D3097}"/>
    <cellStyle name="Normal 10 3 2 5 4" xfId="2572" xr:uid="{CFBC5F36-9B35-4F38-82F3-99E1944BC586}"/>
    <cellStyle name="Normal 10 3 2 6" xfId="1082" xr:uid="{9A880E3D-4EFE-492D-9B4C-16313F67A737}"/>
    <cellStyle name="Normal 10 3 2 6 2" xfId="1083" xr:uid="{4693DB31-7BB8-40F6-8339-8238CAEB76E8}"/>
    <cellStyle name="Normal 10 3 2 6 3" xfId="2573" xr:uid="{533938D6-5B8E-4826-B750-435F190353ED}"/>
    <cellStyle name="Normal 10 3 2 6 4" xfId="2574" xr:uid="{BEC85AC6-D9A7-4A2D-B56D-761837918611}"/>
    <cellStyle name="Normal 10 3 2 7" xfId="1084" xr:uid="{2C4938EA-F66D-4754-BCA0-5026735463AA}"/>
    <cellStyle name="Normal 10 3 2 7 2" xfId="5892" xr:uid="{D166A8E9-6999-48CF-8EE1-C2E438C77792}"/>
    <cellStyle name="Normal 10 3 2 8" xfId="2575" xr:uid="{21B3DC6C-7424-4C89-863A-C3EA2247F479}"/>
    <cellStyle name="Normal 10 3 2 9" xfId="2576" xr:uid="{46A398E1-48F5-4C1E-A052-B40B4FD70AA6}"/>
    <cellStyle name="Normal 10 3 3" xfId="54" xr:uid="{C634FD21-F484-4E7C-8E7A-942DA7600441}"/>
    <cellStyle name="Normal 10 3 3 2" xfId="55" xr:uid="{7617FEA9-7517-4D52-A5D4-6A9A79FFF5A8}"/>
    <cellStyle name="Normal 10 3 3 2 2" xfId="493" xr:uid="{0D36D7A9-D9AA-48E9-A066-9436501AC903}"/>
    <cellStyle name="Normal 10 3 3 2 2 2" xfId="1085" xr:uid="{B3011684-76C5-4615-A3B6-90C8F8632470}"/>
    <cellStyle name="Normal 10 3 3 2 2 2 2" xfId="1086" xr:uid="{CF877019-E4AE-4266-AC92-C5B4530C1C9A}"/>
    <cellStyle name="Normal 10 3 3 2 2 2 2 2" xfId="4446" xr:uid="{53E70AB2-66D6-4C2A-A2E1-61C09AE8D7F5}"/>
    <cellStyle name="Normal 10 3 3 2 2 2 3" xfId="4447" xr:uid="{02438827-5C54-4BBF-BDA6-FFC83CFEAF87}"/>
    <cellStyle name="Normal 10 3 3 2 2 3" xfId="1087" xr:uid="{3AA2B918-9DD0-41D6-ACC1-D7883566935A}"/>
    <cellStyle name="Normal 10 3 3 2 2 3 2" xfId="4448" xr:uid="{D5A845DE-1EEC-41D7-BA1A-DA4D17A997C4}"/>
    <cellStyle name="Normal 10 3 3 2 2 4" xfId="2577" xr:uid="{6A6BA168-F2E1-49ED-868F-A1E6861F4C87}"/>
    <cellStyle name="Normal 10 3 3 2 3" xfId="1088" xr:uid="{A4B4ADF0-DA08-46B0-87EB-D551331D467C}"/>
    <cellStyle name="Normal 10 3 3 2 3 2" xfId="1089" xr:uid="{C7566295-23C1-4FD3-A415-9C5FC623E30F}"/>
    <cellStyle name="Normal 10 3 3 2 3 2 2" xfId="4449" xr:uid="{ED8BFD5E-4575-4DDD-80FD-3490237E61FC}"/>
    <cellStyle name="Normal 10 3 3 2 3 3" xfId="2578" xr:uid="{912339A0-CEB1-4FBF-B21C-13A5EA36B052}"/>
    <cellStyle name="Normal 10 3 3 2 3 4" xfId="2579" xr:uid="{D7B5F4B6-A8A3-456C-9DCC-2DB0EBCFE432}"/>
    <cellStyle name="Normal 10 3 3 2 4" xfId="1090" xr:uid="{129A9873-4699-478E-94A1-20E1987FD518}"/>
    <cellStyle name="Normal 10 3 3 2 4 2" xfId="4450" xr:uid="{D209D4FB-EF74-4EE0-991E-40484C8787FC}"/>
    <cellStyle name="Normal 10 3 3 2 5" xfId="2580" xr:uid="{CA72134B-1959-4B12-B9E9-E907D68E2E65}"/>
    <cellStyle name="Normal 10 3 3 2 6" xfId="2581" xr:uid="{E87DB5D1-F2D0-4979-965D-323E5F84638C}"/>
    <cellStyle name="Normal 10 3 3 3" xfId="253" xr:uid="{20877469-9C85-47A2-A465-2BAE453ED63E}"/>
    <cellStyle name="Normal 10 3 3 3 2" xfId="1091" xr:uid="{F52EDBEA-FD18-4833-94EF-2DC859497638}"/>
    <cellStyle name="Normal 10 3 3 3 2 2" xfId="1092" xr:uid="{B00ED0C2-B94C-4E34-B425-442A901B158D}"/>
    <cellStyle name="Normal 10 3 3 3 2 2 2" xfId="4451" xr:uid="{B9D62DAD-9522-48D2-A018-FD39E8E84595}"/>
    <cellStyle name="Normal 10 3 3 3 2 3" xfId="2582" xr:uid="{3C4991FF-4008-4B2C-8ECF-4B7BF51E0FF1}"/>
    <cellStyle name="Normal 10 3 3 3 2 4" xfId="2583" xr:uid="{363BD30E-7B29-47E9-8C09-D6E551CDB1F4}"/>
    <cellStyle name="Normal 10 3 3 3 3" xfId="1093" xr:uid="{0DCEFD6B-5FA0-493B-AFAB-A4D31CB91004}"/>
    <cellStyle name="Normal 10 3 3 3 3 2" xfId="4452" xr:uid="{E284CB2F-7281-4128-834D-189A4A40BAD5}"/>
    <cellStyle name="Normal 10 3 3 3 4" xfId="2584" xr:uid="{8AFB27FB-C75E-45BB-8D1F-5E246546D86A}"/>
    <cellStyle name="Normal 10 3 3 3 5" xfId="2585" xr:uid="{28D1F697-C5D1-41A4-9C71-77792C18304E}"/>
    <cellStyle name="Normal 10 3 3 4" xfId="1094" xr:uid="{15C51545-9CBA-4BB7-8B60-49F1CB2C4CAE}"/>
    <cellStyle name="Normal 10 3 3 4 2" xfId="1095" xr:uid="{4E439902-43F5-4671-BD73-A50A8CF0B3DD}"/>
    <cellStyle name="Normal 10 3 3 4 2 2" xfId="4453" xr:uid="{1EAEE778-1499-4318-8703-4DFC70EF5BC8}"/>
    <cellStyle name="Normal 10 3 3 4 3" xfId="2586" xr:uid="{AFC54856-EB68-4F84-9CCB-7868BB94ADDB}"/>
    <cellStyle name="Normal 10 3 3 4 4" xfId="2587" xr:uid="{EA4A39B7-F956-45D4-B053-B126148832CE}"/>
    <cellStyle name="Normal 10 3 3 5" xfId="1096" xr:uid="{D38CF245-1CE8-4ACA-A478-E90A6105513B}"/>
    <cellStyle name="Normal 10 3 3 5 2" xfId="2588" xr:uid="{6703C97A-6982-4A0E-B65A-5D1EDA7E0585}"/>
    <cellStyle name="Normal 10 3 3 5 3" xfId="2589" xr:uid="{FB7B79BB-EF0C-4F62-92A3-5D6AAFC782C6}"/>
    <cellStyle name="Normal 10 3 3 5 4" xfId="2590" xr:uid="{61225876-63EF-4CBA-8EA7-E9124B0F035C}"/>
    <cellStyle name="Normal 10 3 3 6" xfId="2591" xr:uid="{6F842759-65CF-426E-9A97-1AC61D2DB91B}"/>
    <cellStyle name="Normal 10 3 3 7" xfId="2592" xr:uid="{D7F77F03-5153-42B3-B6AC-74DB1909E846}"/>
    <cellStyle name="Normal 10 3 3 8" xfId="2593" xr:uid="{520094B2-8D29-48E8-A4FA-4487ACF8E798}"/>
    <cellStyle name="Normal 10 3 4" xfId="56" xr:uid="{394FA626-D1B1-4485-A349-C55237224049}"/>
    <cellStyle name="Normal 10 3 4 2" xfId="494" xr:uid="{03537B6D-5771-4C43-B3FD-BBA85EC42250}"/>
    <cellStyle name="Normal 10 3 4 2 2" xfId="495" xr:uid="{DEC02F0C-953E-450E-8FA9-6926BE4EE5B4}"/>
    <cellStyle name="Normal 10 3 4 2 2 2" xfId="1097" xr:uid="{E1483163-7C73-4424-AE40-C17770F9D2D4}"/>
    <cellStyle name="Normal 10 3 4 2 2 2 2" xfId="1098" xr:uid="{6E789CAB-CD64-412A-8ABF-BDAD7BC326C4}"/>
    <cellStyle name="Normal 10 3 4 2 2 3" xfId="1099" xr:uid="{518E2A93-20A4-4AAF-920B-56F9DEB86669}"/>
    <cellStyle name="Normal 10 3 4 2 2 3 2" xfId="5893" xr:uid="{9B315499-3898-42BC-9D72-3BBD5CA1BB02}"/>
    <cellStyle name="Normal 10 3 4 2 2 4" xfId="2594" xr:uid="{9E7CEA18-42CA-4EAA-AAFB-140E3944BFA3}"/>
    <cellStyle name="Normal 10 3 4 2 3" xfId="1100" xr:uid="{742898F5-E99A-479D-9A10-CAA8111FA329}"/>
    <cellStyle name="Normal 10 3 4 2 3 2" xfId="1101" xr:uid="{04F92741-E398-4565-8411-9A48E8E59FF4}"/>
    <cellStyle name="Normal 10 3 4 2 4" xfId="1102" xr:uid="{36904713-5893-4705-BB8A-9D8A2405C4B6}"/>
    <cellStyle name="Normal 10 3 4 2 4 2" xfId="5894" xr:uid="{F0334E18-AB16-4D1D-B382-A3D21FF6CA59}"/>
    <cellStyle name="Normal 10 3 4 2 5" xfId="2595" xr:uid="{3759AEC6-7FB9-4029-B53D-91D3607390D8}"/>
    <cellStyle name="Normal 10 3 4 3" xfId="496" xr:uid="{0EE2E224-6C62-441D-B331-D8CB97BEF323}"/>
    <cellStyle name="Normal 10 3 4 3 2" xfId="1103" xr:uid="{3E6588DF-44C5-4E84-8DEA-36C08839D3BD}"/>
    <cellStyle name="Normal 10 3 4 3 2 2" xfId="1104" xr:uid="{407D8FE8-DD02-419C-9A18-7C43DE028E40}"/>
    <cellStyle name="Normal 10 3 4 3 3" xfId="1105" xr:uid="{544B85D4-8F65-4895-B93E-8F0B5247DF24}"/>
    <cellStyle name="Normal 10 3 4 3 3 2" xfId="5895" xr:uid="{F5E17E71-8EC6-4840-8B0B-22545250F4DA}"/>
    <cellStyle name="Normal 10 3 4 3 4" xfId="2596" xr:uid="{BE685581-4D3E-47FE-BCC4-76E03D6D134A}"/>
    <cellStyle name="Normal 10 3 4 4" xfId="1106" xr:uid="{45930AC4-D526-42F7-91B4-7C323264F7ED}"/>
    <cellStyle name="Normal 10 3 4 4 2" xfId="1107" xr:uid="{B7F928EA-D331-4E5B-BF42-EDC6AAE5AE7F}"/>
    <cellStyle name="Normal 10 3 4 4 3" xfId="2597" xr:uid="{74F834EB-61AA-4036-90B6-3913C776BED7}"/>
    <cellStyle name="Normal 10 3 4 4 4" xfId="2598" xr:uid="{1E8D1D47-C895-4227-8D5D-32989BBE1640}"/>
    <cellStyle name="Normal 10 3 4 5" xfId="1108" xr:uid="{980C190D-3B2D-4A57-83E7-4A83735ED9BC}"/>
    <cellStyle name="Normal 10 3 4 5 2" xfId="5896" xr:uid="{BABCF391-3B2D-4358-B0C5-23D21E143A05}"/>
    <cellStyle name="Normal 10 3 4 6" xfId="2599" xr:uid="{3A90A2B5-073D-43D6-8529-04FEEA828101}"/>
    <cellStyle name="Normal 10 3 4 7" xfId="2600" xr:uid="{B751637B-8011-4BEB-82E6-59065EFECFBB}"/>
    <cellStyle name="Normal 10 3 5" xfId="254" xr:uid="{0B399998-E5B7-4DE1-9AD6-7D611A4F7448}"/>
    <cellStyle name="Normal 10 3 5 2" xfId="497" xr:uid="{F73E4C47-0750-48D3-94BA-B1140EEC8492}"/>
    <cellStyle name="Normal 10 3 5 2 2" xfId="1109" xr:uid="{871C0FAB-078C-4262-8A0D-191F6FDFE839}"/>
    <cellStyle name="Normal 10 3 5 2 2 2" xfId="1110" xr:uid="{1183D858-5394-4483-A111-15ECE0A20AA4}"/>
    <cellStyle name="Normal 10 3 5 2 3" xfId="1111" xr:uid="{B309643A-A9F8-46A7-9F48-BCF143F39CE3}"/>
    <cellStyle name="Normal 10 3 5 2 3 2" xfId="5897" xr:uid="{ED7A40C0-B834-4583-89DF-70F7C9258535}"/>
    <cellStyle name="Normal 10 3 5 2 4" xfId="2601" xr:uid="{E1F4B60C-E2E9-4A2E-A130-6CEC31C533F1}"/>
    <cellStyle name="Normal 10 3 5 3" xfId="1112" xr:uid="{6FA8F8DF-979F-4186-B71A-E113A198899F}"/>
    <cellStyle name="Normal 10 3 5 3 2" xfId="1113" xr:uid="{93E306C0-5A53-450B-A502-B164B83B4B4B}"/>
    <cellStyle name="Normal 10 3 5 3 3" xfId="2602" xr:uid="{A336F4F4-5E3D-4055-A663-9215E3BB5238}"/>
    <cellStyle name="Normal 10 3 5 3 4" xfId="2603" xr:uid="{01FB353E-1B32-4B53-8725-AF60257E9EE2}"/>
    <cellStyle name="Normal 10 3 5 4" xfId="1114" xr:uid="{4089996F-239B-4D51-AA57-EC1DECB0CBB5}"/>
    <cellStyle name="Normal 10 3 5 4 2" xfId="5898" xr:uid="{3C63F021-7511-427F-8A93-9DE1642C5D59}"/>
    <cellStyle name="Normal 10 3 5 5" xfId="2604" xr:uid="{74BE2CF8-AACA-40CF-9A78-CA069E3B4E96}"/>
    <cellStyle name="Normal 10 3 5 6" xfId="2605" xr:uid="{BCB713ED-0773-4BF9-82B2-B3E45B3B106E}"/>
    <cellStyle name="Normal 10 3 6" xfId="255" xr:uid="{1B18FA69-9931-4B46-A89C-5BC71FB6FD7F}"/>
    <cellStyle name="Normal 10 3 6 2" xfId="1115" xr:uid="{76B44691-BE9B-4040-8B9F-FF8BBDCE1DAB}"/>
    <cellStyle name="Normal 10 3 6 2 2" xfId="1116" xr:uid="{3991EC77-6312-47CD-88AA-BDECCA41D4E6}"/>
    <cellStyle name="Normal 10 3 6 2 3" xfId="2606" xr:uid="{FAD1EE8C-E75F-46A2-AB6E-4C4B32D0F27E}"/>
    <cellStyle name="Normal 10 3 6 2 4" xfId="2607" xr:uid="{8538DC20-018F-45CF-9BFA-52A38C376C83}"/>
    <cellStyle name="Normal 10 3 6 3" xfId="1117" xr:uid="{FE850FAA-2DF0-446C-89AF-E458ADB14BDB}"/>
    <cellStyle name="Normal 10 3 6 3 2" xfId="5899" xr:uid="{307980BB-A593-40ED-8591-8819D66827FC}"/>
    <cellStyle name="Normal 10 3 6 4" xfId="2608" xr:uid="{9521C82C-45E6-4603-836A-BEC0515919D0}"/>
    <cellStyle name="Normal 10 3 6 5" xfId="2609" xr:uid="{F41D4132-334E-4EB9-B042-FF7CA0D7CD77}"/>
    <cellStyle name="Normal 10 3 7" xfId="1118" xr:uid="{DAFA04F0-95D2-41FF-8F19-7F49DC7577C6}"/>
    <cellStyle name="Normal 10 3 7 2" xfId="1119" xr:uid="{02D1A253-1DED-436B-9984-D56363192CFA}"/>
    <cellStyle name="Normal 10 3 7 3" xfId="2610" xr:uid="{7EE26CEC-2D52-41D5-A4DC-487A9082D7DB}"/>
    <cellStyle name="Normal 10 3 7 4" xfId="2611" xr:uid="{11B37F4C-7805-4689-B925-3EE5E00368C0}"/>
    <cellStyle name="Normal 10 3 8" xfId="1120" xr:uid="{FBB4EB6B-B1EA-45BC-8993-57037588C610}"/>
    <cellStyle name="Normal 10 3 8 2" xfId="2612" xr:uid="{38D160FD-83A8-4B4B-A2CF-375C029BF85B}"/>
    <cellStyle name="Normal 10 3 8 3" xfId="2613" xr:uid="{EE559234-546E-45D4-A040-F61D4CE7A82C}"/>
    <cellStyle name="Normal 10 3 8 4" xfId="2614" xr:uid="{ABCE1E7A-FB51-478F-945D-1255C486A5C0}"/>
    <cellStyle name="Normal 10 3 9" xfId="2615" xr:uid="{1D4F93BB-7F4B-4812-B096-C30DBBA3CB73}"/>
    <cellStyle name="Normal 10 4" xfId="57" xr:uid="{B33BBF8F-E32D-4CF7-B4E4-FF5F29D8FD97}"/>
    <cellStyle name="Normal 10 4 10" xfId="2616" xr:uid="{8E2B26AD-52D9-477C-820D-F46187FDF1CE}"/>
    <cellStyle name="Normal 10 4 11" xfId="2617" xr:uid="{223AC45A-05CC-493D-859A-76216F37F311}"/>
    <cellStyle name="Normal 10 4 2" xfId="58" xr:uid="{70AFE834-5977-4966-A5D7-E136F9C2F236}"/>
    <cellStyle name="Normal 10 4 2 2" xfId="256" xr:uid="{2F350684-1B9E-450E-B478-275FA29FA71B}"/>
    <cellStyle name="Normal 10 4 2 2 2" xfId="498" xr:uid="{05A80CBD-9934-4D38-98D9-965FFAD03F80}"/>
    <cellStyle name="Normal 10 4 2 2 2 2" xfId="499" xr:uid="{90A4AA27-E035-401A-B173-B8AE1E0A773C}"/>
    <cellStyle name="Normal 10 4 2 2 2 2 2" xfId="1121" xr:uid="{232F256E-8D0C-48D3-8821-F3ADD53639B4}"/>
    <cellStyle name="Normal 10 4 2 2 2 2 3" xfId="2618" xr:uid="{F9234FF7-5CC8-405E-8E9F-E8604031BF0C}"/>
    <cellStyle name="Normal 10 4 2 2 2 2 4" xfId="2619" xr:uid="{0923F894-3642-45AC-A887-0AE08BF7CFC2}"/>
    <cellStyle name="Normal 10 4 2 2 2 3" xfId="1122" xr:uid="{B26D3B17-E350-42CC-97B8-EC4B30138726}"/>
    <cellStyle name="Normal 10 4 2 2 2 3 2" xfId="2620" xr:uid="{C14DC1FC-934E-4AC6-940E-F214E4781C56}"/>
    <cellStyle name="Normal 10 4 2 2 2 3 3" xfId="2621" xr:uid="{2E066FC4-E988-48A6-9093-C1CCC8ED218B}"/>
    <cellStyle name="Normal 10 4 2 2 2 3 4" xfId="2622" xr:uid="{CB863BD4-2D2E-40BC-A2B8-D716A7208361}"/>
    <cellStyle name="Normal 10 4 2 2 2 4" xfId="2623" xr:uid="{59B76B08-8310-4035-AD9C-FC6CC743BE6E}"/>
    <cellStyle name="Normal 10 4 2 2 2 5" xfId="2624" xr:uid="{B87E4DF7-05B5-4716-815A-735728A5112E}"/>
    <cellStyle name="Normal 10 4 2 2 2 6" xfId="2625" xr:uid="{8168B2CC-7DE3-4D2A-8FE2-880ECDFED4CA}"/>
    <cellStyle name="Normal 10 4 2 2 3" xfId="500" xr:uid="{B2A3A1FF-CB87-4CB5-9161-EA05203A9BE6}"/>
    <cellStyle name="Normal 10 4 2 2 3 2" xfId="1123" xr:uid="{11D7A4AD-7A4A-42C7-BF26-99315C531DBC}"/>
    <cellStyle name="Normal 10 4 2 2 3 2 2" xfId="2626" xr:uid="{6D403E45-0BD1-4B3F-B613-C86F4AAB4080}"/>
    <cellStyle name="Normal 10 4 2 2 3 2 3" xfId="2627" xr:uid="{49CC2A62-A5CF-4028-A7C2-A2E2AD91F0FB}"/>
    <cellStyle name="Normal 10 4 2 2 3 2 4" xfId="2628" xr:uid="{9D7EDE30-7043-457D-85BA-215F0A0FD22A}"/>
    <cellStyle name="Normal 10 4 2 2 3 3" xfId="2629" xr:uid="{65439622-75FB-4DC3-BDC0-97E526A29889}"/>
    <cellStyle name="Normal 10 4 2 2 3 4" xfId="2630" xr:uid="{6394737D-3B91-41F0-8AE9-BC112AFCCF1B}"/>
    <cellStyle name="Normal 10 4 2 2 3 5" xfId="2631" xr:uid="{F3EBF965-A467-44D8-9D86-40CF33A8EFC6}"/>
    <cellStyle name="Normal 10 4 2 2 4" xfId="1124" xr:uid="{46C516A6-92BD-4563-9D9C-470C6DA4B7D1}"/>
    <cellStyle name="Normal 10 4 2 2 4 2" xfId="2632" xr:uid="{C5EF6B7C-F255-44B6-85F9-D9421505D0AF}"/>
    <cellStyle name="Normal 10 4 2 2 4 3" xfId="2633" xr:uid="{7B4A457B-7ED4-4E0E-AE16-578C1BE57169}"/>
    <cellStyle name="Normal 10 4 2 2 4 4" xfId="2634" xr:uid="{BDDA07C3-CD67-4B94-A41C-60365DAEA39E}"/>
    <cellStyle name="Normal 10 4 2 2 5" xfId="2635" xr:uid="{31AF2CFA-ADD3-42A8-8C5A-E2C49C590989}"/>
    <cellStyle name="Normal 10 4 2 2 5 2" xfId="2636" xr:uid="{7ABAF90A-33F7-492E-9273-2A4999BACF09}"/>
    <cellStyle name="Normal 10 4 2 2 5 3" xfId="2637" xr:uid="{BF65ABB4-5CC4-47AC-88B2-19542B40B100}"/>
    <cellStyle name="Normal 10 4 2 2 5 4" xfId="2638" xr:uid="{1C670339-D8D7-45A8-B0CC-60E3E3BC9DE7}"/>
    <cellStyle name="Normal 10 4 2 2 6" xfId="2639" xr:uid="{9146DFEF-C873-4B64-902C-CC2161363C21}"/>
    <cellStyle name="Normal 10 4 2 2 7" xfId="2640" xr:uid="{85656B38-8138-41D1-92FE-1CB35B41DA4C}"/>
    <cellStyle name="Normal 10 4 2 2 8" xfId="2641" xr:uid="{51A228F7-D7B4-472C-9B1E-3209AC862C52}"/>
    <cellStyle name="Normal 10 4 2 3" xfId="501" xr:uid="{BA410597-5581-4E22-A70B-1C0FCC9952CD}"/>
    <cellStyle name="Normal 10 4 2 3 2" xfId="502" xr:uid="{CB81BCAE-7F3D-4442-A4BD-F62BD9FDC5E6}"/>
    <cellStyle name="Normal 10 4 2 3 2 2" xfId="503" xr:uid="{F27E7210-34DB-47B9-A102-4D53B36315A9}"/>
    <cellStyle name="Normal 10 4 2 3 2 3" xfId="2642" xr:uid="{4F12B6AC-F122-4F7D-A73E-258EB2F60E4D}"/>
    <cellStyle name="Normal 10 4 2 3 2 4" xfId="2643" xr:uid="{BBFB2E6F-E9CA-44E9-BDAD-5AB9BF178D4C}"/>
    <cellStyle name="Normal 10 4 2 3 3" xfId="504" xr:uid="{33C03A5A-513F-4948-8948-6930F9F0F1C4}"/>
    <cellStyle name="Normal 10 4 2 3 3 2" xfId="2644" xr:uid="{3230299F-0B76-4284-9D41-5A3C041B8009}"/>
    <cellStyle name="Normal 10 4 2 3 3 3" xfId="2645" xr:uid="{5327A450-751E-4E90-9DFA-2C716F375C22}"/>
    <cellStyle name="Normal 10 4 2 3 3 4" xfId="2646" xr:uid="{626476E9-C6EA-4390-A778-98CB26A69F13}"/>
    <cellStyle name="Normal 10 4 2 3 4" xfId="2647" xr:uid="{B018BB9F-CF87-4CA5-8483-BBDB2A3AF166}"/>
    <cellStyle name="Normal 10 4 2 3 5" xfId="2648" xr:uid="{BBB3B63C-6B84-4382-9231-2CAA4B166DD5}"/>
    <cellStyle name="Normal 10 4 2 3 6" xfId="2649" xr:uid="{46D976BB-3E4C-42A3-9F65-F77B9226C5F8}"/>
    <cellStyle name="Normal 10 4 2 4" xfId="505" xr:uid="{DB8ED963-D3BB-4228-B0B1-EAD0663888E9}"/>
    <cellStyle name="Normal 10 4 2 4 2" xfId="506" xr:uid="{29EFEF94-4493-4B56-9D3B-D444C207009E}"/>
    <cellStyle name="Normal 10 4 2 4 2 2" xfId="2650" xr:uid="{85D3BE8A-8D64-41FA-AFE1-ED4EB0AB4A52}"/>
    <cellStyle name="Normal 10 4 2 4 2 3" xfId="2651" xr:uid="{B505AE01-569E-42C2-9BAB-5269AEE898F8}"/>
    <cellStyle name="Normal 10 4 2 4 2 4" xfId="2652" xr:uid="{6B88C987-36E9-414C-9823-E505401B2EC9}"/>
    <cellStyle name="Normal 10 4 2 4 3" xfId="2653" xr:uid="{83802825-C481-4A41-B4AC-175E8F384AF4}"/>
    <cellStyle name="Normal 10 4 2 4 4" xfId="2654" xr:uid="{E72E6046-DBE4-45BF-80C4-2D30C01151AF}"/>
    <cellStyle name="Normal 10 4 2 4 5" xfId="2655" xr:uid="{E7B9E471-7B63-422B-B007-8E10BCCDC0C0}"/>
    <cellStyle name="Normal 10 4 2 5" xfId="507" xr:uid="{D0A1A662-8F49-4829-8328-427A8EBFEEBC}"/>
    <cellStyle name="Normal 10 4 2 5 2" xfId="2656" xr:uid="{7A768696-E1E7-4F1F-82E8-6A2848CE488E}"/>
    <cellStyle name="Normal 10 4 2 5 3" xfId="2657" xr:uid="{AA1D1379-CDC2-4FAA-9C89-19FC9901F586}"/>
    <cellStyle name="Normal 10 4 2 5 4" xfId="2658" xr:uid="{67EE139F-F81A-4DAC-A04C-2386763CF0E4}"/>
    <cellStyle name="Normal 10 4 2 6" xfId="2659" xr:uid="{E4D440E5-9740-44BF-96C6-D3429DC98848}"/>
    <cellStyle name="Normal 10 4 2 6 2" xfId="2660" xr:uid="{7FA27AF9-F58C-4E33-B481-878725622E64}"/>
    <cellStyle name="Normal 10 4 2 6 3" xfId="2661" xr:uid="{FDCCBB01-3A9E-4D14-9F16-8C37BFDA0285}"/>
    <cellStyle name="Normal 10 4 2 6 4" xfId="2662" xr:uid="{3D61D1F3-4F12-4CDC-AAB1-5BB03996166C}"/>
    <cellStyle name="Normal 10 4 2 7" xfId="2663" xr:uid="{71288A24-E181-4CBE-ACE9-732F79184FA0}"/>
    <cellStyle name="Normal 10 4 2 8" xfId="2664" xr:uid="{4C627859-4259-45FC-92DB-8BF451FBC15A}"/>
    <cellStyle name="Normal 10 4 2 9" xfId="2665" xr:uid="{2926EC4A-E9BA-4144-9A43-83F4A93E9C8B}"/>
    <cellStyle name="Normal 10 4 3" xfId="257" xr:uid="{19A292D5-9DBB-4951-A0AC-FCE58ED06BAF}"/>
    <cellStyle name="Normal 10 4 3 2" xfId="508" xr:uid="{78A553C3-F657-4563-B5A6-0E503FF66E37}"/>
    <cellStyle name="Normal 10 4 3 2 2" xfId="509" xr:uid="{8A9DB03C-EECC-49FB-9814-2F6739BB3E7F}"/>
    <cellStyle name="Normal 10 4 3 2 2 2" xfId="1125" xr:uid="{AD2D1402-7C06-49AB-9A8A-66637E7DE503}"/>
    <cellStyle name="Normal 10 4 3 2 2 2 2" xfId="1126" xr:uid="{24199898-C13C-41F4-B202-BB0596A1A3E6}"/>
    <cellStyle name="Normal 10 4 3 2 2 3" xfId="1127" xr:uid="{EB03C952-129B-4067-863E-7CF06D48525E}"/>
    <cellStyle name="Normal 10 4 3 2 2 3 2" xfId="5900" xr:uid="{1C32806B-A034-4C73-A0FC-980245FB9217}"/>
    <cellStyle name="Normal 10 4 3 2 2 4" xfId="2666" xr:uid="{70F60FA0-CE7D-4638-9CD5-787AB8A5C975}"/>
    <cellStyle name="Normal 10 4 3 2 3" xfId="1128" xr:uid="{FC4EF4BA-9D53-4415-8384-051B11661B15}"/>
    <cellStyle name="Normal 10 4 3 2 3 2" xfId="1129" xr:uid="{2C47D8C3-A205-4CDC-9181-8B44427B7A4B}"/>
    <cellStyle name="Normal 10 4 3 2 3 3" xfId="2667" xr:uid="{CFFE5B2E-9E87-4A41-B558-72AE2D9F1F8F}"/>
    <cellStyle name="Normal 10 4 3 2 3 4" xfId="2668" xr:uid="{EDE8C854-D580-484A-99A3-E5BC2C466055}"/>
    <cellStyle name="Normal 10 4 3 2 4" xfId="1130" xr:uid="{44BC3EFB-E9AA-4467-B923-82C081351E5D}"/>
    <cellStyle name="Normal 10 4 3 2 4 2" xfId="5901" xr:uid="{BA84014E-9659-463E-8825-AEAA87B01C8F}"/>
    <cellStyle name="Normal 10 4 3 2 5" xfId="2669" xr:uid="{FE63B147-C238-47BF-9841-F86B52B4E9A8}"/>
    <cellStyle name="Normal 10 4 3 2 6" xfId="2670" xr:uid="{2975B013-56E7-4EAF-9B29-7B80039B68D7}"/>
    <cellStyle name="Normal 10 4 3 3" xfId="510" xr:uid="{475DA6FD-AE2A-4FA0-A5DB-1EBBED5A9843}"/>
    <cellStyle name="Normal 10 4 3 3 2" xfId="1131" xr:uid="{ABE95827-D584-4166-A515-F5F810053247}"/>
    <cellStyle name="Normal 10 4 3 3 2 2" xfId="1132" xr:uid="{EBC1729A-805A-4B01-AFCB-F272D568013F}"/>
    <cellStyle name="Normal 10 4 3 3 2 3" xfId="2671" xr:uid="{4F83296A-0BED-4575-B312-77F04EB2247A}"/>
    <cellStyle name="Normal 10 4 3 3 2 4" xfId="2672" xr:uid="{1CE0E189-4FAE-403C-81A7-DEA218C9EE5B}"/>
    <cellStyle name="Normal 10 4 3 3 3" xfId="1133" xr:uid="{092EFDA1-198E-45F0-A7B7-515859C0997E}"/>
    <cellStyle name="Normal 10 4 3 3 3 2" xfId="5902" xr:uid="{5747DC23-2BA7-486F-A97F-D9DF11941E0F}"/>
    <cellStyle name="Normal 10 4 3 3 4" xfId="2673" xr:uid="{C744E2E2-5096-4D2C-8889-D5C15C715F6B}"/>
    <cellStyle name="Normal 10 4 3 3 5" xfId="2674" xr:uid="{BC0ADC41-428B-4B27-9FE5-6AFA4ACD4AE9}"/>
    <cellStyle name="Normal 10 4 3 4" xfId="1134" xr:uid="{F9044602-A1F0-4726-844D-344AA98BC047}"/>
    <cellStyle name="Normal 10 4 3 4 2" xfId="1135" xr:uid="{EDC40BFD-E0B9-4ABB-9FEC-EE9132CB371D}"/>
    <cellStyle name="Normal 10 4 3 4 3" xfId="2675" xr:uid="{58937D8F-E35D-4C14-A90C-C8581B397E0E}"/>
    <cellStyle name="Normal 10 4 3 4 4" xfId="2676" xr:uid="{2E621B02-FB5E-4DC1-A1B8-E363E553E042}"/>
    <cellStyle name="Normal 10 4 3 5" xfId="1136" xr:uid="{8C15C080-CAEF-4086-9016-03E1D34D9BF6}"/>
    <cellStyle name="Normal 10 4 3 5 2" xfId="2677" xr:uid="{68C85FA1-2906-40F3-A373-0CC2F359AAE5}"/>
    <cellStyle name="Normal 10 4 3 5 3" xfId="2678" xr:uid="{21FBE29F-E6CD-44D3-8ED5-0638D03278AA}"/>
    <cellStyle name="Normal 10 4 3 5 4" xfId="2679" xr:uid="{E93982C4-6B05-4879-B701-056370916D27}"/>
    <cellStyle name="Normal 10 4 3 6" xfId="2680" xr:uid="{DD3F8B35-E4E6-490D-939B-47E24DCC34DD}"/>
    <cellStyle name="Normal 10 4 3 7" xfId="2681" xr:uid="{509C795A-7E1A-44F6-8410-53B59C1ADD02}"/>
    <cellStyle name="Normal 10 4 3 8" xfId="2682" xr:uid="{9283481B-A672-49D7-9DE7-ED5BE49E97DF}"/>
    <cellStyle name="Normal 10 4 4" xfId="258" xr:uid="{D7ECF425-F2DE-463C-93A4-074BCC146EAF}"/>
    <cellStyle name="Normal 10 4 4 2" xfId="511" xr:uid="{EF2DD652-F699-4F3A-9099-FC60E51EA6D2}"/>
    <cellStyle name="Normal 10 4 4 2 2" xfId="512" xr:uid="{4C094847-9FBB-46EA-AE33-6195A1FA161D}"/>
    <cellStyle name="Normal 10 4 4 2 2 2" xfId="1137" xr:uid="{09C30046-DEDE-4F47-90AE-AD66C06EC5B5}"/>
    <cellStyle name="Normal 10 4 4 2 2 3" xfId="2683" xr:uid="{76448719-62A7-4ABC-A8CF-C40946338AE4}"/>
    <cellStyle name="Normal 10 4 4 2 2 4" xfId="2684" xr:uid="{BC0ED6D0-0C42-431A-B518-2D0B61567388}"/>
    <cellStyle name="Normal 10 4 4 2 3" xfId="1138" xr:uid="{314FADE3-D423-42D5-9679-DE52A77B8B07}"/>
    <cellStyle name="Normal 10 4 4 2 3 2" xfId="5903" xr:uid="{BA260E85-A272-4871-B949-271CDA4C3600}"/>
    <cellStyle name="Normal 10 4 4 2 4" xfId="2685" xr:uid="{C65B4980-7476-4D93-9E52-C46A4FC3A6DD}"/>
    <cellStyle name="Normal 10 4 4 2 5" xfId="2686" xr:uid="{0CC56993-E0D4-4DBC-8E9B-E3ED44EA6046}"/>
    <cellStyle name="Normal 10 4 4 3" xfId="513" xr:uid="{B2FCE49C-139C-4BDC-9EE1-CA96314EFFF3}"/>
    <cellStyle name="Normal 10 4 4 3 2" xfId="1139" xr:uid="{B6D52950-BE84-49C6-8565-68E307F1EB81}"/>
    <cellStyle name="Normal 10 4 4 3 3" xfId="2687" xr:uid="{067B1957-D0F7-4B75-BFE4-FD4D199256FA}"/>
    <cellStyle name="Normal 10 4 4 3 4" xfId="2688" xr:uid="{76FEC817-E4EF-4279-BCAD-680F2B82E354}"/>
    <cellStyle name="Normal 10 4 4 4" xfId="1140" xr:uid="{7439AC12-78C5-497F-8080-E8BD588BB865}"/>
    <cellStyle name="Normal 10 4 4 4 2" xfId="2689" xr:uid="{7462E878-202A-4383-93FE-5AA8B16EE5B2}"/>
    <cellStyle name="Normal 10 4 4 4 3" xfId="2690" xr:uid="{B288E6C1-E8DB-4473-AF0D-D5116CDB40A0}"/>
    <cellStyle name="Normal 10 4 4 4 4" xfId="2691" xr:uid="{3D9E97DF-BF91-4DB9-850A-094DD57A4439}"/>
    <cellStyle name="Normal 10 4 4 5" xfId="2692" xr:uid="{1C4BAE71-4359-4E8E-9DCE-DA92CD76C05A}"/>
    <cellStyle name="Normal 10 4 4 6" xfId="2693" xr:uid="{1050EF28-0F91-42EC-8CB9-9659B1365CDD}"/>
    <cellStyle name="Normal 10 4 4 7" xfId="2694" xr:uid="{132F8014-71EE-4742-BCD6-01C18AACE534}"/>
    <cellStyle name="Normal 10 4 5" xfId="259" xr:uid="{1CC2B30B-7734-4FD5-90E5-FEC355A50DA5}"/>
    <cellStyle name="Normal 10 4 5 2" xfId="514" xr:uid="{BBE28EC7-00F0-4F46-AD7C-52CEECDFDA03}"/>
    <cellStyle name="Normal 10 4 5 2 2" xfId="1141" xr:uid="{CF493B0D-372D-4D3A-9333-31BF6EA5FB03}"/>
    <cellStyle name="Normal 10 4 5 2 3" xfId="2695" xr:uid="{35A8706C-352C-4C53-B3C6-3688C9FA7DDB}"/>
    <cellStyle name="Normal 10 4 5 2 4" xfId="2696" xr:uid="{F48AED36-D5A1-4E73-A844-19D19833704B}"/>
    <cellStyle name="Normal 10 4 5 3" xfId="1142" xr:uid="{B7F00331-948C-4793-B5D1-FAAC6A7C118B}"/>
    <cellStyle name="Normal 10 4 5 3 2" xfId="2697" xr:uid="{869FE049-B2D0-42A3-813C-640D1565CE81}"/>
    <cellStyle name="Normal 10 4 5 3 3" xfId="2698" xr:uid="{75F209C6-D21D-47D2-9974-304F3C92947C}"/>
    <cellStyle name="Normal 10 4 5 3 4" xfId="2699" xr:uid="{3C705A70-DCAD-420E-A6C4-029E1D3F498D}"/>
    <cellStyle name="Normal 10 4 5 4" xfId="2700" xr:uid="{C4ADD3FE-9B33-4B6F-BE5F-5B63F371201D}"/>
    <cellStyle name="Normal 10 4 5 5" xfId="2701" xr:uid="{86C20E05-1EE1-457B-975A-3AF9F6443BBB}"/>
    <cellStyle name="Normal 10 4 5 6" xfId="2702" xr:uid="{A802BC74-ED71-4894-8782-627C7BFD5C15}"/>
    <cellStyle name="Normal 10 4 6" xfId="515" xr:uid="{F69CB559-F1FB-4E05-AABB-3EBDFCFAA456}"/>
    <cellStyle name="Normal 10 4 6 2" xfId="1143" xr:uid="{4BB03435-1F4C-496E-8A18-981001DB0AA4}"/>
    <cellStyle name="Normal 10 4 6 2 2" xfId="2703" xr:uid="{A0BF7791-F71C-43E4-8662-D6CD98CB3D0B}"/>
    <cellStyle name="Normal 10 4 6 2 3" xfId="2704" xr:uid="{248DD7C0-39BB-43E3-B44F-0A628AF010F9}"/>
    <cellStyle name="Normal 10 4 6 2 4" xfId="2705" xr:uid="{6B57C2DE-82D0-4C44-94A3-EC02AB4CD3A9}"/>
    <cellStyle name="Normal 10 4 6 3" xfId="2706" xr:uid="{7544CC83-C9CA-4570-895E-B627A7ED12C5}"/>
    <cellStyle name="Normal 10 4 6 4" xfId="2707" xr:uid="{673705F9-AF21-4DE9-8C53-8BFAF00EBDCF}"/>
    <cellStyle name="Normal 10 4 6 5" xfId="2708" xr:uid="{DD0A2C5D-EC7E-4C4F-83E1-CB958A755B27}"/>
    <cellStyle name="Normal 10 4 7" xfId="1144" xr:uid="{C3D0ADC8-B627-46F2-AEF7-3C5CF819B88D}"/>
    <cellStyle name="Normal 10 4 7 2" xfId="2709" xr:uid="{5500838A-AB23-4513-8CDC-9A5A3B139586}"/>
    <cellStyle name="Normal 10 4 7 3" xfId="2710" xr:uid="{F8874E40-EA50-4BCD-A437-5F84795AC16B}"/>
    <cellStyle name="Normal 10 4 7 4" xfId="2711" xr:uid="{80D670B5-6F67-4547-BDBF-B20D77B23649}"/>
    <cellStyle name="Normal 10 4 8" xfId="2712" xr:uid="{09C30EB8-8F43-4DFA-BC43-FD3D9B4BB695}"/>
    <cellStyle name="Normal 10 4 8 2" xfId="2713" xr:uid="{99964333-3EFD-4358-AAFD-81AA638E2A25}"/>
    <cellStyle name="Normal 10 4 8 3" xfId="2714" xr:uid="{E75547F8-0FC5-434F-B11D-B2BFA4AB4087}"/>
    <cellStyle name="Normal 10 4 8 4" xfId="2715" xr:uid="{4A357F7E-03C1-4E5B-9D4F-32709CACC67A}"/>
    <cellStyle name="Normal 10 4 9" xfId="2716" xr:uid="{00876A55-049F-434C-AABF-775D1B9EAC61}"/>
    <cellStyle name="Normal 10 5" xfId="59" xr:uid="{C64C0D86-259E-453F-A001-64F519CA9DA4}"/>
    <cellStyle name="Normal 10 5 2" xfId="60" xr:uid="{E749EFE9-7DAD-4D10-A23E-BD24EB374D66}"/>
    <cellStyle name="Normal 10 5 2 2" xfId="260" xr:uid="{C62CE5CD-D905-4909-BBF3-11DB620F8C06}"/>
    <cellStyle name="Normal 10 5 2 2 2" xfId="516" xr:uid="{CAE226BF-F6B8-4E28-A9F5-937EF02196B0}"/>
    <cellStyle name="Normal 10 5 2 2 2 2" xfId="1145" xr:uid="{D19CDB20-9BA0-4BB8-86EA-2AF48D8E222D}"/>
    <cellStyle name="Normal 10 5 2 2 2 3" xfId="2717" xr:uid="{5C471776-3991-4424-AB85-AB0B889B2535}"/>
    <cellStyle name="Normal 10 5 2 2 2 4" xfId="2718" xr:uid="{4709F93A-C782-405C-9D07-9EEC616B6E43}"/>
    <cellStyle name="Normal 10 5 2 2 3" xfId="1146" xr:uid="{F4ECCAE5-A334-4571-99F1-416F25602D5B}"/>
    <cellStyle name="Normal 10 5 2 2 3 2" xfId="2719" xr:uid="{799B46A4-1635-4C03-A2E9-ACF64EF84719}"/>
    <cellStyle name="Normal 10 5 2 2 3 3" xfId="2720" xr:uid="{72A9BB87-1C6D-4BC0-BB9B-5DC020F49BDF}"/>
    <cellStyle name="Normal 10 5 2 2 3 4" xfId="2721" xr:uid="{8AA5140F-0DA1-4DBB-BA1F-5499A47DCF37}"/>
    <cellStyle name="Normal 10 5 2 2 4" xfId="2722" xr:uid="{CA94178D-2923-4CC0-907F-2E37AF9FDDC6}"/>
    <cellStyle name="Normal 10 5 2 2 5" xfId="2723" xr:uid="{8B503A53-CCD0-4662-9B6A-DDE68D8690C2}"/>
    <cellStyle name="Normal 10 5 2 2 6" xfId="2724" xr:uid="{B99D5169-2353-4719-8A97-ADF20B380BF1}"/>
    <cellStyle name="Normal 10 5 2 3" xfId="517" xr:uid="{F648F1D9-6A23-4343-82DA-239E250556FD}"/>
    <cellStyle name="Normal 10 5 2 3 2" xfId="1147" xr:uid="{D2382CF8-190D-4890-889A-5348A9FEE84C}"/>
    <cellStyle name="Normal 10 5 2 3 2 2" xfId="2725" xr:uid="{56CC2CE7-4E9E-4B46-A6E8-E31549F07D4A}"/>
    <cellStyle name="Normal 10 5 2 3 2 3" xfId="2726" xr:uid="{9657DCD0-4113-4403-B755-7ACD8BDD8F33}"/>
    <cellStyle name="Normal 10 5 2 3 2 4" xfId="2727" xr:uid="{2543C9C7-DCF3-4BDA-8C29-F35689E6A1A3}"/>
    <cellStyle name="Normal 10 5 2 3 3" xfId="2728" xr:uid="{938D1FFE-C4C7-4E92-AFEB-AAFA5EC0BCD2}"/>
    <cellStyle name="Normal 10 5 2 3 4" xfId="2729" xr:uid="{22269111-3A6D-4330-9054-E09AB49CADA4}"/>
    <cellStyle name="Normal 10 5 2 3 5" xfId="2730" xr:uid="{14B360DD-E55C-45D5-91DD-9B750AB2DCB1}"/>
    <cellStyle name="Normal 10 5 2 4" xfId="1148" xr:uid="{5E3B85BA-0C33-4564-A16C-F10131AD07BE}"/>
    <cellStyle name="Normal 10 5 2 4 2" xfId="2731" xr:uid="{52C862DA-8120-43A9-8FDD-3FCF8DDE6851}"/>
    <cellStyle name="Normal 10 5 2 4 3" xfId="2732" xr:uid="{E9B22D01-DF64-4EEC-BB62-69D9270FAE27}"/>
    <cellStyle name="Normal 10 5 2 4 4" xfId="2733" xr:uid="{5E46D954-BB55-4FAE-A011-3E3E231A69D8}"/>
    <cellStyle name="Normal 10 5 2 5" xfId="2734" xr:uid="{E7CCE310-A8C1-4994-A108-ADDE2065E0D6}"/>
    <cellStyle name="Normal 10 5 2 5 2" xfId="2735" xr:uid="{D7F64854-A954-467E-9B7D-F6AF9FD3BC11}"/>
    <cellStyle name="Normal 10 5 2 5 3" xfId="2736" xr:uid="{1CCC6CA0-21DD-4C35-AC74-69EF9387976E}"/>
    <cellStyle name="Normal 10 5 2 5 4" xfId="2737" xr:uid="{918BD8A9-2B3D-427D-AD73-5340624C2EF9}"/>
    <cellStyle name="Normal 10 5 2 6" xfId="2738" xr:uid="{EDA48AB5-1ED2-40D3-9070-B57A457A4683}"/>
    <cellStyle name="Normal 10 5 2 7" xfId="2739" xr:uid="{163235AF-8E6B-4103-B2D0-C0D2852188BF}"/>
    <cellStyle name="Normal 10 5 2 8" xfId="2740" xr:uid="{A20AD57C-5383-4B1F-BDA3-586C84C6A2BE}"/>
    <cellStyle name="Normal 10 5 3" xfId="261" xr:uid="{DD87EA3C-4D89-4DE9-BE51-8D8D30C03C2E}"/>
    <cellStyle name="Normal 10 5 3 2" xfId="518" xr:uid="{B72225EE-F5F7-478D-B37D-C272DB1E0B6D}"/>
    <cellStyle name="Normal 10 5 3 2 2" xfId="519" xr:uid="{1B3C9CF2-E039-4FE5-BA5C-E2D22C5034D2}"/>
    <cellStyle name="Normal 10 5 3 2 3" xfId="2741" xr:uid="{493E14C3-DE0F-45EC-A2F5-3A0AFD66F961}"/>
    <cellStyle name="Normal 10 5 3 2 4" xfId="2742" xr:uid="{7FA8B2A4-3795-48D7-9DA8-187E3ACF565F}"/>
    <cellStyle name="Normal 10 5 3 3" xfId="520" xr:uid="{19C9AB53-8FC0-4393-952C-03A67EF09AD6}"/>
    <cellStyle name="Normal 10 5 3 3 2" xfId="2743" xr:uid="{868EFA33-71C6-49AA-BB88-A8C11360F7A4}"/>
    <cellStyle name="Normal 10 5 3 3 3" xfId="2744" xr:uid="{016071C4-5EB4-4E58-A4E8-F9A17E62C0A0}"/>
    <cellStyle name="Normal 10 5 3 3 4" xfId="2745" xr:uid="{37C49A1B-620E-40C4-8A1E-3DC1CAAFE503}"/>
    <cellStyle name="Normal 10 5 3 4" xfId="2746" xr:uid="{CE268F98-E705-4016-A488-065EFC0C514D}"/>
    <cellStyle name="Normal 10 5 3 5" xfId="2747" xr:uid="{10A90B64-7C39-4741-8B99-E5B90C3D1E42}"/>
    <cellStyle name="Normal 10 5 3 6" xfId="2748" xr:uid="{566FED17-2896-474E-9D31-BB171EB7D551}"/>
    <cellStyle name="Normal 10 5 4" xfId="262" xr:uid="{DB35F585-3B77-4C30-BEDB-AAB15F3F99E7}"/>
    <cellStyle name="Normal 10 5 4 2" xfId="521" xr:uid="{7CEAAE50-1546-4718-A240-9A0854C0F681}"/>
    <cellStyle name="Normal 10 5 4 2 2" xfId="2749" xr:uid="{B994AC36-E338-4B2C-9E6F-B2BB6F486009}"/>
    <cellStyle name="Normal 10 5 4 2 3" xfId="2750" xr:uid="{D42F3BB4-1B4C-4B1A-B685-04AC06BD8A5F}"/>
    <cellStyle name="Normal 10 5 4 2 4" xfId="2751" xr:uid="{AEFD8027-F129-4996-80F1-2261A7061B1F}"/>
    <cellStyle name="Normal 10 5 4 3" xfId="2752" xr:uid="{A2E7753F-96E6-4CE9-A3A9-DE2572ED36E6}"/>
    <cellStyle name="Normal 10 5 4 4" xfId="2753" xr:uid="{483F0244-20D1-4A1D-A1EC-A1818522A7CA}"/>
    <cellStyle name="Normal 10 5 4 5" xfId="2754" xr:uid="{F35C78AC-D1A5-4894-8D72-D67109F8426E}"/>
    <cellStyle name="Normal 10 5 5" xfId="522" xr:uid="{BA9B9AF0-4FF7-4E10-9899-29D021A4B025}"/>
    <cellStyle name="Normal 10 5 5 2" xfId="2755" xr:uid="{F4211992-7933-4059-9A60-0F8F1C2A284B}"/>
    <cellStyle name="Normal 10 5 5 3" xfId="2756" xr:uid="{13C89C48-4C9F-4DE9-AC01-7ECE5C83083E}"/>
    <cellStyle name="Normal 10 5 5 4" xfId="2757" xr:uid="{6F8AD154-83FF-4D58-9AB6-A6A6B63283DA}"/>
    <cellStyle name="Normal 10 5 6" xfId="2758" xr:uid="{1A33C5A6-6FDB-4BA2-AF1C-2C203DD0237E}"/>
    <cellStyle name="Normal 10 5 6 2" xfId="2759" xr:uid="{3F1B1AE9-DF52-4E16-8772-AF16B2486746}"/>
    <cellStyle name="Normal 10 5 6 3" xfId="2760" xr:uid="{58314553-6A70-4809-B90F-60A5A5094858}"/>
    <cellStyle name="Normal 10 5 6 4" xfId="2761" xr:uid="{15B3EC2E-FEE1-4DCC-B194-02C3D1E115A6}"/>
    <cellStyle name="Normal 10 5 7" xfId="2762" xr:uid="{9709B9C2-E10F-41BF-BD51-FB724A9DE273}"/>
    <cellStyle name="Normal 10 5 8" xfId="2763" xr:uid="{650A9D17-63C7-4995-A3EE-7F10172EC22A}"/>
    <cellStyle name="Normal 10 5 9" xfId="2764" xr:uid="{DA4FF85D-058D-4412-B139-770631FF7E0F}"/>
    <cellStyle name="Normal 10 6" xfId="61" xr:uid="{B1DA90CB-2EF9-4071-B1BE-2B2036A50B41}"/>
    <cellStyle name="Normal 10 6 2" xfId="263" xr:uid="{C18134BB-AA44-47F9-A4E9-D952B7B7542A}"/>
    <cellStyle name="Normal 10 6 2 2" xfId="523" xr:uid="{88EC7511-76EE-48D8-BE57-27665AA31032}"/>
    <cellStyle name="Normal 10 6 2 2 2" xfId="1149" xr:uid="{B28990BA-6422-4B74-87F7-85C4DC4A3F2A}"/>
    <cellStyle name="Normal 10 6 2 2 2 2" xfId="1150" xr:uid="{D0325BBA-2AC3-4273-9249-DDD8BA87AF36}"/>
    <cellStyle name="Normal 10 6 2 2 3" xfId="1151" xr:uid="{E8742D0B-9E1B-4C91-8080-2D9C1F3AFBC0}"/>
    <cellStyle name="Normal 10 6 2 2 3 2" xfId="5904" xr:uid="{D6C688F1-0B2B-4BD7-BBC1-75D4714C0654}"/>
    <cellStyle name="Normal 10 6 2 2 4" xfId="2765" xr:uid="{0C8882F1-D0D2-41D9-8510-EB59B4237301}"/>
    <cellStyle name="Normal 10 6 2 3" xfId="1152" xr:uid="{A4EC5663-E038-4C79-9B1A-F9805C3EFCF2}"/>
    <cellStyle name="Normal 10 6 2 3 2" xfId="1153" xr:uid="{2AB1625A-5ACB-4D6B-B1D3-4F46D3498073}"/>
    <cellStyle name="Normal 10 6 2 3 3" xfId="2766" xr:uid="{419CB556-49C6-4EA9-A1D6-62BACDC98ACE}"/>
    <cellStyle name="Normal 10 6 2 3 4" xfId="2767" xr:uid="{BCD0CAA7-47E0-443E-ACA6-E60ABEBB73D7}"/>
    <cellStyle name="Normal 10 6 2 4" xfId="1154" xr:uid="{116B3A28-9587-4989-8C85-D045E073F3D4}"/>
    <cellStyle name="Normal 10 6 2 4 2" xfId="5905" xr:uid="{4272B73A-1BBD-4AF8-B290-759DE62E256A}"/>
    <cellStyle name="Normal 10 6 2 5" xfId="2768" xr:uid="{55EF511A-61D2-4B50-A8A6-FF1A183CB25F}"/>
    <cellStyle name="Normal 10 6 2 6" xfId="2769" xr:uid="{C72B5F38-54EA-4EA9-AF41-2273D6F6BA0D}"/>
    <cellStyle name="Normal 10 6 3" xfId="524" xr:uid="{FBDA36D4-5A2B-4A12-B9ED-3895AF3E6610}"/>
    <cellStyle name="Normal 10 6 3 2" xfId="1155" xr:uid="{30D21D9D-2332-4F4F-8362-CEBC32513EB9}"/>
    <cellStyle name="Normal 10 6 3 2 2" xfId="1156" xr:uid="{94D9D8FF-2E68-4DB1-A6D8-A4037983145B}"/>
    <cellStyle name="Normal 10 6 3 2 3" xfId="2770" xr:uid="{711A6928-0940-4876-9911-C5AB944DCDED}"/>
    <cellStyle name="Normal 10 6 3 2 4" xfId="2771" xr:uid="{84BA8CA1-524A-473B-8038-6D940E93941F}"/>
    <cellStyle name="Normal 10 6 3 3" xfId="1157" xr:uid="{70FC2574-EFAE-4A78-836D-C9C176C9C8C3}"/>
    <cellStyle name="Normal 10 6 3 3 2" xfId="5906" xr:uid="{78008BD3-A729-4D02-B0BE-187F1C747CC8}"/>
    <cellStyle name="Normal 10 6 3 4" xfId="2772" xr:uid="{C7FB4CF4-0784-4F76-BE55-424C9530988C}"/>
    <cellStyle name="Normal 10 6 3 5" xfId="2773" xr:uid="{CA15D1A3-1A26-47F2-AE99-600DA005883D}"/>
    <cellStyle name="Normal 10 6 4" xfId="1158" xr:uid="{2F8EA65D-7E0A-4D5D-ABA6-B8F71663DD70}"/>
    <cellStyle name="Normal 10 6 4 2" xfId="1159" xr:uid="{460E9C09-7962-4C61-9B46-735F9E989594}"/>
    <cellStyle name="Normal 10 6 4 3" xfId="2774" xr:uid="{D8C5C75D-D076-4563-8755-78615D2D0EE2}"/>
    <cellStyle name="Normal 10 6 4 4" xfId="2775" xr:uid="{C412410F-94DF-43E6-96A2-128ECBC031A0}"/>
    <cellStyle name="Normal 10 6 5" xfId="1160" xr:uid="{35CE0B97-77F6-4521-82B1-10DA439D5526}"/>
    <cellStyle name="Normal 10 6 5 2" xfId="2776" xr:uid="{ECF704BB-4560-41DB-816D-58056BF84FD1}"/>
    <cellStyle name="Normal 10 6 5 3" xfId="2777" xr:uid="{1D75FC2F-52AD-4629-B557-3D9C5C36BBD9}"/>
    <cellStyle name="Normal 10 6 5 4" xfId="2778" xr:uid="{6E218AEF-9BDA-4F33-B070-974035986A93}"/>
    <cellStyle name="Normal 10 6 6" xfId="2779" xr:uid="{A8C4C932-F18B-4761-96BA-9946BF2D2D37}"/>
    <cellStyle name="Normal 10 6 7" xfId="2780" xr:uid="{20CADDC4-B7FD-483F-9147-BD2E2AE8DA49}"/>
    <cellStyle name="Normal 10 6 8" xfId="2781" xr:uid="{3143E49E-F911-470C-8CCC-C096DBD4B965}"/>
    <cellStyle name="Normal 10 7" xfId="264" xr:uid="{AD53AE7B-8FFA-4F95-A6B4-1DFE4778EF61}"/>
    <cellStyle name="Normal 10 7 2" xfId="525" xr:uid="{A0A79F20-37D9-4F9E-817C-7D0EC79B047E}"/>
    <cellStyle name="Normal 10 7 2 2" xfId="526" xr:uid="{2549C4A8-4F15-4151-BECA-2DC0C3E2C3E8}"/>
    <cellStyle name="Normal 10 7 2 2 2" xfId="1161" xr:uid="{61C92AB1-4B98-42F1-88A3-1E3975F70C96}"/>
    <cellStyle name="Normal 10 7 2 2 3" xfId="2782" xr:uid="{4367C6AA-53B9-4269-B9DB-F65F814DFDC4}"/>
    <cellStyle name="Normal 10 7 2 2 4" xfId="2783" xr:uid="{2E49AC16-65BC-4FBA-9CE1-001FD4FEF9E0}"/>
    <cellStyle name="Normal 10 7 2 3" xfId="1162" xr:uid="{C16AF19C-28FE-4220-9FBF-20FAE5B6F8DA}"/>
    <cellStyle name="Normal 10 7 2 3 2" xfId="5907" xr:uid="{2E8E1E20-7BB9-4403-AA1C-F9DE2958774B}"/>
    <cellStyle name="Normal 10 7 2 4" xfId="2784" xr:uid="{8179746D-B120-4327-B723-D61FB11C5CF0}"/>
    <cellStyle name="Normal 10 7 2 5" xfId="2785" xr:uid="{E33B1AE3-9142-4E18-A075-A9432D652E14}"/>
    <cellStyle name="Normal 10 7 3" xfId="527" xr:uid="{135DC239-A1C5-49BE-944E-97BDABD306F2}"/>
    <cellStyle name="Normal 10 7 3 2" xfId="1163" xr:uid="{D8C26CC9-4B52-4DCD-A2AD-6652B3BEC15C}"/>
    <cellStyle name="Normal 10 7 3 3" xfId="2786" xr:uid="{49F1AC5C-739E-4148-91DA-DE08E092AC0F}"/>
    <cellStyle name="Normal 10 7 3 4" xfId="2787" xr:uid="{DA93A914-5D1A-4E58-B737-B41ED5036020}"/>
    <cellStyle name="Normal 10 7 4" xfId="1164" xr:uid="{ACCDA0D6-DDC0-4A60-B885-FB2CC5793BCB}"/>
    <cellStyle name="Normal 10 7 4 2" xfId="2788" xr:uid="{E315FB71-E3FD-435F-A7C0-51762A5D2E00}"/>
    <cellStyle name="Normal 10 7 4 3" xfId="2789" xr:uid="{86FF2674-E310-43C9-AB74-BB8990BC6EE8}"/>
    <cellStyle name="Normal 10 7 4 4" xfId="2790" xr:uid="{080F6E19-7D1D-4B7E-BA3E-53556DBD7AA8}"/>
    <cellStyle name="Normal 10 7 5" xfId="2791" xr:uid="{6C7400A3-1541-4722-BF32-CFC26D2674B9}"/>
    <cellStyle name="Normal 10 7 6" xfId="2792" xr:uid="{11108DE0-9D4E-4176-B919-62C494392B61}"/>
    <cellStyle name="Normal 10 7 7" xfId="2793" xr:uid="{E9F9235D-7C34-4D58-BBB8-B981A1F0E292}"/>
    <cellStyle name="Normal 10 8" xfId="265" xr:uid="{4B8A9153-D480-4CF3-948F-2047A72A4B82}"/>
    <cellStyle name="Normal 10 8 2" xfId="528" xr:uid="{32DB7309-70FF-436A-BF71-020BC7F87158}"/>
    <cellStyle name="Normal 10 8 2 2" xfId="1165" xr:uid="{8651C41D-F081-42A4-A8D0-5B2643953098}"/>
    <cellStyle name="Normal 10 8 2 3" xfId="2794" xr:uid="{84D3016B-1007-47C6-AA71-05675F852B64}"/>
    <cellStyle name="Normal 10 8 2 4" xfId="2795" xr:uid="{83F9A2B2-9A94-45F2-87DC-2A68FD826C70}"/>
    <cellStyle name="Normal 10 8 3" xfId="1166" xr:uid="{C4D563C5-FE95-4779-9730-877F380A8338}"/>
    <cellStyle name="Normal 10 8 3 2" xfId="2796" xr:uid="{8FACEE19-46D3-4823-8797-6DCBC73575E3}"/>
    <cellStyle name="Normal 10 8 3 3" xfId="2797" xr:uid="{54C77E84-512A-4255-80E5-0216094F1B6C}"/>
    <cellStyle name="Normal 10 8 3 4" xfId="2798" xr:uid="{2E7F3393-9ECC-4B95-BB1D-0414421BD6E8}"/>
    <cellStyle name="Normal 10 8 4" xfId="2799" xr:uid="{4F717B51-3183-453C-B794-B2640351F206}"/>
    <cellStyle name="Normal 10 8 5" xfId="2800" xr:uid="{0779535F-952B-4493-A0FA-839213A5418B}"/>
    <cellStyle name="Normal 10 8 6" xfId="2801" xr:uid="{F8419B7A-027D-4077-BBAB-FE7F2B41FA65}"/>
    <cellStyle name="Normal 10 9" xfId="266" xr:uid="{8340BE07-F806-475B-BC89-7E46FFB0D6AE}"/>
    <cellStyle name="Normal 10 9 2" xfId="1167" xr:uid="{01E3DA60-00EA-4B51-B455-22C01D1F796C}"/>
    <cellStyle name="Normal 10 9 2 2" xfId="2802" xr:uid="{E57FAEB4-1601-4B7D-95EE-A8F8392F100C}"/>
    <cellStyle name="Normal 10 9 2 2 2" xfId="4331" xr:uid="{A36BB8D0-784C-4E5F-A8C1-9BD01D5C6083}"/>
    <cellStyle name="Normal 10 9 2 2 3" xfId="4680" xr:uid="{C7304BF8-FBCF-4DBC-944F-B31429319A28}"/>
    <cellStyle name="Normal 10 9 2 3" xfId="2803" xr:uid="{D334C2CA-F881-499D-AA12-D9D9DF6D23A2}"/>
    <cellStyle name="Normal 10 9 2 4" xfId="2804" xr:uid="{FA82473C-8E17-4F00-AB49-3F8EB482E542}"/>
    <cellStyle name="Normal 10 9 3" xfId="2805" xr:uid="{1740C2B2-B4DA-4610-A86F-6978D7446B6C}"/>
    <cellStyle name="Normal 10 9 3 2" xfId="5344" xr:uid="{67185F0D-7879-46DB-B1EF-E8330689F04D}"/>
    <cellStyle name="Normal 10 9 4" xfId="2806" xr:uid="{DE87DF95-9EE1-48F9-AEA9-C64BD30FB8A1}"/>
    <cellStyle name="Normal 10 9 4 2" xfId="4563" xr:uid="{C69FAD0B-E09E-4FED-AE39-9FCD434BCDB9}"/>
    <cellStyle name="Normal 10 9 4 3" xfId="4681" xr:uid="{FB8451A2-CF1C-4E09-A397-B52FB5E11879}"/>
    <cellStyle name="Normal 10 9 4 4" xfId="4601" xr:uid="{4F05D2C9-ED65-4A85-BEFC-DF42D6D40E03}"/>
    <cellStyle name="Normal 10 9 5" xfId="2807" xr:uid="{17534534-F29D-4433-BCF3-83EC2B5DB689}"/>
    <cellStyle name="Normal 11" xfId="62" xr:uid="{32055E31-66F8-4DEC-9856-BFBCA8E6A9C1}"/>
    <cellStyle name="Normal 11 2" xfId="267" xr:uid="{904326A2-9FD0-43E2-8AF5-43E9F6BD417C}"/>
    <cellStyle name="Normal 11 2 2" xfId="4648" xr:uid="{CCE4153D-B72B-4FB2-BB4E-9D9386C41B55}"/>
    <cellStyle name="Normal 11 3" xfId="4336" xr:uid="{D0F95790-04C3-4C6A-8D6E-BC0490EDC014}"/>
    <cellStyle name="Normal 11 3 2" xfId="4542" xr:uid="{0609A613-8071-46AA-AB72-5B5AC5A72DF9}"/>
    <cellStyle name="Normal 11 3 3" xfId="4725" xr:uid="{78BB5EFA-A979-4C44-BD00-E5CFC6714EDF}"/>
    <cellStyle name="Normal 11 3 4" xfId="4702" xr:uid="{2A9086EE-2FE3-4577-B4B5-616A14E58CD8}"/>
    <cellStyle name="Normal 11 4" xfId="6420" xr:uid="{8E368884-2A20-4D2C-84C1-49FC2BEE81D1}"/>
    <cellStyle name="Normal 11 5" xfId="6601" xr:uid="{38FE8AE2-FB56-4424-B9C1-7FF0373660AC}"/>
    <cellStyle name="Normal 11 6" xfId="5382" xr:uid="{1A0F2AE5-1374-4687-A067-232243812C71}"/>
    <cellStyle name="Normal 12" xfId="63" xr:uid="{A2CC5174-4C41-4C6A-9C34-069AD43E0B39}"/>
    <cellStyle name="Normal 12 2" xfId="268" xr:uid="{4A9B2615-5A1E-489C-9274-0B7627970FF6}"/>
    <cellStyle name="Normal 12 2 2" xfId="4649" xr:uid="{0D2D1C09-C536-4F9A-8B67-E04AB6433FE6}"/>
    <cellStyle name="Normal 12 3" xfId="4543" xr:uid="{34D1C0B5-BDE8-4CEE-8876-64BD17703789}"/>
    <cellStyle name="Normal 12 4" xfId="6602" xr:uid="{A9EDD235-0D43-49AF-AC93-19C123D5FBB1}"/>
    <cellStyle name="Normal 12 5" xfId="5383" xr:uid="{6642B31F-190F-4B7F-94B1-B6B5B0478F7C}"/>
    <cellStyle name="Normal 13" xfId="64" xr:uid="{CEDFF7F5-9968-460E-9E07-9C61C1642921}"/>
    <cellStyle name="Normal 13 2" xfId="65" xr:uid="{7749DDE6-0107-4403-9332-42084F13B22E}"/>
    <cellStyle name="Normal 13 2 2" xfId="269" xr:uid="{F584959F-974C-4AF8-B6B5-E0EAE87F50ED}"/>
    <cellStyle name="Normal 13 2 2 2" xfId="4650" xr:uid="{7A4F430D-03BC-409F-9F67-9E023BC7D9DE}"/>
    <cellStyle name="Normal 13 2 3" xfId="4338" xr:uid="{A036E715-76A8-43F9-9E75-821BB73ABEED}"/>
    <cellStyle name="Normal 13 2 3 2" xfId="4544" xr:uid="{4924A2D4-EC19-47C7-9078-3DBB6552E302}"/>
    <cellStyle name="Normal 13 2 3 3" xfId="4726" xr:uid="{5F17515D-DBDE-49D6-9E56-16D8AC1EE487}"/>
    <cellStyle name="Normal 13 2 3 4" xfId="4703" xr:uid="{EB38B81B-5EE4-4098-9FCE-877F820F7101}"/>
    <cellStyle name="Normal 13 2 4" xfId="6422" xr:uid="{2A395519-168C-4A6A-B948-ACF589CA117C}"/>
    <cellStyle name="Normal 13 2 5" xfId="6604" xr:uid="{4EA64F4A-5780-4261-8D10-F9EABDE27CEB}"/>
    <cellStyle name="Normal 13 2 6" xfId="5385" xr:uid="{A0C6125B-B991-41B1-A1A7-F3FA1A01CCCC}"/>
    <cellStyle name="Normal 13 3" xfId="270" xr:uid="{297C4838-E5B5-42B3-83B4-E140CFDDB64E}"/>
    <cellStyle name="Normal 13 3 2" xfId="4422" xr:uid="{9936DF23-17A2-4FA4-B00A-9A785C7C3209}"/>
    <cellStyle name="Normal 13 3 2 2" xfId="6561" xr:uid="{D1ABA2C7-08A7-49A0-AC0F-750914D5373F}"/>
    <cellStyle name="Normal 13 3 3" xfId="4339" xr:uid="{25D45515-6FE2-4C58-805E-3949F6BAFF32}"/>
    <cellStyle name="Normal 13 3 3 2" xfId="6490" xr:uid="{72931452-1EB7-4775-9890-3DC439818677}"/>
    <cellStyle name="Normal 13 3 4" xfId="4567" xr:uid="{D1EB57B9-7729-4CA2-9C98-4471A23469BA}"/>
    <cellStyle name="Normal 13 3 4 2" xfId="6454" xr:uid="{09AE36E2-2EDA-44AB-AD07-6B1C84692E9C}"/>
    <cellStyle name="Normal 13 3 5" xfId="4727" xr:uid="{0A7772CD-783B-4722-BB84-B8D48516A0DC}"/>
    <cellStyle name="Normal 13 4" xfId="4340" xr:uid="{A31354BD-8ED2-4849-92FC-940913F7BE3E}"/>
    <cellStyle name="Normal 13 4 2" xfId="6491" xr:uid="{40210A58-790F-467A-A887-96509A04A1AE}"/>
    <cellStyle name="Normal 13 5" xfId="4337" xr:uid="{A9148212-9DF7-402C-859A-00DA392A6F85}"/>
    <cellStyle name="Normal 13 5 2" xfId="6489" xr:uid="{57BF340F-7C49-4906-B01B-F327D257845D}"/>
    <cellStyle name="Normal 13 6" xfId="6421" xr:uid="{43DADC9B-6CA8-44AA-B514-080EB3731497}"/>
    <cellStyle name="Normal 13 7" xfId="6603" xr:uid="{B8C7842E-FA9F-4140-ABD5-2B7E559F5A18}"/>
    <cellStyle name="Normal 13 8" xfId="5384" xr:uid="{7874703E-602E-455B-B7E7-7FB8A8C56433}"/>
    <cellStyle name="Normal 14" xfId="66" xr:uid="{9634C09E-0070-4D54-BDE7-974F87D1BB20}"/>
    <cellStyle name="Normal 14 18" xfId="4342" xr:uid="{D491A96B-FC9B-404D-9AEA-523815ACB86B}"/>
    <cellStyle name="Normal 14 18 2" xfId="6493" xr:uid="{E6A4AC31-D05C-4243-8D6C-254E21F76EC4}"/>
    <cellStyle name="Normal 14 2" xfId="271" xr:uid="{18B897FD-F693-4277-BB74-5D78D92AA27A}"/>
    <cellStyle name="Normal 14 2 2" xfId="431" xr:uid="{BB864830-D242-467F-A169-55E92A7B64A4}"/>
    <cellStyle name="Normal 14 2 2 2" xfId="432" xr:uid="{D85E1197-18A4-4B8D-A1E0-CB94A30163EF}"/>
    <cellStyle name="Normal 14 2 2 2 2" xfId="6455" xr:uid="{CFE78E82-5B1D-4CDF-A023-B1F5A041EEAA}"/>
    <cellStyle name="Normal 14 2 2 3" xfId="6432" xr:uid="{961ADF7F-5F6B-4E31-96A0-1E6428E672C6}"/>
    <cellStyle name="Normal 14 2 3" xfId="433" xr:uid="{3E432A46-E4E6-4594-BBA4-B1FB2BC123E0}"/>
    <cellStyle name="Normal 14 2 3 2" xfId="6456" xr:uid="{4175325E-72BD-49B9-8B9B-33F11354D500}"/>
    <cellStyle name="Normal 14 2 4" xfId="6431" xr:uid="{72CC8B8A-7CC0-4B03-98A4-48E141AB3F44}"/>
    <cellStyle name="Normal 14 3" xfId="434" xr:uid="{17B2FA02-A206-4EF0-BF26-6D4E588750F9}"/>
    <cellStyle name="Normal 14 3 2" xfId="4651" xr:uid="{0CC224E8-A70D-44EC-A9F4-36A5A8FD59D7}"/>
    <cellStyle name="Normal 14 4" xfId="4341" xr:uid="{BE3BEED1-8D88-4473-9AC0-BE3F2480BC34}"/>
    <cellStyle name="Normal 14 4 2" xfId="4545" xr:uid="{F0862575-FD29-4056-AB9A-87F353FD4535}"/>
    <cellStyle name="Normal 14 4 2 2" xfId="6492" xr:uid="{08721CC7-04E5-463F-BDC9-A256733452D8}"/>
    <cellStyle name="Normal 14 4 3" xfId="4728" xr:uid="{4228C5D7-647D-4651-A52E-7B28750E659D}"/>
    <cellStyle name="Normal 14 4 4" xfId="4704" xr:uid="{D385DF14-48A8-4487-B43B-DEA412803392}"/>
    <cellStyle name="Normal 14 5" xfId="6423" xr:uid="{2B1976F1-DEEC-4A14-A492-7F94EFF86158}"/>
    <cellStyle name="Normal 14 6" xfId="6605" xr:uid="{95A0B736-F0F8-4B50-A3C3-29DC152957CD}"/>
    <cellStyle name="Normal 14 7" xfId="5386" xr:uid="{0D8C6526-82CF-4C45-89D9-B4AA9845458E}"/>
    <cellStyle name="Normal 15" xfId="67" xr:uid="{C2D8323E-E8B9-40AE-A67A-CA8802ACF325}"/>
    <cellStyle name="Normal 15 2" xfId="68" xr:uid="{51DBB118-9607-490A-9250-75473707212C}"/>
    <cellStyle name="Normal 15 2 2" xfId="272" xr:uid="{77AEC877-4BEC-4CD6-8AFD-D3A6841EB466}"/>
    <cellStyle name="Normal 15 2 2 2" xfId="4454" xr:uid="{8CFE2EC9-32F5-4A23-A936-0BBB6ABC0213}"/>
    <cellStyle name="Normal 15 2 3" xfId="4547" xr:uid="{8503BBF6-CAAB-4125-A7C9-008015A46E0A}"/>
    <cellStyle name="Normal 15 2 4" xfId="6607" xr:uid="{B0570DFB-3A11-4A6D-BA39-455233B5EC99}"/>
    <cellStyle name="Normal 15 2 5" xfId="5388" xr:uid="{261DBFAD-AF58-4524-959F-D4A9BFAD03E8}"/>
    <cellStyle name="Normal 15 3" xfId="273" xr:uid="{45C0175A-FC33-43E4-B8ED-496F3F710FBC}"/>
    <cellStyle name="Normal 15 3 2" xfId="4423" xr:uid="{8DB92F07-81A9-4F65-83C1-F1BB68347045}"/>
    <cellStyle name="Normal 15 3 2 2" xfId="6562" xr:uid="{C621263A-BC38-4AB2-AF0A-6AC87E4F234A}"/>
    <cellStyle name="Normal 15 3 3" xfId="4344" xr:uid="{73C0C818-018D-4B66-A037-606AC35CEF4A}"/>
    <cellStyle name="Normal 15 3 3 2" xfId="6495" xr:uid="{CDE8A893-1D94-4172-BA16-086FE74A9CB4}"/>
    <cellStyle name="Normal 15 3 4" xfId="4568" xr:uid="{5C33D424-1685-459E-B162-AD1790702107}"/>
    <cellStyle name="Normal 15 3 4 2" xfId="6457" xr:uid="{C424A23F-0219-42BA-9387-D62278774ABA}"/>
    <cellStyle name="Normal 15 3 5" xfId="4730" xr:uid="{3BA48ECF-F6F6-4C30-8DD2-D6A30E877252}"/>
    <cellStyle name="Normal 15 4" xfId="4343" xr:uid="{967FBDC8-6CFC-4499-B2D7-F3D10AC805BC}"/>
    <cellStyle name="Normal 15 4 2" xfId="4546" xr:uid="{7F488CD9-8FCF-418A-AFF0-08B53DB7497C}"/>
    <cellStyle name="Normal 15 4 2 2" xfId="6494" xr:uid="{18001572-FCAA-48CD-9FF0-B0049CFEA442}"/>
    <cellStyle name="Normal 15 4 3" xfId="4729" xr:uid="{06EAB90B-7AD0-45D2-9D9D-ED94310616C1}"/>
    <cellStyle name="Normal 15 4 4" xfId="4705" xr:uid="{99AA6A33-FE78-4BF7-954D-B9205F6C6AA4}"/>
    <cellStyle name="Normal 15 5" xfId="6424" xr:uid="{632FEB97-A036-4E9C-B3AA-B8D6467E85AB}"/>
    <cellStyle name="Normal 15 6" xfId="6606" xr:uid="{E3331CFD-ECC2-4E86-919B-3108FAA5190A}"/>
    <cellStyle name="Normal 15 7" xfId="5387" xr:uid="{53927F5F-0951-4346-A47F-35817789806B}"/>
    <cellStyle name="Normal 16" xfId="69" xr:uid="{45C2CE35-91E4-4EB8-85AF-4561752F1187}"/>
    <cellStyle name="Normal 16 2" xfId="274" xr:uid="{F66776E7-96C4-4A38-AB33-569B7B9F3D21}"/>
    <cellStyle name="Normal 16 2 2" xfId="4424" xr:uid="{56E8BF8D-F441-47F2-A544-F4A24C5F2D1A}"/>
    <cellStyle name="Normal 16 2 2 2" xfId="6563" xr:uid="{E6FF3AB0-C633-4928-BCF1-E28C66EB17A5}"/>
    <cellStyle name="Normal 16 2 3" xfId="4345" xr:uid="{AA9462A5-CA01-468E-87B9-195D47F835DB}"/>
    <cellStyle name="Normal 16 2 3 2" xfId="6496" xr:uid="{F9C27926-A56F-4BDF-A101-517D7C3E3206}"/>
    <cellStyle name="Normal 16 2 4" xfId="4569" xr:uid="{99CF5F36-7D09-444C-ADB2-13118688E2D9}"/>
    <cellStyle name="Normal 16 2 4 2" xfId="6458" xr:uid="{3EC8ECB9-FB84-4192-AE0F-DB0EB9A9E1E1}"/>
    <cellStyle name="Normal 16 2 5" xfId="4731" xr:uid="{CDA5CD33-449E-47EB-A02B-EDB9D190B165}"/>
    <cellStyle name="Normal 16 3" xfId="275" xr:uid="{84F936B9-D31B-40B9-AE28-DBE5AA4D94BD}"/>
    <cellStyle name="Normal 16 4" xfId="6608" xr:uid="{1901A754-166F-463F-B4A4-2735E2E5CD23}"/>
    <cellStyle name="Normal 16 5" xfId="5389" xr:uid="{91B8B890-2959-49E8-B875-F77A0A3EA010}"/>
    <cellStyle name="Normal 17" xfId="70" xr:uid="{B8C0C2A0-F34F-41B1-8ADF-1DC412A5B78B}"/>
    <cellStyle name="Normal 17 2" xfId="276" xr:uid="{547A4DBD-A8A3-473E-BB62-5A3AE4819317}"/>
    <cellStyle name="Normal 17 2 2" xfId="4425" xr:uid="{DB0B8037-7624-4BBE-B9EB-D0FD2B24BB9E}"/>
    <cellStyle name="Normal 17 2 2 2" xfId="6564" xr:uid="{723F379D-146E-4FD9-96B7-28C7CDB52415}"/>
    <cellStyle name="Normal 17 2 3" xfId="4347" xr:uid="{1130A2B2-A9EE-4B2C-A065-5EB2F206D26B}"/>
    <cellStyle name="Normal 17 2 3 2" xfId="6498" xr:uid="{B8FC4405-1E59-45C1-AA06-A71E10B5E24A}"/>
    <cellStyle name="Normal 17 2 4" xfId="4570" xr:uid="{BDE673BC-4DEC-4616-B1C2-2E5CB63188F4}"/>
    <cellStyle name="Normal 17 2 4 2" xfId="6459" xr:uid="{3F595D99-CE76-41F2-AB6E-29A3F7D04F81}"/>
    <cellStyle name="Normal 17 2 5" xfId="4732" xr:uid="{9763B44E-0794-43C8-8345-4B7FC3A0107B}"/>
    <cellStyle name="Normal 17 3" xfId="4348" xr:uid="{1247F601-C510-4856-8008-4CC433403631}"/>
    <cellStyle name="Normal 17 3 2" xfId="6499" xr:uid="{571F94A5-EBB7-4065-B9E3-460DF3894A1A}"/>
    <cellStyle name="Normal 17 4" xfId="4346" xr:uid="{12D314D1-9081-4C8F-B598-8BE812399A63}"/>
    <cellStyle name="Normal 17 4 2" xfId="6497" xr:uid="{AC3DD54B-4527-4EE7-8DCD-C25FA09697C0}"/>
    <cellStyle name="Normal 17 5" xfId="6425" xr:uid="{C24400AF-84C9-44FB-935A-FF0386C08300}"/>
    <cellStyle name="Normal 17 6" xfId="6609" xr:uid="{32CEC045-2CDB-4E4E-9983-5BA0614B48EE}"/>
    <cellStyle name="Normal 17 7" xfId="5390" xr:uid="{446D0A1F-7F8E-4638-8BC5-A68C06B7FE0A}"/>
    <cellStyle name="Normal 18" xfId="71" xr:uid="{01A0F1E6-84E5-4BB6-BE72-BEF9A2869DE7}"/>
    <cellStyle name="Normal 18 2" xfId="277" xr:uid="{923A8E4A-A7C0-45C8-8C18-36CA5EEABACC}"/>
    <cellStyle name="Normal 18 2 2" xfId="4455" xr:uid="{CF75D763-CCAC-463B-8570-C21D44536724}"/>
    <cellStyle name="Normal 18 3" xfId="4349" xr:uid="{A31666CA-F487-4D22-9F84-72F8DDBE24F9}"/>
    <cellStyle name="Normal 18 3 2" xfId="4548" xr:uid="{319AC214-3840-42F0-98B7-CA86E9A8FD99}"/>
    <cellStyle name="Normal 18 3 3" xfId="4733" xr:uid="{EA890F05-E12D-4ED7-863B-8D06388B5508}"/>
    <cellStyle name="Normal 18 3 4" xfId="4706" xr:uid="{0069550C-3D7C-4298-83F1-372F075F22A7}"/>
    <cellStyle name="Normal 18 4" xfId="6426" xr:uid="{D20173A9-6457-40FD-B120-1178F058D7EF}"/>
    <cellStyle name="Normal 18 5" xfId="6610" xr:uid="{C1B12201-263E-4D54-9069-59C5EBC421AF}"/>
    <cellStyle name="Normal 18 6" xfId="5391" xr:uid="{46220CE3-6802-4E36-B1A7-905D93FC5A93}"/>
    <cellStyle name="Normal 19" xfId="72" xr:uid="{10503CF2-BD4C-4161-9EB2-DD12058DF90B}"/>
    <cellStyle name="Normal 19 2" xfId="73" xr:uid="{2D1D27B1-118F-41AD-BBC6-DC848A45B85A}"/>
    <cellStyle name="Normal 19 2 2" xfId="278" xr:uid="{7686D185-2CFC-426B-A914-39091EBDEFA1}"/>
    <cellStyle name="Normal 19 2 2 2" xfId="4652" xr:uid="{16B90575-22D8-49E1-AB54-F641EE8BD7E5}"/>
    <cellStyle name="Normal 19 2 3" xfId="4550" xr:uid="{5451177F-D5D2-47BF-9B65-E85681FD8446}"/>
    <cellStyle name="Normal 19 2 4" xfId="6612" xr:uid="{03805F29-98BC-473D-81BA-46D85425C589}"/>
    <cellStyle name="Normal 19 2 5" xfId="5393" xr:uid="{68A7A702-677A-401E-8047-30A7B5231391}"/>
    <cellStyle name="Normal 19 3" xfId="279" xr:uid="{F453F125-1E2D-42E6-943A-C0211F624D08}"/>
    <cellStyle name="Normal 19 3 2" xfId="4653" xr:uid="{ADC70D00-86B9-447E-93CA-7CBF0CF64077}"/>
    <cellStyle name="Normal 19 4" xfId="4549" xr:uid="{02288D31-EF76-4959-89F9-324FEF5CBD2F}"/>
    <cellStyle name="Normal 19 5" xfId="6611" xr:uid="{4F8D5EF0-137D-4025-BE8F-E6632F250862}"/>
    <cellStyle name="Normal 19 6" xfId="5392" xr:uid="{C162D0F1-75C7-42AA-9B64-75F63F2B5F52}"/>
    <cellStyle name="Normal 2" xfId="3" xr:uid="{0035700C-F3A5-4A6F-B63A-5CE25669DEE2}"/>
    <cellStyle name="Normal 2 2" xfId="74" xr:uid="{84B5A5C9-5D61-4E39-8872-7A73F331516D}"/>
    <cellStyle name="Normal 2 2 2" xfId="75" xr:uid="{B556A19A-01B6-4040-A8BF-4844E080E307}"/>
    <cellStyle name="Normal 2 2 2 2" xfId="280" xr:uid="{1CFCE527-F904-4B98-91A2-85704EFC767B}"/>
    <cellStyle name="Normal 2 2 2 2 2" xfId="4656" xr:uid="{D16870DA-544A-415F-91CB-25EBF1B50EC1}"/>
    <cellStyle name="Normal 2 2 2 3" xfId="4552" xr:uid="{65010D1B-5F29-4B3D-8546-85735DD029E2}"/>
    <cellStyle name="Normal 2 2 2 4" xfId="6613" xr:uid="{EB23F034-93DD-4AE9-B010-8B38FFC9B70C}"/>
    <cellStyle name="Normal 2 2 2 5" xfId="5395" xr:uid="{87363837-862D-47FE-A621-26118EED633A}"/>
    <cellStyle name="Normal 2 2 3" xfId="281" xr:uid="{0879E786-1167-460D-AA5E-7BAD97080CD8}"/>
    <cellStyle name="Normal 2 2 3 2" xfId="4456" xr:uid="{42A5B5E1-2418-481B-8742-E044F45AB519}"/>
    <cellStyle name="Normal 2 2 3 2 2" xfId="4586" xr:uid="{58A6707A-E098-48D0-BBD3-F94A90529596}"/>
    <cellStyle name="Normal 2 2 3 2 2 2" xfId="4657" xr:uid="{B50A0543-44DB-4BDC-8B28-81515027924F}"/>
    <cellStyle name="Normal 2 2 3 2 3" xfId="4751" xr:uid="{327EEA04-A78F-47E5-AD5E-FEADE1DD3D73}"/>
    <cellStyle name="Normal 2 2 3 2 4" xfId="5306" xr:uid="{2BBDFAD3-993F-4E9D-A4DD-0FB886C6D2F2}"/>
    <cellStyle name="Normal 2 2 3 3" xfId="4436" xr:uid="{86D724F7-6DB1-414D-8524-2B3A7357F7FD}"/>
    <cellStyle name="Normal 2 2 3 4" xfId="4707" xr:uid="{B6BB80C9-AFE2-422F-B407-7FA884BC7842}"/>
    <cellStyle name="Normal 2 2 3 5" xfId="4696" xr:uid="{2C70E883-B9B2-4E03-9F64-FBD0AFBE1F20}"/>
    <cellStyle name="Normal 2 2 4" xfId="4350" xr:uid="{7C13DEC7-9BC2-442E-AA34-4F0CC0601F6B}"/>
    <cellStyle name="Normal 2 2 4 2" xfId="4551" xr:uid="{97AB8940-2657-4508-8857-B7F9D0E65314}"/>
    <cellStyle name="Normal 2 2 4 2 2" xfId="6500" xr:uid="{103D8B50-3DEA-4EA7-921F-0098670000AA}"/>
    <cellStyle name="Normal 2 2 4 3" xfId="4734" xr:uid="{87BBC642-BAFD-4F83-BB76-E039D7C167BF}"/>
    <cellStyle name="Normal 2 2 4 4" xfId="4708" xr:uid="{B01EADDE-FB85-4660-9307-6D0342C68E29}"/>
    <cellStyle name="Normal 2 2 5" xfId="4655" xr:uid="{69DAF81F-AE99-4893-8D17-139D17C1941A}"/>
    <cellStyle name="Normal 2 2 5 2" xfId="6427" xr:uid="{EF2BD48D-3830-437C-9FE1-FE6003633042}"/>
    <cellStyle name="Normal 2 2 6" xfId="4754" xr:uid="{1083118C-5FDE-40D9-9204-FEEAAF8DD12B}"/>
    <cellStyle name="Normal 2 2 7" xfId="5394" xr:uid="{2F33425C-1AF8-44F2-950A-476840E819D5}"/>
    <cellStyle name="Normal 2 3" xfId="76" xr:uid="{DA91D17B-9384-4D30-8F3A-27ABB7BEAF89}"/>
    <cellStyle name="Normal 2 3 2" xfId="77" xr:uid="{AC62F598-1A6E-4210-A672-871CED28DAC9}"/>
    <cellStyle name="Normal 2 3 2 2" xfId="282" xr:uid="{653CE07D-15F4-49AA-A081-6BBD79E78F49}"/>
    <cellStyle name="Normal 2 3 2 2 2" xfId="4658" xr:uid="{5026F785-89FD-42A4-B9BB-8EA9A9103BD2}"/>
    <cellStyle name="Normal 2 3 2 3" xfId="4352" xr:uid="{8A17C434-34C6-4D9B-B48F-3F6D33E2197A}"/>
    <cellStyle name="Normal 2 3 2 3 2" xfId="4554" xr:uid="{E1F17CF8-9D5D-4390-BD0B-41C77CEEA300}"/>
    <cellStyle name="Normal 2 3 2 3 2 2" xfId="6501" xr:uid="{B7FBCC6F-455C-4892-A72D-855E239271FB}"/>
    <cellStyle name="Normal 2 3 2 3 3" xfId="4736" xr:uid="{91DFFD61-786E-4ED8-B6FF-D201DCC68981}"/>
    <cellStyle name="Normal 2 3 2 3 4" xfId="4709" xr:uid="{AB1D2EF0-4674-4449-99F6-FBCE29D6319B}"/>
    <cellStyle name="Normal 2 3 2 4" xfId="6428" xr:uid="{B039D510-1DCA-4EE5-8C92-E578183BC490}"/>
    <cellStyle name="Normal 2 3 2 5" xfId="6615" xr:uid="{88B32605-25AC-451C-8FAD-FF411C4F54A9}"/>
    <cellStyle name="Normal 2 3 2 6" xfId="5397" xr:uid="{247406F7-1F21-4AD7-87AC-CA06EA0217B9}"/>
    <cellStyle name="Normal 2 3 3" xfId="78" xr:uid="{6CC16122-5029-4053-80D7-09ED72760CE7}"/>
    <cellStyle name="Normal 2 3 4" xfId="79" xr:uid="{6627EE69-4846-457C-8636-7C719E43BAC7}"/>
    <cellStyle name="Normal 2 3 4 10" xfId="6684" xr:uid="{5BE8E6E0-30CB-4CE9-A4A9-A1D599B62525}"/>
    <cellStyle name="Normal 2 3 4 2" xfId="5632" xr:uid="{C5F6B6C3-DD12-47C5-A450-5A8FE8759C2C}"/>
    <cellStyle name="Normal 2 3 4 2 2" xfId="5720" xr:uid="{89E002F9-AD3C-43F6-A981-D11A6541F788}"/>
    <cellStyle name="Normal 2 3 4 2 2 2" xfId="5667" xr:uid="{05F2B143-8078-4519-BDB2-FA37AF8DAE9D}"/>
    <cellStyle name="Normal 2 3 4 2 2 2 2" xfId="5691" xr:uid="{519CAF7B-4D8C-4B1F-B31A-F66E55FD8A80}"/>
    <cellStyle name="Normal 2 3 4 2 2 2 2 2" xfId="5751" xr:uid="{E71CA90E-191D-42C9-B59F-F52582590903}"/>
    <cellStyle name="Normal 2 3 4 2 2 2 2 3" xfId="6848" xr:uid="{27A41023-44FE-4533-B0E0-7D40821E7B98}"/>
    <cellStyle name="Normal 2 3 4 2 2 2 3" xfId="6637" xr:uid="{64034ADB-AFF7-4567-AD6A-82E07650D741}"/>
    <cellStyle name="Normal 2 3 4 2 2 2 4" xfId="6729" xr:uid="{FA6861A7-93DD-4623-9984-484890F5CE2E}"/>
    <cellStyle name="Normal 2 3 4 2 2 3" xfId="5482" xr:uid="{58048FAA-46D9-4DDA-B8F1-BDAD1A69045E}"/>
    <cellStyle name="Normal 2 3 4 2 2 3 2" xfId="5805" xr:uid="{6CD6D7ED-4B1D-4D27-BB69-F01EEBC52DAC}"/>
    <cellStyle name="Normal 2 3 4 2 2 3 3" xfId="6780" xr:uid="{299BBF11-9B99-401A-A323-3B182C0F8757}"/>
    <cellStyle name="Normal 2 3 4 2 2 4" xfId="5469" xr:uid="{C374E27F-EA3D-4486-9A2B-6242959836F2}"/>
    <cellStyle name="Normal 2 3 4 2 2 5" xfId="5683" xr:uid="{F04CD132-C9D5-4B6B-BCFA-2290902E0266}"/>
    <cellStyle name="Normal 2 3 4 2 2 6" xfId="6702" xr:uid="{3E9EF3E7-633F-4959-8AA6-14B72D119988}"/>
    <cellStyle name="Normal 2 3 4 2 3" xfId="5718" xr:uid="{A6709945-AA56-4BA2-BA4B-08D1FB2F6EAA}"/>
    <cellStyle name="Normal 2 3 4 2 3 2" xfId="5435" xr:uid="{73DB17C1-F7C6-4923-B2C5-46873AE5376C}"/>
    <cellStyle name="Normal 2 3 4 2 3 2 2" xfId="5472" xr:uid="{B4157346-48B1-4BB2-BB31-8F1C8AFC4482}"/>
    <cellStyle name="Normal 2 3 4 2 3 2 3" xfId="6831" xr:uid="{A810E656-1748-4AA3-8C66-19FCFF205D78}"/>
    <cellStyle name="Normal 2 3 4 2 3 3" xfId="5731" xr:uid="{701F2B07-3E38-4208-8AF0-5A9FE9D118DD}"/>
    <cellStyle name="Normal 2 3 4 2 3 4" xfId="6716" xr:uid="{971613D0-60ED-46B1-9919-107F194C3443}"/>
    <cellStyle name="Normal 2 3 4 2 4" xfId="5779" xr:uid="{869A8FA8-8F1E-4229-96FB-981149F06174}"/>
    <cellStyle name="Normal 2 3 4 2 4 2" xfId="5699" xr:uid="{B24D9D05-F107-40F8-8084-B4EDC95BB128}"/>
    <cellStyle name="Normal 2 3 4 2 4 2 2" xfId="5537" xr:uid="{235ABD72-D708-4E0D-B8BD-DFD56CDC2921}"/>
    <cellStyle name="Normal 2 3 4 2 4 2 3" xfId="6816" xr:uid="{6E0DE447-BE24-4938-8696-9F2BB25117EA}"/>
    <cellStyle name="Normal 2 3 4 2 4 3" xfId="6671" xr:uid="{ECFDE722-6A86-45EF-B7C1-CD38430DA789}"/>
    <cellStyle name="Normal 2 3 4 2 4 4" xfId="6743" xr:uid="{EE6E8D1E-89CA-4E83-9D26-A00DD4EBB9C9}"/>
    <cellStyle name="Normal 2 3 4 2 5" xfId="5593" xr:uid="{7A16C902-38A2-4AAD-A6FA-CEFE5A32BC06}"/>
    <cellStyle name="Normal 2 3 4 2 5 2" xfId="5740" xr:uid="{1B07B540-12FF-4BFB-8F68-42F1536329E8}"/>
    <cellStyle name="Normal 2 3 4 2 5 3" xfId="6798" xr:uid="{DC049C76-54BF-4E30-8537-22C77C30EE30}"/>
    <cellStyle name="Normal 2 3 4 2 6" xfId="5485" xr:uid="{B6CD4CE4-3E46-4959-A2F5-A64427313563}"/>
    <cellStyle name="Normal 2 3 4 2 6 2" xfId="5411" xr:uid="{99B9596A-390C-42D1-8A1E-6496A784A069}"/>
    <cellStyle name="Normal 2 3 4 2 6 3" xfId="6762" xr:uid="{B04FDECA-9282-4CBF-8806-E39ECF1FE935}"/>
    <cellStyle name="Normal 2 3 4 2 7" xfId="5430" xr:uid="{DA0A5A2D-FB8D-40E3-A51E-B49F5B69E758}"/>
    <cellStyle name="Normal 2 3 4 2 8" xfId="5565" xr:uid="{47B308E1-1CF3-4422-9CC1-9CFC5C52F28F}"/>
    <cellStyle name="Normal 2 3 4 2 9" xfId="6690" xr:uid="{FB5E0E47-299C-431D-BDFB-72BFA2554D07}"/>
    <cellStyle name="Normal 2 3 4 3" xfId="6664" xr:uid="{E1446080-98AE-495D-8D27-F91B5A3ABD30}"/>
    <cellStyle name="Normal 2 3 4 3 2" xfId="5614" xr:uid="{0592492D-4018-4091-B244-1B983AAEFC63}"/>
    <cellStyle name="Normal 2 3 4 3 2 2" xfId="5578" xr:uid="{5B0B8316-6CEF-424B-A3FA-4C5A6FACB911}"/>
    <cellStyle name="Normal 2 3 4 3 2 2 2" xfId="5638" xr:uid="{FB008051-0858-4D2B-87B8-15DD9BCBB3B6}"/>
    <cellStyle name="Normal 2 3 4 3 2 2 3" xfId="6841" xr:uid="{F7255F1E-CB78-451D-8A53-C0A18FE82979}"/>
    <cellStyle name="Normal 2 3 4 3 2 3" xfId="5765" xr:uid="{7D30463B-1BA4-4E90-8A32-632017DA1190}"/>
    <cellStyle name="Normal 2 3 4 3 2 4" xfId="6723" xr:uid="{2490011B-30F9-4B4B-ABC1-D98EF15B49BF}"/>
    <cellStyle name="Normal 2 3 4 3 3" xfId="5440" xr:uid="{4B40A5ED-B185-450F-9E7A-C370560FDDD6}"/>
    <cellStyle name="Normal 2 3 4 3 3 2" xfId="5416" xr:uid="{19CD6CC9-A707-40FC-AFDD-0869DBD952BE}"/>
    <cellStyle name="Normal 2 3 4 3 3 3" xfId="6772" xr:uid="{9568CFEE-C94F-4ADE-932B-AFFBB918527A}"/>
    <cellStyle name="Normal 2 3 4 3 4" xfId="6679" xr:uid="{F119D586-3416-4889-A7EE-3A031B5AC194}"/>
    <cellStyle name="Normal 2 3 4 3 5" xfId="5661" xr:uid="{DE608065-A682-43B7-8F21-D6DF01367DB8}"/>
    <cellStyle name="Normal 2 3 4 3 6" xfId="6697" xr:uid="{7308A75F-92A1-4D9D-A33E-1BFBF339D340}"/>
    <cellStyle name="Normal 2 3 4 4" xfId="5413" xr:uid="{B923A531-E483-47BE-AD99-82142F6478A1}"/>
    <cellStyle name="Normal 2 3 4 4 2" xfId="5585" xr:uid="{2BDADBCF-5B13-41B8-B206-FDDF1536CEFF}"/>
    <cellStyle name="Normal 2 3 4 4 2 2" xfId="5533" xr:uid="{B0F7A94B-C55A-42B1-B53E-678A39405F80}"/>
    <cellStyle name="Normal 2 3 4 4 2 3" xfId="6823" xr:uid="{4C2384C3-D93E-4B8A-8439-79FA725BEDA6}"/>
    <cellStyle name="Normal 2 3 4 4 3" xfId="5557" xr:uid="{84E9BCD0-D739-4106-AFF0-461368BDADEE}"/>
    <cellStyle name="Normal 2 3 4 4 4" xfId="6709" xr:uid="{06ACA1EC-C175-4989-B95E-C593425A2D32}"/>
    <cellStyle name="Normal 2 3 4 5" xfId="5608" xr:uid="{EF0D8828-9257-4F44-88F3-E600BD794B62}"/>
    <cellStyle name="Normal 2 3 4 5 2" xfId="5759" xr:uid="{67EC4FA3-1869-4865-8BEF-0CA50768A373}"/>
    <cellStyle name="Normal 2 3 4 5 2 2" xfId="5518" xr:uid="{18C8E025-23C7-49E4-9B78-197C49B80343}"/>
    <cellStyle name="Normal 2 3 4 5 2 3" xfId="6807" xr:uid="{2D4E70A4-984E-43EE-A541-A128E250AA28}"/>
    <cellStyle name="Normal 2 3 4 5 3" xfId="5432" xr:uid="{58416DF0-DFBE-4096-AEC1-D907F3FE3A5A}"/>
    <cellStyle name="Normal 2 3 4 5 4" xfId="6735" xr:uid="{74DCDA34-9F6B-4650-AC67-95EB19FCEF8A}"/>
    <cellStyle name="Normal 2 3 4 6" xfId="5708" xr:uid="{5B8A35E2-7BEE-4600-AB13-DD5BF982DAA2}"/>
    <cellStyle name="Normal 2 3 4 6 2" xfId="5542" xr:uid="{68B810B7-DAC5-486F-81F8-7066B28382BF}"/>
    <cellStyle name="Normal 2 3 4 6 3" xfId="6788" xr:uid="{180A50E3-39F8-4C0C-9B22-C09D7F51D944}"/>
    <cellStyle name="Normal 2 3 4 7" xfId="5602" xr:uid="{C36E3E4F-0784-4699-AA52-E4F3EF4E1D37}"/>
    <cellStyle name="Normal 2 3 4 7 2" xfId="5629" xr:uid="{B3EFB09B-990D-4544-AC18-D13B13534F74}"/>
    <cellStyle name="Normal 2 3 4 7 3" xfId="6752" xr:uid="{1A77FD87-206E-44BE-B698-7BA2A3D11B55}"/>
    <cellStyle name="Normal 2 3 4 8" xfId="5419" xr:uid="{F6A0F674-B08E-4DA2-BC38-FB0D4927BCB6}"/>
    <cellStyle name="Normal 2 3 4 9" xfId="5570" xr:uid="{595DBDD4-47C0-4843-A894-E40ED510BD85}"/>
    <cellStyle name="Normal 2 3 5" xfId="186" xr:uid="{96F04ACF-86F2-4FEC-A33C-CE51074B4E2E}"/>
    <cellStyle name="Normal 2 3 5 2" xfId="4659" xr:uid="{BE833471-AB66-4A75-AD13-FBE9F6775AA3}"/>
    <cellStyle name="Normal 2 3 6" xfId="4351" xr:uid="{671B9980-AE12-49EA-B820-E7B1AD231C0D}"/>
    <cellStyle name="Normal 2 3 6 2" xfId="4553" xr:uid="{511AAA14-657E-4F89-9C11-F8318E16841D}"/>
    <cellStyle name="Normal 2 3 6 3" xfId="4735" xr:uid="{0E65A72C-F83F-48A8-9207-281EBAB4C861}"/>
    <cellStyle name="Normal 2 3 6 4" xfId="4710" xr:uid="{89C34A90-2687-4610-977F-045EAF7175C0}"/>
    <cellStyle name="Normal 2 3 7" xfId="5319" xr:uid="{69752F8F-2B2F-44CC-BA1A-9FBBF0138FF3}"/>
    <cellStyle name="Normal 2 3 8" xfId="6614" xr:uid="{98591D5B-20D5-41E1-A0FE-823A23025695}"/>
    <cellStyle name="Normal 2 3 9" xfId="5396" xr:uid="{3901D8F2-6520-49E8-95FC-A9577581F745}"/>
    <cellStyle name="Normal 2 4" xfId="80" xr:uid="{D0E1FF39-2BA8-4DED-BED9-8398E6EAE21E}"/>
    <cellStyle name="Normal 2 4 2" xfId="81" xr:uid="{09B8BC6C-9111-4CE5-9095-9014E7C8F612}"/>
    <cellStyle name="Normal 2 4 3" xfId="283" xr:uid="{C3444A49-C4D6-4A3F-ABC3-6D43DBA74D5E}"/>
    <cellStyle name="Normal 2 4 3 2" xfId="4660" xr:uid="{7650045F-CCDF-4945-AA00-A750A657D02A}"/>
    <cellStyle name="Normal 2 4 3 3" xfId="4674" xr:uid="{DE554688-C046-4B8A-A018-71C08ABB2ED6}"/>
    <cellStyle name="Normal 2 4 4" xfId="4555" xr:uid="{6006DAA3-7785-4AD1-BB11-58D1619EA5C4}"/>
    <cellStyle name="Normal 2 4 5" xfId="4755" xr:uid="{579D24C4-2ED0-432B-A894-0B65CA11D583}"/>
    <cellStyle name="Normal 2 4 6" xfId="4753" xr:uid="{05BAA99B-EFA1-44ED-812D-6D1798FF2F90}"/>
    <cellStyle name="Normal 2 4 7" xfId="5398" xr:uid="{100BC885-6DD4-4E79-B137-53877534C519}"/>
    <cellStyle name="Normal 2 5" xfId="185" xr:uid="{2BE0F75E-3033-45BB-BD0B-EAFE9A425E01}"/>
    <cellStyle name="Normal 2 5 2" xfId="285" xr:uid="{9F2CCA5F-AFC3-4F8F-8FEA-40F921F944DD}"/>
    <cellStyle name="Normal 2 5 2 2" xfId="2506" xr:uid="{0AC33DBC-837E-48C8-A733-EBC880BE23CD}"/>
    <cellStyle name="Normal 2 5 2 2 2" xfId="6468" xr:uid="{6B3C3EE7-8440-43CF-8F2B-4AADFEA6EE26}"/>
    <cellStyle name="Normal 2 5 3" xfId="284" xr:uid="{7AF6788B-5B9A-4BE4-B23F-984D1884F992}"/>
    <cellStyle name="Normal 2 5 3 2" xfId="4587" xr:uid="{4D8A195D-FDEA-4DDE-9CD8-B9202F7A9BB0}"/>
    <cellStyle name="Normal 2 5 3 3" xfId="4747" xr:uid="{08D76462-04FB-477D-A02F-E26123F6B320}"/>
    <cellStyle name="Normal 2 5 3 4" xfId="5303" xr:uid="{8DFEDD25-1ECF-4818-A0EA-6AC8E44040A4}"/>
    <cellStyle name="Normal 2 5 4" xfId="4661" xr:uid="{A95866CE-ABA7-4E4F-B49F-F1C65E1ECC82}"/>
    <cellStyle name="Normal 2 5 5" xfId="4616" xr:uid="{346D573E-369C-496D-B580-2196E931787D}"/>
    <cellStyle name="Normal 2 5 6" xfId="4615" xr:uid="{F7CE0E2B-AD0A-439C-A106-5D2612817676}"/>
    <cellStyle name="Normal 2 5 7" xfId="4750" xr:uid="{6BCAA30C-9027-4285-8DF1-DF878DCC1852}"/>
    <cellStyle name="Normal 2 5 8" xfId="4720" xr:uid="{FCA216A7-9E31-44CF-AED1-E6DC76414B29}"/>
    <cellStyle name="Normal 2 6" xfId="286" xr:uid="{560665A9-7C29-4FE0-8702-B5DC9648354A}"/>
    <cellStyle name="Normal 2 6 2" xfId="287" xr:uid="{473313E3-0D43-4723-A9B0-3FF880192E5E}"/>
    <cellStyle name="Normal 2 6 2 2" xfId="6469" xr:uid="{6EDB9398-338F-4F5A-8354-432B99164204}"/>
    <cellStyle name="Normal 2 6 3" xfId="453" xr:uid="{AEB81E8F-0A01-493B-8A94-FD030079E8BD}"/>
    <cellStyle name="Normal 2 6 3 2" xfId="5336" xr:uid="{6BA5C02C-11F7-49F3-8629-3035887D9E36}"/>
    <cellStyle name="Normal 2 6 4" xfId="4662" xr:uid="{DD903548-D8FA-4C1C-A64D-F02BC088251E}"/>
    <cellStyle name="Normal 2 6 5" xfId="4613" xr:uid="{EA2F234D-3F5C-40A5-A4D7-07A741A0512F}"/>
    <cellStyle name="Normal 2 6 5 2" xfId="4711" xr:uid="{70785294-C68D-483D-AB88-2093C8D3DB3E}"/>
    <cellStyle name="Normal 2 6 6" xfId="4599" xr:uid="{D88BAC62-D277-4C78-876E-1D96FA485CE9}"/>
    <cellStyle name="Normal 2 6 7" xfId="5323" xr:uid="{35BDFBAD-379C-44FA-BD0B-59D6E18AC53F}"/>
    <cellStyle name="Normal 2 6 8" xfId="5332" xr:uid="{F04D31C3-3A8E-40BB-9590-B2E70A19F670}"/>
    <cellStyle name="Normal 2 7" xfId="288" xr:uid="{F8791796-7209-41AD-A0B3-016246DCD890}"/>
    <cellStyle name="Normal 2 7 2" xfId="4457" xr:uid="{C7C1F3AE-1D28-4F7F-A741-1123822438BE}"/>
    <cellStyle name="Normal 2 7 3" xfId="4663" xr:uid="{0AE616CA-ECB5-4196-B79D-DF6EF5AF508A}"/>
    <cellStyle name="Normal 2 7 4" xfId="5304" xr:uid="{B1703E1F-560B-404D-B98C-D3E1BA518DF1}"/>
    <cellStyle name="Normal 2 8" xfId="4509" xr:uid="{65C743D7-6C95-43C2-BDBE-535B9AE602E9}"/>
    <cellStyle name="Normal 2 9" xfId="4654" xr:uid="{BE038549-B8B1-4132-A702-1F7EE0F55DBA}"/>
    <cellStyle name="Normal 20" xfId="435" xr:uid="{3DBA500F-6780-4AAF-8FA5-C07843230D44}"/>
    <cellStyle name="Normal 20 2" xfId="436" xr:uid="{BD00D62E-1F7E-44F1-B83A-700D2604192D}"/>
    <cellStyle name="Normal 20 2 2" xfId="437" xr:uid="{FEC904FB-4C70-4D5F-B721-01EDB7C7FBCB}"/>
    <cellStyle name="Normal 20 2 2 2" xfId="4426" xr:uid="{830B8DB9-F23B-465C-9C56-7C6A0B847293}"/>
    <cellStyle name="Normal 20 2 2 2 2" xfId="6565" xr:uid="{04043759-9AAE-4A64-AAD3-55B393DA57CE}"/>
    <cellStyle name="Normal 20 2 2 3" xfId="4418" xr:uid="{DA5CE3DE-2FE7-4141-9FC5-92F3FDE174A5}"/>
    <cellStyle name="Normal 20 2 2 3 2" xfId="6557" xr:uid="{45122BBA-9DA6-4732-863F-8B450146DC61}"/>
    <cellStyle name="Normal 20 2 2 4" xfId="4583" xr:uid="{DE0943FD-84DD-4774-8B25-BB7E89B71DE7}"/>
    <cellStyle name="Normal 20 2 2 4 2" xfId="6461" xr:uid="{5F9FA460-6041-40F1-B261-34E83EE8E42D}"/>
    <cellStyle name="Normal 20 2 2 5" xfId="4745" xr:uid="{822BB0F1-E153-4723-A5CA-91D52B4436FA}"/>
    <cellStyle name="Normal 20 2 3" xfId="4421" xr:uid="{BC7FF5D2-00C5-43DE-A862-A55F9631F421}"/>
    <cellStyle name="Normal 20 2 3 2" xfId="6560" xr:uid="{D8472EDC-D23E-45C8-879F-CAD8327C0AAF}"/>
    <cellStyle name="Normal 20 2 4" xfId="4417" xr:uid="{C1890902-5C6E-4289-97F7-58D668D69D8C}"/>
    <cellStyle name="Normal 20 2 4 2" xfId="6556" xr:uid="{7E0B5F42-F599-401C-A55C-FBC918F5FEDD}"/>
    <cellStyle name="Normal 20 2 5" xfId="4582" xr:uid="{AB9C76E3-CCA5-441E-9171-79C436EF9CFA}"/>
    <cellStyle name="Normal 20 2 5 2" xfId="6460" xr:uid="{75EAC73E-A7A0-4BDE-B759-59F631E2B1EA}"/>
    <cellStyle name="Normal 20 2 6" xfId="4744" xr:uid="{5C1BC6CD-8A3A-47FE-AEDB-38B0958C572F}"/>
    <cellStyle name="Normal 20 3" xfId="1168" xr:uid="{99D73C70-8BBE-40DB-95C2-D1AA11A98000}"/>
    <cellStyle name="Normal 20 3 2" xfId="4458" xr:uid="{F4654999-DE9E-4E8D-9B87-3DC0535A80D4}"/>
    <cellStyle name="Normal 20 4" xfId="4353" xr:uid="{99185DCA-EBC4-474F-B060-232760387D6F}"/>
    <cellStyle name="Normal 20 4 2" xfId="4556" xr:uid="{21AAC8E8-8FAD-49A7-8197-864C907052DB}"/>
    <cellStyle name="Normal 20 4 2 2" xfId="6502" xr:uid="{17944689-7B6E-410D-87EC-EDB3E7DDD6B8}"/>
    <cellStyle name="Normal 20 4 3" xfId="4737" xr:uid="{20B520FA-E927-48D5-AB32-7E63A3284A4B}"/>
    <cellStyle name="Normal 20 4 4" xfId="4712" xr:uid="{AF94ED2E-269A-49BE-91B8-2B9BDEFE17ED}"/>
    <cellStyle name="Normal 20 5" xfId="4434" xr:uid="{8E79611A-8779-45D1-90B2-86F48D4C95DC}"/>
    <cellStyle name="Normal 20 5 2" xfId="5329" xr:uid="{8711BE17-F674-4CF0-8309-812F2DD2F3E9}"/>
    <cellStyle name="Normal 20 6" xfId="4588" xr:uid="{64979E4B-B526-4877-866E-DC20A4FD0FD3}"/>
    <cellStyle name="Normal 20 7" xfId="4697" xr:uid="{17BEC47A-1929-4CEC-BA69-454DE0A0A512}"/>
    <cellStyle name="Normal 20 8" xfId="4718" xr:uid="{7795028D-47B8-49D9-BA1E-7678F51DCF27}"/>
    <cellStyle name="Normal 20 9" xfId="4717" xr:uid="{E24A57E3-1002-4089-B8E3-A2B046507B4B}"/>
    <cellStyle name="Normal 21" xfId="438" xr:uid="{6D69A66A-879B-491B-A5C9-3E1D00C86285}"/>
    <cellStyle name="Normal 21 2" xfId="439" xr:uid="{1CC7A808-387A-42BF-9AEF-6834C174051A}"/>
    <cellStyle name="Normal 21 2 2" xfId="440" xr:uid="{9C32C8B2-09B3-46CA-B25E-FB4C693E99E3}"/>
    <cellStyle name="Normal 21 2 2 2" xfId="6463" xr:uid="{B5071266-0E22-49BA-A7B8-C497899E137C}"/>
    <cellStyle name="Normal 21 2 3" xfId="6462" xr:uid="{C755F15E-8488-4B11-B9C7-8D734F83C3F0}"/>
    <cellStyle name="Normal 21 3" xfId="4354" xr:uid="{F77482AC-3A0E-4015-8B1E-DCA501CD17CF}"/>
    <cellStyle name="Normal 21 3 2" xfId="4460" xr:uid="{5FF44993-A4A1-4CA6-88CF-84BD2A2A2632}"/>
    <cellStyle name="Normal 21 3 3" xfId="4459" xr:uid="{663689EE-3619-495D-BE7D-3C688C5A2E1F}"/>
    <cellStyle name="Normal 21 4" xfId="4571" xr:uid="{F0FE9DCA-4CC1-40B8-861E-83F872DD084B}"/>
    <cellStyle name="Normal 21 4 2" xfId="6433" xr:uid="{44B9F08E-C3E4-4760-A89F-068D81158A7F}"/>
    <cellStyle name="Normal 21 5" xfId="4738" xr:uid="{DBEB218D-4282-409A-B24D-EC29300B69D8}"/>
    <cellStyle name="Normal 22" xfId="441" xr:uid="{9C51A10C-2AD7-4282-97CE-C926953EEB85}"/>
    <cellStyle name="Normal 22 2" xfId="442" xr:uid="{F89EB68E-F21D-4410-B5E4-883182E544D5}"/>
    <cellStyle name="Normal 22 2 2" xfId="6450" xr:uid="{6C68B811-8EDB-460C-AFF0-D65727F5BF88}"/>
    <cellStyle name="Normal 22 3" xfId="4311" xr:uid="{4FDA6A6D-BF15-48F3-B741-FAAB9E14689C}"/>
    <cellStyle name="Normal 22 3 2" xfId="4355" xr:uid="{5D412AAC-3FB9-4ED8-9F1F-25580AC78F8A}"/>
    <cellStyle name="Normal 22 3 2 2" xfId="4462" xr:uid="{D1BAEAAD-7871-40CA-8B40-76024930E041}"/>
    <cellStyle name="Normal 22 3 3" xfId="4461" xr:uid="{772C8B56-17DC-4B13-941B-741611C2CF7A}"/>
    <cellStyle name="Normal 22 3 4" xfId="4692" xr:uid="{8A6C1A5A-E061-48CA-97BD-ABBE33383D9C}"/>
    <cellStyle name="Normal 22 4" xfId="4314" xr:uid="{FF124AAC-040D-4AF7-8FC2-0FD58854792D}"/>
    <cellStyle name="Normal 22 4 2" xfId="4432" xr:uid="{4B1DF8FC-DAAE-4D93-BBCE-BFE02624C449}"/>
    <cellStyle name="Normal 22 4 2 2" xfId="6570" xr:uid="{E7A24CD2-E1B2-4488-A1EF-9885267B0481}"/>
    <cellStyle name="Normal 22 4 3" xfId="4572" xr:uid="{984E229E-4704-4B76-BE76-7AFB6FFFA11B}"/>
    <cellStyle name="Normal 22 4 3 2" xfId="4591" xr:uid="{38DB7295-6409-421E-9D50-15CFE04C5B25}"/>
    <cellStyle name="Normal 22 4 3 2 2" xfId="6572" xr:uid="{6373AB6E-9B4F-4A59-AAE9-A23985E25CEA}"/>
    <cellStyle name="Normal 22 4 3 3" xfId="4749" xr:uid="{957774EB-747E-46A0-8455-E72D2CE10E5F}"/>
    <cellStyle name="Normal 22 4 3 4" xfId="5339" xr:uid="{B72BB1B1-A0D9-486F-A297-6556CD9A1D39}"/>
    <cellStyle name="Normal 22 4 3 5" xfId="5335" xr:uid="{78E9FBC0-9AFE-42D1-9EFD-0BC87EBFA456}"/>
    <cellStyle name="Normal 22 4 4" xfId="4693" xr:uid="{08D4CECC-A5E5-49DD-B391-7A4194305010}"/>
    <cellStyle name="Normal 22 4 4 2" xfId="6571" xr:uid="{D4627E6D-10BE-4F0D-9E60-B7EE65115B52}"/>
    <cellStyle name="Normal 22 4 5" xfId="4605" xr:uid="{7E5DFC71-F5EA-4336-A711-325A37F1BDF8}"/>
    <cellStyle name="Normal 22 4 5 2" xfId="6453" xr:uid="{71C60C79-55C9-4B0C-A150-486DE2B5B496}"/>
    <cellStyle name="Normal 22 4 6" xfId="4596" xr:uid="{5440F3E5-8A14-4AB4-AC61-F216267E128A}"/>
    <cellStyle name="Normal 22 4 7" xfId="4595" xr:uid="{0464DF30-FDAC-4C7C-9390-D1F7D9B5BDB8}"/>
    <cellStyle name="Normal 22 4 8" xfId="4594" xr:uid="{BDE6595C-D673-41DB-8EF8-B1FCA036DFCD}"/>
    <cellStyle name="Normal 22 4 9" xfId="4593" xr:uid="{32CA851E-5453-4FA7-9317-68B423146ED0}"/>
    <cellStyle name="Normal 22 5" xfId="4739" xr:uid="{2DBC416B-8842-400F-928E-D8AC09A81358}"/>
    <cellStyle name="Normal 22 5 2" xfId="6436" xr:uid="{2453956E-899D-4125-9FCA-4F45AFB9C357}"/>
    <cellStyle name="Normal 23" xfId="443" xr:uid="{AD4DE7EF-29D6-4939-82F6-9BF58E7F1FA4}"/>
    <cellStyle name="Normal 23 10" xfId="5449" xr:uid="{EA9AB41B-C063-4773-8215-F8E17A3091FB}"/>
    <cellStyle name="Normal 23 2" xfId="2501" xr:uid="{FDF66977-3B47-4FD8-A090-47382A96E7A6}"/>
    <cellStyle name="Normal 23 2 2" xfId="4357" xr:uid="{E646E69F-4224-424E-B1B8-081469439E1A}"/>
    <cellStyle name="Normal 23 2 2 2" xfId="4752" xr:uid="{D732C24C-0384-4F8C-B1B7-1DA53B03960E}"/>
    <cellStyle name="Normal 23 2 2 2 2" xfId="6504" xr:uid="{891F1C68-E27D-427F-BF4D-C1235AE104AC}"/>
    <cellStyle name="Normal 23 2 2 2 2 2" xfId="5426" xr:uid="{6A1261C7-C2C8-4CDE-9ACA-EF6B20F57DAC}"/>
    <cellStyle name="Normal 23 2 2 2 2 3" xfId="5576" xr:uid="{5A010574-9239-4DFA-A30A-F4A91F488905}"/>
    <cellStyle name="Normal 23 2 2 2 3" xfId="5551" xr:uid="{E4A3FDAB-EB5C-4FEC-8CC5-0BD1F054836A}"/>
    <cellStyle name="Normal 23 2 2 2 4" xfId="5715" xr:uid="{3803740D-B636-4D87-8213-804DEA05E402}"/>
    <cellStyle name="Normal 23 2 2 3" xfId="4694" xr:uid="{C01109A2-5C54-4118-9820-FA9FBEE8983B}"/>
    <cellStyle name="Normal 23 2 2 3 2" xfId="5473" xr:uid="{1F88D6F8-4C83-46C8-A500-40BDA7426A15}"/>
    <cellStyle name="Normal 23 2 2 3 3" xfId="5758" xr:uid="{F3C43321-013A-4336-9C82-CF539552EDD1}"/>
    <cellStyle name="Normal 23 2 2 4" xfId="4664" xr:uid="{8D1EFA31-4DAA-4152-9ECE-E357B73D7F60}"/>
    <cellStyle name="Normal 23 2 2 4 2" xfId="5801" xr:uid="{E52703A5-487D-4855-A64B-4C716CEAD72F}"/>
    <cellStyle name="Normal 23 2 2 5" xfId="5778" xr:uid="{7613FCD6-52B3-4142-866C-4D716485B309}"/>
    <cellStyle name="Normal 23 2 2 6" xfId="5722" xr:uid="{7F0286A1-1B16-4816-8B7A-1944C8CF24C8}"/>
    <cellStyle name="Normal 23 2 3" xfId="4606" xr:uid="{4DFBDA35-4930-4FF3-8266-DA5DC548E31A}"/>
    <cellStyle name="Normal 23 2 3 2" xfId="6478" xr:uid="{8BCDB7F2-50D7-4961-B2C3-AC1CA06E928D}"/>
    <cellStyle name="Normal 23 2 3 2 2" xfId="5532" xr:uid="{18A16F1E-0218-4200-8CE9-5ADC0B973D5C}"/>
    <cellStyle name="Normal 23 2 3 2 3" xfId="5664" xr:uid="{B16A6965-7358-4FEA-A6C7-9C188A592648}"/>
    <cellStyle name="Normal 23 2 3 3" xfId="5556" xr:uid="{F24E1D00-6B8A-4CF6-B80B-531F1F8DE681}"/>
    <cellStyle name="Normal 23 2 3 4" xfId="5446" xr:uid="{42ABF1C4-F581-4D4C-83E9-CE22FD70E701}"/>
    <cellStyle name="Normal 23 2 4" xfId="4713" xr:uid="{EDA3D413-B85B-44DD-BA5D-743DC100227C}"/>
    <cellStyle name="Normal 23 2 4 2" xfId="5589" xr:uid="{658B832A-5E5A-4FBD-AC7F-53B1EC0DCBB9}"/>
    <cellStyle name="Normal 23 2 4 2 2" xfId="5418" xr:uid="{A75CD0A7-A538-41A9-A406-5E0473587792}"/>
    <cellStyle name="Normal 23 2 4 2 3" xfId="6811" xr:uid="{7B25536F-6447-4B49-BFF2-8616AEDA531D}"/>
    <cellStyle name="Normal 23 2 4 3" xfId="5766" xr:uid="{01437D4A-F238-45A6-805A-5A0575CF2A66}"/>
    <cellStyle name="Normal 23 2 4 4" xfId="5606" xr:uid="{82F8F8F0-0563-4257-AE51-7AD337D22549}"/>
    <cellStyle name="Normal 23 2 5" xfId="6632" xr:uid="{E95AB5F6-50C1-498E-968F-A43382ABBC03}"/>
    <cellStyle name="Normal 23 2 5 2" xfId="5750" xr:uid="{7E0E469B-53B5-48B1-9CEA-5AD74FD71450}"/>
    <cellStyle name="Normal 23 2 5 3" xfId="6793" xr:uid="{96244D30-D19E-43B3-96DD-4580C17FFA71}"/>
    <cellStyle name="Normal 23 2 6" xfId="5600" xr:uid="{83C7CDF6-4361-4E8F-9121-F83AD88648E0}"/>
    <cellStyle name="Normal 23 2 6 2" xfId="5749" xr:uid="{00B53E25-2732-408E-9366-DF5E24716E72}"/>
    <cellStyle name="Normal 23 2 6 3" xfId="6757" xr:uid="{9BF9A1CA-E4DA-4EEE-B7C9-9B5B43ACBC8C}"/>
    <cellStyle name="Normal 23 2 7" xfId="5525" xr:uid="{A1E25EEA-B006-41AD-9F22-6C326FA257ED}"/>
    <cellStyle name="Normal 23 2 8" xfId="5660" xr:uid="{DD056DBF-5E56-43DB-B6F3-38DEC1D00B8E}"/>
    <cellStyle name="Normal 23 2 9" xfId="5791" xr:uid="{2355E066-D78C-4CFA-91D3-E0BE0E941E20}"/>
    <cellStyle name="Normal 23 3" xfId="4427" xr:uid="{A8B76715-6B68-4898-A874-1163398A0930}"/>
    <cellStyle name="Normal 23 3 2" xfId="6566" xr:uid="{130F83DB-BF6C-4407-8B3B-C040162E85A7}"/>
    <cellStyle name="Normal 23 3 2 2" xfId="5695" xr:uid="{E43A9978-CB7D-459E-9DAC-28B1706F4BA6}"/>
    <cellStyle name="Normal 23 3 2 2 2" xfId="5662" xr:uid="{405AB63B-289C-4CE9-A9BC-F742515801A1}"/>
    <cellStyle name="Normal 23 3 2 2 3" xfId="6836" xr:uid="{9C4E699D-24D7-422B-9D39-AEBBB1534AF3}"/>
    <cellStyle name="Normal 23 3 2 3" xfId="6636" xr:uid="{0AEF0CBA-E91C-44FC-8757-090979A83D7E}"/>
    <cellStyle name="Normal 23 3 2 4" xfId="5716" xr:uid="{C2565EE1-D6F4-45BD-89AF-C4F987D2614B}"/>
    <cellStyle name="Normal 23 3 3" xfId="5644" xr:uid="{74C42B46-A1C9-4DD5-B8B2-044EF36695E9}"/>
    <cellStyle name="Normal 23 3 3 2" xfId="6641" xr:uid="{50899249-14A5-428B-946D-FB90E3E17BA4}"/>
    <cellStyle name="Normal 23 3 3 3" xfId="6767" xr:uid="{6CC4A2E6-CDBC-41AD-AF2E-67D3F82E0179}"/>
    <cellStyle name="Normal 23 3 4" xfId="6659" xr:uid="{B333F008-FEC8-4FD2-B123-E7089EEFD7AB}"/>
    <cellStyle name="Normal 23 3 5" xfId="5687" xr:uid="{3C2E1DB2-AB42-44C8-B52C-D59C81B0B5A8}"/>
    <cellStyle name="Normal 23 3 6" xfId="5631" xr:uid="{AFBE0848-9A55-446C-AE19-373340171B7F}"/>
    <cellStyle name="Normal 23 4" xfId="4356" xr:uid="{ADC1A68F-C443-4067-9132-F3DA56CD057A}"/>
    <cellStyle name="Normal 23 4 2" xfId="6503" xr:uid="{E257F299-13C5-4844-8CD9-AA66E961D5E2}"/>
    <cellStyle name="Normal 23 4 2 2" xfId="5535" xr:uid="{82E04423-48DE-4135-A354-6D0A6876D574}"/>
    <cellStyle name="Normal 23 4 2 3" xfId="5771" xr:uid="{38E2931A-EDC0-40D4-B0DA-C1A8900C7234}"/>
    <cellStyle name="Normal 23 4 3" xfId="5559" xr:uid="{DD0A2577-C4FA-4776-87EC-4C5EC73B9772}"/>
    <cellStyle name="Normal 23 4 4" xfId="5656" xr:uid="{08EC07B7-3B5D-41A7-A37F-EF0C1B8FF9AD}"/>
    <cellStyle name="Normal 23 5" xfId="4573" xr:uid="{5474192B-D66B-467F-AD35-F33040D3BBAC}"/>
    <cellStyle name="Normal 23 5 2" xfId="6464" xr:uid="{E69687A2-4384-4DC5-96E4-0662B27CC412}"/>
    <cellStyle name="Normal 23 5 2 2" xfId="5516" xr:uid="{4F24EE04-6E8E-4D3B-AC90-D145F1B93F46}"/>
    <cellStyle name="Normal 23 5 2 3" xfId="5785" xr:uid="{C5DE0017-F967-431D-B883-AC06A9F7E5B6}"/>
    <cellStyle name="Normal 23 5 3" xfId="5550" xr:uid="{F135EA89-5F1E-499C-9C19-5963FDAC0ED0}"/>
    <cellStyle name="Normal 23 5 4" xfId="5714" xr:uid="{2F960006-BA5A-4164-83ED-6AB3570EB53E}"/>
    <cellStyle name="Normal 23 6" xfId="4740" xr:uid="{5A1E3965-03B2-4C02-823A-A0ACBD8825E5}"/>
    <cellStyle name="Normal 23 6 2" xfId="5768" xr:uid="{98A53574-B719-489A-932B-577BAC137EA8}"/>
    <cellStyle name="Normal 23 6 3" xfId="5596" xr:uid="{5575D620-A318-4653-ACA7-98F00AC24A87}"/>
    <cellStyle name="Normal 23 7" xfId="5773" xr:uid="{2ECF9A17-7A46-47B8-B570-9132F4B9668B}"/>
    <cellStyle name="Normal 23 7 2" xfId="6640" xr:uid="{6A835F6F-C53E-4D58-BEB6-3D2E79DF8681}"/>
    <cellStyle name="Normal 23 7 3" xfId="6747" xr:uid="{7BA65DC1-5D73-491E-A6DB-804A7233E9FA}"/>
    <cellStyle name="Normal 23 8" xfId="6655" xr:uid="{2909C8A1-A09C-4846-96C4-BD60DD1E4668}"/>
    <cellStyle name="Normal 23 9" xfId="5573" xr:uid="{BCE12C3E-BD9B-4DCB-91E8-2030FCB1C9EA}"/>
    <cellStyle name="Normal 24" xfId="444" xr:uid="{B947D1FB-CC06-4D38-835A-261565577E1F}"/>
    <cellStyle name="Normal 24 2" xfId="445" xr:uid="{47210342-D85B-43E8-88B6-03251B6C76A1}"/>
    <cellStyle name="Normal 24 2 2" xfId="4429" xr:uid="{DC7989F3-C2B3-4C3F-AE37-D91F9B6C5814}"/>
    <cellStyle name="Normal 24 2 2 2" xfId="6568" xr:uid="{E3FF0A6C-F122-4AC6-BEB8-C63397620DAB}"/>
    <cellStyle name="Normal 24 2 3" xfId="4359" xr:uid="{6816AC33-6FF3-46C8-ABAD-AEA32908C647}"/>
    <cellStyle name="Normal 24 2 3 2" xfId="6506" xr:uid="{21BDC435-7602-487F-8BC8-390467431F68}"/>
    <cellStyle name="Normal 24 2 4" xfId="4575" xr:uid="{D0FCFDE6-8936-4F55-A2A3-CC401C89A44D}"/>
    <cellStyle name="Normal 24 2 4 2" xfId="6466" xr:uid="{BAFEA01E-B9F8-4E08-8519-F8591A536C8E}"/>
    <cellStyle name="Normal 24 2 5" xfId="4742" xr:uid="{E43AB79C-41A8-4113-85D0-0FA3B999E17A}"/>
    <cellStyle name="Normal 24 3" xfId="4428" xr:uid="{A34A1232-B824-4BBF-B15E-749D05BFF6DA}"/>
    <cellStyle name="Normal 24 3 2" xfId="6567" xr:uid="{066CA437-26AC-4BEF-A81D-516FEBF87726}"/>
    <cellStyle name="Normal 24 4" xfId="4358" xr:uid="{8DBD2518-624D-4EE5-852E-6BD05D27CD47}"/>
    <cellStyle name="Normal 24 4 2" xfId="6505" xr:uid="{4457FC69-1BA2-4A2C-9210-A20C0E062F88}"/>
    <cellStyle name="Normal 24 5" xfId="4574" xr:uid="{10EA350D-EA89-499E-9259-DCF0575ED512}"/>
    <cellStyle name="Normal 24 5 2" xfId="6465" xr:uid="{E980CEC6-61E4-48AE-9FC9-D32A2BCA51D7}"/>
    <cellStyle name="Normal 24 6" xfId="4741" xr:uid="{D71C57D9-267A-4675-B61D-73F4F30A8C10}"/>
    <cellStyle name="Normal 25" xfId="452" xr:uid="{ADC7C70B-F6A6-452C-9143-3067EB480ADF}"/>
    <cellStyle name="Normal 25 2" xfId="4361" xr:uid="{C1543A78-61F4-4B44-BCA1-9A3AD392C1C6}"/>
    <cellStyle name="Normal 25 2 2" xfId="5338" xr:uid="{17636B48-0262-4D82-BB4C-5980F0B51EDE}"/>
    <cellStyle name="Normal 25 2 2 2" xfId="6508" xr:uid="{977FC414-03C8-48C6-B6E2-24B130795CFF}"/>
    <cellStyle name="Normal 25 3" xfId="4430" xr:uid="{C951C430-084E-4B95-B69F-7A6E3DCC9DEF}"/>
    <cellStyle name="Normal 25 3 2" xfId="6569" xr:uid="{D4FAED05-A23C-4B1D-8957-BAF9CDAABC4E}"/>
    <cellStyle name="Normal 25 4" xfId="4360" xr:uid="{36A8DC96-8558-41BB-972E-BD20D84E615F}"/>
    <cellStyle name="Normal 25 4 2" xfId="6507" xr:uid="{658B9250-3C08-494F-A67D-F8BE92CE7FD2}"/>
    <cellStyle name="Normal 25 5" xfId="4576" xr:uid="{1C81DFAA-DB98-4097-AD2B-AD7F3C103455}"/>
    <cellStyle name="Normal 25 5 2" xfId="6467" xr:uid="{188C8DDA-E1E4-4936-ADED-0886D7EE3450}"/>
    <cellStyle name="Normal 26" xfId="2499" xr:uid="{4189D655-C8C2-4F16-A062-B5B2F7364BAA}"/>
    <cellStyle name="Normal 26 2" xfId="2500" xr:uid="{83AED88C-463E-45A3-87E4-2885D865E90A}"/>
    <cellStyle name="Normal 26 2 2" xfId="4363" xr:uid="{75446A77-90AF-4609-AAED-80849FCCFBE3}"/>
    <cellStyle name="Normal 26 2 2 2" xfId="6510" xr:uid="{492EE0E0-7D0C-4B87-BCD8-742C9BCDD4C8}"/>
    <cellStyle name="Normal 26 2 3" xfId="6477" xr:uid="{C0206049-4D20-49A2-A532-685ED5BC6F95}"/>
    <cellStyle name="Normal 26 3" xfId="4362" xr:uid="{462CF6DF-9B80-4903-AAF3-914C04236DE0}"/>
    <cellStyle name="Normal 26 3 2" xfId="4437" xr:uid="{2788E116-8D54-4EEA-B44F-F464D5AADE46}"/>
    <cellStyle name="Normal 26 3 2 2" xfId="6509" xr:uid="{E72C4F6E-2394-4CFC-880A-4B655EB60258}"/>
    <cellStyle name="Normal 26 4" xfId="6476" xr:uid="{098A9140-6E37-427F-8F88-186DB29C2AE6}"/>
    <cellStyle name="Normal 27" xfId="2508" xr:uid="{A52809A2-99AF-4E21-AA79-A55AD987E2DF}"/>
    <cellStyle name="Normal 27 2" xfId="4365" xr:uid="{1F240E21-5271-4257-839E-A726EF22442B}"/>
    <cellStyle name="Normal 27 2 2" xfId="6511" xr:uid="{E9248F76-4823-4FFE-876B-8D6F34312E3A}"/>
    <cellStyle name="Normal 27 3" xfId="4364" xr:uid="{3C2DC2CD-94BB-45FE-9728-B092F446996A}"/>
    <cellStyle name="Normal 27 4" xfId="4600" xr:uid="{E03C36EB-E029-45F0-AC04-4E33B9E39EB7}"/>
    <cellStyle name="Normal 27 5" xfId="5321" xr:uid="{66057C1F-AAFE-4EA1-8BAC-F13195759BEB}"/>
    <cellStyle name="Normal 27 6" xfId="4590" xr:uid="{E8B61C44-10D4-417D-AFFB-DDF93BD5150F}"/>
    <cellStyle name="Normal 27 7" xfId="5333" xr:uid="{5FBC8E9E-38FC-4C3D-908C-7860A3AE3971}"/>
    <cellStyle name="Normal 28" xfId="4366" xr:uid="{53BB05ED-7FB0-415E-AF27-377E2F6DF5F5}"/>
    <cellStyle name="Normal 28 2" xfId="4367" xr:uid="{9110346D-3D48-414E-86E1-928D07444D4A}"/>
    <cellStyle name="Normal 28 2 2" xfId="6513" xr:uid="{6024AC1D-BC71-4D81-A481-1739F8225B3E}"/>
    <cellStyle name="Normal 28 3" xfId="4368" xr:uid="{0EDF35B2-DF90-4451-973C-A6F0281A4ED8}"/>
    <cellStyle name="Normal 28 4" xfId="6512" xr:uid="{D951DD18-326E-4A0F-8DDA-1F43238F62C2}"/>
    <cellStyle name="Normal 29" xfId="4369" xr:uid="{522EA1D7-600D-4B65-BB09-54EB26A1EDBE}"/>
    <cellStyle name="Normal 29 2" xfId="4370" xr:uid="{871FAB2F-C6F1-44CE-B67D-16912F353645}"/>
    <cellStyle name="Normal 29 2 2" xfId="6515" xr:uid="{346FD6E0-EBDC-4D88-AACC-F9F73F93DF9C}"/>
    <cellStyle name="Normal 29 3" xfId="6514" xr:uid="{9E6A4F38-C586-4E4C-B291-25D9367402A1}"/>
    <cellStyle name="Normal 3" xfId="2" xr:uid="{665067A7-73F8-4B7E-BFD2-7BB3B9468366}"/>
    <cellStyle name="Normal 3 10" xfId="5441" xr:uid="{A39D5C8D-24F5-4134-A240-A890A8294B1D}"/>
    <cellStyle name="Normal 3 10 2" xfId="5637" xr:uid="{C67DB796-B443-4F97-9E38-B7417F553EC9}"/>
    <cellStyle name="Normal 3 10 3" xfId="6753" xr:uid="{BA2043F0-D9A6-4A79-823B-92154A3A9041}"/>
    <cellStyle name="Normal 3 11" xfId="5407" xr:uid="{E2718C9B-3DE8-4DB7-A3FB-7841A18D8F60}"/>
    <cellStyle name="Normal 3 12" xfId="5467" xr:uid="{7280F974-FE7B-44FA-9014-68C2F2C342F0}"/>
    <cellStyle name="Normal 3 13" xfId="6685" xr:uid="{509989C4-CDE5-4DED-86E4-901FE5468AE0}"/>
    <cellStyle name="Normal 3 14" xfId="5349" xr:uid="{01CBFAA1-DA8D-441E-834A-4DFEDB240778}"/>
    <cellStyle name="Normal 3 15" xfId="6852" xr:uid="{F50B98B2-82F5-4715-8D72-5F3E973E5BC9}"/>
    <cellStyle name="Normal 3 2" xfId="82" xr:uid="{C57C0FFB-B0BD-49CD-B115-EEF4D3489309}"/>
    <cellStyle name="Normal 3 2 2" xfId="83" xr:uid="{AB0187D7-B37C-4728-9CEC-B61CA33A5EC1}"/>
    <cellStyle name="Normal 3 2 2 2" xfId="289" xr:uid="{7FF7CBC6-5461-4A9A-9BE6-3D85064B2408}"/>
    <cellStyle name="Normal 3 2 2 2 2" xfId="4666" xr:uid="{F280D6B5-C36C-42CA-A8EA-C78C41217878}"/>
    <cellStyle name="Normal 3 2 2 3" xfId="4557" xr:uid="{BB80F3A8-DDBF-46A1-9010-F2EA04B89405}"/>
    <cellStyle name="Normal 3 2 2 4" xfId="6617" xr:uid="{DF0FCEF3-C300-48EB-A16B-08D0FA3081FF}"/>
    <cellStyle name="Normal 3 2 2 5" xfId="5400" xr:uid="{DDE0B5C9-FF20-492D-AB5D-C6E4D126BECA}"/>
    <cellStyle name="Normal 3 2 3" xfId="84" xr:uid="{309B496C-F739-4C8A-B0C8-BE5EE5A12063}"/>
    <cellStyle name="Normal 3 2 3 10" xfId="6686" xr:uid="{D5A063AA-B6A3-4253-88F6-57B6FBF07979}"/>
    <cellStyle name="Normal 3 2 3 2" xfId="5724" xr:uid="{57196CA8-9510-4D57-813F-A7FA1D7F9C3F}"/>
    <cellStyle name="Normal 3 2 3 2 2" xfId="5729" xr:uid="{53352DD7-E59F-45A9-81C6-874488AF94DC}"/>
    <cellStyle name="Normal 3 2 3 2 2 2" xfId="5650" xr:uid="{0E794B97-8940-4372-81E4-42C7F966941D}"/>
    <cellStyle name="Normal 3 2 3 2 2 2 2" xfId="5575" xr:uid="{304D39B6-7F7C-4197-B4DE-AA8FDF899A52}"/>
    <cellStyle name="Normal 3 2 3 2 2 2 2 2" xfId="5471" xr:uid="{7963B4D3-EE33-48E5-AD01-122C79FDD793}"/>
    <cellStyle name="Normal 3 2 3 2 2 2 2 3" xfId="6850" xr:uid="{D4BDEDD0-DC14-4396-99D7-069DC50C9674}"/>
    <cellStyle name="Normal 3 2 3 2 2 2 3" xfId="5670" xr:uid="{6E688F77-F8D8-4D1D-8559-2E519E170932}"/>
    <cellStyle name="Normal 3 2 3 2 2 2 4" xfId="6730" xr:uid="{87A43615-FA27-4A2A-8991-1900D0957907}"/>
    <cellStyle name="Normal 3 2 3 2 2 3" xfId="5709" xr:uid="{61E2F4E9-1ECC-49EC-BCD8-2D4A35D86113}"/>
    <cellStyle name="Normal 3 2 3 2 2 3 2" xfId="5438" xr:uid="{A6968DD0-7244-42AD-97BD-F6A3C3C0CDD4}"/>
    <cellStyle name="Normal 3 2 3 2 2 3 3" xfId="6782" xr:uid="{A648BFB9-010B-4294-AB03-C1D3A2E579C2}"/>
    <cellStyle name="Normal 3 2 3 2 2 4" xfId="5520" xr:uid="{F628E9AE-DAF6-4F6B-8AB1-A7DE93745FE6}"/>
    <cellStyle name="Normal 3 2 3 2 2 5" xfId="5682" xr:uid="{60EDB1BE-BE56-4213-8A3D-B1417A348F5F}"/>
    <cellStyle name="Normal 3 2 3 2 2 6" xfId="6704" xr:uid="{5557AE16-73C2-4787-824A-AFCD2759D189}"/>
    <cellStyle name="Normal 3 2 3 2 3" xfId="5717" xr:uid="{EA0B0D3A-3E6A-4A8A-A1B9-DD497E716FDC}"/>
    <cellStyle name="Normal 3 2 3 2 3 2" xfId="5409" xr:uid="{FED3E76E-2EC0-489E-955A-C76DD97545EA}"/>
    <cellStyle name="Normal 3 2 3 2 3 2 2" xfId="5530" xr:uid="{24FCC167-72D9-4083-A668-9380ACD0F283}"/>
    <cellStyle name="Normal 3 2 3 2 3 2 3" xfId="6833" xr:uid="{1C8C5B32-3310-4970-AA94-D920C0CD81F7}"/>
    <cellStyle name="Normal 3 2 3 2 3 3" xfId="5745" xr:uid="{44DC372D-24BC-4CA1-A78A-910B3331BDC6}"/>
    <cellStyle name="Normal 3 2 3 2 3 4" xfId="6717" xr:uid="{83A3FCFC-247B-453F-BB31-778858D4292C}"/>
    <cellStyle name="Normal 3 2 3 2 4" xfId="5605" xr:uid="{67609FAD-CA46-4C34-9043-9799796DCFD0}"/>
    <cellStyle name="Normal 3 2 3 2 4 2" xfId="5697" xr:uid="{67838819-E9C0-4729-95C1-DC0C2EAC6AFE}"/>
    <cellStyle name="Normal 3 2 3 2 4 2 2" xfId="5536" xr:uid="{5744D690-2561-4BD4-AA31-1C8A3D2DE17C}"/>
    <cellStyle name="Normal 3 2 3 2 4 2 3" xfId="6818" xr:uid="{5657160D-C6DF-4C7E-8833-1E6D6AE1C233}"/>
    <cellStyle name="Normal 3 2 3 2 4 3" xfId="5546" xr:uid="{01DFFF13-565E-4F36-91C2-E6DA9D2DBBF6}"/>
    <cellStyle name="Normal 3 2 3 2 4 4" xfId="6745" xr:uid="{A7129936-76D6-4E98-848F-2D94B10473A2}"/>
    <cellStyle name="Normal 3 2 3 2 5" xfId="5508" xr:uid="{331950DC-0C70-47E3-9689-729B8E11C47C}"/>
    <cellStyle name="Normal 3 2 3 2 5 2" xfId="6677" xr:uid="{F8E3C072-C1AF-4938-AC02-F40372EA5979}"/>
    <cellStyle name="Normal 3 2 3 2 5 3" xfId="6800" xr:uid="{8FC05C5A-1BCF-4E33-B474-FE97CD074ABD}"/>
    <cellStyle name="Normal 3 2 3 2 6" xfId="5710" xr:uid="{EC13A159-D881-40DE-9433-A3E667CF479B}"/>
    <cellStyle name="Normal 3 2 3 2 6 2" xfId="5790" xr:uid="{8EDE52F0-D38E-4F96-917E-82F1BC330218}"/>
    <cellStyle name="Normal 3 2 3 2 6 3" xfId="6764" xr:uid="{509F49A2-5005-4B99-8626-50D9F252ACEE}"/>
    <cellStyle name="Normal 3 2 3 2 7" xfId="5626" xr:uid="{0B4486A3-DBF4-4C2C-8937-6396FE8AF4DE}"/>
    <cellStyle name="Normal 3 2 3 2 8" xfId="5564" xr:uid="{3DCD0D1E-D128-4EC0-8270-084902646D17}"/>
    <cellStyle name="Normal 3 2 3 2 9" xfId="6692" xr:uid="{81C488BE-0E67-4237-BCF6-043DBD2182D7}"/>
    <cellStyle name="Normal 3 2 3 3" xfId="6665" xr:uid="{98CA2230-3492-4B6F-AA81-7DD85FBBFAFD}"/>
    <cellStyle name="Normal 3 2 3 3 2" xfId="6667" xr:uid="{0E86E9F3-E60E-4463-BAA5-97C476DD9E36}"/>
    <cellStyle name="Normal 3 2 3 3 2 2" xfId="5577" xr:uid="{76E7B2DF-E4CE-4205-B6A1-364657D6BBDC}"/>
    <cellStyle name="Normal 3 2 3 3 2 2 2" xfId="5515" xr:uid="{AA45311A-79D7-4F2B-8DE8-F36378A9EDA8}"/>
    <cellStyle name="Normal 3 2 3 3 2 2 3" xfId="6842" xr:uid="{A9813495-2CBA-4C31-A3FE-C974EC80BE45}"/>
    <cellStyle name="Normal 3 2 3 3 2 3" xfId="6673" xr:uid="{67935C72-B13A-43B3-9271-1A3E71205D78}"/>
    <cellStyle name="Normal 3 2 3 3 2 4" xfId="6724" xr:uid="{08B72E63-B56C-4478-A259-A4046B025C38}"/>
    <cellStyle name="Normal 3 2 3 3 3" xfId="5772" xr:uid="{A0EA4423-339E-4B61-8ED7-191D65EB2907}"/>
    <cellStyle name="Normal 3 2 3 3 3 2" xfId="5671" xr:uid="{45077072-8B45-4A46-946C-249E83AA6E71}"/>
    <cellStyle name="Normal 3 2 3 3 3 3" xfId="6774" xr:uid="{DBA48CEE-BE43-4391-83FB-FB35B9076E92}"/>
    <cellStyle name="Normal 3 2 3 3 4" xfId="5728" xr:uid="{17534B7E-09B6-4EA6-81B3-57749612BEE5}"/>
    <cellStyle name="Normal 3 2 3 3 5" xfId="5625" xr:uid="{3E3FC45F-524B-4C28-B2F7-72A0269159FF}"/>
    <cellStyle name="Normal 3 2 3 3 6" xfId="6698" xr:uid="{24D79577-29B1-4FF3-949D-40C5FDC97151}"/>
    <cellStyle name="Normal 3 2 3 4" xfId="5617" xr:uid="{614FA4F6-E62F-4CEC-A220-AC8BC983B23F}"/>
    <cellStyle name="Normal 3 2 3 4 2" xfId="5653" xr:uid="{D1ADE23F-3027-4F1E-9004-030E6635C8F6}"/>
    <cellStyle name="Normal 3 2 3 4 2 2" xfId="5635" xr:uid="{211437BB-1A35-4B9C-ABC8-65F1ADF3A4DC}"/>
    <cellStyle name="Normal 3 2 3 4 2 3" xfId="6825" xr:uid="{35464FD1-7757-4411-A4EB-E8CC9BAFA35B}"/>
    <cellStyle name="Normal 3 2 3 4 3" xfId="5649" xr:uid="{5E0641DE-CADE-4D8F-AF26-AFFF0447C6FA}"/>
    <cellStyle name="Normal 3 2 3 4 4" xfId="6711" xr:uid="{E2ACD4B2-167C-4683-A080-5BDF98E891D5}"/>
    <cellStyle name="Normal 3 2 3 5" xfId="5443" xr:uid="{D82E557B-0A7C-42DC-A002-F959365405B9}"/>
    <cellStyle name="Normal 3 2 3 5 2" xfId="6633" xr:uid="{AB926B3D-ED45-4B03-AF12-3BEBF77A096C}"/>
    <cellStyle name="Normal 3 2 3 5 2 2" xfId="5748" xr:uid="{743E93C1-DE2C-411B-AB32-765C73163346}"/>
    <cellStyle name="Normal 3 2 3 5 2 3" xfId="6809" xr:uid="{C0CEE08F-FFFF-4FBD-9985-8D497CF97015}"/>
    <cellStyle name="Normal 3 2 3 5 3" xfId="5451" xr:uid="{18DB74C9-F353-40EE-9C1F-063FD2DBF647}"/>
    <cellStyle name="Normal 3 2 3 5 4" xfId="6737" xr:uid="{C99691FF-E413-4438-8072-88C4709AE6BB}"/>
    <cellStyle name="Normal 3 2 3 6" xfId="5465" xr:uid="{C1D777C6-C2A4-4A7D-A713-98BA4DC69B2E}"/>
    <cellStyle name="Normal 3 2 3 6 2" xfId="5741" xr:uid="{EE28FD66-3ED7-41C9-83AC-BC8D4049A42A}"/>
    <cellStyle name="Normal 3 2 3 6 3" xfId="6790" xr:uid="{853B70FE-248A-41B2-9C1B-C7B9EE46661C}"/>
    <cellStyle name="Normal 3 2 3 7" xfId="5601" xr:uid="{58538C2F-647D-4997-A402-32FC1EDE84F9}"/>
    <cellStyle name="Normal 3 2 3 7 2" xfId="5673" xr:uid="{FAF8B1E4-003F-4CDA-B1ED-41A938A8128A}"/>
    <cellStyle name="Normal 3 2 3 7 3" xfId="6754" xr:uid="{AEC69757-7D07-4E39-8A0B-33ADFC0AF1A1}"/>
    <cellStyle name="Normal 3 2 3 8" xfId="6657" xr:uid="{8A17356F-2E67-4B75-9FF1-5442A08EDC94}"/>
    <cellStyle name="Normal 3 2 3 9" xfId="5408" xr:uid="{A89B666B-4948-498A-9838-197B1F2DABE4}"/>
    <cellStyle name="Normal 3 2 4" xfId="290" xr:uid="{F82A67AB-E35A-4BDE-8230-08110AE3CEDA}"/>
    <cellStyle name="Normal 3 2 4 2" xfId="4667" xr:uid="{B33B76C1-0153-44B7-BFFD-E36954AC78E2}"/>
    <cellStyle name="Normal 3 2 5" xfId="2507" xr:uid="{368FE40F-D18C-44AF-88CC-44F3F23F2CD2}"/>
    <cellStyle name="Normal 3 2 5 2" xfId="4510" xr:uid="{DF69EE92-62DC-4323-8572-E04AB8D88376}"/>
    <cellStyle name="Normal 3 2 5 3" xfId="5305" xr:uid="{342230E3-DF11-419A-B844-E9AF5CA6A29E}"/>
    <cellStyle name="Normal 3 2 6" xfId="6616" xr:uid="{FD15B7FA-0AB9-4599-A1E4-678343630ED4}"/>
    <cellStyle name="Normal 3 2 7" xfId="5399" xr:uid="{9E8D11F7-3BB7-4160-9F4E-1B70CDBDB043}"/>
    <cellStyle name="Normal 3 3" xfId="85" xr:uid="{984264C0-CCFE-4107-B7FE-35613D6D6283}"/>
    <cellStyle name="Normal 3 3 2" xfId="291" xr:uid="{7C0412D9-B28B-4F82-BA81-A0EB0008DD06}"/>
    <cellStyle name="Normal 3 3 2 2" xfId="4668" xr:uid="{671A59CC-4F5F-4571-AA73-3A828C4574FC}"/>
    <cellStyle name="Normal 3 3 3" xfId="4558" xr:uid="{E28AC0B8-4D93-49DE-A07D-A71BADF6F503}"/>
    <cellStyle name="Normal 3 3 4" xfId="6618" xr:uid="{1529B71C-4C5E-4080-93F1-5151C26766C1}"/>
    <cellStyle name="Normal 3 3 5" xfId="5401" xr:uid="{26EF1412-A458-4252-96BA-CC4C2D22AD16}"/>
    <cellStyle name="Normal 3 4" xfId="86" xr:uid="{A43BC0F6-B73B-497D-9303-41DB9F152944}"/>
    <cellStyle name="Normal 3 4 2" xfId="2503" xr:uid="{C3DF15F4-1503-4F8E-BF95-58F52B92CF7E}"/>
    <cellStyle name="Normal 3 4 2 2" xfId="4669" xr:uid="{1295E548-6C39-4F27-BD91-1BD7C6E19D66}"/>
    <cellStyle name="Normal 3 4 3" xfId="5346" xr:uid="{7423CE57-4CE1-4180-B47D-3E05A56D60DF}"/>
    <cellStyle name="Normal 3 5" xfId="2502" xr:uid="{1A302BAC-CAE5-4667-ABCD-F43EE3304701}"/>
    <cellStyle name="Normal 3 5 2" xfId="4670" xr:uid="{694459C2-FDA3-48BE-80D1-F9B8B6D4ABB5}"/>
    <cellStyle name="Normal 3 5 2 2" xfId="6479" xr:uid="{410D6FCB-0A44-4EEC-8276-15F742C6AF07}"/>
    <cellStyle name="Normal 3 5 2 2 2" xfId="5434" xr:uid="{BE3211E8-68EC-4EF5-811F-98F990C68309}"/>
    <cellStyle name="Normal 3 5 2 2 2 2" xfId="5736" xr:uid="{0968EA50-A3CC-437C-AB97-3CCABC5A93D5}"/>
    <cellStyle name="Normal 3 5 2 2 2 3" xfId="6849" xr:uid="{9BD92C17-925D-4956-BDBD-8F11F12AE385}"/>
    <cellStyle name="Normal 3 5 2 2 3" xfId="6638" xr:uid="{6524EC76-8999-4E0B-8820-CE1262211EC6}"/>
    <cellStyle name="Normal 3 5 2 2 4" xfId="5666" xr:uid="{58ABE39E-BDB5-4ECA-B0B5-DB60FCD3C972}"/>
    <cellStyle name="Normal 3 5 2 3" xfId="5654" xr:uid="{96F1F9C0-D079-4813-B676-0F18992E2270}"/>
    <cellStyle name="Normal 3 5 2 3 2" xfId="5463" xr:uid="{CB593F0F-FB4F-42A6-9918-52D967FB1DE7}"/>
    <cellStyle name="Normal 3 5 2 3 3" xfId="6781" xr:uid="{CB6C41B4-7AFD-453A-84B1-B0CF29C5DAE5}"/>
    <cellStyle name="Normal 3 5 2 4" xfId="5461" xr:uid="{EBE21842-EF81-4176-AA94-B13098DE8BE3}"/>
    <cellStyle name="Normal 3 5 2 5" xfId="5452" xr:uid="{CD05CD88-B146-4454-AD8A-81943507070C}"/>
    <cellStyle name="Normal 3 5 2 6" xfId="6703" xr:uid="{2DE617AF-8ADD-4564-A286-C6EAB6A35430}"/>
    <cellStyle name="Normal 3 5 3" xfId="4746" xr:uid="{41D5F94E-E243-41BE-9A20-75DDD9E3F370}"/>
    <cellStyle name="Normal 3 5 3 2" xfId="5580" xr:uid="{C9A2AE7C-4435-441F-B057-6BA9E0E4139E}"/>
    <cellStyle name="Normal 3 5 3 2 2" xfId="6672" xr:uid="{E0666079-627F-4E2B-A039-68097F7BD38A}"/>
    <cellStyle name="Normal 3 5 3 2 3" xfId="6832" xr:uid="{778C68DD-2EEA-4C13-B08C-30F7029197B3}"/>
    <cellStyle name="Normal 3 5 3 3" xfId="5468" xr:uid="{0064674F-F389-4C1D-AE5D-4870992E8E5F}"/>
    <cellStyle name="Normal 3 5 3 4" xfId="6666" xr:uid="{D0936A2B-10E9-4619-82C3-BD05D2ACFCA3}"/>
    <cellStyle name="Normal 3 5 4" xfId="4714" xr:uid="{630551A1-67AC-4102-B9B5-A6D5E7E00E9D}"/>
    <cellStyle name="Normal 3 5 4 2" xfId="5698" xr:uid="{85F6CF68-A2DB-434D-8A10-1AEC0A0A1875}"/>
    <cellStyle name="Normal 3 5 4 2 2" xfId="5414" xr:uid="{9D442FCE-FF4D-44D3-A0A6-DD9C828AB566}"/>
    <cellStyle name="Normal 3 5 4 2 3" xfId="6817" xr:uid="{41DDB9C4-7CA5-4AA7-8B46-01DFB6BB898D}"/>
    <cellStyle name="Normal 3 5 4 3" xfId="5422" xr:uid="{74E3AB9F-CA3B-42F3-BB54-DEBDF0BBB7C4}"/>
    <cellStyle name="Normal 3 5 4 4" xfId="6744" xr:uid="{123F71B3-FE41-48E1-959C-4EDDBAB5B173}"/>
    <cellStyle name="Normal 3 5 5" xfId="5464" xr:uid="{05BEC438-E0F5-449A-8547-261FB441348D}"/>
    <cellStyle name="Normal 3 5 5 2" xfId="5730" xr:uid="{202EBD19-FABE-423E-84F7-75673C1CAE39}"/>
    <cellStyle name="Normal 3 5 5 3" xfId="6799" xr:uid="{07774C51-A4AA-412A-AB92-F33CD8704E5B}"/>
    <cellStyle name="Normal 3 5 6" xfId="5659" xr:uid="{B299FA67-E932-444F-9C23-0DDE6AC9F442}"/>
    <cellStyle name="Normal 3 5 6 2" xfId="5634" xr:uid="{DB8394FA-B875-4EE9-AB75-7E6844361176}"/>
    <cellStyle name="Normal 3 5 6 3" xfId="6763" xr:uid="{A3D98C2A-FE3A-4794-B70D-36285581EDE5}"/>
    <cellStyle name="Normal 3 5 7" xfId="5524" xr:uid="{0F8D50F3-2E76-4600-B04C-467F9C5940E0}"/>
    <cellStyle name="Normal 3 5 8" xfId="5688" xr:uid="{8AB4C8B7-1C19-46B3-891E-28C942B117C2}"/>
    <cellStyle name="Normal 3 5 9" xfId="6691" xr:uid="{1D4F3A7F-D838-4634-88BF-C294640E6C60}"/>
    <cellStyle name="Normal 3 6" xfId="4665" xr:uid="{D3A6303C-814B-4C63-9264-56CCBD4C3DAD}"/>
    <cellStyle name="Normal 3 6 2" xfId="5337" xr:uid="{524516E5-A3CA-4E68-BA4B-5396826D5350}"/>
    <cellStyle name="Normal 3 6 2 2" xfId="5334" xr:uid="{7EE00487-DD6C-48E7-A531-FEE23F7FA088}"/>
    <cellStyle name="Normal 3 6 2 2 2" xfId="5647" xr:uid="{AB60025E-3AB6-42F1-8C03-23DE0F777F81}"/>
    <cellStyle name="Normal 3 6 2 2 3" xfId="5643" xr:uid="{20FE4214-06E5-4C27-A113-C6F1E4C525D4}"/>
    <cellStyle name="Normal 3 6 2 3" xfId="6674" xr:uid="{C907EF9E-CC28-4BAF-A4B2-ADD2D85D0766}"/>
    <cellStyle name="Normal 3 6 2 4" xfId="5613" xr:uid="{BC94B760-0537-42D3-8434-567F194777A9}"/>
    <cellStyle name="Normal 3 6 3" xfId="5510" xr:uid="{0BDAA664-5CB7-471F-BAEA-E2039819D4F6}"/>
    <cellStyle name="Normal 3 6 3 2" xfId="6642" xr:uid="{52FB2718-4126-462B-ADE7-95F0F3D3F197}"/>
    <cellStyle name="Normal 3 6 3 3" xfId="6773" xr:uid="{9A00FDE5-19D6-4A6D-AB37-67DDE1E3527E}"/>
    <cellStyle name="Normal 3 6 4" xfId="5784" xr:uid="{BEBBC957-A2B9-4897-9206-71BCF0AB3B76}"/>
    <cellStyle name="Normal 3 6 5" xfId="5563" xr:uid="{B82FA686-CCB1-4E5F-BA01-13BBDDC0C6EC}"/>
    <cellStyle name="Normal 3 6 6" xfId="5447" xr:uid="{0FBA14E6-7E12-4303-B3BF-47DBA0E2A744}"/>
    <cellStyle name="Normal 3 7" xfId="5719" xr:uid="{B01D5F3F-3A25-45E0-8D4F-5644E5CC02CD}"/>
    <cellStyle name="Normal 3 7 2" xfId="5478" xr:uid="{4CF7B6A6-01EB-48A8-8D07-404C6A6ECF8C}"/>
    <cellStyle name="Normal 3 7 2 2" xfId="5738" xr:uid="{DA276204-D703-4418-B64D-E282684E73CC}"/>
    <cellStyle name="Normal 3 7 2 3" xfId="6824" xr:uid="{FDCFBAF2-C7F4-46DC-BE7C-3BBB7A4D400C}"/>
    <cellStyle name="Normal 3 7 3" xfId="5679" xr:uid="{C50DAE4D-2925-428E-9FF5-8E11E0F8973A}"/>
    <cellStyle name="Normal 3 7 4" xfId="6710" xr:uid="{F222C65B-5DE5-4531-B32B-F1B6BDDE6451}"/>
    <cellStyle name="Normal 3 8" xfId="5607" xr:uid="{8BCE826F-E78D-4AD9-B027-0E8E141DF64E}"/>
    <cellStyle name="Normal 3 8 2" xfId="5703" xr:uid="{8C35EB4A-5A0F-4F82-8F33-DDF7F86BFE81}"/>
    <cellStyle name="Normal 3 8 2 2" xfId="5538" xr:uid="{9B1E2FEF-BD61-42DB-8A35-2FB6A4FA1BA5}"/>
    <cellStyle name="Normal 3 8 2 3" xfId="6808" xr:uid="{5E90FE03-2A34-4614-95BC-33916693741C}"/>
    <cellStyle name="Normal 3 8 3" xfId="5675" xr:uid="{8516BFCE-3903-490E-A4A2-03009AC11C72}"/>
    <cellStyle name="Normal 3 8 4" xfId="6736" xr:uid="{303F6DE2-5ECA-44A8-AA49-C44A7C78F856}"/>
    <cellStyle name="Normal 3 9" xfId="5793" xr:uid="{D2D922B9-8133-4C2B-9576-658ECAC692CC}"/>
    <cellStyle name="Normal 3 9 2" xfId="5456" xr:uid="{060ADE72-F0E6-44B2-83E9-D5B158B7E7DC}"/>
    <cellStyle name="Normal 3 9 3" xfId="6789" xr:uid="{5D7D449B-59AB-4BB1-9719-A5F591C9742E}"/>
    <cellStyle name="Normal 30" xfId="4371" xr:uid="{81AA9B52-BCD6-41D8-A1C0-95BE5A6FC6EC}"/>
    <cellStyle name="Normal 30 2" xfId="4372" xr:uid="{ACC76DF5-F41A-4195-946D-2532D164A266}"/>
    <cellStyle name="Normal 30 2 2" xfId="6517" xr:uid="{C614C1E6-20A2-45D1-B7A6-684EFFB66616}"/>
    <cellStyle name="Normal 30 3" xfId="6516" xr:uid="{08BC577B-57C4-4143-8AD1-90A65CB1E7DF}"/>
    <cellStyle name="Normal 31" xfId="4373" xr:uid="{2FA65502-AA1C-4405-B652-17AF4630AE4B}"/>
    <cellStyle name="Normal 31 2" xfId="4374" xr:uid="{7639E3C1-B944-4372-9C8F-3E3B25318DDA}"/>
    <cellStyle name="Normal 31 2 2" xfId="6519" xr:uid="{8FADB403-9F06-436F-8F17-43C249B650C4}"/>
    <cellStyle name="Normal 31 3" xfId="6518" xr:uid="{7AB5B6F2-C746-4922-9BF8-E79779318B4B}"/>
    <cellStyle name="Normal 32" xfId="4375" xr:uid="{BD6C22AC-69B4-47D1-9506-0D53B31A2E0C}"/>
    <cellStyle name="Normal 33" xfId="4376" xr:uid="{503A20D4-312D-40B5-B110-8B3E14074E57}"/>
    <cellStyle name="Normal 33 2" xfId="4377" xr:uid="{636E386F-EF79-44AB-B1F2-475DCE631C84}"/>
    <cellStyle name="Normal 33 2 2" xfId="6521" xr:uid="{F47D2ACF-B4E9-43F5-B9C4-88B8EC593689}"/>
    <cellStyle name="Normal 33 3" xfId="6520" xr:uid="{AC7FC20A-EF5D-47DA-B5E2-040EE3CD0344}"/>
    <cellStyle name="Normal 34" xfId="4378" xr:uid="{7B1C36D7-E98F-4DB8-B734-E07CD7357321}"/>
    <cellStyle name="Normal 34 2" xfId="4379" xr:uid="{D86CDD3A-6CEB-4A2F-B855-BC96BD60D3C7}"/>
    <cellStyle name="Normal 34 2 2" xfId="6523" xr:uid="{E0D004B0-DEBF-4A4E-83AA-548DA9067DC7}"/>
    <cellStyle name="Normal 34 3" xfId="6522" xr:uid="{1F20D927-EEC9-4FCD-84C0-5CBF6E163232}"/>
    <cellStyle name="Normal 35" xfId="4380" xr:uid="{ABFB6C62-716A-4E02-BB77-ECDE9969D30C}"/>
    <cellStyle name="Normal 35 2" xfId="4381" xr:uid="{35EDAF9F-45AF-43EB-8422-037262A3B697}"/>
    <cellStyle name="Normal 35 2 2" xfId="6525" xr:uid="{10A83DAC-54E7-483E-BE90-E7DF1D0348E9}"/>
    <cellStyle name="Normal 35 3" xfId="6524" xr:uid="{ECA0BCA7-1FAD-4272-88F9-28D7624E89D0}"/>
    <cellStyle name="Normal 36" xfId="4382" xr:uid="{D009AAD5-FD47-49A9-BA72-122D63DB5013}"/>
    <cellStyle name="Normal 36 2" xfId="4383" xr:uid="{398D82D3-6E38-467C-AC41-81392DA09B25}"/>
    <cellStyle name="Normal 36 2 2" xfId="6527" xr:uid="{C9F09AD9-8784-43F3-944D-3F37CBB98EDC}"/>
    <cellStyle name="Normal 36 3" xfId="6526" xr:uid="{36B1996B-F3E7-4160-96CF-6409E99B72FA}"/>
    <cellStyle name="Normal 37" xfId="4384" xr:uid="{C9C28BE9-911F-4577-AC54-BC86FF95497B}"/>
    <cellStyle name="Normal 37 2" xfId="4385" xr:uid="{6C322FD4-EBF4-4BEB-9B24-04E40A146B21}"/>
    <cellStyle name="Normal 37 2 2" xfId="6529" xr:uid="{B4428B58-797F-4845-A1F6-7D4BCD6E4D79}"/>
    <cellStyle name="Normal 37 3" xfId="6528" xr:uid="{8DC0C7E4-F07B-478F-8F9F-BA00C1904BBA}"/>
    <cellStyle name="Normal 38" xfId="4386" xr:uid="{14985F28-71D2-46BC-B805-61B8CD1E6126}"/>
    <cellStyle name="Normal 38 2" xfId="4387" xr:uid="{62D74DDD-167B-4579-9B6F-2E6F273C8B5E}"/>
    <cellStyle name="Normal 38 2 2" xfId="6531" xr:uid="{4510F72A-BD88-4E49-8687-B5218AFB8658}"/>
    <cellStyle name="Normal 38 3" xfId="6530" xr:uid="{6707963F-0802-402E-A0A4-C025AAD3DE69}"/>
    <cellStyle name="Normal 39" xfId="4388" xr:uid="{212ABD98-256F-4B2B-A02A-80700932596C}"/>
    <cellStyle name="Normal 39 2" xfId="4389" xr:uid="{61289220-0CB9-40FD-86E4-D6BD59130598}"/>
    <cellStyle name="Normal 39 2 2" xfId="4390" xr:uid="{B3C371B2-4184-4005-9474-A1A5179B59E6}"/>
    <cellStyle name="Normal 39 2 2 2" xfId="6534" xr:uid="{0BA5466C-ABD8-400E-90F9-F7BF3624509B}"/>
    <cellStyle name="Normal 39 2 3" xfId="6533" xr:uid="{F0C557A0-0467-412D-B6DC-3298BAE4D14C}"/>
    <cellStyle name="Normal 39 3" xfId="4391" xr:uid="{0A551412-8267-444E-8A79-1206AAB55C11}"/>
    <cellStyle name="Normal 39 3 2" xfId="6535" xr:uid="{60951C2E-9262-4CD0-9CDF-5236EF574C61}"/>
    <cellStyle name="Normal 39 4" xfId="6532" xr:uid="{C6A9B23D-ED83-406B-9402-087EDE949A6F}"/>
    <cellStyle name="Normal 4" xfId="87" xr:uid="{D0130385-0622-452F-B0E7-76D3225F1A0B}"/>
    <cellStyle name="Normal 4 10" xfId="5569" xr:uid="{AF23437B-8B58-4ED8-984D-E18C443C1E13}"/>
    <cellStyle name="Normal 4 11" xfId="6687" xr:uid="{303F8A6F-5634-41D9-A1B7-565DB341BE57}"/>
    <cellStyle name="Normal 4 2" xfId="88" xr:uid="{4FA9229B-242A-4F6A-9FF3-8490D14AC652}"/>
    <cellStyle name="Normal 4 2 2" xfId="89" xr:uid="{3B9F8720-929D-4CB7-9B0A-7D8412CE7B41}"/>
    <cellStyle name="Normal 4 2 2 2" xfId="446" xr:uid="{9A1C0645-82B9-4458-959A-7661C1909082}"/>
    <cellStyle name="Normal 4 2 2 2 2" xfId="6437" xr:uid="{1504AC7E-BDD3-42E7-AF8B-576C537CCB74}"/>
    <cellStyle name="Normal 4 2 2 3" xfId="2808" xr:uid="{DA2B5743-98D1-46F7-9532-31D443305EBA}"/>
    <cellStyle name="Normal 4 2 2 3 2" xfId="6438" xr:uid="{52EA302B-4D76-4816-A2E4-681ABC46031C}"/>
    <cellStyle name="Normal 4 2 2 4" xfId="2809" xr:uid="{D628DA6C-DCD4-4BDD-BF25-B0A1F7418484}"/>
    <cellStyle name="Normal 4 2 2 4 2" xfId="2810" xr:uid="{BD7FA6E0-06DB-4945-B647-5236026E4FDC}"/>
    <cellStyle name="Normal 4 2 2 4 2 2" xfId="6440" xr:uid="{A4DA8C0D-090B-4551-AC37-7B51578B12AF}"/>
    <cellStyle name="Normal 4 2 2 4 3" xfId="2811" xr:uid="{3F5F9A78-F7B3-451F-BC3C-6123937EE446}"/>
    <cellStyle name="Normal 4 2 2 4 3 2" xfId="2812" xr:uid="{05EABBCE-8AB8-4DCE-A970-ABDD20E656A5}"/>
    <cellStyle name="Normal 4 2 2 4 3 2 2" xfId="6442" xr:uid="{3D1C6AA9-11FB-4F20-BA8A-260019E96294}"/>
    <cellStyle name="Normal 4 2 2 4 3 3" xfId="4313" xr:uid="{9BA74666-A45F-44D6-9C18-C36B19158C4D}"/>
    <cellStyle name="Normal 4 2 2 4 3 3 2" xfId="6452" xr:uid="{E1722303-C263-4119-96AA-B4E0BFDF4631}"/>
    <cellStyle name="Normal 4 2 2 4 3 4" xfId="6441" xr:uid="{32798EF1-DC4A-4E7D-8999-3959687A8B0E}"/>
    <cellStyle name="Normal 4 2 2 4 4" xfId="6439" xr:uid="{6296EE6E-B44B-4FFB-9EC9-4F57F6DCA38D}"/>
    <cellStyle name="Normal 4 2 2 5" xfId="6429" xr:uid="{F949AB8D-65BD-4982-BF9C-8F69ADD61A94}"/>
    <cellStyle name="Normal 4 2 3" xfId="2494" xr:uid="{BDCD4E43-B3C3-4D76-A20C-8E1D60C3ACCB}"/>
    <cellStyle name="Normal 4 2 3 2" xfId="2505" xr:uid="{8B53DBB2-81B3-4C2C-83A2-E0C22AE315C9}"/>
    <cellStyle name="Normal 4 2 3 2 2" xfId="4463" xr:uid="{25F316D6-3B8C-43CB-80B8-1F8D62BA9684}"/>
    <cellStyle name="Normal 4 2 3 2 3" xfId="5341" xr:uid="{0AE0C576-460C-47BA-98FE-254FBA1B9DF2}"/>
    <cellStyle name="Normal 4 2 3 3" xfId="4464" xr:uid="{177FF610-0C0A-4231-B13E-C4775C84EDE3}"/>
    <cellStyle name="Normal 4 2 3 3 2" xfId="4465" xr:uid="{7BD21D82-F861-46B7-AA14-8EF0071CAF23}"/>
    <cellStyle name="Normal 4 2 3 4" xfId="4466" xr:uid="{84DFB4DC-B48A-4828-8058-B33862A92087}"/>
    <cellStyle name="Normal 4 2 3 5" xfId="4467" xr:uid="{606F2E4B-29D5-4416-88E0-62E239A6EE20}"/>
    <cellStyle name="Normal 4 2 4" xfId="2495" xr:uid="{FED19D1E-51C9-4B24-B951-FFDC3E39F802}"/>
    <cellStyle name="Normal 4 2 4 2" xfId="4393" xr:uid="{391C2B88-2D4A-463D-AA8A-32BBF382704C}"/>
    <cellStyle name="Normal 4 2 4 2 2" xfId="4468" xr:uid="{4E6CDBE9-734C-4D49-8A88-1C0F6C1953BF}"/>
    <cellStyle name="Normal 4 2 4 2 2 2" xfId="6537" xr:uid="{FB939DED-D690-446F-9B58-A4F32A5E964B}"/>
    <cellStyle name="Normal 4 2 4 2 3" xfId="4695" xr:uid="{A848F9F1-30EE-4341-BCB2-00FB47CCA94B}"/>
    <cellStyle name="Normal 4 2 4 2 4" xfId="4614" xr:uid="{E05B0163-A9CB-4BF2-B4D3-4ABB918343C5}"/>
    <cellStyle name="Normal 4 2 4 3" xfId="4577" xr:uid="{FD2A2880-9074-41B0-86A8-FF738F773076}"/>
    <cellStyle name="Normal 4 2 4 3 2" xfId="6473" xr:uid="{B8A86F50-B4B4-471C-895D-1A1AE1C8B921}"/>
    <cellStyle name="Normal 4 2 4 4" xfId="4715" xr:uid="{4E8CF2B8-5942-4F15-84B7-BC225E848581}"/>
    <cellStyle name="Normal 4 2 5" xfId="1169" xr:uid="{57DE5A97-B95F-453F-9E4E-1F2DAC0AA867}"/>
    <cellStyle name="Normal 4 2 5 2" xfId="6471" xr:uid="{BF1D6F1E-259F-450A-A61E-CEBA0EE1CD66}"/>
    <cellStyle name="Normal 4 2 6" xfId="4559" xr:uid="{01534419-89AE-416A-A7BC-C430B022E5E3}"/>
    <cellStyle name="Normal 4 2 7" xfId="5343" xr:uid="{FEFA40B7-B75A-4278-98BD-1F4FD555723F}"/>
    <cellStyle name="Normal 4 2 8" xfId="5402" xr:uid="{41F1ED20-F848-49E2-9398-9634D4EDC739}"/>
    <cellStyle name="Normal 4 3" xfId="529" xr:uid="{4538CA69-59E5-4484-8ABF-443F8F571FD1}"/>
    <cellStyle name="Normal 4 3 2" xfId="1171" xr:uid="{D44DDA1F-8506-4B8E-B313-55F1448157DC}"/>
    <cellStyle name="Normal 4 3 2 2" xfId="1172" xr:uid="{EEDF3987-1CCA-4D18-B769-7D8B43409E3B}"/>
    <cellStyle name="Normal 4 3 2 2 2" xfId="6443" xr:uid="{DF319C33-472A-45C6-BC84-8C6052B9D45A}"/>
    <cellStyle name="Normal 4 3 2 2 2 2" xfId="5804" xr:uid="{397B75D9-B017-40D1-A2BF-4BF7827A16D1}"/>
    <cellStyle name="Normal 4 3 2 2 2 3" xfId="5476" xr:uid="{D7FC396D-AB74-41F3-95C3-A7797C82F66E}"/>
    <cellStyle name="Normal 4 3 2 2 3" xfId="5500" xr:uid="{4594840C-685B-4F55-9E8B-D83CED80DD91}"/>
    <cellStyle name="Normal 4 3 2 2 4" xfId="5488" xr:uid="{9F871744-22A2-4C9F-9752-2F947E4B630C}"/>
    <cellStyle name="Normal 4 3 2 3" xfId="1173" xr:uid="{C298335B-66FB-4339-8F3B-39BA4BE2DE8C}"/>
    <cellStyle name="Normal 4 3 2 3 2" xfId="6472" xr:uid="{AFC1F15F-1A86-4A99-8E8F-6469E6755D1E}"/>
    <cellStyle name="Normal 4 3 2 3 2 2" xfId="5777" xr:uid="{5748617B-C0DA-496B-A661-6779932E7ABB}"/>
    <cellStyle name="Normal 4 3 2 3 3" xfId="6631" xr:uid="{66485D19-829C-4527-9ED1-4B3689CACFE3}"/>
    <cellStyle name="Normal 4 3 2 4" xfId="6435" xr:uid="{26ED3CDB-2F9D-49AD-B092-1A5B04CF11B8}"/>
    <cellStyle name="Normal 4 3 2 4 2" xfId="6630" xr:uid="{278FA9DC-B832-41F5-BA37-5F66B6AAD831}"/>
    <cellStyle name="Normal 4 3 2 5" xfId="6661" xr:uid="{1EBD406B-82A8-4B38-8147-252FF8454E11}"/>
    <cellStyle name="Normal 4 3 2 6" xfId="6628" xr:uid="{A470C864-518C-4250-96ED-9F455E0A9D45}"/>
    <cellStyle name="Normal 4 3 3" xfId="1170" xr:uid="{30CC2F74-1A40-4243-BE18-5FC49D52901F}"/>
    <cellStyle name="Normal 4 3 3 2" xfId="4435" xr:uid="{BAAF5553-FF1A-4845-AFBD-6832AA716990}"/>
    <cellStyle name="Normal 4 3 3 2 2" xfId="6444" xr:uid="{9F07006B-7CB1-4944-A8DD-41BC42B1564A}"/>
    <cellStyle name="Normal 4 3 3 2 2 2" xfId="5529" xr:uid="{593D2F1D-C724-414A-A45F-FC2F18F96D10}"/>
    <cellStyle name="Normal 4 3 3 2 3" xfId="6834" xr:uid="{57507E46-3037-4818-A555-2778D00F8854}"/>
    <cellStyle name="Normal 4 3 3 3" xfId="5744" xr:uid="{6A87D224-99F7-4663-A3BD-A60E7D349672}"/>
    <cellStyle name="Normal 4 3 3 4" xfId="6718" xr:uid="{3B9918E0-FFD7-41BF-B23A-3CCFEA39D7EC}"/>
    <cellStyle name="Normal 4 3 4" xfId="2813" xr:uid="{390E4218-D0C6-4F6C-9D6F-A922401C9686}"/>
    <cellStyle name="Normal 4 3 4 2" xfId="6445" xr:uid="{2304A571-96C3-4D74-B5FF-EF492B706F84}"/>
    <cellStyle name="Normal 4 3 4 2 2" xfId="6662" xr:uid="{9BB1BC14-CF50-480A-B63A-A03D248E7B1A}"/>
    <cellStyle name="Normal 4 3 4 2 3" xfId="5506" xr:uid="{885729FE-596E-44D6-AB55-A84B67C4627B}"/>
    <cellStyle name="Normal 4 3 4 3" xfId="5726" xr:uid="{2E411DDB-F00C-4A42-BA84-AD0BE7AF2941}"/>
    <cellStyle name="Normal 4 3 4 4" xfId="5604" xr:uid="{8770BE0F-6225-4D3C-B937-74894C2F510B}"/>
    <cellStyle name="Normal 4 3 5" xfId="2814" xr:uid="{CDED14EA-6FD3-41E4-8FB7-E5A14FA1115A}"/>
    <cellStyle name="Normal 4 3 5 2" xfId="2815" xr:uid="{10819A03-AC35-4AB9-BD1D-1FD638CF0465}"/>
    <cellStyle name="Normal 4 3 5 2 2" xfId="6447" xr:uid="{A09CF5F2-A5E4-4F7A-BA74-DBCD840BE56A}"/>
    <cellStyle name="Normal 4 3 5 2 3" xfId="5457" xr:uid="{D91BA759-CA71-4539-B0C2-2A73AE9815C6}"/>
    <cellStyle name="Normal 4 3 5 3" xfId="2816" xr:uid="{2BE8DFD3-08CD-4633-B57F-4C231F5834C7}"/>
    <cellStyle name="Normal 4 3 5 3 2" xfId="2817" xr:uid="{FAF5DC88-E198-4100-B271-32EFD437E09C}"/>
    <cellStyle name="Normal 4 3 5 3 2 2" xfId="6449" xr:uid="{F1655CDD-A53E-4349-8791-7AD73DEB7381}"/>
    <cellStyle name="Normal 4 3 5 3 3" xfId="4312" xr:uid="{EC22C0FE-D65F-4354-96DE-2A3BDBD305B6}"/>
    <cellStyle name="Normal 4 3 5 3 3 2" xfId="6451" xr:uid="{BE83CD4D-DDE0-4B07-BADA-977A1B2A0B87}"/>
    <cellStyle name="Normal 4 3 5 3 4" xfId="6448" xr:uid="{CBD218FD-D424-4DB8-BF79-9B50B21A1237}"/>
    <cellStyle name="Normal 4 3 5 3 5" xfId="6801" xr:uid="{53DE64A5-F7A7-40E5-B5DE-FABAC15CCB82}"/>
    <cellStyle name="Normal 4 3 5 4" xfId="6446" xr:uid="{A469B6FE-40D4-47D6-902A-BA465B3BB0DE}"/>
    <cellStyle name="Normal 4 3 5 5" xfId="5592" xr:uid="{8ABD7CC4-5EF3-4C05-B4B0-C3223BE7E3E6}"/>
    <cellStyle name="Normal 4 3 6" xfId="4315" xr:uid="{707559D7-026C-4A4B-BA43-DAF43D692648}"/>
    <cellStyle name="Normal 4 3 6 2" xfId="5752" xr:uid="{F123BC50-24E3-4490-8D43-A7973DC86553}"/>
    <cellStyle name="Normal 4 3 6 3" xfId="6765" xr:uid="{99A0ABE5-8A9A-43F3-98AE-E2686A7CD7C3}"/>
    <cellStyle name="Normal 4 3 7" xfId="6434" xr:uid="{3E0BA3F9-C294-4E71-82F0-B48FC359E86F}"/>
    <cellStyle name="Normal 4 3 7 2" xfId="5754" xr:uid="{C3DAC7D8-E474-4945-9E0F-0F1E7775F85B}"/>
    <cellStyle name="Normal 4 3 8" xfId="5787" xr:uid="{749C088A-1E3F-4418-9589-7B113A97425F}"/>
    <cellStyle name="Normal 4 3 9" xfId="6693" xr:uid="{0F4B73AD-FEE7-4F80-8562-AA82C6D5986E}"/>
    <cellStyle name="Normal 4 4" xfId="454" xr:uid="{1981A688-CB0D-4CC6-833C-CFB0793C18C8}"/>
    <cellStyle name="Normal 4 4 2" xfId="2496" xr:uid="{B6B6A244-D5BB-4E2E-8FC3-8169177FA480}"/>
    <cellStyle name="Normal 4 4 2 2" xfId="5406" xr:uid="{9D44EAE2-4EBF-4174-B52B-3BADE16D3EB4}"/>
    <cellStyle name="Normal 4 4 2 2 2" xfId="5737" xr:uid="{25F082A8-6CEE-4037-A6E8-C07753BCB879}"/>
    <cellStyle name="Normal 4 4 2 2 3" xfId="5694" xr:uid="{7C8EE643-3172-4747-9E9C-112F8AF0EADB}"/>
    <cellStyle name="Normal 4 4 2 3" xfId="5743" xr:uid="{45E7B916-A3C9-4E84-988D-F3BE2DB92E67}"/>
    <cellStyle name="Normal 4 4 2 4" xfId="6725" xr:uid="{BE5C37CD-C5BF-4A13-98F0-D37470203EE1}"/>
    <cellStyle name="Normal 4 4 3" xfId="2504" xr:uid="{D98953EE-EAA4-401B-94B3-02257A9B84E4}"/>
    <cellStyle name="Normal 4 4 3 2" xfId="4318" xr:uid="{87B3D8BE-EEF1-4ECF-AD6A-96839AA70B33}"/>
    <cellStyle name="Normal 4 4 3 2 2" xfId="6482" xr:uid="{96F029E4-FDEB-4B2F-9854-9E83439F8F6B}"/>
    <cellStyle name="Normal 4 4 3 2 3" xfId="5783" xr:uid="{24C954BA-38F2-4BBA-B901-F2FCA2C3A5F9}"/>
    <cellStyle name="Normal 4 4 3 3" xfId="4317" xr:uid="{BF5C0A7C-A536-4BBD-8B74-38F25EF39524}"/>
    <cellStyle name="Normal 4 4 3 3 2" xfId="6481" xr:uid="{297EAD34-B5BB-460F-87DC-6154EDCFA0F5}"/>
    <cellStyle name="Normal 4 4 3 3 3" xfId="6775" xr:uid="{63D6643A-AAB1-498F-A68B-E36D94BA9C04}"/>
    <cellStyle name="Normal 4 4 3 4" xfId="6480" xr:uid="{E5FB321E-7EB2-4E06-8F18-3B9600E1FC87}"/>
    <cellStyle name="Normal 4 4 3 5" xfId="5483" xr:uid="{EDE4C0F0-2B73-4A09-89F2-E026F48B3490}"/>
    <cellStyle name="Normal 4 4 4" xfId="4748" xr:uid="{BB7A7719-4F2F-4CDD-9D15-3AF87EB6AA6D}"/>
    <cellStyle name="Normal 4 4 4 2" xfId="5340" xr:uid="{9375CEFC-2989-494F-ADAC-5A03A4C1E197}"/>
    <cellStyle name="Normal 4 4 5" xfId="5562" xr:uid="{988FF3BA-2BF2-4641-8C51-25223F41C198}"/>
    <cellStyle name="Normal 4 4 6" xfId="6699" xr:uid="{C3C956D0-08ED-4053-8BE3-3F26C10B7D83}"/>
    <cellStyle name="Normal 4 5" xfId="2497" xr:uid="{724D04A1-EDB4-401D-A84B-BB91DD1ADFD6}"/>
    <cellStyle name="Normal 4 5 2" xfId="4392" xr:uid="{0956B2BC-635C-446E-8618-B9E94DF97607}"/>
    <cellStyle name="Normal 4 5 2 2" xfId="6536" xr:uid="{D6055F00-DDE4-42A2-A8CC-CF3A0C331BD6}"/>
    <cellStyle name="Normal 4 5 2 2 2" xfId="6623" xr:uid="{2F346645-F7BA-4FFC-8903-65AE0FA683AB}"/>
    <cellStyle name="Normal 4 5 2 3" xfId="5584" xr:uid="{CEBE102B-9FF7-4F32-8C45-0CF47D684B5D}"/>
    <cellStyle name="Normal 4 5 3" xfId="6474" xr:uid="{FE712C5B-C646-47A1-9B4F-88FAD7120EE1}"/>
    <cellStyle name="Normal 4 5 3 2" xfId="5678" xr:uid="{5348E188-778E-45C4-AB87-622F1F033C3C}"/>
    <cellStyle name="Normal 4 5 4" xfId="5797" xr:uid="{47100856-CCA1-4334-A66A-1D4FC4FFC354}"/>
    <cellStyle name="Normal 4 6" xfId="2498" xr:uid="{D64B281A-BB5D-4473-8C82-F4DD4806FA18}"/>
    <cellStyle name="Normal 4 6 2" xfId="6475" xr:uid="{E1180201-2324-4898-8CAC-E09C19C340D9}"/>
    <cellStyle name="Normal 4 6 2 2" xfId="5424" xr:uid="{E090C5C5-8FAB-4904-85D1-E4B04CBB6A09}"/>
    <cellStyle name="Normal 4 6 2 3" xfId="5702" xr:uid="{1662BBDE-DD9C-4DED-91C3-4D9CDF9DA102}"/>
    <cellStyle name="Normal 4 6 3" xfId="5429" xr:uid="{502ADE98-70EB-467B-99E2-E19BE1D910B8}"/>
    <cellStyle name="Normal 4 6 4" xfId="5713" xr:uid="{0F260DDA-9686-4017-8E2A-871275BCB723}"/>
    <cellStyle name="Normal 4 7" xfId="901" xr:uid="{80234C5A-4FED-4539-A828-EBDDA109E22E}"/>
    <cellStyle name="Normal 4 7 2" xfId="5541" xr:uid="{8A08510C-330C-4635-B115-029DAFE0F4C9}"/>
    <cellStyle name="Normal 4 7 3" xfId="6791" xr:uid="{193212E7-41FC-4F11-AB6A-3038170CC8EC}"/>
    <cellStyle name="Normal 4 8" xfId="5342" xr:uid="{DFF085DC-D8B4-4057-B55E-D6CEB47F1DC5}"/>
    <cellStyle name="Normal 4 8 2" xfId="5782" xr:uid="{5310E6A7-4E3A-4FEB-88E0-994F6815B0BB}"/>
    <cellStyle name="Normal 4 8 3" xfId="6755" xr:uid="{C93DFA34-94EB-4D83-AD0D-9F6E16F14AC7}"/>
    <cellStyle name="Normal 4 9" xfId="5624" xr:uid="{03ACB215-5D80-4A17-988B-F9ADFD2896CE}"/>
    <cellStyle name="Normal 40" xfId="4394" xr:uid="{74E5B041-A595-4CCD-A8E7-724D73BD7226}"/>
    <cellStyle name="Normal 40 2" xfId="4395" xr:uid="{59BC3B0A-AEB0-49FA-9FB1-DDDB5E3F036A}"/>
    <cellStyle name="Normal 40 2 2" xfId="4396" xr:uid="{39AA1F29-97D7-4A5B-9318-AF9A8FD17D49}"/>
    <cellStyle name="Normal 40 2 2 2" xfId="6540" xr:uid="{FF0878FF-A3C8-4C58-82D5-5041F192F6C3}"/>
    <cellStyle name="Normal 40 2 3" xfId="6539" xr:uid="{A61DF30E-61C0-4402-9B29-DD3D1A36EA54}"/>
    <cellStyle name="Normal 40 3" xfId="4397" xr:uid="{112BABF2-9B89-4423-AFC9-00DB6FEDD39C}"/>
    <cellStyle name="Normal 40 3 2" xfId="6541" xr:uid="{FF29C9F5-DCBB-4BF0-A64B-E8887935D706}"/>
    <cellStyle name="Normal 40 4" xfId="6538" xr:uid="{7E031AC7-B4F5-4C3D-B05C-C1236C1D9434}"/>
    <cellStyle name="Normal 41" xfId="4398" xr:uid="{C680854D-7EC5-4143-A0A5-80487DA9F118}"/>
    <cellStyle name="Normal 41 2" xfId="4399" xr:uid="{3B6F32B1-45C4-424F-B881-BA42873D1676}"/>
    <cellStyle name="Normal 41 2 2" xfId="6543" xr:uid="{3C5A4154-0528-4807-A4B5-837D276FB4BD}"/>
    <cellStyle name="Normal 41 3" xfId="6542" xr:uid="{DBFAAFC1-C81D-4440-9C5B-931BF7C0C145}"/>
    <cellStyle name="Normal 42" xfId="4400" xr:uid="{8180A99B-02A0-46AC-A028-C2A0F0BC61FE}"/>
    <cellStyle name="Normal 42 2" xfId="4401" xr:uid="{300C66A4-1194-4AF7-B2A1-18442A9A7AEF}"/>
    <cellStyle name="Normal 42 2 2" xfId="6545" xr:uid="{B432AF4C-C98D-4F24-AF3E-8500C23C5C29}"/>
    <cellStyle name="Normal 42 3" xfId="6544" xr:uid="{C67913F3-03F6-44CD-A665-14A329E1E7CE}"/>
    <cellStyle name="Normal 43" xfId="4402" xr:uid="{F4BA85E0-6265-40B7-ACF0-002F71735518}"/>
    <cellStyle name="Normal 43 2" xfId="4403" xr:uid="{5611266E-72A3-4E93-A0C2-83C295872717}"/>
    <cellStyle name="Normal 43 2 2" xfId="6547" xr:uid="{F25AA8C8-00EB-4816-932F-96462EAC0DDC}"/>
    <cellStyle name="Normal 43 3" xfId="6546" xr:uid="{CEEE3251-C198-47E4-90A6-9792B8D71BDD}"/>
    <cellStyle name="Normal 44" xfId="4413" xr:uid="{27980D73-9D8D-4EEE-BAB7-3927CAFF35EB}"/>
    <cellStyle name="Normal 44 2" xfId="4414" xr:uid="{093493CF-CEE4-4EDD-974C-75AF5F795E08}"/>
    <cellStyle name="Normal 44 2 2" xfId="6554" xr:uid="{06FC6A6C-BCF9-43BF-A580-1A1C8997274D}"/>
    <cellStyle name="Normal 44 3" xfId="6553" xr:uid="{EC86A8FF-C84A-40D3-9A47-F9B0F95DE4AE}"/>
    <cellStyle name="Normal 45" xfId="4675" xr:uid="{50288502-9AF9-40A3-A72E-DEC9F04567CE}"/>
    <cellStyle name="Normal 45 2" xfId="5325" xr:uid="{39ABA0DF-455B-4E8F-ADC2-F1775298438F}"/>
    <cellStyle name="Normal 45 3" xfId="5324" xr:uid="{1802D11F-9515-43A5-882A-7AB0EB4C52B7}"/>
    <cellStyle name="Normal 5" xfId="90" xr:uid="{BFA2928F-11AC-498A-B5BB-AB8192CF77C0}"/>
    <cellStyle name="Normal 5 10" xfId="292" xr:uid="{96073F29-B785-4278-85A5-C63B851E881D}"/>
    <cellStyle name="Normal 5 10 2" xfId="530" xr:uid="{79E0384A-A3D0-4176-8AFA-D3033D0DFDCD}"/>
    <cellStyle name="Normal 5 10 2 2" xfId="1174" xr:uid="{AC320704-71D1-496D-B5E8-4665DCA1460F}"/>
    <cellStyle name="Normal 5 10 2 3" xfId="2818" xr:uid="{63508BAB-8006-4D20-806B-3C285E211832}"/>
    <cellStyle name="Normal 5 10 2 4" xfId="2819" xr:uid="{C8C5E205-9585-406D-B8E8-7A4C1494047A}"/>
    <cellStyle name="Normal 5 10 3" xfId="1175" xr:uid="{AF9FCCA8-B268-442F-A9EA-B52CCAA4CDA4}"/>
    <cellStyle name="Normal 5 10 3 2" xfId="2820" xr:uid="{EFB03CBB-869F-49F5-BF06-8044466983A8}"/>
    <cellStyle name="Normal 5 10 3 3" xfId="2821" xr:uid="{DBBC43F2-EB11-4220-A364-1E022036F51C}"/>
    <cellStyle name="Normal 5 10 3 4" xfId="2822" xr:uid="{D67040D5-3BAC-4649-88EF-3E60E7D919A4}"/>
    <cellStyle name="Normal 5 10 4" xfId="2823" xr:uid="{FED09BED-3CDC-46DD-86F1-B2653460F66F}"/>
    <cellStyle name="Normal 5 10 5" xfId="2824" xr:uid="{E53ECF44-ECFB-4F07-B04A-F8F7ED7E8448}"/>
    <cellStyle name="Normal 5 10 6" xfId="2825" xr:uid="{DD12B19D-F97A-4C72-901D-8903468E3F6B}"/>
    <cellStyle name="Normal 5 11" xfId="293" xr:uid="{AA7FE6EB-3D27-4DAA-9500-5B3C4275FEC2}"/>
    <cellStyle name="Normal 5 11 2" xfId="1176" xr:uid="{82B8E7AF-8BD8-4B08-8AFA-738D3511036C}"/>
    <cellStyle name="Normal 5 11 2 2" xfId="2826" xr:uid="{44017AB9-299B-448A-9578-BF9B050F9E23}"/>
    <cellStyle name="Normal 5 11 2 2 2" xfId="4404" xr:uid="{D421D0DC-6000-4991-BE31-F0321921AD0D}"/>
    <cellStyle name="Normal 5 11 2 2 2 2" xfId="6548" xr:uid="{E5BDA8C7-4EF0-4B72-8C59-FC8E7A2431C2}"/>
    <cellStyle name="Normal 5 11 2 2 3" xfId="4682" xr:uid="{E9F2A124-0E42-479D-B3EF-E918DD44C009}"/>
    <cellStyle name="Normal 5 11 2 3" xfId="2827" xr:uid="{A47D78F8-115C-477F-815F-7E1BBFB4BFD7}"/>
    <cellStyle name="Normal 5 11 2 4" xfId="2828" xr:uid="{76EC3761-2373-4374-B866-1E4FAA5A7E59}"/>
    <cellStyle name="Normal 5 11 3" xfId="2829" xr:uid="{21B2769D-0287-44EF-B7C3-54243EDC22C9}"/>
    <cellStyle name="Normal 5 11 3 2" xfId="5345" xr:uid="{9FE050F7-D565-4372-816A-2060D25B45C9}"/>
    <cellStyle name="Normal 5 11 4" xfId="2830" xr:uid="{8C127402-0905-4700-B9B2-05188C2B41CE}"/>
    <cellStyle name="Normal 5 11 4 2" xfId="4578" xr:uid="{E7D6CE24-4088-4F10-A490-AF183747F16C}"/>
    <cellStyle name="Normal 5 11 4 3" xfId="4683" xr:uid="{F5F6028E-2B15-4B6E-BFCD-067691DEBFF1}"/>
    <cellStyle name="Normal 5 11 4 4" xfId="4607" xr:uid="{BDEB4B44-0EF8-4AD8-A8D3-54B564C25247}"/>
    <cellStyle name="Normal 5 11 5" xfId="2831" xr:uid="{5589C8EB-95A9-4A9B-B638-C3755283C710}"/>
    <cellStyle name="Normal 5 12" xfId="1177" xr:uid="{B0A430A6-A092-4501-A1F7-5DE6A5C49214}"/>
    <cellStyle name="Normal 5 12 2" xfId="2832" xr:uid="{99EA4181-C9E8-48A0-B8E7-909942E50561}"/>
    <cellStyle name="Normal 5 12 3" xfId="2833" xr:uid="{7C2E4C05-55AB-4370-A540-B91D06E26CCD}"/>
    <cellStyle name="Normal 5 12 4" xfId="2834" xr:uid="{CA22E7EA-79DA-4691-884C-9C12FF707A86}"/>
    <cellStyle name="Normal 5 13" xfId="902" xr:uid="{4E83931A-2710-4721-B811-805151358E58}"/>
    <cellStyle name="Normal 5 13 2" xfId="2835" xr:uid="{9543BDED-7DC4-4C3C-8E26-A6CAE96225E3}"/>
    <cellStyle name="Normal 5 13 3" xfId="2836" xr:uid="{58D674F8-8608-44F4-9CB2-EF7EA655D80E}"/>
    <cellStyle name="Normal 5 13 4" xfId="2837" xr:uid="{14129788-CF61-4CD9-973C-FD8FB7EE64EC}"/>
    <cellStyle name="Normal 5 14" xfId="2838" xr:uid="{ABD23985-370A-4D74-80BC-9F2921B41027}"/>
    <cellStyle name="Normal 5 14 2" xfId="2839" xr:uid="{C2B24FE8-9E0A-4A5B-A42A-DF6597B33B21}"/>
    <cellStyle name="Normal 5 15" xfId="2840" xr:uid="{6E385B16-03CD-462B-82FE-C68C84131ABB}"/>
    <cellStyle name="Normal 5 16" xfId="2841" xr:uid="{CDF4D409-4E5C-489F-9D68-4347BEEE36B3}"/>
    <cellStyle name="Normal 5 17" xfId="2842" xr:uid="{66827CBD-BFAA-4F9B-843E-FFEBBFC7CCB3}"/>
    <cellStyle name="Normal 5 2" xfId="91" xr:uid="{A494AFA6-E99E-4029-B3DE-4AE0F602FF96}"/>
    <cellStyle name="Normal 5 2 2" xfId="188" xr:uid="{D4A49C78-DB4E-4A48-A0DF-7D2E99B3CA24}"/>
    <cellStyle name="Normal 5 2 2 2" xfId="189" xr:uid="{D913C59C-311C-49D2-99DE-E7CDBBA8A176}"/>
    <cellStyle name="Normal 5 2 2 2 2" xfId="190" xr:uid="{623EE56B-2EC6-455D-B3CF-D3165C35E6EC}"/>
    <cellStyle name="Normal 5 2 2 2 2 2" xfId="191" xr:uid="{C19D136F-927E-4BA5-9E8D-9E4A6799661F}"/>
    <cellStyle name="Normal 5 2 2 2 3" xfId="192" xr:uid="{2CD48B44-8353-4C21-81C3-02401359669E}"/>
    <cellStyle name="Normal 5 2 2 2 4" xfId="4671" xr:uid="{928D1B95-77B8-4826-82C4-D374423FBF32}"/>
    <cellStyle name="Normal 5 2 2 2 5" xfId="5301" xr:uid="{799D4BF1-41C8-469B-9655-516611F4DC1C}"/>
    <cellStyle name="Normal 5 2 2 3" xfId="193" xr:uid="{0032FA0C-F6E6-4145-9035-8AF1D191E9EA}"/>
    <cellStyle name="Normal 5 2 2 3 2" xfId="194" xr:uid="{D4BAC521-6CF9-4643-8E72-EC2450AB55E6}"/>
    <cellStyle name="Normal 5 2 2 4" xfId="195" xr:uid="{3E3FD94D-74FE-4533-9991-7A9B92664480}"/>
    <cellStyle name="Normal 5 2 2 5" xfId="294" xr:uid="{EDA63EC3-AB26-4F26-AE0D-8BA24F7DD3A0}"/>
    <cellStyle name="Normal 5 2 2 6" xfId="4597" xr:uid="{CC79B740-05DC-4CB4-8E9F-0DF0DB89FF9B}"/>
    <cellStyle name="Normal 5 2 2 7" xfId="5330" xr:uid="{1B5B4496-3466-474D-B726-13D3E577D8D5}"/>
    <cellStyle name="Normal 5 2 3" xfId="196" xr:uid="{CF4B4877-3470-4FDA-8223-6BBBE5AC0920}"/>
    <cellStyle name="Normal 5 2 3 2" xfId="197" xr:uid="{89BA6965-505D-451C-BABB-786AD576A85A}"/>
    <cellStyle name="Normal 5 2 3 2 2" xfId="198" xr:uid="{FE8FD3FB-1B03-45CA-AA4D-5BB70BE257C7}"/>
    <cellStyle name="Normal 5 2 3 2 3" xfId="4560" xr:uid="{807A802D-0518-441D-B4FB-10166BFF1F9F}"/>
    <cellStyle name="Normal 5 2 3 2 4" xfId="5302" xr:uid="{395C063D-3275-40DB-9D63-81B0FD994384}"/>
    <cellStyle name="Normal 5 2 3 2 5" xfId="6549" xr:uid="{09F6F92C-E672-4851-9BB0-320A2600B2E5}"/>
    <cellStyle name="Normal 5 2 3 3" xfId="199" xr:uid="{63FA3164-D6FF-4359-B8F9-E431B7DB2776}"/>
    <cellStyle name="Normal 5 2 3 3 2" xfId="4743" xr:uid="{9F1AA01D-5372-4803-8197-14FD0A24911E}"/>
    <cellStyle name="Normal 5 2 3 4" xfId="4405" xr:uid="{3FB80187-5A82-48A2-AE20-9FFFD16EE9B1}"/>
    <cellStyle name="Normal 5 2 3 4 2" xfId="4716" xr:uid="{3B3C4668-B35C-4027-BCB7-3691AA21662B}"/>
    <cellStyle name="Normal 5 2 3 5" xfId="4598" xr:uid="{69052DF6-86AE-4481-B142-6931ED3D261C}"/>
    <cellStyle name="Normal 5 2 3 6" xfId="5322" xr:uid="{1D7DED33-8580-438E-B387-DB54849F1ECA}"/>
    <cellStyle name="Normal 5 2 3 7" xfId="5331" xr:uid="{5A5D950B-63F4-4FED-9ED3-481A13FB4630}"/>
    <cellStyle name="Normal 5 2 4" xfId="200" xr:uid="{C2235CF2-28A2-476F-B58F-9EB3F3A0E73A}"/>
    <cellStyle name="Normal 5 2 4 2" xfId="201" xr:uid="{43323515-5609-4E21-9BB5-D6F59E746CAD}"/>
    <cellStyle name="Normal 5 2 4 3" xfId="6430" xr:uid="{81F24F07-1600-41BD-866F-42C985AB7C62}"/>
    <cellStyle name="Normal 5 2 5" xfId="202" xr:uid="{24758B66-9F74-49FB-8F0B-32B0A2C63738}"/>
    <cellStyle name="Normal 5 2 5 2" xfId="6619" xr:uid="{038D52D6-1E1C-48E0-9507-4A0A9E339150}"/>
    <cellStyle name="Normal 5 2 6" xfId="187" xr:uid="{01B4936C-26D4-48C2-B398-7C56D203AE4D}"/>
    <cellStyle name="Normal 5 2 7" xfId="5403" xr:uid="{F259716B-8F7B-4884-B754-E9B1B1FBADAA}"/>
    <cellStyle name="Normal 5 3" xfId="92" xr:uid="{FC03CDBA-43BB-4AC0-B528-7BF55D742C19}"/>
    <cellStyle name="Normal 5 3 2" xfId="4407" xr:uid="{463F7934-2E01-4966-9A21-BB1222CC534E}"/>
    <cellStyle name="Normal 5 3 3" xfId="4406" xr:uid="{D29461D1-0243-4E8B-9577-7A427CC00B59}"/>
    <cellStyle name="Normal 5 3 3 2" xfId="6550" xr:uid="{0B1D1CE3-1B03-4549-8137-28F33366C134}"/>
    <cellStyle name="Normal 5 4" xfId="93" xr:uid="{F9241977-1816-411F-A3F7-6CE02DD50344}"/>
    <cellStyle name="Normal 5 4 10" xfId="2843" xr:uid="{01566D89-B579-45FC-9272-924921D66A05}"/>
    <cellStyle name="Normal 5 4 11" xfId="2844" xr:uid="{DDED47CC-C4EA-43CF-A90F-3919458D0B18}"/>
    <cellStyle name="Normal 5 4 2" xfId="94" xr:uid="{1332AB55-05C3-4C48-ACB0-16031262AE89}"/>
    <cellStyle name="Normal 5 4 2 2" xfId="95" xr:uid="{3CDEDB97-857F-4084-89D9-C903BD790292}"/>
    <cellStyle name="Normal 5 4 2 2 2" xfId="295" xr:uid="{261FF4BC-1AEB-46D4-B991-21374628407B}"/>
    <cellStyle name="Normal 5 4 2 2 2 2" xfId="531" xr:uid="{60C27A62-51F1-4D9A-A72E-74023B94436E}"/>
    <cellStyle name="Normal 5 4 2 2 2 2 2" xfId="532" xr:uid="{B17A5693-F4C8-4675-8773-9274B4E264B6}"/>
    <cellStyle name="Normal 5 4 2 2 2 2 2 2" xfId="1178" xr:uid="{B7BFEEA7-2714-46F2-B2F8-97A9D25DC20A}"/>
    <cellStyle name="Normal 5 4 2 2 2 2 2 2 2" xfId="1179" xr:uid="{D685F649-C7A1-4765-B1F0-9DF2C1F3C1FC}"/>
    <cellStyle name="Normal 5 4 2 2 2 2 2 3" xfId="1180" xr:uid="{6A09C47F-CE1A-4109-83D4-3425B31E3AE9}"/>
    <cellStyle name="Normal 5 4 2 2 2 2 2 3 2" xfId="5908" xr:uid="{34343BB2-F899-4277-9FF3-C02A577DF03D}"/>
    <cellStyle name="Normal 5 4 2 2 2 2 2 4" xfId="5909" xr:uid="{98AC6D9A-ECC0-4C02-A2B2-55270C719DA0}"/>
    <cellStyle name="Normal 5 4 2 2 2 2 3" xfId="1181" xr:uid="{225AF621-9094-4867-A594-D5FC8E487D22}"/>
    <cellStyle name="Normal 5 4 2 2 2 2 3 2" xfId="1182" xr:uid="{2BC40596-E1B8-4C3B-8B61-AE83D25ACC7A}"/>
    <cellStyle name="Normal 5 4 2 2 2 2 4" xfId="1183" xr:uid="{2F66FC75-6C86-474B-8C98-58E544EF0E2A}"/>
    <cellStyle name="Normal 5 4 2 2 2 2 4 2" xfId="5910" xr:uid="{B0819457-FB6C-4BB2-871A-6231B9990B7C}"/>
    <cellStyle name="Normal 5 4 2 2 2 2 5" xfId="5911" xr:uid="{7CC2D3E4-9664-49C3-8CB3-C357733B8705}"/>
    <cellStyle name="Normal 5 4 2 2 2 3" xfId="533" xr:uid="{F9644635-5C8B-4F18-B451-B392E31FD98C}"/>
    <cellStyle name="Normal 5 4 2 2 2 3 2" xfId="1184" xr:uid="{31CE45DF-B398-437C-95BB-480AE5B589E5}"/>
    <cellStyle name="Normal 5 4 2 2 2 3 2 2" xfId="1185" xr:uid="{0CA8DF5A-8627-4E24-960A-29C08AB9943B}"/>
    <cellStyle name="Normal 5 4 2 2 2 3 3" xfId="1186" xr:uid="{FB943A02-0F69-42E8-9557-4C3BCC887964}"/>
    <cellStyle name="Normal 5 4 2 2 2 3 3 2" xfId="5912" xr:uid="{1CA3CB96-18FA-4A57-AC22-6A301212EC39}"/>
    <cellStyle name="Normal 5 4 2 2 2 3 4" xfId="2845" xr:uid="{4FFD9155-5421-40B5-B44B-03C037567F3A}"/>
    <cellStyle name="Normal 5 4 2 2 2 4" xfId="1187" xr:uid="{13BC3F8D-BA3F-4C74-A90A-1924AD19BD01}"/>
    <cellStyle name="Normal 5 4 2 2 2 4 2" xfId="1188" xr:uid="{3EF8BCA7-8EB9-4094-94AE-106776E27522}"/>
    <cellStyle name="Normal 5 4 2 2 2 5" xfId="1189" xr:uid="{9DB5B9EA-6FA3-4926-90AA-59786BBA536A}"/>
    <cellStyle name="Normal 5 4 2 2 2 5 2" xfId="5913" xr:uid="{FD012AC2-337F-4C19-8555-542C4D2EFF2F}"/>
    <cellStyle name="Normal 5 4 2 2 2 6" xfId="2846" xr:uid="{F6CF71F1-831C-4432-A3DB-7BD50B69B8EB}"/>
    <cellStyle name="Normal 5 4 2 2 3" xfId="296" xr:uid="{AE7549BA-E5EB-4843-A44C-4ACD33E54CA4}"/>
    <cellStyle name="Normal 5 4 2 2 3 2" xfId="534" xr:uid="{9327A749-C150-45B0-AC4A-D173FFCCE866}"/>
    <cellStyle name="Normal 5 4 2 2 3 2 2" xfId="535" xr:uid="{3AD714BB-17A9-434C-8AEC-78506C33BB98}"/>
    <cellStyle name="Normal 5 4 2 2 3 2 2 2" xfId="1190" xr:uid="{AE34FFCF-052D-49F3-8BEB-F32378831328}"/>
    <cellStyle name="Normal 5 4 2 2 3 2 2 2 2" xfId="1191" xr:uid="{933EE4BA-7127-4467-B46B-BEA434276FD4}"/>
    <cellStyle name="Normal 5 4 2 2 3 2 2 3" xfId="1192" xr:uid="{9CB45E3F-14E5-412F-80E7-3C8B58902196}"/>
    <cellStyle name="Normal 5 4 2 2 3 2 2 3 2" xfId="5914" xr:uid="{3614A316-739D-4688-9445-0E292078E01C}"/>
    <cellStyle name="Normal 5 4 2 2 3 2 2 4" xfId="5915" xr:uid="{7BB78636-45F6-44F6-A75F-375CFFF1DA08}"/>
    <cellStyle name="Normal 5 4 2 2 3 2 3" xfId="1193" xr:uid="{EB83F8E4-2561-4BDC-AB69-344EA16DC04A}"/>
    <cellStyle name="Normal 5 4 2 2 3 2 3 2" xfId="1194" xr:uid="{CB227734-40B5-4255-8334-B7ECFA718713}"/>
    <cellStyle name="Normal 5 4 2 2 3 2 4" xfId="1195" xr:uid="{F8F79A25-C1D8-4CE3-B12E-58C485A44717}"/>
    <cellStyle name="Normal 5 4 2 2 3 2 4 2" xfId="5916" xr:uid="{93F9BDE6-B58A-4B26-A254-FD79D87315E4}"/>
    <cellStyle name="Normal 5 4 2 2 3 2 5" xfId="5917" xr:uid="{E10A1C82-46F9-4182-AD1C-62241074E801}"/>
    <cellStyle name="Normal 5 4 2 2 3 3" xfId="536" xr:uid="{AAD14EB2-6EBA-43E5-A7A2-A3F1BA243572}"/>
    <cellStyle name="Normal 5 4 2 2 3 3 2" xfId="1196" xr:uid="{928ADE0E-B557-4B42-9771-2DA3F581A73B}"/>
    <cellStyle name="Normal 5 4 2 2 3 3 2 2" xfId="1197" xr:uid="{284B5BE9-B31B-42CF-A6E2-E2027A70675A}"/>
    <cellStyle name="Normal 5 4 2 2 3 3 3" xfId="1198" xr:uid="{8FA49DC9-7A9B-4112-926E-2276153AC91C}"/>
    <cellStyle name="Normal 5 4 2 2 3 3 3 2" xfId="5918" xr:uid="{F5FE031A-84C0-4188-92AF-313D43323678}"/>
    <cellStyle name="Normal 5 4 2 2 3 3 4" xfId="5919" xr:uid="{787FA2CE-6216-4197-AD5C-BBF1C3FB04E5}"/>
    <cellStyle name="Normal 5 4 2 2 3 4" xfId="1199" xr:uid="{05A315BF-05C8-4B39-8FFC-BA0FBF5A1D5E}"/>
    <cellStyle name="Normal 5 4 2 2 3 4 2" xfId="1200" xr:uid="{01D4FD12-737F-4D63-ADEB-48D1451B650D}"/>
    <cellStyle name="Normal 5 4 2 2 3 5" xfId="1201" xr:uid="{7331C3F7-9B2E-4AF9-8032-39B950248FA1}"/>
    <cellStyle name="Normal 5 4 2 2 3 5 2" xfId="5920" xr:uid="{41D1B47A-FD83-4BD9-932A-B46B3D180B45}"/>
    <cellStyle name="Normal 5 4 2 2 3 6" xfId="5921" xr:uid="{0F7466FC-665C-4F99-9784-E78D7669DA4B}"/>
    <cellStyle name="Normal 5 4 2 2 4" xfId="537" xr:uid="{BBAA6842-7BB7-49C3-85FB-4161B88C7F14}"/>
    <cellStyle name="Normal 5 4 2 2 4 2" xfId="538" xr:uid="{DCB47B70-E84C-4DB9-ABCE-B09F0807F3A9}"/>
    <cellStyle name="Normal 5 4 2 2 4 2 2" xfId="1202" xr:uid="{4C452C16-71E2-4FBA-9155-2BFBB2E91603}"/>
    <cellStyle name="Normal 5 4 2 2 4 2 2 2" xfId="1203" xr:uid="{7E4D2209-1743-42A9-99F8-A7B0F79B7FC3}"/>
    <cellStyle name="Normal 5 4 2 2 4 2 3" xfId="1204" xr:uid="{B36CCB47-95C5-4736-A330-50B786D0F062}"/>
    <cellStyle name="Normal 5 4 2 2 4 2 3 2" xfId="5922" xr:uid="{DE81EC36-B7A1-4922-B1E3-3802664827B7}"/>
    <cellStyle name="Normal 5 4 2 2 4 2 4" xfId="5923" xr:uid="{8341098A-311D-4926-841C-D957421FBF84}"/>
    <cellStyle name="Normal 5 4 2 2 4 3" xfId="1205" xr:uid="{D956F963-6CEE-4252-9791-BC54120AD4D2}"/>
    <cellStyle name="Normal 5 4 2 2 4 3 2" xfId="1206" xr:uid="{F9175CE5-706C-47F4-B7EE-A131555A5943}"/>
    <cellStyle name="Normal 5 4 2 2 4 4" xfId="1207" xr:uid="{E4E8D361-85DD-4FD0-BF5D-BDDB0A8CC687}"/>
    <cellStyle name="Normal 5 4 2 2 4 4 2" xfId="5924" xr:uid="{D1AD5813-5D9D-4849-A1F9-B2090389C868}"/>
    <cellStyle name="Normal 5 4 2 2 4 5" xfId="5925" xr:uid="{101D7BCA-30B0-4716-9696-5EF2D704B5BC}"/>
    <cellStyle name="Normal 5 4 2 2 5" xfId="539" xr:uid="{6D1A29AC-7879-4FCF-84F4-C1E12DD3300A}"/>
    <cellStyle name="Normal 5 4 2 2 5 2" xfId="1208" xr:uid="{AE8E4FEF-1DC6-4CF4-A446-CD5B9D3C7F3B}"/>
    <cellStyle name="Normal 5 4 2 2 5 2 2" xfId="1209" xr:uid="{4CC47AD2-506E-45EF-9D78-3ADE5251642A}"/>
    <cellStyle name="Normal 5 4 2 2 5 3" xfId="1210" xr:uid="{0B271992-C3EE-4446-BC52-C2DCCB858ADC}"/>
    <cellStyle name="Normal 5 4 2 2 5 3 2" xfId="5926" xr:uid="{C8075536-EBD6-4ADF-8E96-8CDCFCDFF250}"/>
    <cellStyle name="Normal 5 4 2 2 5 4" xfId="2847" xr:uid="{106CACFD-18DC-453D-B661-D4E5D1787D29}"/>
    <cellStyle name="Normal 5 4 2 2 6" xfId="1211" xr:uid="{F8022E21-849A-4B4A-A24C-B7D208022A01}"/>
    <cellStyle name="Normal 5 4 2 2 6 2" xfId="1212" xr:uid="{F6B53248-AAA9-467D-B8A3-24A17411ABB1}"/>
    <cellStyle name="Normal 5 4 2 2 7" xfId="1213" xr:uid="{F573F0CD-9743-40B2-8BA0-290F7E34AF88}"/>
    <cellStyle name="Normal 5 4 2 2 7 2" xfId="5927" xr:uid="{EDFC9060-8D16-478E-8419-34AED6E0EB91}"/>
    <cellStyle name="Normal 5 4 2 2 8" xfId="2848" xr:uid="{E345F32B-CDBA-4619-AC7D-1D4720D2CE4D}"/>
    <cellStyle name="Normal 5 4 2 3" xfId="297" xr:uid="{99F57C29-9D1D-4975-8F68-75B8EC175929}"/>
    <cellStyle name="Normal 5 4 2 3 2" xfId="540" xr:uid="{3E572739-2AFC-4C1A-B19F-21249FF02FED}"/>
    <cellStyle name="Normal 5 4 2 3 2 2" xfId="541" xr:uid="{707F790D-EA47-41AE-B196-523D52BB3E61}"/>
    <cellStyle name="Normal 5 4 2 3 2 2 2" xfId="1214" xr:uid="{10980AC1-2480-44D0-839E-012B0FB8A249}"/>
    <cellStyle name="Normal 5 4 2 3 2 2 2 2" xfId="1215" xr:uid="{E0786C44-E326-46B3-906A-E2B4D8016BFF}"/>
    <cellStyle name="Normal 5 4 2 3 2 2 3" xfId="1216" xr:uid="{B1EB7E5B-9594-4D14-8464-E9E64557920A}"/>
    <cellStyle name="Normal 5 4 2 3 2 2 3 2" xfId="5928" xr:uid="{5D13B5A2-72DB-4832-9F27-D7AF22DF7600}"/>
    <cellStyle name="Normal 5 4 2 3 2 2 4" xfId="5929" xr:uid="{D872D5B2-3F55-42CC-829B-39CB00C9025D}"/>
    <cellStyle name="Normal 5 4 2 3 2 3" xfId="1217" xr:uid="{48CEDB36-999B-490E-A741-E5A842B1C3CD}"/>
    <cellStyle name="Normal 5 4 2 3 2 3 2" xfId="1218" xr:uid="{CBF0A526-048B-4EAA-B945-00C36F9DD7F3}"/>
    <cellStyle name="Normal 5 4 2 3 2 4" xfId="1219" xr:uid="{FD6A6B64-EFCD-43E9-A21A-8F9B5A84C2FF}"/>
    <cellStyle name="Normal 5 4 2 3 2 4 2" xfId="5930" xr:uid="{13B3FC75-4683-44F4-A84D-4691159AA8C0}"/>
    <cellStyle name="Normal 5 4 2 3 2 5" xfId="5931" xr:uid="{BAE5B930-DB6A-485A-9273-83FFC69E0728}"/>
    <cellStyle name="Normal 5 4 2 3 3" xfId="542" xr:uid="{4536A431-B461-46D7-8622-64A146B043F4}"/>
    <cellStyle name="Normal 5 4 2 3 3 2" xfId="1220" xr:uid="{495161CC-1297-402C-A416-68B9E89D2101}"/>
    <cellStyle name="Normal 5 4 2 3 3 2 2" xfId="1221" xr:uid="{5D9C3413-EFEF-4169-98D6-173C4FFABB3E}"/>
    <cellStyle name="Normal 5 4 2 3 3 3" xfId="1222" xr:uid="{37A621E0-18A1-4DFA-A907-47582DB02B10}"/>
    <cellStyle name="Normal 5 4 2 3 3 3 2" xfId="5932" xr:uid="{F99F1B4D-2AC3-42CE-8426-7E0680582B06}"/>
    <cellStyle name="Normal 5 4 2 3 3 4" xfId="2849" xr:uid="{69616C92-F562-4F66-9136-0056949EDA4B}"/>
    <cellStyle name="Normal 5 4 2 3 4" xfId="1223" xr:uid="{37A7C5C3-4455-4B15-A9E7-EF6733A486B3}"/>
    <cellStyle name="Normal 5 4 2 3 4 2" xfId="1224" xr:uid="{905E93C7-B159-4830-8CEB-4D5DB374504D}"/>
    <cellStyle name="Normal 5 4 2 3 5" xfId="1225" xr:uid="{2A467179-D1F3-424B-AE52-C72023B4C09C}"/>
    <cellStyle name="Normal 5 4 2 3 5 2" xfId="5933" xr:uid="{DE05EA44-9D80-4933-92A0-02768CB335A8}"/>
    <cellStyle name="Normal 5 4 2 3 6" xfId="2850" xr:uid="{FE84D885-CBE1-45ED-98D1-BEEA570C1E47}"/>
    <cellStyle name="Normal 5 4 2 4" xfId="298" xr:uid="{7A7AD310-2FFE-4094-B6F5-2579E1F700BE}"/>
    <cellStyle name="Normal 5 4 2 4 2" xfId="543" xr:uid="{E7A0EE4C-F27D-4414-8D78-E5F557D4D776}"/>
    <cellStyle name="Normal 5 4 2 4 2 2" xfId="544" xr:uid="{82D29CA2-647E-44AC-8E21-0C6E015F65EF}"/>
    <cellStyle name="Normal 5 4 2 4 2 2 2" xfId="1226" xr:uid="{2A81DC7C-604A-498B-8EE6-16B8DEAD2FAB}"/>
    <cellStyle name="Normal 5 4 2 4 2 2 2 2" xfId="1227" xr:uid="{9FB925D9-FA98-49F0-A6C9-07F0E17AB13A}"/>
    <cellStyle name="Normal 5 4 2 4 2 2 3" xfId="1228" xr:uid="{30FA7389-87D1-45F4-88DB-56BAD68DE7E5}"/>
    <cellStyle name="Normal 5 4 2 4 2 2 3 2" xfId="5934" xr:uid="{2423211A-83E6-4D94-9973-FE3B138F879E}"/>
    <cellStyle name="Normal 5 4 2 4 2 2 4" xfId="5935" xr:uid="{401C614B-5FDA-42E2-BE6F-1783DE3CCC18}"/>
    <cellStyle name="Normal 5 4 2 4 2 3" xfId="1229" xr:uid="{45D10E63-CE55-4700-A8E5-2C957C7EF794}"/>
    <cellStyle name="Normal 5 4 2 4 2 3 2" xfId="1230" xr:uid="{E11600A7-1D77-4887-80FC-DC077B0F599C}"/>
    <cellStyle name="Normal 5 4 2 4 2 4" xfId="1231" xr:uid="{88EF23ED-78D0-40EB-8CD1-E5725851CCE9}"/>
    <cellStyle name="Normal 5 4 2 4 2 4 2" xfId="5936" xr:uid="{7E11A74E-8382-4823-883C-3AF24746F64F}"/>
    <cellStyle name="Normal 5 4 2 4 2 5" xfId="5937" xr:uid="{2D671F67-B59D-47FB-A8F4-28AE73C25221}"/>
    <cellStyle name="Normal 5 4 2 4 3" xfId="545" xr:uid="{DCEC8CCA-FF0E-443D-BC0E-FE228D83F79A}"/>
    <cellStyle name="Normal 5 4 2 4 3 2" xfId="1232" xr:uid="{830C8819-54B8-49C0-A6A0-5163F06C4BD8}"/>
    <cellStyle name="Normal 5 4 2 4 3 2 2" xfId="1233" xr:uid="{3C172FB7-7FA6-4DA9-B344-C71A8BE7EDC7}"/>
    <cellStyle name="Normal 5 4 2 4 3 3" xfId="1234" xr:uid="{9B79B175-F5ED-45F7-960C-F69949012DD2}"/>
    <cellStyle name="Normal 5 4 2 4 3 3 2" xfId="5938" xr:uid="{3272A606-A891-4B74-B1A8-B8C5F0CA4995}"/>
    <cellStyle name="Normal 5 4 2 4 3 4" xfId="5939" xr:uid="{D4EB4C67-25EA-4638-8B9A-307FB23B68E8}"/>
    <cellStyle name="Normal 5 4 2 4 4" xfId="1235" xr:uid="{420F66AC-B37B-49DD-A07C-95F4F4433A41}"/>
    <cellStyle name="Normal 5 4 2 4 4 2" xfId="1236" xr:uid="{CFD36780-B69F-47AE-B550-600D034D008E}"/>
    <cellStyle name="Normal 5 4 2 4 5" xfId="1237" xr:uid="{35E3AEBD-2997-4DB3-BA6B-B2B15C1CFFC9}"/>
    <cellStyle name="Normal 5 4 2 4 5 2" xfId="5940" xr:uid="{CE074B64-4B4E-46AA-B6DE-9092EF98C0EC}"/>
    <cellStyle name="Normal 5 4 2 4 6" xfId="5941" xr:uid="{CF2BAAC8-32E6-4480-B31D-22B827601355}"/>
    <cellStyle name="Normal 5 4 2 5" xfId="299" xr:uid="{F48D80BE-A0D2-4646-B048-62170B8B85AC}"/>
    <cellStyle name="Normal 5 4 2 5 2" xfId="546" xr:uid="{4F6EBFD7-24AA-4F3D-B337-9ECC0FD7784C}"/>
    <cellStyle name="Normal 5 4 2 5 2 2" xfId="1238" xr:uid="{61E09404-DB05-45F2-BC34-E8880588F7B1}"/>
    <cellStyle name="Normal 5 4 2 5 2 2 2" xfId="1239" xr:uid="{94055CE5-DEE3-4DC8-971A-504CF16E6AEF}"/>
    <cellStyle name="Normal 5 4 2 5 2 3" xfId="1240" xr:uid="{317C3A09-FB42-4188-A58C-AADDAF72CD04}"/>
    <cellStyle name="Normal 5 4 2 5 2 3 2" xfId="5942" xr:uid="{06B6B576-F965-4DDB-B191-EB5D88EAD2EB}"/>
    <cellStyle name="Normal 5 4 2 5 2 4" xfId="5943" xr:uid="{FDC0A06F-3F5C-4641-BCF5-FC705F5391C0}"/>
    <cellStyle name="Normal 5 4 2 5 3" xfId="1241" xr:uid="{E2D14168-866C-4C07-9B61-BCE8D03DD5BB}"/>
    <cellStyle name="Normal 5 4 2 5 3 2" xfId="1242" xr:uid="{0C57C541-BD6F-4D4F-911A-33F6F64266F3}"/>
    <cellStyle name="Normal 5 4 2 5 4" xfId="1243" xr:uid="{D74519D0-A977-47DD-A6A9-581CC43AF17E}"/>
    <cellStyle name="Normal 5 4 2 5 4 2" xfId="5944" xr:uid="{9085D72E-1A58-4329-B53A-05504CB5269F}"/>
    <cellStyle name="Normal 5 4 2 5 5" xfId="5945" xr:uid="{69E6AA3C-FF3D-47BC-9A73-AB67E24DF22F}"/>
    <cellStyle name="Normal 5 4 2 6" xfId="547" xr:uid="{5D5991CD-584B-4B10-8BB5-E7C8CA97C318}"/>
    <cellStyle name="Normal 5 4 2 6 2" xfId="1244" xr:uid="{4E48F887-9B2A-4F3F-BC62-4EF619DECAA2}"/>
    <cellStyle name="Normal 5 4 2 6 2 2" xfId="1245" xr:uid="{502913F7-AD4F-401D-B2DB-763C5380023B}"/>
    <cellStyle name="Normal 5 4 2 6 2 3" xfId="4420" xr:uid="{2816CC73-6167-48B1-80B6-7011EF44CEDF}"/>
    <cellStyle name="Normal 5 4 2 6 2 3 2" xfId="6559" xr:uid="{AC4D0EEF-9023-441C-97DB-B83AEBB2DE70}"/>
    <cellStyle name="Normal 5 4 2 6 3" xfId="1246" xr:uid="{401F8035-5387-4A9F-B57F-789F382BC4A8}"/>
    <cellStyle name="Normal 5 4 2 6 3 2" xfId="5946" xr:uid="{F832F498-F4C3-4074-8693-52F6D70A4A30}"/>
    <cellStyle name="Normal 5 4 2 6 4" xfId="2851" xr:uid="{1C05768A-36B2-4AE1-A719-6B59ED30DA8C}"/>
    <cellStyle name="Normal 5 4 2 6 4 2" xfId="4585" xr:uid="{D2FFFE9D-D373-43A5-BF96-B2D189F50BEB}"/>
    <cellStyle name="Normal 5 4 2 6 4 3" xfId="4684" xr:uid="{E613A09C-AB81-4547-87B9-0178EC9A99CB}"/>
    <cellStyle name="Normal 5 4 2 6 4 4" xfId="4612" xr:uid="{FC29A4D1-563E-4FCA-86C7-ECE4FC13D8DD}"/>
    <cellStyle name="Normal 5 4 2 7" xfId="1247" xr:uid="{049F6DC5-B3C1-41EC-8BA9-6E82EADC2DB4}"/>
    <cellStyle name="Normal 5 4 2 7 2" xfId="1248" xr:uid="{099E6CF9-DCB6-435A-9535-45B98665E8A8}"/>
    <cellStyle name="Normal 5 4 2 8" xfId="1249" xr:uid="{4BFE4945-84F4-408E-9979-404C939D3CDC}"/>
    <cellStyle name="Normal 5 4 2 8 2" xfId="5947" xr:uid="{17D0FF82-9C4D-469B-AE9A-7AFE103229E0}"/>
    <cellStyle name="Normal 5 4 2 9" xfId="2852" xr:uid="{B629F411-73D5-42DC-9A8C-09EDB88A9D93}"/>
    <cellStyle name="Normal 5 4 3" xfId="96" xr:uid="{0D12339A-9F37-4BED-BB10-69603B8DA07A}"/>
    <cellStyle name="Normal 5 4 3 2" xfId="97" xr:uid="{F33C8806-2B15-4CF4-9006-EC3D8470243C}"/>
    <cellStyle name="Normal 5 4 3 2 2" xfId="548" xr:uid="{D27AF02B-C686-4A60-8CBB-5A829CCEF597}"/>
    <cellStyle name="Normal 5 4 3 2 2 2" xfId="549" xr:uid="{D2137B8F-4C0B-4C24-8D84-945B2B55441F}"/>
    <cellStyle name="Normal 5 4 3 2 2 2 2" xfId="1250" xr:uid="{FD3244F0-58D1-424D-8808-E9EA262480BE}"/>
    <cellStyle name="Normal 5 4 3 2 2 2 2 2" xfId="1251" xr:uid="{E1547C42-1971-425D-B6F3-50AD5F02C6A0}"/>
    <cellStyle name="Normal 5 4 3 2 2 2 3" xfId="1252" xr:uid="{2A8A5663-2457-4E16-9E6D-86ECE5867D8E}"/>
    <cellStyle name="Normal 5 4 3 2 2 2 3 2" xfId="5948" xr:uid="{DA55C4AB-20EE-446C-BD5B-47B8920422FB}"/>
    <cellStyle name="Normal 5 4 3 2 2 2 4" xfId="5949" xr:uid="{8DF456BE-BA7D-4BD6-8F3C-E04C63CAADEB}"/>
    <cellStyle name="Normal 5 4 3 2 2 3" xfId="1253" xr:uid="{B5878131-DC50-49DB-A5B0-1478A96F355A}"/>
    <cellStyle name="Normal 5 4 3 2 2 3 2" xfId="1254" xr:uid="{89DE3218-6E44-4BBE-9299-BEA92E8DDE22}"/>
    <cellStyle name="Normal 5 4 3 2 2 4" xfId="1255" xr:uid="{D44DFC94-96F6-4A3C-AD58-B248869F0732}"/>
    <cellStyle name="Normal 5 4 3 2 2 4 2" xfId="5950" xr:uid="{CADF2677-45FB-4095-B839-64678B73C61F}"/>
    <cellStyle name="Normal 5 4 3 2 2 5" xfId="5951" xr:uid="{7B6CBE27-AD88-46D6-B789-DA7CBC5B49A5}"/>
    <cellStyle name="Normal 5 4 3 2 3" xfId="550" xr:uid="{FA2AE95D-E1BC-415C-A7F6-2071BBF25BE2}"/>
    <cellStyle name="Normal 5 4 3 2 3 2" xfId="1256" xr:uid="{BEDB5C07-7797-4F25-BFDE-2A10A66A5425}"/>
    <cellStyle name="Normal 5 4 3 2 3 2 2" xfId="1257" xr:uid="{A328A516-06C5-44FF-9289-8EE154C15F68}"/>
    <cellStyle name="Normal 5 4 3 2 3 3" xfId="1258" xr:uid="{C064CD69-38B2-4082-8468-D40CCEB74A13}"/>
    <cellStyle name="Normal 5 4 3 2 3 3 2" xfId="5952" xr:uid="{B5895FEB-F9E5-4D27-8832-B51553C176B2}"/>
    <cellStyle name="Normal 5 4 3 2 3 4" xfId="2853" xr:uid="{8F41C89B-906F-4000-87A8-15AD29B031F1}"/>
    <cellStyle name="Normal 5 4 3 2 4" xfId="1259" xr:uid="{A0DF208E-94A8-4E53-8CFA-E6C3376AAF7D}"/>
    <cellStyle name="Normal 5 4 3 2 4 2" xfId="1260" xr:uid="{17662C18-563D-41C3-93EC-7AC83F575A6E}"/>
    <cellStyle name="Normal 5 4 3 2 5" xfId="1261" xr:uid="{5FA368CE-8D34-455C-82B8-EE74C26239B9}"/>
    <cellStyle name="Normal 5 4 3 2 5 2" xfId="5953" xr:uid="{4B838B76-EEB0-4640-9B77-6D872E884C59}"/>
    <cellStyle name="Normal 5 4 3 2 6" xfId="2854" xr:uid="{F08C72C2-52D9-48A7-93FA-DBAA96665479}"/>
    <cellStyle name="Normal 5 4 3 3" xfId="300" xr:uid="{0ECCA344-3F33-4B74-AF18-7E655B2747CC}"/>
    <cellStyle name="Normal 5 4 3 3 2" xfId="551" xr:uid="{89782DC7-32AC-4241-A520-F1F7196127E9}"/>
    <cellStyle name="Normal 5 4 3 3 2 2" xfId="552" xr:uid="{11024ABE-CA27-4C63-8382-D22FF5D0F890}"/>
    <cellStyle name="Normal 5 4 3 3 2 2 2" xfId="1262" xr:uid="{07F82D4B-3EBD-47EC-9414-B3FB68535F14}"/>
    <cellStyle name="Normal 5 4 3 3 2 2 2 2" xfId="1263" xr:uid="{8C141635-F759-4A94-906F-43D1B694BBFA}"/>
    <cellStyle name="Normal 5 4 3 3 2 2 3" xfId="1264" xr:uid="{7CCF8F9B-7589-4ABC-B99F-C3E50A92DB5F}"/>
    <cellStyle name="Normal 5 4 3 3 2 2 3 2" xfId="5954" xr:uid="{D85B6D9B-5DCA-42DA-A63A-BE3AEAAD47B9}"/>
    <cellStyle name="Normal 5 4 3 3 2 2 4" xfId="5955" xr:uid="{4604A423-7620-43AC-8C8A-1E86BFCB96DC}"/>
    <cellStyle name="Normal 5 4 3 3 2 3" xfId="1265" xr:uid="{18388D3A-5248-4618-A461-CE5A0B5D5E1D}"/>
    <cellStyle name="Normal 5 4 3 3 2 3 2" xfId="1266" xr:uid="{7179A4AC-AEF4-4D4C-8850-967FF93F25C5}"/>
    <cellStyle name="Normal 5 4 3 3 2 4" xfId="1267" xr:uid="{2DBABDCF-DC8C-42A6-8B50-EB289810F593}"/>
    <cellStyle name="Normal 5 4 3 3 2 4 2" xfId="5956" xr:uid="{651BC4F1-B962-4ACA-B69E-1DCA321C92FE}"/>
    <cellStyle name="Normal 5 4 3 3 2 5" xfId="5957" xr:uid="{4D4A6FA0-4C2A-48DF-BF0C-36A56E9AE89E}"/>
    <cellStyle name="Normal 5 4 3 3 3" xfId="553" xr:uid="{9F1FC983-8204-40E4-9D0B-99FCB50B8874}"/>
    <cellStyle name="Normal 5 4 3 3 3 2" xfId="1268" xr:uid="{634B7CFC-9B5F-492B-9027-9DC564355568}"/>
    <cellStyle name="Normal 5 4 3 3 3 2 2" xfId="1269" xr:uid="{A429DEED-6642-4E5A-A220-662D61D8B1FB}"/>
    <cellStyle name="Normal 5 4 3 3 3 3" xfId="1270" xr:uid="{53A22ACD-45E3-490E-B874-0CA10BED2971}"/>
    <cellStyle name="Normal 5 4 3 3 3 3 2" xfId="5958" xr:uid="{ABCD1A41-E9BC-4CBF-9948-F227CE83761C}"/>
    <cellStyle name="Normal 5 4 3 3 3 4" xfId="5959" xr:uid="{62437683-7BD1-4E99-872C-7D6B120FC8E5}"/>
    <cellStyle name="Normal 5 4 3 3 4" xfId="1271" xr:uid="{152B1D95-7BE1-4002-AFFB-57047A04F651}"/>
    <cellStyle name="Normal 5 4 3 3 4 2" xfId="1272" xr:uid="{17B67A36-F5D0-47E9-875B-7E9E70BCC4DA}"/>
    <cellStyle name="Normal 5 4 3 3 5" xfId="1273" xr:uid="{8BD474E8-1A2E-4F99-A0FE-F64EAD20E390}"/>
    <cellStyle name="Normal 5 4 3 3 5 2" xfId="5960" xr:uid="{21CE73A9-BD2E-4C17-B427-A1FA5CB20617}"/>
    <cellStyle name="Normal 5 4 3 3 6" xfId="5961" xr:uid="{ED2172A0-E8DD-4FB0-975C-D497B048FAA8}"/>
    <cellStyle name="Normal 5 4 3 4" xfId="301" xr:uid="{E1140795-9CB4-40FE-93C8-9B8A9B4A43E4}"/>
    <cellStyle name="Normal 5 4 3 4 2" xfId="554" xr:uid="{0A608C1A-C0C3-40C5-8E83-E643B3A9DB2D}"/>
    <cellStyle name="Normal 5 4 3 4 2 2" xfId="1274" xr:uid="{BA691C99-0BC2-4D4F-9601-EBEDC1D4BFF4}"/>
    <cellStyle name="Normal 5 4 3 4 2 2 2" xfId="1275" xr:uid="{0852DF2A-5604-4C11-8A31-9E32EB0F3AFA}"/>
    <cellStyle name="Normal 5 4 3 4 2 3" xfId="1276" xr:uid="{A579FA13-412E-4D47-B4CF-609D4B31C467}"/>
    <cellStyle name="Normal 5 4 3 4 2 3 2" xfId="5962" xr:uid="{86A75E66-FE14-48B2-8504-23D6A1283CFC}"/>
    <cellStyle name="Normal 5 4 3 4 2 4" xfId="5963" xr:uid="{0948BF77-140D-4AE7-9C71-3DAFDDE160AD}"/>
    <cellStyle name="Normal 5 4 3 4 3" xfId="1277" xr:uid="{D022404B-0C4A-479C-9DDF-BC069F543470}"/>
    <cellStyle name="Normal 5 4 3 4 3 2" xfId="1278" xr:uid="{CB273102-3826-4009-B013-AF32FACF8BA3}"/>
    <cellStyle name="Normal 5 4 3 4 4" xfId="1279" xr:uid="{B2092A94-889F-4188-8165-CC80811B47CB}"/>
    <cellStyle name="Normal 5 4 3 4 4 2" xfId="5964" xr:uid="{A5B9294C-7D69-4711-BE51-8FFE49CA3337}"/>
    <cellStyle name="Normal 5 4 3 4 5" xfId="5965" xr:uid="{0B688A50-7354-445C-930C-872A31F9F317}"/>
    <cellStyle name="Normal 5 4 3 5" xfId="555" xr:uid="{6A08D162-2639-42F2-ABB1-1188D7026DF5}"/>
    <cellStyle name="Normal 5 4 3 5 2" xfId="1280" xr:uid="{EFB40EAB-907A-4423-BBFD-DAC069E9B828}"/>
    <cellStyle name="Normal 5 4 3 5 2 2" xfId="1281" xr:uid="{BFAEEA9A-30BE-4113-A714-4ACD79020E74}"/>
    <cellStyle name="Normal 5 4 3 5 3" xfId="1282" xr:uid="{FB4336BA-917D-4C43-B63D-F1D0F958F473}"/>
    <cellStyle name="Normal 5 4 3 5 3 2" xfId="5966" xr:uid="{FB462C69-FDB4-40FC-A91F-488E7041F66C}"/>
    <cellStyle name="Normal 5 4 3 5 4" xfId="2855" xr:uid="{B7F4FC51-7485-4A7E-B831-F0EEBDDDB0EC}"/>
    <cellStyle name="Normal 5 4 3 6" xfId="1283" xr:uid="{297F68C4-212D-4089-9CD6-44CE3A316D78}"/>
    <cellStyle name="Normal 5 4 3 6 2" xfId="1284" xr:uid="{37E20320-7AFB-4663-BCB7-5F369350EB4F}"/>
    <cellStyle name="Normal 5 4 3 7" xfId="1285" xr:uid="{CE7BF405-11BA-4C7A-AD95-5522B518DB6A}"/>
    <cellStyle name="Normal 5 4 3 7 2" xfId="5967" xr:uid="{9C282833-3B67-4377-8FEE-FA48A8B16999}"/>
    <cellStyle name="Normal 5 4 3 8" xfId="2856" xr:uid="{69B2E991-6C8C-44F3-9DE7-4880EE46822B}"/>
    <cellStyle name="Normal 5 4 4" xfId="98" xr:uid="{321A2599-56FC-402C-B7AD-698807D7421B}"/>
    <cellStyle name="Normal 5 4 4 2" xfId="447" xr:uid="{5C51D38A-0304-49F3-8AE4-5A7B82B09D7A}"/>
    <cellStyle name="Normal 5 4 4 2 2" xfId="556" xr:uid="{0AD9C129-86C9-4908-A108-FF6AD49E5BDB}"/>
    <cellStyle name="Normal 5 4 4 2 2 2" xfId="1286" xr:uid="{93689FA2-B28E-4760-B65F-6C99352AFCD0}"/>
    <cellStyle name="Normal 5 4 4 2 2 2 2" xfId="1287" xr:uid="{F2E9775C-2B0D-4B2A-86F9-72D3B718D079}"/>
    <cellStyle name="Normal 5 4 4 2 2 3" xfId="1288" xr:uid="{0CC656B6-4F33-4002-BC4E-A886C72FFCB5}"/>
    <cellStyle name="Normal 5 4 4 2 2 3 2" xfId="5968" xr:uid="{F8411FAB-EF46-45B3-93E3-13397567EC6B}"/>
    <cellStyle name="Normal 5 4 4 2 2 4" xfId="2857" xr:uid="{8E3D723A-A23D-44B6-803B-7A5B64698AE7}"/>
    <cellStyle name="Normal 5 4 4 2 3" xfId="1289" xr:uid="{37D2049F-3998-412D-B032-1F5F898F6864}"/>
    <cellStyle name="Normal 5 4 4 2 3 2" xfId="1290" xr:uid="{7B5B58DA-7394-41C7-AA12-E338B9C94ABA}"/>
    <cellStyle name="Normal 5 4 4 2 4" xfId="1291" xr:uid="{E9BC89B7-83BA-46CB-B19F-C05E6FDFB38A}"/>
    <cellStyle name="Normal 5 4 4 2 4 2" xfId="5969" xr:uid="{71F15FC1-0F3D-420A-BDFA-D15CD252D250}"/>
    <cellStyle name="Normal 5 4 4 2 5" xfId="2858" xr:uid="{1DA1414E-DB96-4100-93D8-541E2E1A0605}"/>
    <cellStyle name="Normal 5 4 4 3" xfId="557" xr:uid="{CD788BC3-0E3A-4F18-A2E7-944B490A107E}"/>
    <cellStyle name="Normal 5 4 4 3 2" xfId="1292" xr:uid="{2F3D5358-21A9-4054-89FB-3BD2CA6FAC1C}"/>
    <cellStyle name="Normal 5 4 4 3 2 2" xfId="1293" xr:uid="{D0F68FCE-29C0-4BA0-B63E-643BEE68324D}"/>
    <cellStyle name="Normal 5 4 4 3 3" xfId="1294" xr:uid="{1645A27F-314D-48E9-AC0C-9C04C780A6F7}"/>
    <cellStyle name="Normal 5 4 4 3 3 2" xfId="5970" xr:uid="{27A17B30-AC2B-4947-89F8-1DDE64D376A5}"/>
    <cellStyle name="Normal 5 4 4 3 4" xfId="2859" xr:uid="{2616AABE-D1C5-403B-A77B-329A90C0E3EB}"/>
    <cellStyle name="Normal 5 4 4 4" xfId="1295" xr:uid="{A332D74F-3DA1-4BD1-8585-735D4F6824D4}"/>
    <cellStyle name="Normal 5 4 4 4 2" xfId="1296" xr:uid="{B2419020-A45A-4BD8-B1BF-6742E822115C}"/>
    <cellStyle name="Normal 5 4 4 4 3" xfId="2860" xr:uid="{22CB7BAF-7F57-4D9B-AE41-573EB5A3D720}"/>
    <cellStyle name="Normal 5 4 4 4 4" xfId="2861" xr:uid="{E6185EBC-069F-4414-90C3-EE86FA2A7C42}"/>
    <cellStyle name="Normal 5 4 4 5" xfId="1297" xr:uid="{6A138A9B-8A3C-4E7A-B845-5ADA5133673B}"/>
    <cellStyle name="Normal 5 4 4 5 2" xfId="5971" xr:uid="{2A579B37-ABBE-4065-8B59-2BC0A52175A3}"/>
    <cellStyle name="Normal 5 4 4 6" xfId="2862" xr:uid="{3F78C911-E635-4B00-BDB3-D0963DF1C135}"/>
    <cellStyle name="Normal 5 4 4 7" xfId="2863" xr:uid="{CA51A0F7-CBDF-4C44-A871-9897B01555E7}"/>
    <cellStyle name="Normal 5 4 5" xfId="302" xr:uid="{CF1FF983-9A7A-436E-BB4A-C222B4C6E0D4}"/>
    <cellStyle name="Normal 5 4 5 2" xfId="558" xr:uid="{DE3F2A28-1C74-4707-BE67-4D8AEA2F3DD7}"/>
    <cellStyle name="Normal 5 4 5 2 2" xfId="559" xr:uid="{DEC96EFD-40A5-4885-9BD7-88910907AB35}"/>
    <cellStyle name="Normal 5 4 5 2 2 2" xfId="1298" xr:uid="{A69EBE92-3FDA-47BE-B483-5631C5FBA927}"/>
    <cellStyle name="Normal 5 4 5 2 2 2 2" xfId="1299" xr:uid="{4AC168BA-250B-43F3-917E-6A7D9FDA4EDE}"/>
    <cellStyle name="Normal 5 4 5 2 2 3" xfId="1300" xr:uid="{58D75049-BFAC-4178-BAF5-2C835480241E}"/>
    <cellStyle name="Normal 5 4 5 2 2 3 2" xfId="5972" xr:uid="{7D1D9BCA-91A1-4E21-BCFA-B85D86A3628B}"/>
    <cellStyle name="Normal 5 4 5 2 2 4" xfId="5973" xr:uid="{25B9E82E-0224-4476-9475-153090B6A451}"/>
    <cellStyle name="Normal 5 4 5 2 3" xfId="1301" xr:uid="{6DEC8E78-6CA0-420F-ACEC-A0B3E532DD69}"/>
    <cellStyle name="Normal 5 4 5 2 3 2" xfId="1302" xr:uid="{34791243-962F-482C-B3DC-7570F05759D6}"/>
    <cellStyle name="Normal 5 4 5 2 4" xfId="1303" xr:uid="{8E928781-5ADA-44DE-893D-C793184FBB7A}"/>
    <cellStyle name="Normal 5 4 5 2 4 2" xfId="5974" xr:uid="{548A6C1E-208E-4959-9FC1-690243914E20}"/>
    <cellStyle name="Normal 5 4 5 2 5" xfId="5975" xr:uid="{73FE88CE-4C4B-4D5D-B49A-E2AFCF494F79}"/>
    <cellStyle name="Normal 5 4 5 3" xfId="560" xr:uid="{2E31E879-2122-4D2C-B0CE-77A2EEABA0BC}"/>
    <cellStyle name="Normal 5 4 5 3 2" xfId="1304" xr:uid="{DA768EA8-CD96-4B57-9106-9231EEB0FD12}"/>
    <cellStyle name="Normal 5 4 5 3 2 2" xfId="1305" xr:uid="{9E2E3A76-5DC7-4016-84BE-E062A314F2CB}"/>
    <cellStyle name="Normal 5 4 5 3 3" xfId="1306" xr:uid="{6045C026-3D73-4A00-87E0-097FC277FBC5}"/>
    <cellStyle name="Normal 5 4 5 3 3 2" xfId="5976" xr:uid="{5892FF63-8A4F-4E3A-B901-6D764AE89EE7}"/>
    <cellStyle name="Normal 5 4 5 3 4" xfId="2864" xr:uid="{BD6742FE-8851-4759-87EC-C94E06E3DF37}"/>
    <cellStyle name="Normal 5 4 5 4" xfId="1307" xr:uid="{3A891893-B323-4097-9A5B-A49BDD1F7817}"/>
    <cellStyle name="Normal 5 4 5 4 2" xfId="1308" xr:uid="{3B4DA1CC-E10E-4B02-B578-7C5F04881734}"/>
    <cellStyle name="Normal 5 4 5 5" xfId="1309" xr:uid="{DBE74B23-AA0B-4BE2-97C4-6DAB0A53FBC0}"/>
    <cellStyle name="Normal 5 4 5 5 2" xfId="5977" xr:uid="{EF2C0640-3649-49F6-9CB1-EF4876F1E756}"/>
    <cellStyle name="Normal 5 4 5 6" xfId="2865" xr:uid="{5414B20E-8732-475B-A0BC-EE5B14D738AE}"/>
    <cellStyle name="Normal 5 4 6" xfId="303" xr:uid="{21981C6D-4841-4BB0-BA01-BC1CD30B7D3B}"/>
    <cellStyle name="Normal 5 4 6 2" xfId="561" xr:uid="{00165F22-E83B-461A-A130-A5FD600F3B3E}"/>
    <cellStyle name="Normal 5 4 6 2 2" xfId="1310" xr:uid="{1B9EC927-DC99-46FD-85AF-F2A9EAB04B6F}"/>
    <cellStyle name="Normal 5 4 6 2 2 2" xfId="1311" xr:uid="{832EC81A-E753-48F9-9907-E0A1BA66EEEB}"/>
    <cellStyle name="Normal 5 4 6 2 3" xfId="1312" xr:uid="{DC572416-60CB-4A54-9277-AA93403BDDC8}"/>
    <cellStyle name="Normal 5 4 6 2 3 2" xfId="5978" xr:uid="{ACE8ECD9-0026-4375-B0EC-A791D7FB39B5}"/>
    <cellStyle name="Normal 5 4 6 2 4" xfId="2866" xr:uid="{45B56177-2F75-4653-9D60-9B079C189A79}"/>
    <cellStyle name="Normal 5 4 6 3" xfId="1313" xr:uid="{61F370F4-5B86-4ED3-A792-0F6CD1145CEB}"/>
    <cellStyle name="Normal 5 4 6 3 2" xfId="1314" xr:uid="{B4990E28-E5CA-46C6-8C9B-B1B9ADE2A742}"/>
    <cellStyle name="Normal 5 4 6 4" xfId="1315" xr:uid="{3D54D05A-FE64-46D3-89C3-A97DBE57D131}"/>
    <cellStyle name="Normal 5 4 6 4 2" xfId="5979" xr:uid="{BD3889AC-B52F-4D07-BA4E-1C0DEEA89BB4}"/>
    <cellStyle name="Normal 5 4 6 5" xfId="2867" xr:uid="{C1163F3C-22E4-4B7F-9FB9-816274CAEC54}"/>
    <cellStyle name="Normal 5 4 7" xfId="562" xr:uid="{E9A9521E-B318-43E6-826D-0B18F0F40BA1}"/>
    <cellStyle name="Normal 5 4 7 2" xfId="1316" xr:uid="{7417BC3D-37DD-43EC-8CAB-A589D6964B26}"/>
    <cellStyle name="Normal 5 4 7 2 2" xfId="1317" xr:uid="{71CF2295-1825-4603-9FD3-1B9D2D390787}"/>
    <cellStyle name="Normal 5 4 7 2 3" xfId="4419" xr:uid="{F15BE5B4-883B-429C-9952-9E24493EFF75}"/>
    <cellStyle name="Normal 5 4 7 2 3 2" xfId="6558" xr:uid="{830536C9-20C2-45F5-B3DD-0A293ADE2E52}"/>
    <cellStyle name="Normal 5 4 7 3" xfId="1318" xr:uid="{8D65FD78-17E4-403A-9DAD-CD142B3D5E25}"/>
    <cellStyle name="Normal 5 4 7 3 2" xfId="5980" xr:uid="{5884E175-AC42-4538-9201-68091C2CF36D}"/>
    <cellStyle name="Normal 5 4 7 4" xfId="2868" xr:uid="{1DB9BC39-28AE-4789-BD44-34D6DB489C50}"/>
    <cellStyle name="Normal 5 4 7 4 2" xfId="4584" xr:uid="{09FAB36A-5777-43E9-9573-FF73692E285B}"/>
    <cellStyle name="Normal 5 4 7 4 3" xfId="4685" xr:uid="{B6EABCF8-A235-4615-AE69-FFBF7C7A361F}"/>
    <cellStyle name="Normal 5 4 7 4 4" xfId="4611" xr:uid="{BB8365FD-FB47-4093-9A93-B5838FB4A28E}"/>
    <cellStyle name="Normal 5 4 8" xfId="1319" xr:uid="{98CB8DE5-137A-41B9-AC71-1E4DF2BEF602}"/>
    <cellStyle name="Normal 5 4 8 2" xfId="1320" xr:uid="{19DAAC4C-FC23-41D2-9F9D-5C319785207F}"/>
    <cellStyle name="Normal 5 4 8 3" xfId="2869" xr:uid="{8A2688D1-F473-403B-9C87-026D849EA3E2}"/>
    <cellStyle name="Normal 5 4 8 4" xfId="2870" xr:uid="{4A8449FE-E6E1-4C92-B1F0-E7ECD1562EF2}"/>
    <cellStyle name="Normal 5 4 9" xfId="1321" xr:uid="{A3023655-E5D6-4EB7-8ABD-198FAA5E25BB}"/>
    <cellStyle name="Normal 5 4 9 2" xfId="5981" xr:uid="{8DA660C0-FCFD-4F23-A8D1-B6F8824C25E9}"/>
    <cellStyle name="Normal 5 5" xfId="99" xr:uid="{8C7CB2B6-10B5-4648-B284-165554CD8D51}"/>
    <cellStyle name="Normal 5 5 10" xfId="2871" xr:uid="{DA0BF087-E118-41FB-A94E-2FA016F5E1CF}"/>
    <cellStyle name="Normal 5 5 11" xfId="2872" xr:uid="{579A57AB-2E4E-457F-99E4-EB10C57FBF5D}"/>
    <cellStyle name="Normal 5 5 2" xfId="100" xr:uid="{8E338EBB-E17F-4466-B956-8D0B2FB55C65}"/>
    <cellStyle name="Normal 5 5 2 2" xfId="101" xr:uid="{80318E64-B6EB-4FE0-8242-393D34FE7124}"/>
    <cellStyle name="Normal 5 5 2 2 2" xfId="304" xr:uid="{7EF9281A-FB81-4732-B904-44D477FA3C24}"/>
    <cellStyle name="Normal 5 5 2 2 2 2" xfId="563" xr:uid="{205DADA7-DEFB-498F-9894-490C73BB3795}"/>
    <cellStyle name="Normal 5 5 2 2 2 2 2" xfId="1322" xr:uid="{1C5F6136-029F-4BBD-BAE6-73BFDD03FE49}"/>
    <cellStyle name="Normal 5 5 2 2 2 2 2 2" xfId="1323" xr:uid="{97A2016B-BE8B-45AC-9666-09C405753F6A}"/>
    <cellStyle name="Normal 5 5 2 2 2 2 3" xfId="1324" xr:uid="{AED8725A-A67B-4567-86F5-83A97F7E387B}"/>
    <cellStyle name="Normal 5 5 2 2 2 2 3 2" xfId="5982" xr:uid="{2FF6F72C-616D-4AA3-AD23-3FC1775D0099}"/>
    <cellStyle name="Normal 5 5 2 2 2 2 4" xfId="2873" xr:uid="{2B4BEAF0-E416-4FCE-B245-802D820C54D4}"/>
    <cellStyle name="Normal 5 5 2 2 2 3" xfId="1325" xr:uid="{6F0E4A11-7C66-4162-9E3E-4C1B1B9AFA84}"/>
    <cellStyle name="Normal 5 5 2 2 2 3 2" xfId="1326" xr:uid="{8EADBEF9-008C-42D1-B141-19A9B48E96CF}"/>
    <cellStyle name="Normal 5 5 2 2 2 3 3" xfId="2874" xr:uid="{E5BA7CB5-D5F9-4A22-B0E8-B6E1DA3C6792}"/>
    <cellStyle name="Normal 5 5 2 2 2 3 4" xfId="2875" xr:uid="{8419D03C-4756-4130-A939-D58D3258CB13}"/>
    <cellStyle name="Normal 5 5 2 2 2 4" xfId="1327" xr:uid="{B34E5583-075E-4439-AE4D-9249A4724C05}"/>
    <cellStyle name="Normal 5 5 2 2 2 4 2" xfId="5983" xr:uid="{E7CC9B59-8E7A-4DF9-A87B-7F3F19B5BCC0}"/>
    <cellStyle name="Normal 5 5 2 2 2 5" xfId="2876" xr:uid="{338F0552-FDF5-4D0B-80B4-3AE8079E571F}"/>
    <cellStyle name="Normal 5 5 2 2 2 6" xfId="2877" xr:uid="{34F5C621-7172-47F2-B875-541D02F0EF64}"/>
    <cellStyle name="Normal 5 5 2 2 3" xfId="564" xr:uid="{DC60EA89-713A-4CD3-A32F-04C9DA673805}"/>
    <cellStyle name="Normal 5 5 2 2 3 2" xfId="1328" xr:uid="{ECD3645A-8DDA-4E76-9F13-5862EC6DEBEA}"/>
    <cellStyle name="Normal 5 5 2 2 3 2 2" xfId="1329" xr:uid="{9091459F-C116-46A0-8F7F-E2B570C6F20D}"/>
    <cellStyle name="Normal 5 5 2 2 3 2 3" xfId="2878" xr:uid="{7A903F7C-1649-4425-AB1D-3495CF45377C}"/>
    <cellStyle name="Normal 5 5 2 2 3 2 4" xfId="2879" xr:uid="{8317AB79-EEC8-4322-8007-044545ECE38A}"/>
    <cellStyle name="Normal 5 5 2 2 3 3" xfId="1330" xr:uid="{4C35A10F-3615-4CBB-BB10-238358EFB47C}"/>
    <cellStyle name="Normal 5 5 2 2 3 3 2" xfId="5984" xr:uid="{3FE88792-63F9-4ED9-986F-4F5F9A20B04C}"/>
    <cellStyle name="Normal 5 5 2 2 3 4" xfId="2880" xr:uid="{EF2B57F5-5918-4115-927C-CBA826C440F7}"/>
    <cellStyle name="Normal 5 5 2 2 3 5" xfId="2881" xr:uid="{D8B2C200-EB9F-4E49-8C8D-108DB5698209}"/>
    <cellStyle name="Normal 5 5 2 2 4" xfId="1331" xr:uid="{65968FFE-770E-424D-ACD9-E48D541CD450}"/>
    <cellStyle name="Normal 5 5 2 2 4 2" xfId="1332" xr:uid="{DF31C463-3E1C-42CB-81DC-20C8CEA59D9B}"/>
    <cellStyle name="Normal 5 5 2 2 4 3" xfId="2882" xr:uid="{B2302962-F26A-46A8-B187-E3B1401475B2}"/>
    <cellStyle name="Normal 5 5 2 2 4 4" xfId="2883" xr:uid="{92330653-36EB-4394-82D2-DBC3BE491221}"/>
    <cellStyle name="Normal 5 5 2 2 5" xfId="1333" xr:uid="{F0D54848-2760-4ACA-B930-FA2758E36D99}"/>
    <cellStyle name="Normal 5 5 2 2 5 2" xfId="2884" xr:uid="{08996574-8B46-488B-98C1-076D97428FC7}"/>
    <cellStyle name="Normal 5 5 2 2 5 3" xfId="2885" xr:uid="{3C0F1E58-C59C-4807-9A0B-5BBAB3D7F5A1}"/>
    <cellStyle name="Normal 5 5 2 2 5 4" xfId="2886" xr:uid="{C88523F4-99EF-4224-93A6-31C6BD08FE60}"/>
    <cellStyle name="Normal 5 5 2 2 6" xfId="2887" xr:uid="{F77E7939-CDD3-491E-98D2-ECF3342F84BB}"/>
    <cellStyle name="Normal 5 5 2 2 7" xfId="2888" xr:uid="{A4FFBFF3-1A7F-426B-ACD8-11BF582363BE}"/>
    <cellStyle name="Normal 5 5 2 2 8" xfId="2889" xr:uid="{C422F738-97B0-4689-9C43-5F5696F8D7A7}"/>
    <cellStyle name="Normal 5 5 2 3" xfId="305" xr:uid="{7ED86641-2083-48EE-B591-EA057F231C19}"/>
    <cellStyle name="Normal 5 5 2 3 2" xfId="565" xr:uid="{679C0072-3CB9-46B4-B570-C4D8DDCB0D53}"/>
    <cellStyle name="Normal 5 5 2 3 2 2" xfId="566" xr:uid="{8A7B9532-41DF-469F-89C9-51959A5334D0}"/>
    <cellStyle name="Normal 5 5 2 3 2 2 2" xfId="1334" xr:uid="{D483602A-54B9-4AD3-8D45-78EB32ECCA6A}"/>
    <cellStyle name="Normal 5 5 2 3 2 2 2 2" xfId="1335" xr:uid="{666C6A78-F1F0-48A9-87B7-07F62CC85625}"/>
    <cellStyle name="Normal 5 5 2 3 2 2 3" xfId="1336" xr:uid="{26A05FD1-58B4-42E5-8E48-6E7EA9640B4B}"/>
    <cellStyle name="Normal 5 5 2 3 2 2 3 2" xfId="5985" xr:uid="{C741CEC1-2E52-4FDE-BD7B-21FA78E1F24A}"/>
    <cellStyle name="Normal 5 5 2 3 2 2 4" xfId="5986" xr:uid="{3A4C06C3-A05B-48B7-AC66-E26EB746BCDF}"/>
    <cellStyle name="Normal 5 5 2 3 2 3" xfId="1337" xr:uid="{6F373222-2785-4F3C-8C5E-E001078414E9}"/>
    <cellStyle name="Normal 5 5 2 3 2 3 2" xfId="1338" xr:uid="{8B394E39-5B60-4CDB-8A41-A404683F9C17}"/>
    <cellStyle name="Normal 5 5 2 3 2 4" xfId="1339" xr:uid="{72835D75-16DC-4DE7-B71D-9CB9026F036B}"/>
    <cellStyle name="Normal 5 5 2 3 2 4 2" xfId="5987" xr:uid="{6EA38F6A-8730-4DC4-BE0A-8463822EFCB0}"/>
    <cellStyle name="Normal 5 5 2 3 2 5" xfId="5988" xr:uid="{F2AD71A2-34A5-4FD5-83EC-9FAFFE4C9D62}"/>
    <cellStyle name="Normal 5 5 2 3 3" xfId="567" xr:uid="{F2A40DC3-7890-40C4-A0DF-EBA2B5FF74EB}"/>
    <cellStyle name="Normal 5 5 2 3 3 2" xfId="1340" xr:uid="{A91E56C4-63DE-4191-81E3-205CBE9639AB}"/>
    <cellStyle name="Normal 5 5 2 3 3 2 2" xfId="1341" xr:uid="{B331A6BE-BCFA-446C-93D5-5F4442E5A892}"/>
    <cellStyle name="Normal 5 5 2 3 3 3" xfId="1342" xr:uid="{EE85A298-D2EC-45BA-81A0-8BA95E38499B}"/>
    <cellStyle name="Normal 5 5 2 3 3 3 2" xfId="5989" xr:uid="{27EA4CEC-3BC0-41DE-91BF-E3273971650A}"/>
    <cellStyle name="Normal 5 5 2 3 3 4" xfId="2890" xr:uid="{19D58993-2451-4DC2-9651-51447664503B}"/>
    <cellStyle name="Normal 5 5 2 3 4" xfId="1343" xr:uid="{7B6C5507-52C1-483C-B9A9-E61C1A291280}"/>
    <cellStyle name="Normal 5 5 2 3 4 2" xfId="1344" xr:uid="{FC1CE7BE-8AAA-439E-9D7F-8135FDFA0D93}"/>
    <cellStyle name="Normal 5 5 2 3 5" xfId="1345" xr:uid="{C13E58C4-BA67-4266-949A-C80BB4CF6DEE}"/>
    <cellStyle name="Normal 5 5 2 3 5 2" xfId="5990" xr:uid="{F5BCB25E-1CC9-4E1C-B814-EC856634ECE2}"/>
    <cellStyle name="Normal 5 5 2 3 6" xfId="2891" xr:uid="{28C4153C-C1AA-44E3-84DE-265D32DE2D72}"/>
    <cellStyle name="Normal 5 5 2 4" xfId="306" xr:uid="{B95B9EA2-DBFD-4971-9577-1CE3C38EA455}"/>
    <cellStyle name="Normal 5 5 2 4 2" xfId="568" xr:uid="{FCED64C1-52D1-42E1-84B3-7D91F5358EFD}"/>
    <cellStyle name="Normal 5 5 2 4 2 2" xfId="1346" xr:uid="{7807A23B-A3D6-46B2-B821-BEB6FA713501}"/>
    <cellStyle name="Normal 5 5 2 4 2 2 2" xfId="1347" xr:uid="{B61D426A-2FC9-409A-B1A5-FE2BF1A1430E}"/>
    <cellStyle name="Normal 5 5 2 4 2 3" xfId="1348" xr:uid="{FBC069D3-1922-4EDC-A1F2-04C294E339DB}"/>
    <cellStyle name="Normal 5 5 2 4 2 3 2" xfId="5991" xr:uid="{00764446-835E-4F4B-AA38-2ACD5EF025CE}"/>
    <cellStyle name="Normal 5 5 2 4 2 4" xfId="2892" xr:uid="{7F7D2FD5-4477-44E4-B5F6-8DDC4DB84CEF}"/>
    <cellStyle name="Normal 5 5 2 4 3" xfId="1349" xr:uid="{E9CAED41-0B9F-4532-9FB1-E8334AEFCDBD}"/>
    <cellStyle name="Normal 5 5 2 4 3 2" xfId="1350" xr:uid="{1FF73C1B-193C-4806-AD70-7F4A562361B2}"/>
    <cellStyle name="Normal 5 5 2 4 4" xfId="1351" xr:uid="{22A32515-A1B3-44C1-8204-F34F08929A1A}"/>
    <cellStyle name="Normal 5 5 2 4 4 2" xfId="5992" xr:uid="{C5910CEE-90CA-443B-9808-958A4109C1A9}"/>
    <cellStyle name="Normal 5 5 2 4 5" xfId="2893" xr:uid="{CD1E43EB-62C3-4080-96BC-73FBFE42A3C3}"/>
    <cellStyle name="Normal 5 5 2 5" xfId="307" xr:uid="{E27C8EFB-C7A4-4A44-84D7-9665B2A20D14}"/>
    <cellStyle name="Normal 5 5 2 5 2" xfId="1352" xr:uid="{BA0DB43C-F1F8-472D-8CAF-2198F9E11D3D}"/>
    <cellStyle name="Normal 5 5 2 5 2 2" xfId="1353" xr:uid="{7F917A9C-2C20-4C08-91B4-094773C69D14}"/>
    <cellStyle name="Normal 5 5 2 5 3" xfId="1354" xr:uid="{BE45F783-705E-4776-8B76-645DE5D38EF2}"/>
    <cellStyle name="Normal 5 5 2 5 3 2" xfId="5993" xr:uid="{3F2FB1F9-FC83-44D7-9EA6-05DA823DAD82}"/>
    <cellStyle name="Normal 5 5 2 5 4" xfId="2894" xr:uid="{3733A45F-67D7-4476-9505-15AB8F97918D}"/>
    <cellStyle name="Normal 5 5 2 6" xfId="1355" xr:uid="{7A8BA478-65FC-409E-A41F-93AF4A5DA28A}"/>
    <cellStyle name="Normal 5 5 2 6 2" xfId="1356" xr:uid="{0791B253-C7EA-44C1-9DF4-513A757B393E}"/>
    <cellStyle name="Normal 5 5 2 6 3" xfId="2895" xr:uid="{5C15499C-B5FF-4D0C-AB10-2D6533579BDF}"/>
    <cellStyle name="Normal 5 5 2 6 4" xfId="2896" xr:uid="{B2D84EE1-03F3-4612-A112-AA2A68B87410}"/>
    <cellStyle name="Normal 5 5 2 7" xfId="1357" xr:uid="{6A986666-E213-4F5C-8D72-84A2185E625A}"/>
    <cellStyle name="Normal 5 5 2 7 2" xfId="5994" xr:uid="{CE1F6BBB-CEE6-4ABA-B2F6-D4A5F90EC83B}"/>
    <cellStyle name="Normal 5 5 2 8" xfId="2897" xr:uid="{AE2C2565-09E6-470B-8A04-1355618A6E28}"/>
    <cellStyle name="Normal 5 5 2 9" xfId="2898" xr:uid="{E48069AC-BD0A-45DB-802B-CBF4608727CC}"/>
    <cellStyle name="Normal 5 5 3" xfId="102" xr:uid="{E53A020D-9396-43E2-97D9-E763D3D06BBA}"/>
    <cellStyle name="Normal 5 5 3 2" xfId="103" xr:uid="{5377D19F-2765-4751-80E4-007BD0FA943B}"/>
    <cellStyle name="Normal 5 5 3 2 2" xfId="569" xr:uid="{BC6DE224-1AFC-4399-AFFC-9E4CB37AE72E}"/>
    <cellStyle name="Normal 5 5 3 2 2 2" xfId="1358" xr:uid="{3B920877-DD41-434D-8182-2FF11A1848E8}"/>
    <cellStyle name="Normal 5 5 3 2 2 2 2" xfId="1359" xr:uid="{319CFCAA-8FC9-4947-A5A8-5B9E8D8E6CDA}"/>
    <cellStyle name="Normal 5 5 3 2 2 2 2 2" xfId="4469" xr:uid="{44C64564-F83D-494F-B0E0-201066F8F9AA}"/>
    <cellStyle name="Normal 5 5 3 2 2 2 3" xfId="4470" xr:uid="{1AB9206F-D049-4015-AABA-3E507008F8EA}"/>
    <cellStyle name="Normal 5 5 3 2 2 3" xfId="1360" xr:uid="{E5E2C91E-A267-4CF8-AC5F-4B6E0FA833DB}"/>
    <cellStyle name="Normal 5 5 3 2 2 3 2" xfId="4471" xr:uid="{4C52C9C4-D073-4575-BE29-23EBB702C1ED}"/>
    <cellStyle name="Normal 5 5 3 2 2 4" xfId="2899" xr:uid="{371B7EB8-1DCC-4A77-96AA-6ED3B215749F}"/>
    <cellStyle name="Normal 5 5 3 2 3" xfId="1361" xr:uid="{C288331C-116D-4717-A87D-017267F6B895}"/>
    <cellStyle name="Normal 5 5 3 2 3 2" xfId="1362" xr:uid="{F9431A37-B50E-453E-8F2B-696FFB9AB0FF}"/>
    <cellStyle name="Normal 5 5 3 2 3 2 2" xfId="4472" xr:uid="{DD3CBEC5-AD00-4287-BD82-5822FB7277CC}"/>
    <cellStyle name="Normal 5 5 3 2 3 3" xfId="2900" xr:uid="{295D6094-737B-4DDD-BE1C-E0176128AABA}"/>
    <cellStyle name="Normal 5 5 3 2 3 4" xfId="2901" xr:uid="{7BB265F1-9659-4E19-80C1-CA33E7CFDA0F}"/>
    <cellStyle name="Normal 5 5 3 2 4" xfId="1363" xr:uid="{2E384A8C-70A3-4321-90A1-F71C21809CA6}"/>
    <cellStyle name="Normal 5 5 3 2 4 2" xfId="4473" xr:uid="{B7CAE74C-65F7-4ABD-9106-BF0EE133832E}"/>
    <cellStyle name="Normal 5 5 3 2 5" xfId="2902" xr:uid="{593433AA-8D14-4958-96A4-236D9D0302B2}"/>
    <cellStyle name="Normal 5 5 3 2 6" xfId="2903" xr:uid="{FC8B26C8-7D20-4CD4-B3C2-834D52E69347}"/>
    <cellStyle name="Normal 5 5 3 3" xfId="308" xr:uid="{8A48C8B5-F788-4F14-970C-79A7270C6857}"/>
    <cellStyle name="Normal 5 5 3 3 2" xfId="1364" xr:uid="{4D6AC0C0-A2D9-42BF-BFAD-9D38B6BC16C6}"/>
    <cellStyle name="Normal 5 5 3 3 2 2" xfId="1365" xr:uid="{91EF9B4F-0344-4D2B-B9A4-E34E96D1C403}"/>
    <cellStyle name="Normal 5 5 3 3 2 2 2" xfId="4474" xr:uid="{3CDF3015-CD86-4E01-ABD7-FFB91E91504F}"/>
    <cellStyle name="Normal 5 5 3 3 2 3" xfId="2904" xr:uid="{5F26DCC6-E15C-4428-9F7A-559DE0D81A68}"/>
    <cellStyle name="Normal 5 5 3 3 2 4" xfId="2905" xr:uid="{F1A0EDE1-86E1-4D6C-A483-D9CC76F76351}"/>
    <cellStyle name="Normal 5 5 3 3 3" xfId="1366" xr:uid="{07924584-7FE7-42C8-B310-763C05971C44}"/>
    <cellStyle name="Normal 5 5 3 3 3 2" xfId="4475" xr:uid="{543C7E04-47EB-4B6C-8D5C-0A41C500BEAD}"/>
    <cellStyle name="Normal 5 5 3 3 4" xfId="2906" xr:uid="{89192CEF-51B6-4572-B3C9-EC21A7DA741B}"/>
    <cellStyle name="Normal 5 5 3 3 5" xfId="2907" xr:uid="{E2ACED02-9B96-42A5-849F-A0EC1EF5E2B5}"/>
    <cellStyle name="Normal 5 5 3 4" xfId="1367" xr:uid="{DB8225BE-A685-4EC5-954C-988D1F49F46E}"/>
    <cellStyle name="Normal 5 5 3 4 2" xfId="1368" xr:uid="{743D6A4A-307E-4AB1-949B-C2326D12BDA5}"/>
    <cellStyle name="Normal 5 5 3 4 2 2" xfId="4476" xr:uid="{443D903B-3F7C-48B6-8E37-8F2C367F88F7}"/>
    <cellStyle name="Normal 5 5 3 4 3" xfId="2908" xr:uid="{59695D34-DB3E-488F-9AA1-76FE47D9184B}"/>
    <cellStyle name="Normal 5 5 3 4 4" xfId="2909" xr:uid="{F4E9AB09-3B48-44F0-B145-730BDB983A2E}"/>
    <cellStyle name="Normal 5 5 3 5" xfId="1369" xr:uid="{192E6708-51CE-4B6A-AFC5-88A05F84A57D}"/>
    <cellStyle name="Normal 5 5 3 5 2" xfId="2910" xr:uid="{01AC57A3-34B7-4C45-B3B6-110FF4E991F8}"/>
    <cellStyle name="Normal 5 5 3 5 3" xfId="2911" xr:uid="{2FA33AE3-2117-40E9-ADDC-8B0D0B66EC30}"/>
    <cellStyle name="Normal 5 5 3 5 4" xfId="2912" xr:uid="{8C8662C6-B8C3-4406-B4C2-B77C96FEE567}"/>
    <cellStyle name="Normal 5 5 3 6" xfId="2913" xr:uid="{110D798D-DA4C-448A-97F2-A60C3BEB3C1B}"/>
    <cellStyle name="Normal 5 5 3 7" xfId="2914" xr:uid="{7DEE6726-30DF-43E6-9678-693A5C303570}"/>
    <cellStyle name="Normal 5 5 3 8" xfId="2915" xr:uid="{7CA7099E-3053-41A6-80D6-A62EF3D65C04}"/>
    <cellStyle name="Normal 5 5 4" xfId="104" xr:uid="{8E762CD1-35E1-4AD8-8678-708AA40094FF}"/>
    <cellStyle name="Normal 5 5 4 2" xfId="570" xr:uid="{D9247F42-1C0F-490A-9B48-5FE1E5CFFCFC}"/>
    <cellStyle name="Normal 5 5 4 2 2" xfId="571" xr:uid="{D1C4AC6D-068B-47B2-98AA-D8B93C7C13C2}"/>
    <cellStyle name="Normal 5 5 4 2 2 2" xfId="1370" xr:uid="{D0D45C87-635C-4AD0-8CAD-3400BA594F11}"/>
    <cellStyle name="Normal 5 5 4 2 2 2 2" xfId="1371" xr:uid="{44149FBE-2982-4CCC-844B-55E7E932E2AA}"/>
    <cellStyle name="Normal 5 5 4 2 2 3" xfId="1372" xr:uid="{AF8A245C-6E9C-4D76-A33C-246AAA76084C}"/>
    <cellStyle name="Normal 5 5 4 2 2 3 2" xfId="5995" xr:uid="{3C255B03-AE38-4361-8A91-E258A55FC96D}"/>
    <cellStyle name="Normal 5 5 4 2 2 4" xfId="2916" xr:uid="{C47575E2-B8BE-4344-81F1-5EBA27447030}"/>
    <cellStyle name="Normal 5 5 4 2 3" xfId="1373" xr:uid="{77D7A8D3-363D-4275-BBB2-E56CAC8D1242}"/>
    <cellStyle name="Normal 5 5 4 2 3 2" xfId="1374" xr:uid="{2848CD27-DD78-4FCD-990E-537525A01EC4}"/>
    <cellStyle name="Normal 5 5 4 2 4" xfId="1375" xr:uid="{7775D306-8B23-4DAC-85F3-791570A1A1C9}"/>
    <cellStyle name="Normal 5 5 4 2 4 2" xfId="5996" xr:uid="{C4769699-26F9-488B-8ED9-1D7E4FBE7396}"/>
    <cellStyle name="Normal 5 5 4 2 5" xfId="2917" xr:uid="{9E3B99CA-3679-4D07-8076-CF7CC8DA849F}"/>
    <cellStyle name="Normal 5 5 4 3" xfId="572" xr:uid="{A2C70AF1-543C-448C-8223-22B649A671B5}"/>
    <cellStyle name="Normal 5 5 4 3 2" xfId="1376" xr:uid="{1D7EF2BB-EAB4-4DF1-8BD8-95EAC519ED4F}"/>
    <cellStyle name="Normal 5 5 4 3 2 2" xfId="1377" xr:uid="{8756CC85-380A-4001-8BC1-659C35A351FD}"/>
    <cellStyle name="Normal 5 5 4 3 3" xfId="1378" xr:uid="{D2E2C5EA-E17C-4AE2-8C45-C22245CC3830}"/>
    <cellStyle name="Normal 5 5 4 3 3 2" xfId="5997" xr:uid="{6869C31A-8771-4B65-AC0E-69E2F5464BCF}"/>
    <cellStyle name="Normal 5 5 4 3 4" xfId="2918" xr:uid="{79DA2CCD-6214-455C-990A-9A9F54AB68B8}"/>
    <cellStyle name="Normal 5 5 4 4" xfId="1379" xr:uid="{B698EB69-E898-4713-8299-5D4C746305F9}"/>
    <cellStyle name="Normal 5 5 4 4 2" xfId="1380" xr:uid="{D5276546-6253-49F9-8467-519D44F76E3A}"/>
    <cellStyle name="Normal 5 5 4 4 3" xfId="2919" xr:uid="{64C6F32C-8516-4667-9B12-DC80D667900C}"/>
    <cellStyle name="Normal 5 5 4 4 4" xfId="2920" xr:uid="{DAD7D81A-A2B5-4EC1-9CC5-07FFF9DA1969}"/>
    <cellStyle name="Normal 5 5 4 5" xfId="1381" xr:uid="{F5A5399B-5FBA-4EB6-8188-600775168C3F}"/>
    <cellStyle name="Normal 5 5 4 5 2" xfId="5998" xr:uid="{C98073A9-2216-45A7-B8DE-F2DD9054F95B}"/>
    <cellStyle name="Normal 5 5 4 6" xfId="2921" xr:uid="{7A508DE5-BC15-4DD4-9452-B72876728503}"/>
    <cellStyle name="Normal 5 5 4 7" xfId="2922" xr:uid="{E1CCA969-A5FD-4766-9F46-EB2DB7EAC897}"/>
    <cellStyle name="Normal 5 5 5" xfId="309" xr:uid="{9890D179-8A3A-4BF2-BFA4-CE9C0848C779}"/>
    <cellStyle name="Normal 5 5 5 2" xfId="573" xr:uid="{80F5E258-151A-4CD9-9A8E-8448F4DEC5C5}"/>
    <cellStyle name="Normal 5 5 5 2 2" xfId="1382" xr:uid="{3E7712B7-D928-46B2-93A6-CA896EC2BDE7}"/>
    <cellStyle name="Normal 5 5 5 2 2 2" xfId="1383" xr:uid="{068DC8E5-AF9B-4C5E-9369-853F48F29EDE}"/>
    <cellStyle name="Normal 5 5 5 2 3" xfId="1384" xr:uid="{7B867FE1-0DD4-4CF3-8EEE-1830A2F7699E}"/>
    <cellStyle name="Normal 5 5 5 2 3 2" xfId="5999" xr:uid="{42AB31EA-E4FB-406D-BD1A-3C44A6E2B75D}"/>
    <cellStyle name="Normal 5 5 5 2 4" xfId="2923" xr:uid="{B47CDA63-1623-483E-9E4B-2DDAAD3072B7}"/>
    <cellStyle name="Normal 5 5 5 3" xfId="1385" xr:uid="{FA6B924E-23A9-4790-8F63-35CCD25B330F}"/>
    <cellStyle name="Normal 5 5 5 3 2" xfId="1386" xr:uid="{751BD259-089A-41CE-82C0-8886DE4AA0D6}"/>
    <cellStyle name="Normal 5 5 5 3 3" xfId="2924" xr:uid="{D8091E53-BB64-4D6E-A1D4-AA532BE7C5E2}"/>
    <cellStyle name="Normal 5 5 5 3 4" xfId="2925" xr:uid="{B20A2C22-E9E2-4F3E-80D4-ED0715311B2B}"/>
    <cellStyle name="Normal 5 5 5 4" xfId="1387" xr:uid="{18F50BF3-37E6-411E-83D9-9B85849E17C0}"/>
    <cellStyle name="Normal 5 5 5 4 2" xfId="6000" xr:uid="{FD6071DF-E775-4BF6-8E69-81F4EA15F4C5}"/>
    <cellStyle name="Normal 5 5 5 5" xfId="2926" xr:uid="{D7D87A28-7122-47B5-AD03-EB072E822F70}"/>
    <cellStyle name="Normal 5 5 5 6" xfId="2927" xr:uid="{9F435CC5-17D1-4423-923E-975B67B0805B}"/>
    <cellStyle name="Normal 5 5 6" xfId="310" xr:uid="{413104CE-8937-4456-8419-51FB9ADDFEFF}"/>
    <cellStyle name="Normal 5 5 6 2" xfId="1388" xr:uid="{41D6468C-FCE1-4F24-BB4C-E4C6B97BCFE7}"/>
    <cellStyle name="Normal 5 5 6 2 2" xfId="1389" xr:uid="{14BC9C64-10B1-4A31-B721-868930A51E96}"/>
    <cellStyle name="Normal 5 5 6 2 3" xfId="2928" xr:uid="{3E72F64F-25A3-407E-8F96-540EB9ADC04F}"/>
    <cellStyle name="Normal 5 5 6 2 4" xfId="2929" xr:uid="{6D51076D-786E-4F27-98FE-44C37B5813FF}"/>
    <cellStyle name="Normal 5 5 6 3" xfId="1390" xr:uid="{6040AF74-B153-4596-92D1-779E767CE994}"/>
    <cellStyle name="Normal 5 5 6 3 2" xfId="6001" xr:uid="{005BA6B0-655B-4EEE-905C-3FAF6ED53F27}"/>
    <cellStyle name="Normal 5 5 6 4" xfId="2930" xr:uid="{34A956BE-4F59-495A-9EFD-462D17D11843}"/>
    <cellStyle name="Normal 5 5 6 5" xfId="2931" xr:uid="{EBA64711-A09D-4B7B-B95E-3F0F30211FF1}"/>
    <cellStyle name="Normal 5 5 7" xfId="1391" xr:uid="{FD290C9C-8981-4381-82F1-83EB798A5084}"/>
    <cellStyle name="Normal 5 5 7 2" xfId="1392" xr:uid="{96D78412-4938-4400-8354-1491A96AA145}"/>
    <cellStyle name="Normal 5 5 7 3" xfId="2932" xr:uid="{746BAA80-2CF0-4A6E-A2C1-EFBFD300366D}"/>
    <cellStyle name="Normal 5 5 7 4" xfId="2933" xr:uid="{638EC02F-F8AD-4D1F-AE48-1FA10F6FC71A}"/>
    <cellStyle name="Normal 5 5 8" xfId="1393" xr:uid="{13EC86A5-B7D7-4604-8A8D-AF55674EC88E}"/>
    <cellStyle name="Normal 5 5 8 2" xfId="2934" xr:uid="{45280B00-7F61-45D8-A2F8-59CE97CDCB2E}"/>
    <cellStyle name="Normal 5 5 8 3" xfId="2935" xr:uid="{3F2782AD-B5FE-4751-B80C-56D3082E125E}"/>
    <cellStyle name="Normal 5 5 8 4" xfId="2936" xr:uid="{B7073002-8EC3-475F-8DFB-8CF10BF7C5AC}"/>
    <cellStyle name="Normal 5 5 9" xfId="2937" xr:uid="{C479E146-B1B0-4E1B-9111-CDA54D8DC3D9}"/>
    <cellStyle name="Normal 5 6" xfId="105" xr:uid="{51951F61-CDDE-45A2-B3AA-EB7450B994F2}"/>
    <cellStyle name="Normal 5 6 10" xfId="2938" xr:uid="{130972AC-D0B1-4DFC-A9FB-F6792EC27AA5}"/>
    <cellStyle name="Normal 5 6 11" xfId="2939" xr:uid="{92C1D6F6-B2CD-4C25-B45E-CF5C42A86C83}"/>
    <cellStyle name="Normal 5 6 2" xfId="106" xr:uid="{616EACA3-1A5C-4751-B2A5-321C9C0DFB9F}"/>
    <cellStyle name="Normal 5 6 2 2" xfId="311" xr:uid="{6B14444E-B6B6-499C-B0F7-6DE76C8A8AA2}"/>
    <cellStyle name="Normal 5 6 2 2 2" xfId="574" xr:uid="{8FD28C64-5655-40C2-9C2A-0E4E44A799F9}"/>
    <cellStyle name="Normal 5 6 2 2 2 2" xfId="575" xr:uid="{F306BDF3-EE2E-4B59-8708-164524A1C2D7}"/>
    <cellStyle name="Normal 5 6 2 2 2 2 2" xfId="1394" xr:uid="{37BADB4F-353E-4BD7-BB35-35C6D646BB7B}"/>
    <cellStyle name="Normal 5 6 2 2 2 2 3" xfId="2940" xr:uid="{A8B3D6BD-838E-43A2-9628-3E480E5EF7DD}"/>
    <cellStyle name="Normal 5 6 2 2 2 2 4" xfId="2941" xr:uid="{46ED5BB2-59C8-47BC-8A0A-205661A4D375}"/>
    <cellStyle name="Normal 5 6 2 2 2 3" xfId="1395" xr:uid="{CC451AA0-7EB8-4367-B387-35A9FAF7690C}"/>
    <cellStyle name="Normal 5 6 2 2 2 3 2" xfId="2942" xr:uid="{D08EB4E4-81C4-485A-947C-7757FCE93AAA}"/>
    <cellStyle name="Normal 5 6 2 2 2 3 3" xfId="2943" xr:uid="{48557EFB-9F88-4553-8862-005226D41F78}"/>
    <cellStyle name="Normal 5 6 2 2 2 3 4" xfId="2944" xr:uid="{130DF969-E7CB-49C4-A61F-973D3AC809CF}"/>
    <cellStyle name="Normal 5 6 2 2 2 4" xfId="2945" xr:uid="{718E4905-8A9B-48D7-B032-3696D8B7AD63}"/>
    <cellStyle name="Normal 5 6 2 2 2 5" xfId="2946" xr:uid="{EBC2891C-4564-43BF-BD39-80667D084774}"/>
    <cellStyle name="Normal 5 6 2 2 2 6" xfId="2947" xr:uid="{5FEAB347-2EB5-4B79-AA5C-16745FB5B1CE}"/>
    <cellStyle name="Normal 5 6 2 2 3" xfId="576" xr:uid="{33790F7B-8149-45A7-B46B-3565C153692C}"/>
    <cellStyle name="Normal 5 6 2 2 3 2" xfId="1396" xr:uid="{E90FB0ED-9613-4DE7-B771-B3629DA4755D}"/>
    <cellStyle name="Normal 5 6 2 2 3 2 2" xfId="2948" xr:uid="{89548236-0CA9-4E68-A707-CE2A6BCAA364}"/>
    <cellStyle name="Normal 5 6 2 2 3 2 3" xfId="2949" xr:uid="{408FB8EA-512F-419C-BDB6-5D2F9396A32E}"/>
    <cellStyle name="Normal 5 6 2 2 3 2 4" xfId="2950" xr:uid="{D4CB2D19-F1AF-4E17-900A-1B0BBF4CA504}"/>
    <cellStyle name="Normal 5 6 2 2 3 3" xfId="2951" xr:uid="{CC317B02-08B2-4407-A488-2746BE2355D9}"/>
    <cellStyle name="Normal 5 6 2 2 3 4" xfId="2952" xr:uid="{1706FCA1-A460-4DEB-9012-536E992BE185}"/>
    <cellStyle name="Normal 5 6 2 2 3 5" xfId="2953" xr:uid="{34153D81-E0D8-4072-A8C7-2A946B629047}"/>
    <cellStyle name="Normal 5 6 2 2 4" xfId="1397" xr:uid="{8827947C-A008-4762-B39E-16BCD9CC41B4}"/>
    <cellStyle name="Normal 5 6 2 2 4 2" xfId="2954" xr:uid="{CDDC0281-D9AE-41FD-B9A5-24CBA2C809DE}"/>
    <cellStyle name="Normal 5 6 2 2 4 3" xfId="2955" xr:uid="{D53277BE-C754-479A-B8D4-49901EB77BEF}"/>
    <cellStyle name="Normal 5 6 2 2 4 4" xfId="2956" xr:uid="{8485E96A-B0C6-4E93-B290-14FBFE0F4EC3}"/>
    <cellStyle name="Normal 5 6 2 2 5" xfId="2957" xr:uid="{BDD12D79-BB80-4C2C-94C2-773C090C8105}"/>
    <cellStyle name="Normal 5 6 2 2 5 2" xfId="2958" xr:uid="{F6511655-C512-48B7-9187-B4995250260A}"/>
    <cellStyle name="Normal 5 6 2 2 5 3" xfId="2959" xr:uid="{86B6433B-1029-4D19-9C55-419BF710508F}"/>
    <cellStyle name="Normal 5 6 2 2 5 4" xfId="2960" xr:uid="{99341B1D-AF96-41B4-82FA-681D7708FB17}"/>
    <cellStyle name="Normal 5 6 2 2 6" xfId="2961" xr:uid="{0767BCCB-E5EF-426D-8013-4E62B4B69D0D}"/>
    <cellStyle name="Normal 5 6 2 2 7" xfId="2962" xr:uid="{48049811-282B-490A-A4CC-1B71A8D78257}"/>
    <cellStyle name="Normal 5 6 2 2 8" xfId="2963" xr:uid="{654F8F4D-8C12-424B-B391-8AFB2408F82E}"/>
    <cellStyle name="Normal 5 6 2 3" xfId="577" xr:uid="{DA8C418A-F039-4BBE-8FE9-7FDF9B1E801F}"/>
    <cellStyle name="Normal 5 6 2 3 2" xfId="578" xr:uid="{32CA9F28-267A-4B87-A1F1-E631089B9CFA}"/>
    <cellStyle name="Normal 5 6 2 3 2 2" xfId="579" xr:uid="{497C66A2-39F1-4EF3-AA51-9D2FFB738060}"/>
    <cellStyle name="Normal 5 6 2 3 2 3" xfId="2964" xr:uid="{21C795F2-2489-4317-9B3B-FF617F501ADF}"/>
    <cellStyle name="Normal 5 6 2 3 2 4" xfId="2965" xr:uid="{6A18505A-22D5-4C23-8659-5A2D3EBCF9F2}"/>
    <cellStyle name="Normal 5 6 2 3 3" xfId="580" xr:uid="{DEE6B5BA-E8C8-4F49-9579-C8A256A3E139}"/>
    <cellStyle name="Normal 5 6 2 3 3 2" xfId="2966" xr:uid="{24E015C9-4AAB-46F7-9E41-EB2B097887A3}"/>
    <cellStyle name="Normal 5 6 2 3 3 3" xfId="2967" xr:uid="{D586AF7C-20B6-468C-87A7-030B1213143E}"/>
    <cellStyle name="Normal 5 6 2 3 3 4" xfId="2968" xr:uid="{B28ACCFA-5CD9-45C6-926B-ED4A4DC225C3}"/>
    <cellStyle name="Normal 5 6 2 3 4" xfId="2969" xr:uid="{5FE75781-64B9-40D6-929D-0663A2831B5E}"/>
    <cellStyle name="Normal 5 6 2 3 5" xfId="2970" xr:uid="{CE418061-05E9-419E-8893-E35C7A2391EC}"/>
    <cellStyle name="Normal 5 6 2 3 6" xfId="2971" xr:uid="{2DD5C6FC-D1FC-459C-8036-20094F8438D6}"/>
    <cellStyle name="Normal 5 6 2 4" xfId="581" xr:uid="{81E5B3EF-9D54-40C3-8891-A29DA3FE941D}"/>
    <cellStyle name="Normal 5 6 2 4 2" xfId="582" xr:uid="{B07C0231-E1D4-4AA1-8500-421745020618}"/>
    <cellStyle name="Normal 5 6 2 4 2 2" xfId="2972" xr:uid="{11CCB964-394B-4892-9E78-C840E979525E}"/>
    <cellStyle name="Normal 5 6 2 4 2 3" xfId="2973" xr:uid="{C0516984-0EF1-4F5F-892E-A7B14A920524}"/>
    <cellStyle name="Normal 5 6 2 4 2 4" xfId="2974" xr:uid="{9A9401E7-7CAC-4DBF-811E-1EBCFBEF6929}"/>
    <cellStyle name="Normal 5 6 2 4 3" xfId="2975" xr:uid="{49C98AD3-51D0-4FD5-9B1B-C7EB0269A0A1}"/>
    <cellStyle name="Normal 5 6 2 4 4" xfId="2976" xr:uid="{DFF3DED2-32EB-401B-B5FA-697F97B08E61}"/>
    <cellStyle name="Normal 5 6 2 4 5" xfId="2977" xr:uid="{4CD3FCBF-F400-49BB-8825-22B9B5B24AB4}"/>
    <cellStyle name="Normal 5 6 2 5" xfId="583" xr:uid="{C708AD96-2106-41D2-ADE8-D59C01F267F3}"/>
    <cellStyle name="Normal 5 6 2 5 2" xfId="2978" xr:uid="{A5A3CE1C-5A02-4A8A-81EA-8FC3BC2B60CA}"/>
    <cellStyle name="Normal 5 6 2 5 3" xfId="2979" xr:uid="{AB2293D9-E260-48D3-87B4-37B6C4974BE6}"/>
    <cellStyle name="Normal 5 6 2 5 4" xfId="2980" xr:uid="{81D15F5F-9FAA-4ED3-9DCD-B315F13CA497}"/>
    <cellStyle name="Normal 5 6 2 6" xfId="2981" xr:uid="{0E68D9B4-3D98-478C-8CED-7A31F61FE61B}"/>
    <cellStyle name="Normal 5 6 2 6 2" xfId="2982" xr:uid="{CB8A9572-7D10-4708-B439-E1BB0BE888A6}"/>
    <cellStyle name="Normal 5 6 2 6 3" xfId="2983" xr:uid="{6ED0BAD8-3B4B-4E85-8917-B33DAC3E747E}"/>
    <cellStyle name="Normal 5 6 2 6 4" xfId="2984" xr:uid="{1FB28E7D-C80D-425F-BE38-AA44286B2004}"/>
    <cellStyle name="Normal 5 6 2 7" xfId="2985" xr:uid="{EB353EB4-FCD6-4A55-85D5-BC5295D6CBE8}"/>
    <cellStyle name="Normal 5 6 2 8" xfId="2986" xr:uid="{F7B21C5A-29E9-4F86-9E76-0669278E567F}"/>
    <cellStyle name="Normal 5 6 2 9" xfId="2987" xr:uid="{224329D1-F403-4C56-B42E-B772A1E15011}"/>
    <cellStyle name="Normal 5 6 3" xfId="312" xr:uid="{7C197796-9337-4D7A-A867-3392031AA5B9}"/>
    <cellStyle name="Normal 5 6 3 2" xfId="584" xr:uid="{396C8F71-E9A7-49ED-92BE-B74DF260573E}"/>
    <cellStyle name="Normal 5 6 3 2 2" xfId="585" xr:uid="{959648EE-2D5D-4E29-A57C-4DF074841F3F}"/>
    <cellStyle name="Normal 5 6 3 2 2 2" xfId="1398" xr:uid="{7DA8652F-13F3-470A-91AA-EFD02455DAF6}"/>
    <cellStyle name="Normal 5 6 3 2 2 2 2" xfId="1399" xr:uid="{0E7E2084-D1AF-492C-B6D3-E6C2E37043A6}"/>
    <cellStyle name="Normal 5 6 3 2 2 3" xfId="1400" xr:uid="{8EC9A87D-5D41-48B4-9BCB-E95DFE1D9A95}"/>
    <cellStyle name="Normal 5 6 3 2 2 3 2" xfId="6002" xr:uid="{43F83D28-AA46-44A6-BD72-D610FFFF4CDF}"/>
    <cellStyle name="Normal 5 6 3 2 2 4" xfId="2988" xr:uid="{D86805E5-F8B3-447C-A554-D51C963F5C4D}"/>
    <cellStyle name="Normal 5 6 3 2 3" xfId="1401" xr:uid="{1994684B-FC65-4DF2-924B-4BED2FF19FA7}"/>
    <cellStyle name="Normal 5 6 3 2 3 2" xfId="1402" xr:uid="{5D3FBA24-4145-436D-A9E2-E79527A4F22E}"/>
    <cellStyle name="Normal 5 6 3 2 3 3" xfId="2989" xr:uid="{C780B144-6EC1-4F29-9282-115F8576C92E}"/>
    <cellStyle name="Normal 5 6 3 2 3 4" xfId="2990" xr:uid="{1C337164-36C9-4CED-A4FE-F24C146B4E42}"/>
    <cellStyle name="Normal 5 6 3 2 4" xfId="1403" xr:uid="{6C05D25D-118C-4646-912C-BD30613D7F2B}"/>
    <cellStyle name="Normal 5 6 3 2 4 2" xfId="6003" xr:uid="{812C86AB-19BC-4AA9-A2DB-0E7DD65112F0}"/>
    <cellStyle name="Normal 5 6 3 2 5" xfId="2991" xr:uid="{706DDB2C-B6BE-44EB-BEA4-C372962F7A79}"/>
    <cellStyle name="Normal 5 6 3 2 6" xfId="2992" xr:uid="{CD8A85E4-DFD0-4372-8E32-D98E52405DA8}"/>
    <cellStyle name="Normal 5 6 3 3" xfId="586" xr:uid="{5E8F5DC8-51DD-410F-8193-409F4E9EEC50}"/>
    <cellStyle name="Normal 5 6 3 3 2" xfId="1404" xr:uid="{865A3CFB-DB55-445A-9CF6-DBF1F9DF06D4}"/>
    <cellStyle name="Normal 5 6 3 3 2 2" xfId="1405" xr:uid="{5482C4E3-D020-4829-B692-418612FF64E3}"/>
    <cellStyle name="Normal 5 6 3 3 2 3" xfId="2993" xr:uid="{61BE627B-4AAE-4DFD-B078-16A22A6E0BEE}"/>
    <cellStyle name="Normal 5 6 3 3 2 4" xfId="2994" xr:uid="{F7CCC50D-23A2-4699-A324-98F51BC54FD7}"/>
    <cellStyle name="Normal 5 6 3 3 3" xfId="1406" xr:uid="{19DF7EA1-F5E1-41D8-9CB0-15DFF624D85E}"/>
    <cellStyle name="Normal 5 6 3 3 3 2" xfId="6004" xr:uid="{F5A25CBD-5A34-46ED-BC78-DBE5A279BB1A}"/>
    <cellStyle name="Normal 5 6 3 3 4" xfId="2995" xr:uid="{55AAEA3B-FD44-4AEB-9D77-5F9A8545C697}"/>
    <cellStyle name="Normal 5 6 3 3 5" xfId="2996" xr:uid="{9C886658-D035-48A2-BEB0-FDB076A8D01C}"/>
    <cellStyle name="Normal 5 6 3 4" xfId="1407" xr:uid="{4AF616A2-9485-454B-8BB5-7022C20D60B1}"/>
    <cellStyle name="Normal 5 6 3 4 2" xfId="1408" xr:uid="{72CC6B50-17A9-4058-9965-9A50A2E3399E}"/>
    <cellStyle name="Normal 5 6 3 4 3" xfId="2997" xr:uid="{3108B6BC-DDEB-4932-A703-2EA027CD924E}"/>
    <cellStyle name="Normal 5 6 3 4 4" xfId="2998" xr:uid="{4B5F1391-F994-4C92-B474-B5574FE9A3F5}"/>
    <cellStyle name="Normal 5 6 3 5" xfId="1409" xr:uid="{5062109D-3EAB-4B71-9649-6B04CC379512}"/>
    <cellStyle name="Normal 5 6 3 5 2" xfId="2999" xr:uid="{DB207DEF-3EA7-4E93-821C-EE8112AD5C7C}"/>
    <cellStyle name="Normal 5 6 3 5 3" xfId="3000" xr:uid="{93A84594-1421-4B37-83F4-FC4DF2D24862}"/>
    <cellStyle name="Normal 5 6 3 5 4" xfId="3001" xr:uid="{1C832AEE-630B-41EB-965E-8D8F88569903}"/>
    <cellStyle name="Normal 5 6 3 6" xfId="3002" xr:uid="{1622671F-635B-4859-B5F7-7ADD00D72D8B}"/>
    <cellStyle name="Normal 5 6 3 7" xfId="3003" xr:uid="{D4E9C7B1-EE35-438C-9A81-A819F0BC4566}"/>
    <cellStyle name="Normal 5 6 3 8" xfId="3004" xr:uid="{3BE6A3A9-56BC-44C7-94C3-901D7AECC669}"/>
    <cellStyle name="Normal 5 6 4" xfId="313" xr:uid="{D378E5A6-59F7-48A4-A373-CE63F03012D6}"/>
    <cellStyle name="Normal 5 6 4 2" xfId="587" xr:uid="{612A321B-5B65-424C-9917-9AD75BC69768}"/>
    <cellStyle name="Normal 5 6 4 2 2" xfId="588" xr:uid="{1CCFF985-FAAC-4F8E-B2BB-63B7A7903CAC}"/>
    <cellStyle name="Normal 5 6 4 2 2 2" xfId="1410" xr:uid="{6913AEBB-EE15-4261-904D-3FFC4EFC2088}"/>
    <cellStyle name="Normal 5 6 4 2 2 3" xfId="3005" xr:uid="{C12895FA-D94B-4332-850C-72FF1E65BD9D}"/>
    <cellStyle name="Normal 5 6 4 2 2 4" xfId="3006" xr:uid="{46A6235E-5F5D-442D-9172-1FDB99917A04}"/>
    <cellStyle name="Normal 5 6 4 2 3" xfId="1411" xr:uid="{9F3719BF-7CD8-40AA-810F-1B5AA2DD87F1}"/>
    <cellStyle name="Normal 5 6 4 2 3 2" xfId="6005" xr:uid="{945E7A30-A831-4382-9CD3-57A163ACC58E}"/>
    <cellStyle name="Normal 5 6 4 2 4" xfId="3007" xr:uid="{D0D0CF81-A53B-407F-87A8-2C3854476C09}"/>
    <cellStyle name="Normal 5 6 4 2 5" xfId="3008" xr:uid="{C2258644-47EC-4E27-8AD3-656C3840A9EE}"/>
    <cellStyle name="Normal 5 6 4 3" xfId="589" xr:uid="{2FF4033E-E3A7-4366-BE8D-AA8CD24099B9}"/>
    <cellStyle name="Normal 5 6 4 3 2" xfId="1412" xr:uid="{978749B5-F50E-4BE7-94D8-A4B4F56CA2AA}"/>
    <cellStyle name="Normal 5 6 4 3 3" xfId="3009" xr:uid="{01231772-9222-4DB4-B013-D5E6241B663C}"/>
    <cellStyle name="Normal 5 6 4 3 4" xfId="3010" xr:uid="{1FBBC301-6898-41C2-94A8-EEAB080DDCF2}"/>
    <cellStyle name="Normal 5 6 4 4" xfId="1413" xr:uid="{127C6BD1-B2CD-4EED-9397-AE2F165EBD1A}"/>
    <cellStyle name="Normal 5 6 4 4 2" xfId="3011" xr:uid="{89F1B105-C1AD-4F20-927D-E449B0B5A15D}"/>
    <cellStyle name="Normal 5 6 4 4 3" xfId="3012" xr:uid="{DEE4F261-F810-45B6-8476-9A2854C0AE68}"/>
    <cellStyle name="Normal 5 6 4 4 4" xfId="3013" xr:uid="{9ABD93EE-0BA1-43A9-A55B-256C16178EC8}"/>
    <cellStyle name="Normal 5 6 4 5" xfId="3014" xr:uid="{DD9D98F9-CFE3-48A9-88F9-B8141C851AA4}"/>
    <cellStyle name="Normal 5 6 4 6" xfId="3015" xr:uid="{9F8D4454-99D4-4270-BCBD-FD986E7818AE}"/>
    <cellStyle name="Normal 5 6 4 7" xfId="3016" xr:uid="{DA2C4F24-295B-40A3-84A4-4C1921711353}"/>
    <cellStyle name="Normal 5 6 5" xfId="314" xr:uid="{938E7327-8CF0-49BC-A934-A95DE76F0A4B}"/>
    <cellStyle name="Normal 5 6 5 2" xfId="590" xr:uid="{185606DD-C807-4F84-A471-F6101D24C125}"/>
    <cellStyle name="Normal 5 6 5 2 2" xfId="1414" xr:uid="{3CE7A621-E6CC-4753-B370-F35F94EB331C}"/>
    <cellStyle name="Normal 5 6 5 2 3" xfId="3017" xr:uid="{794A2F98-DB0F-44ED-8AB3-18C7AE631317}"/>
    <cellStyle name="Normal 5 6 5 2 4" xfId="3018" xr:uid="{444F69FD-F4FF-4697-8BE2-629E0FAB02F3}"/>
    <cellStyle name="Normal 5 6 5 3" xfId="1415" xr:uid="{D2A604FA-FB38-4052-BC6C-C8E236732E29}"/>
    <cellStyle name="Normal 5 6 5 3 2" xfId="3019" xr:uid="{3C2E6F33-6E19-41A9-89FE-77087B86656A}"/>
    <cellStyle name="Normal 5 6 5 3 3" xfId="3020" xr:uid="{4888D069-3ECF-4A3D-9FC2-B7127AA9D79C}"/>
    <cellStyle name="Normal 5 6 5 3 4" xfId="3021" xr:uid="{41AF6678-C270-4226-8389-53890333AD22}"/>
    <cellStyle name="Normal 5 6 5 4" xfId="3022" xr:uid="{8614E3FF-2012-4100-827F-D1BF104E463C}"/>
    <cellStyle name="Normal 5 6 5 5" xfId="3023" xr:uid="{945BA38C-FC6D-4E8D-97FB-49BFA9E78F66}"/>
    <cellStyle name="Normal 5 6 5 6" xfId="3024" xr:uid="{ABF9A796-1DCE-4350-B943-D67A9C600FD1}"/>
    <cellStyle name="Normal 5 6 6" xfId="591" xr:uid="{ABACEE6A-1922-48C9-A1F4-8D4B64E76B95}"/>
    <cellStyle name="Normal 5 6 6 2" xfId="1416" xr:uid="{4D516181-2A92-4896-8171-D867A0DAC23B}"/>
    <cellStyle name="Normal 5 6 6 2 2" xfId="3025" xr:uid="{AE78BB7E-470E-44C2-AD08-F4A0EF64A7C9}"/>
    <cellStyle name="Normal 5 6 6 2 3" xfId="3026" xr:uid="{6A48E4FC-7410-45A8-98A7-9F06AAD91B76}"/>
    <cellStyle name="Normal 5 6 6 2 4" xfId="3027" xr:uid="{4650B2C6-4036-4567-A05B-D7E8C1BFEC87}"/>
    <cellStyle name="Normal 5 6 6 3" xfId="3028" xr:uid="{7491865A-5413-4DBF-9CE9-002E48A49E11}"/>
    <cellStyle name="Normal 5 6 6 4" xfId="3029" xr:uid="{D8AA94AC-CC0F-4258-910C-10B3AA66ECA7}"/>
    <cellStyle name="Normal 5 6 6 5" xfId="3030" xr:uid="{F9996A8E-34C1-4B47-A289-04BE9C59A24C}"/>
    <cellStyle name="Normal 5 6 7" xfId="1417" xr:uid="{76B331F0-5186-4BC2-9939-C85123A62C07}"/>
    <cellStyle name="Normal 5 6 7 2" xfId="3031" xr:uid="{B36A83C2-25CF-41D1-BABD-71E4C8A3F80C}"/>
    <cellStyle name="Normal 5 6 7 3" xfId="3032" xr:uid="{FF49AAB0-FD07-4764-8EEE-F08BCD88C39F}"/>
    <cellStyle name="Normal 5 6 7 4" xfId="3033" xr:uid="{AB106702-D585-428F-813F-2E9EC115E36D}"/>
    <cellStyle name="Normal 5 6 8" xfId="3034" xr:uid="{66B0B414-64A0-48FA-90B4-BECF5977C3DE}"/>
    <cellStyle name="Normal 5 6 8 2" xfId="3035" xr:uid="{EF20458D-8DE0-47B3-B90B-EE1E5F78F2C9}"/>
    <cellStyle name="Normal 5 6 8 3" xfId="3036" xr:uid="{650B818E-2251-4559-B601-3B77488A1C6B}"/>
    <cellStyle name="Normal 5 6 8 4" xfId="3037" xr:uid="{11826F37-E9A9-4FA9-B703-1615C6E9FCEB}"/>
    <cellStyle name="Normal 5 6 9" xfId="3038" xr:uid="{64769814-5AD3-4CAE-83E7-CF9580D52E69}"/>
    <cellStyle name="Normal 5 7" xfId="107" xr:uid="{F3AF9BAE-EA99-4DD3-9220-66CB62E21E76}"/>
    <cellStyle name="Normal 5 7 2" xfId="108" xr:uid="{707F4D99-93D9-4098-A5CD-E5E4982C36BE}"/>
    <cellStyle name="Normal 5 7 2 2" xfId="315" xr:uid="{330B24FC-19E2-41AB-A0AF-25614C08ABCF}"/>
    <cellStyle name="Normal 5 7 2 2 2" xfId="592" xr:uid="{62DA3CBC-E236-4136-A646-B4EC42AB9793}"/>
    <cellStyle name="Normal 5 7 2 2 2 2" xfId="1418" xr:uid="{EEF197E4-7758-4EFF-8179-EFE3E7532884}"/>
    <cellStyle name="Normal 5 7 2 2 2 3" xfId="3039" xr:uid="{D87108A5-D983-4E4F-B356-31017D522261}"/>
    <cellStyle name="Normal 5 7 2 2 2 4" xfId="3040" xr:uid="{2091DBC2-C194-4458-BBAB-B3200B1A6DAF}"/>
    <cellStyle name="Normal 5 7 2 2 3" xfId="1419" xr:uid="{4425C31E-372B-45ED-92C3-C4A08ED63C33}"/>
    <cellStyle name="Normal 5 7 2 2 3 2" xfId="3041" xr:uid="{39EF6703-8288-4EC3-AC3E-2C39C5CDA881}"/>
    <cellStyle name="Normal 5 7 2 2 3 3" xfId="3042" xr:uid="{5256AB1B-3A22-4767-83D6-2FA967062381}"/>
    <cellStyle name="Normal 5 7 2 2 3 4" xfId="3043" xr:uid="{62BB3835-B576-4E43-9D20-33E80394C6DF}"/>
    <cellStyle name="Normal 5 7 2 2 4" xfId="3044" xr:uid="{F5D1361C-AE92-435E-85CA-7C5487C550D1}"/>
    <cellStyle name="Normal 5 7 2 2 5" xfId="3045" xr:uid="{D8B3936C-64A1-47EF-AAFC-3D0920651805}"/>
    <cellStyle name="Normal 5 7 2 2 6" xfId="3046" xr:uid="{48566478-3737-454D-B5CB-FD7EB9EBC432}"/>
    <cellStyle name="Normal 5 7 2 3" xfId="593" xr:uid="{9318DD53-7790-4ED5-979D-0295B60FDA60}"/>
    <cellStyle name="Normal 5 7 2 3 2" xfId="1420" xr:uid="{384011D9-6F80-4168-BC2A-25E4129C713D}"/>
    <cellStyle name="Normal 5 7 2 3 2 2" xfId="3047" xr:uid="{B461D107-C13E-4CEA-A812-A33531B2E6A7}"/>
    <cellStyle name="Normal 5 7 2 3 2 3" xfId="3048" xr:uid="{B53C41F9-D7EC-4260-91D5-AD61B44DB1BA}"/>
    <cellStyle name="Normal 5 7 2 3 2 4" xfId="3049" xr:uid="{03BEA67F-B5B3-48A6-9E03-ACE031909506}"/>
    <cellStyle name="Normal 5 7 2 3 3" xfId="3050" xr:uid="{4ED88822-B77D-4798-A647-374BD7741EEE}"/>
    <cellStyle name="Normal 5 7 2 3 4" xfId="3051" xr:uid="{72150D67-0FCF-4B8D-BA36-2FE3A9ECBEA3}"/>
    <cellStyle name="Normal 5 7 2 3 5" xfId="3052" xr:uid="{BA931E9F-5B6F-44A2-B9A0-E78899E433A1}"/>
    <cellStyle name="Normal 5 7 2 4" xfId="1421" xr:uid="{A27D560C-8D49-47A7-9D4F-8471A57927C0}"/>
    <cellStyle name="Normal 5 7 2 4 2" xfId="3053" xr:uid="{A92B73AF-7145-48C3-8915-9C450394049B}"/>
    <cellStyle name="Normal 5 7 2 4 3" xfId="3054" xr:uid="{53CBF03E-EDA9-4E5D-A7F1-05C00EE1FBE5}"/>
    <cellStyle name="Normal 5 7 2 4 4" xfId="3055" xr:uid="{012C9A19-AED1-486C-A5E2-4EACC3F15ACA}"/>
    <cellStyle name="Normal 5 7 2 5" xfId="3056" xr:uid="{51427234-3235-405B-A89C-CA8D6AD5E3AF}"/>
    <cellStyle name="Normal 5 7 2 5 2" xfId="3057" xr:uid="{2D625322-1B5C-4236-945F-F15A4E80E03B}"/>
    <cellStyle name="Normal 5 7 2 5 3" xfId="3058" xr:uid="{0A1A3035-B88C-4657-AA59-3F045779C34C}"/>
    <cellStyle name="Normal 5 7 2 5 4" xfId="3059" xr:uid="{B85B5551-FB4E-4013-A1D0-3D31F73585FD}"/>
    <cellStyle name="Normal 5 7 2 6" xfId="3060" xr:uid="{5B9FB881-D135-4270-8428-C4E5892176E4}"/>
    <cellStyle name="Normal 5 7 2 7" xfId="3061" xr:uid="{8297CE80-5B13-4A6C-AAF0-BEB445C63427}"/>
    <cellStyle name="Normal 5 7 2 8" xfId="3062" xr:uid="{D69DDCB6-998A-42D0-B0E7-B8BC467508A5}"/>
    <cellStyle name="Normal 5 7 3" xfId="316" xr:uid="{FB1052AB-43F6-4F95-84D8-D953BAB35AF8}"/>
    <cellStyle name="Normal 5 7 3 2" xfId="594" xr:uid="{AD89C681-FDF9-4325-A5F2-2A0D67115E6F}"/>
    <cellStyle name="Normal 5 7 3 2 2" xfId="595" xr:uid="{74649705-E55B-4F18-9D85-468ED09FC83B}"/>
    <cellStyle name="Normal 5 7 3 2 3" xfId="3063" xr:uid="{519AC325-529D-4433-B15B-119992207E30}"/>
    <cellStyle name="Normal 5 7 3 2 4" xfId="3064" xr:uid="{D51B877A-C911-46A7-B57C-FB7933C0CFE5}"/>
    <cellStyle name="Normal 5 7 3 3" xfId="596" xr:uid="{CB9C7D0B-564A-488F-96B2-C2372100E6EC}"/>
    <cellStyle name="Normal 5 7 3 3 2" xfId="3065" xr:uid="{B9ABB786-C394-4EAA-8230-F1F0C9A19978}"/>
    <cellStyle name="Normal 5 7 3 3 3" xfId="3066" xr:uid="{446DC251-58F4-4D14-A709-2B6AEE0C1CA0}"/>
    <cellStyle name="Normal 5 7 3 3 4" xfId="3067" xr:uid="{F8D51B2A-3D11-4C0B-9895-84C064053E9A}"/>
    <cellStyle name="Normal 5 7 3 4" xfId="3068" xr:uid="{84BE01CB-875D-4827-BD6F-3E470513F9EB}"/>
    <cellStyle name="Normal 5 7 3 5" xfId="3069" xr:uid="{554B23F7-E547-4F70-A213-6080D9C9525F}"/>
    <cellStyle name="Normal 5 7 3 6" xfId="3070" xr:uid="{D049B20E-9E15-432A-838D-E0DAC66D334B}"/>
    <cellStyle name="Normal 5 7 4" xfId="317" xr:uid="{9CEED952-CF55-4054-8193-E96982256537}"/>
    <cellStyle name="Normal 5 7 4 2" xfId="597" xr:uid="{394B732B-6B32-44B2-A724-F5CB34880BC1}"/>
    <cellStyle name="Normal 5 7 4 2 2" xfId="3071" xr:uid="{3BEE60E7-D249-4403-A826-8643C91EDA91}"/>
    <cellStyle name="Normal 5 7 4 2 3" xfId="3072" xr:uid="{F8E1D32A-303D-4AA6-912A-615C26795BA9}"/>
    <cellStyle name="Normal 5 7 4 2 4" xfId="3073" xr:uid="{9B36B1D7-C685-4922-B996-4F8FFD58A450}"/>
    <cellStyle name="Normal 5 7 4 3" xfId="3074" xr:uid="{D3F41A88-DAD2-4032-A551-D718E09B5BA6}"/>
    <cellStyle name="Normal 5 7 4 4" xfId="3075" xr:uid="{5A234584-D709-4EA7-917E-EAD47EE27DC6}"/>
    <cellStyle name="Normal 5 7 4 5" xfId="3076" xr:uid="{2B4F43C6-0C08-4072-BF37-C7810B38D25B}"/>
    <cellStyle name="Normal 5 7 5" xfId="598" xr:uid="{72015AF9-5C69-48BA-8E6E-5F66BB3993B1}"/>
    <cellStyle name="Normal 5 7 5 2" xfId="3077" xr:uid="{99F8DC13-5A86-41FD-AEEB-9E833F25AB85}"/>
    <cellStyle name="Normal 5 7 5 3" xfId="3078" xr:uid="{2AF733C4-4BDF-4562-A9CE-E2A38368870C}"/>
    <cellStyle name="Normal 5 7 5 4" xfId="3079" xr:uid="{F50C5A4E-2515-410F-837E-640446F6018F}"/>
    <cellStyle name="Normal 5 7 6" xfId="3080" xr:uid="{E256B8D4-5485-4B62-8742-CAFA4A4BCD3A}"/>
    <cellStyle name="Normal 5 7 6 2" xfId="3081" xr:uid="{F475AAB7-0F7D-4B74-BBD1-31727C3EAA72}"/>
    <cellStyle name="Normal 5 7 6 3" xfId="3082" xr:uid="{D3563C47-37C5-4967-B002-0667E6949590}"/>
    <cellStyle name="Normal 5 7 6 4" xfId="3083" xr:uid="{E5D06D07-A3F4-4D09-9ABA-321977509450}"/>
    <cellStyle name="Normal 5 7 7" xfId="3084" xr:uid="{83C858C9-8CDF-4B21-888B-E43F4CF27B57}"/>
    <cellStyle name="Normal 5 7 8" xfId="3085" xr:uid="{C4BD547A-0C94-4FC2-BF84-C30A93F18CD8}"/>
    <cellStyle name="Normal 5 7 9" xfId="3086" xr:uid="{3C12A8B4-9A58-4A0D-9C6C-3DF1D7D6D98F}"/>
    <cellStyle name="Normal 5 8" xfId="109" xr:uid="{80BCDC3C-CF18-4E84-84F1-623C6D1C7800}"/>
    <cellStyle name="Normal 5 8 2" xfId="318" xr:uid="{B466BC92-D348-46A2-A9C4-8143DE1F183D}"/>
    <cellStyle name="Normal 5 8 2 2" xfId="599" xr:uid="{39D6561D-CAF5-40BB-B351-4AC81C87B94B}"/>
    <cellStyle name="Normal 5 8 2 2 2" xfId="1422" xr:uid="{4ADE76F7-89CD-4A3A-8393-13D802E05F34}"/>
    <cellStyle name="Normal 5 8 2 2 2 2" xfId="1423" xr:uid="{C0EC2464-3405-4F6B-A1E6-A6A31E261DC6}"/>
    <cellStyle name="Normal 5 8 2 2 3" xfId="1424" xr:uid="{7612D2F0-91D3-4CE1-97E8-C7D65B7F1EDF}"/>
    <cellStyle name="Normal 5 8 2 2 3 2" xfId="6006" xr:uid="{900E925D-7A28-4E52-9A8F-9AB8A75A319A}"/>
    <cellStyle name="Normal 5 8 2 2 4" xfId="3087" xr:uid="{C04027E8-5C37-4D52-B538-12D8F539A9D6}"/>
    <cellStyle name="Normal 5 8 2 3" xfId="1425" xr:uid="{C673304C-F79C-4BC4-A856-C1B9D49D762E}"/>
    <cellStyle name="Normal 5 8 2 3 2" xfId="1426" xr:uid="{55AA36E2-82F6-4104-B777-71A3C1C2BD92}"/>
    <cellStyle name="Normal 5 8 2 3 3" xfId="3088" xr:uid="{3B01FF7B-701F-4075-AF3C-4D7B4190C86A}"/>
    <cellStyle name="Normal 5 8 2 3 4" xfId="3089" xr:uid="{74EDCB93-CE07-486F-B8F2-37A867F53962}"/>
    <cellStyle name="Normal 5 8 2 4" xfId="1427" xr:uid="{D140E7C6-5857-47F7-A18F-51E6BD2A6B9D}"/>
    <cellStyle name="Normal 5 8 2 4 2" xfId="6007" xr:uid="{1D72D267-1DCD-428B-A890-6DBCF4D9E6C6}"/>
    <cellStyle name="Normal 5 8 2 5" xfId="3090" xr:uid="{905D113B-48FC-4821-B389-991D1C6280F4}"/>
    <cellStyle name="Normal 5 8 2 6" xfId="3091" xr:uid="{0FEC076B-FB5D-49DE-A6F5-FE660FEF1084}"/>
    <cellStyle name="Normal 5 8 3" xfId="600" xr:uid="{C5A29C97-B043-435C-A64B-AC548AAF4920}"/>
    <cellStyle name="Normal 5 8 3 2" xfId="1428" xr:uid="{5250C2D4-BA23-49A2-8FC8-80C5625EB9EA}"/>
    <cellStyle name="Normal 5 8 3 2 2" xfId="1429" xr:uid="{359A5A82-9950-4D83-9293-44197820715C}"/>
    <cellStyle name="Normal 5 8 3 2 3" xfId="3092" xr:uid="{14202504-E128-4C7F-BF29-A5F6D08BEC9E}"/>
    <cellStyle name="Normal 5 8 3 2 4" xfId="3093" xr:uid="{768B3F92-AD2B-4EE0-AB32-A3A8A81C7AE6}"/>
    <cellStyle name="Normal 5 8 3 3" xfId="1430" xr:uid="{4389F672-5C2C-4745-B86B-FD0257FC93AE}"/>
    <cellStyle name="Normal 5 8 3 3 2" xfId="6008" xr:uid="{3E1930CA-D1A6-4079-A854-E19DCA8B4EF3}"/>
    <cellStyle name="Normal 5 8 3 4" xfId="3094" xr:uid="{A2C6DF4A-FCFC-4754-83A2-9C547684A36D}"/>
    <cellStyle name="Normal 5 8 3 5" xfId="3095" xr:uid="{CC26DC9A-CE49-4F9D-8ED5-D6AB572DE8C2}"/>
    <cellStyle name="Normal 5 8 4" xfId="1431" xr:uid="{9AA88EE9-59E4-474E-A28A-72CBF232F335}"/>
    <cellStyle name="Normal 5 8 4 2" xfId="1432" xr:uid="{013884C3-EE95-4D1F-85BC-909378BAC00D}"/>
    <cellStyle name="Normal 5 8 4 3" xfId="3096" xr:uid="{F9228CF4-60A3-4458-A1D0-FD86D2A1F2D7}"/>
    <cellStyle name="Normal 5 8 4 4" xfId="3097" xr:uid="{E647ED59-0D33-46AB-852B-13ADD91577F7}"/>
    <cellStyle name="Normal 5 8 5" xfId="1433" xr:uid="{7C9D2105-F433-415B-9105-47E561D53BC3}"/>
    <cellStyle name="Normal 5 8 5 2" xfId="3098" xr:uid="{686D21AA-F955-47C3-8FAF-2518707DB810}"/>
    <cellStyle name="Normal 5 8 5 3" xfId="3099" xr:uid="{F0156D25-B6C0-40D4-A60F-5968F6C7A85D}"/>
    <cellStyle name="Normal 5 8 5 4" xfId="3100" xr:uid="{EF433B00-EE83-4FD1-BB62-DCB7DFF93CF6}"/>
    <cellStyle name="Normal 5 8 6" xfId="3101" xr:uid="{7B17FDEB-6FAC-4FA5-8C9C-F44EFFB2BFAA}"/>
    <cellStyle name="Normal 5 8 7" xfId="3102" xr:uid="{94464FBC-9D96-4A8B-B5BE-B4C6CF4C2762}"/>
    <cellStyle name="Normal 5 8 8" xfId="3103" xr:uid="{20B187B5-D35B-4C20-B5F1-2522933B1461}"/>
    <cellStyle name="Normal 5 9" xfId="319" xr:uid="{9F39F4AD-89F7-4A2A-B6F1-3763655AFE56}"/>
    <cellStyle name="Normal 5 9 2" xfId="601" xr:uid="{A468963E-0CD1-4713-B086-32756945B812}"/>
    <cellStyle name="Normal 5 9 2 2" xfId="602" xr:uid="{17990F7C-3611-4372-A5E8-D00ABEC426BA}"/>
    <cellStyle name="Normal 5 9 2 2 2" xfId="1434" xr:uid="{36E5B67D-B72B-4821-A2FF-009A35350F49}"/>
    <cellStyle name="Normal 5 9 2 2 3" xfId="3104" xr:uid="{66367FDE-7C71-4031-A051-4621259CB0E2}"/>
    <cellStyle name="Normal 5 9 2 2 4" xfId="3105" xr:uid="{E3301099-FCDB-47E1-ADE4-9C1BC32E74A4}"/>
    <cellStyle name="Normal 5 9 2 3" xfId="1435" xr:uid="{944F4145-BD09-427D-86EA-6838D5894C93}"/>
    <cellStyle name="Normal 5 9 2 3 2" xfId="6009" xr:uid="{D64191CF-D2AB-4F4E-BCDE-18F1BD54DFCA}"/>
    <cellStyle name="Normal 5 9 2 4" xfId="3106" xr:uid="{8844EE35-0F17-4A68-817B-B47206135BA3}"/>
    <cellStyle name="Normal 5 9 2 5" xfId="3107" xr:uid="{6CA941C5-2981-4402-947F-20B2CAB2D776}"/>
    <cellStyle name="Normal 5 9 3" xfId="603" xr:uid="{13D3C76B-E9BB-4FAB-8692-70CEC0999CEB}"/>
    <cellStyle name="Normal 5 9 3 2" xfId="1436" xr:uid="{A9F9495F-FA26-430C-BBBA-E676EEE43813}"/>
    <cellStyle name="Normal 5 9 3 3" xfId="3108" xr:uid="{9FA16B9E-4BB3-495C-A7DC-0E6B72B62462}"/>
    <cellStyle name="Normal 5 9 3 4" xfId="3109" xr:uid="{0D2C8CB2-2DF2-4B80-8160-2763F8231EBF}"/>
    <cellStyle name="Normal 5 9 4" xfId="1437" xr:uid="{C9B54F80-1E50-4350-8DEC-47DDE34CD21E}"/>
    <cellStyle name="Normal 5 9 4 2" xfId="3110" xr:uid="{76EC088F-174F-4ACF-AB9D-8E20B51C62A2}"/>
    <cellStyle name="Normal 5 9 4 3" xfId="3111" xr:uid="{7AF4BB3B-4EA1-4F52-B183-BF5EF4734ED8}"/>
    <cellStyle name="Normal 5 9 4 4" xfId="3112" xr:uid="{E33A315A-2499-45AE-AB2C-4943B32CAF19}"/>
    <cellStyle name="Normal 5 9 5" xfId="3113" xr:uid="{4367D464-62F7-4FAC-8414-EFE33A48E258}"/>
    <cellStyle name="Normal 5 9 6" xfId="3114" xr:uid="{ED532F47-72CD-43A6-8D4F-FDBA9974C90C}"/>
    <cellStyle name="Normal 5 9 7" xfId="3115" xr:uid="{BB2AFB48-9956-4DF2-AD9C-478935E1B01C}"/>
    <cellStyle name="Normal 6" xfId="110" xr:uid="{43B9B64E-3E9C-4317-BF76-CD0E3C7E55CE}"/>
    <cellStyle name="Normal 6 10" xfId="320" xr:uid="{225E0712-1453-4BB2-9D27-5A3BCF6CD198}"/>
    <cellStyle name="Normal 6 10 2" xfId="1438" xr:uid="{72446A53-D707-48B7-B0DB-F80D553CB012}"/>
    <cellStyle name="Normal 6 10 2 2" xfId="3116" xr:uid="{412C962C-813B-4473-A962-ABBFBE25A705}"/>
    <cellStyle name="Normal 6 10 2 2 2" xfId="4589" xr:uid="{75698204-4CD2-4878-935B-27930FE49EBF}"/>
    <cellStyle name="Normal 6 10 2 3" xfId="3117" xr:uid="{F9689F6D-A3F0-4E56-98DA-0CE914F03032}"/>
    <cellStyle name="Normal 6 10 2 4" xfId="3118" xr:uid="{7AD35364-E873-488F-A88A-0DEAE15C537B}"/>
    <cellStyle name="Normal 6 10 3" xfId="3119" xr:uid="{A96D9D73-5129-432B-80B5-3CE97958103E}"/>
    <cellStyle name="Normal 6 10 4" xfId="3120" xr:uid="{6E060805-6051-4109-940C-19684C4A4B47}"/>
    <cellStyle name="Normal 6 10 5" xfId="3121" xr:uid="{A7ED0618-7233-43E5-944A-3FE60B3C0C24}"/>
    <cellStyle name="Normal 6 11" xfId="1439" xr:uid="{00456AD2-5DC4-4D18-887C-772F6A3E67A6}"/>
    <cellStyle name="Normal 6 11 2" xfId="3122" xr:uid="{2FB387CD-39D7-445A-B934-011F7C750632}"/>
    <cellStyle name="Normal 6 11 3" xfId="3123" xr:uid="{5D926227-F176-41A7-AF69-CC8217F91A34}"/>
    <cellStyle name="Normal 6 11 4" xfId="3124" xr:uid="{C50C5101-2683-474B-963B-0CA918CDC8A4}"/>
    <cellStyle name="Normal 6 12" xfId="903" xr:uid="{EC4454B2-0D45-43E1-B951-6345A5A6F517}"/>
    <cellStyle name="Normal 6 12 2" xfId="3125" xr:uid="{4EB9F37F-9EBB-424C-97E4-46C4AC75A4A3}"/>
    <cellStyle name="Normal 6 12 3" xfId="3126" xr:uid="{1B8DA6A0-A749-4F5F-AC84-94B8936A4C9E}"/>
    <cellStyle name="Normal 6 12 4" xfId="3127" xr:uid="{3F65C04C-E236-4E10-8661-3968D0A85DC9}"/>
    <cellStyle name="Normal 6 13" xfId="900" xr:uid="{556B980A-210D-4446-B7E5-8182B9149B20}"/>
    <cellStyle name="Normal 6 13 2" xfId="3129" xr:uid="{A7BFB1C8-3DE5-4C48-AC04-5F9F599A5270}"/>
    <cellStyle name="Normal 6 13 3" xfId="4316" xr:uid="{DDE1DC69-B2C3-49DE-BBD8-C1B30A6451E7}"/>
    <cellStyle name="Normal 6 13 3 2" xfId="6470" xr:uid="{58CED40A-14AE-4AD9-91BB-4AD0407B8490}"/>
    <cellStyle name="Normal 6 13 4" xfId="3128" xr:uid="{0C24EFEA-88B9-405F-B1DC-2B228A44816E}"/>
    <cellStyle name="Normal 6 13 5" xfId="5320" xr:uid="{F960CA0D-8D44-4558-9D5A-6553731F6753}"/>
    <cellStyle name="Normal 6 14" xfId="3130" xr:uid="{26A19C82-7320-4014-9648-6A4DC85FD9D6}"/>
    <cellStyle name="Normal 6 15" xfId="3131" xr:uid="{6DEA0D1D-6785-417B-8919-56A896DC3FC3}"/>
    <cellStyle name="Normal 6 16" xfId="3132" xr:uid="{8B22412A-509C-432E-A643-AF6BB556F3E2}"/>
    <cellStyle name="Normal 6 2" xfId="111" xr:uid="{977A1101-345F-4BCE-8E93-339099F2CD45}"/>
    <cellStyle name="Normal 6 2 2" xfId="321" xr:uid="{107CC84D-CFC1-4CBB-BDB0-A4A50054535F}"/>
    <cellStyle name="Normal 6 2 2 2" xfId="4672" xr:uid="{AA6968CD-6F02-4DF1-B0EB-4859FE1A98F1}"/>
    <cellStyle name="Normal 6 2 3" xfId="4561" xr:uid="{01ADE04A-1DFF-4065-A229-031EA2675F69}"/>
    <cellStyle name="Normal 6 2 4" xfId="6620" xr:uid="{E0F22E41-842D-4197-B07F-0C8EBF41FC16}"/>
    <cellStyle name="Normal 6 2 5" xfId="5404" xr:uid="{644DF52D-AA35-44FE-A859-337296D4C992}"/>
    <cellStyle name="Normal 6 3" xfId="112" xr:uid="{C62E8CBD-EA65-4250-9BCA-E20EBBCD20E6}"/>
    <cellStyle name="Normal 6 3 10" xfId="3133" xr:uid="{99AE7F8C-027D-4241-B55D-B40FDDC3C136}"/>
    <cellStyle name="Normal 6 3 11" xfId="3134" xr:uid="{DFAB68BF-EE8A-4215-A670-2F31BEF3DA6F}"/>
    <cellStyle name="Normal 6 3 2" xfId="113" xr:uid="{0A71797A-D0EF-4155-881D-8573CF9408FF}"/>
    <cellStyle name="Normal 6 3 2 2" xfId="114" xr:uid="{3FA77A77-0A6A-456D-B715-AA54FB8F9131}"/>
    <cellStyle name="Normal 6 3 2 2 2" xfId="322" xr:uid="{9F6A5060-516A-4E82-BB43-8ECE7CF3F5B1}"/>
    <cellStyle name="Normal 6 3 2 2 2 2" xfId="604" xr:uid="{5628019E-5646-45D1-842C-DA184E1EF2EB}"/>
    <cellStyle name="Normal 6 3 2 2 2 2 2" xfId="605" xr:uid="{43F26F69-18AF-434B-AEC0-0C5EA2540355}"/>
    <cellStyle name="Normal 6 3 2 2 2 2 2 2" xfId="1440" xr:uid="{A498A7AA-2178-4DB9-9A64-43F2D83933D1}"/>
    <cellStyle name="Normal 6 3 2 2 2 2 2 2 2" xfId="1441" xr:uid="{0787F62A-4460-4AF3-AFD1-B70EF8EEABB9}"/>
    <cellStyle name="Normal 6 3 2 2 2 2 2 3" xfId="1442" xr:uid="{9C5B537E-968E-4A4C-B176-58DC2052D976}"/>
    <cellStyle name="Normal 6 3 2 2 2 2 2 3 2" xfId="6010" xr:uid="{61036975-396C-413D-9E85-7954234BDF9E}"/>
    <cellStyle name="Normal 6 3 2 2 2 2 2 4" xfId="6011" xr:uid="{94CA99D8-6D24-4151-B391-552B7D8E086D}"/>
    <cellStyle name="Normal 6 3 2 2 2 2 3" xfId="1443" xr:uid="{EA63CEC2-7FC6-4E1C-A48C-219112EC5D97}"/>
    <cellStyle name="Normal 6 3 2 2 2 2 3 2" xfId="1444" xr:uid="{E8452770-4B81-46B7-AD7C-91234F12BEAA}"/>
    <cellStyle name="Normal 6 3 2 2 2 2 4" xfId="1445" xr:uid="{8574C8C9-215E-4A48-A736-003A98CEB034}"/>
    <cellStyle name="Normal 6 3 2 2 2 2 4 2" xfId="6012" xr:uid="{907DBAE3-7DC2-4FCC-AA44-95875F0D634F}"/>
    <cellStyle name="Normal 6 3 2 2 2 2 5" xfId="6013" xr:uid="{E972E20F-42B1-4893-BA63-11B3A21FCD65}"/>
    <cellStyle name="Normal 6 3 2 2 2 3" xfId="606" xr:uid="{5E5C6E69-4906-4F35-8079-804849821DAF}"/>
    <cellStyle name="Normal 6 3 2 2 2 3 2" xfId="1446" xr:uid="{768BCE2D-8DCF-4544-A024-E9230B5138A5}"/>
    <cellStyle name="Normal 6 3 2 2 2 3 2 2" xfId="1447" xr:uid="{BCB142A5-7291-4233-A3F3-F7A224C98727}"/>
    <cellStyle name="Normal 6 3 2 2 2 3 3" xfId="1448" xr:uid="{B2ED3573-0107-4F2B-BAEF-9DF6701F2121}"/>
    <cellStyle name="Normal 6 3 2 2 2 3 3 2" xfId="6014" xr:uid="{377602FD-2F8C-4E78-BB9E-5F30782C0656}"/>
    <cellStyle name="Normal 6 3 2 2 2 3 4" xfId="3135" xr:uid="{A915CFE2-C528-42A3-A04A-F8EEC0C68F29}"/>
    <cellStyle name="Normal 6 3 2 2 2 4" xfId="1449" xr:uid="{4F88F869-106C-406E-9476-1509AECCBD78}"/>
    <cellStyle name="Normal 6 3 2 2 2 4 2" xfId="1450" xr:uid="{F4BB16C0-53A9-46E3-8A40-53927F986A62}"/>
    <cellStyle name="Normal 6 3 2 2 2 5" xfId="1451" xr:uid="{33669E28-4A8A-4C90-B32A-8EFF050AA0D8}"/>
    <cellStyle name="Normal 6 3 2 2 2 5 2" xfId="6015" xr:uid="{D08F6D6B-3075-4FCA-8046-BAEF8CCAD347}"/>
    <cellStyle name="Normal 6 3 2 2 2 6" xfId="3136" xr:uid="{5EBF543F-81D1-4D35-AE25-93B29FAEC4B1}"/>
    <cellStyle name="Normal 6 3 2 2 3" xfId="323" xr:uid="{546D3ABB-80BC-4E2A-835A-4E2753D91835}"/>
    <cellStyle name="Normal 6 3 2 2 3 2" xfId="607" xr:uid="{C918D466-2B34-4605-8717-DE5DC8DE2D82}"/>
    <cellStyle name="Normal 6 3 2 2 3 2 2" xfId="608" xr:uid="{A224D837-CDCC-4BAF-A8B6-CCB56D279C05}"/>
    <cellStyle name="Normal 6 3 2 2 3 2 2 2" xfId="1452" xr:uid="{26B4EBBF-6FCB-4E51-813C-225EECC7C13D}"/>
    <cellStyle name="Normal 6 3 2 2 3 2 2 2 2" xfId="1453" xr:uid="{55B63A10-2DA5-43BE-8B6F-8033D4BE67C6}"/>
    <cellStyle name="Normal 6 3 2 2 3 2 2 3" xfId="1454" xr:uid="{E6F1D8BD-F7A0-4BE5-AAED-531DB0DF806F}"/>
    <cellStyle name="Normal 6 3 2 2 3 2 2 3 2" xfId="6016" xr:uid="{4EDFCA70-EE1A-4644-9142-3B4827C077A1}"/>
    <cellStyle name="Normal 6 3 2 2 3 2 2 4" xfId="6017" xr:uid="{D9F241F3-125F-4807-BB80-E83CECC116B7}"/>
    <cellStyle name="Normal 6 3 2 2 3 2 3" xfId="1455" xr:uid="{78C2666B-06D6-42B9-B20D-A773B52F5013}"/>
    <cellStyle name="Normal 6 3 2 2 3 2 3 2" xfId="1456" xr:uid="{F913435C-3287-4F19-9418-B8D3F7EAAC90}"/>
    <cellStyle name="Normal 6 3 2 2 3 2 4" xfId="1457" xr:uid="{97DDDA49-C8B3-410C-92EA-ACFC71401DD9}"/>
    <cellStyle name="Normal 6 3 2 2 3 2 4 2" xfId="6018" xr:uid="{B0C1A689-93D1-43BF-B9F6-756D3A4675AF}"/>
    <cellStyle name="Normal 6 3 2 2 3 2 5" xfId="6019" xr:uid="{5B165980-557B-468A-BD86-7F5AC5A5D761}"/>
    <cellStyle name="Normal 6 3 2 2 3 3" xfId="609" xr:uid="{E1AEF466-5FCD-431F-A489-A9D88B7F9637}"/>
    <cellStyle name="Normal 6 3 2 2 3 3 2" xfId="1458" xr:uid="{B3A907D9-AFF9-4AED-BC95-C9D91A1A4381}"/>
    <cellStyle name="Normal 6 3 2 2 3 3 2 2" xfId="1459" xr:uid="{1E897F26-B4A3-43C1-B77D-572EE7785397}"/>
    <cellStyle name="Normal 6 3 2 2 3 3 3" xfId="1460" xr:uid="{A569138F-C701-443D-8665-0165C6FC6903}"/>
    <cellStyle name="Normal 6 3 2 2 3 3 3 2" xfId="6020" xr:uid="{B104EE73-44A0-4BE3-A147-A523D5068BDC}"/>
    <cellStyle name="Normal 6 3 2 2 3 3 4" xfId="6021" xr:uid="{B29A3A2E-E13F-4733-91E6-B81C6A9433DF}"/>
    <cellStyle name="Normal 6 3 2 2 3 4" xfId="1461" xr:uid="{0B2E3214-2B75-409B-895C-DCEE04F55D61}"/>
    <cellStyle name="Normal 6 3 2 2 3 4 2" xfId="1462" xr:uid="{5351AC0A-D552-47AD-A309-C7F9118A1080}"/>
    <cellStyle name="Normal 6 3 2 2 3 5" xfId="1463" xr:uid="{2369235A-D7C5-41A0-9D23-B7D3CB7C2DCB}"/>
    <cellStyle name="Normal 6 3 2 2 3 5 2" xfId="6022" xr:uid="{00D5E182-1330-4789-84A9-3969A473D994}"/>
    <cellStyle name="Normal 6 3 2 2 3 6" xfId="6023" xr:uid="{3D1FEE84-2CB6-427B-A9FA-48C74E68C7F0}"/>
    <cellStyle name="Normal 6 3 2 2 4" xfId="610" xr:uid="{A7FBAC89-8ABF-492D-A2ED-7A7FE79C821E}"/>
    <cellStyle name="Normal 6 3 2 2 4 2" xfId="611" xr:uid="{FE583CF9-6D3E-4489-BC6B-7AED779235E4}"/>
    <cellStyle name="Normal 6 3 2 2 4 2 2" xfId="1464" xr:uid="{A580F815-7367-4189-983A-05E3A68BB75D}"/>
    <cellStyle name="Normal 6 3 2 2 4 2 2 2" xfId="1465" xr:uid="{FB573283-F724-4ECF-BA6F-4CF1EE1D0047}"/>
    <cellStyle name="Normal 6 3 2 2 4 2 3" xfId="1466" xr:uid="{25477007-9AFE-4C56-9C6D-BA5FD4ABEC2C}"/>
    <cellStyle name="Normal 6 3 2 2 4 2 3 2" xfId="6024" xr:uid="{6EA63020-9FE1-4F69-9B15-2EC7F8FCEBA9}"/>
    <cellStyle name="Normal 6 3 2 2 4 2 4" xfId="6025" xr:uid="{4DAB02F3-6FA4-444D-90D5-8D1600C45629}"/>
    <cellStyle name="Normal 6 3 2 2 4 3" xfId="1467" xr:uid="{E16CA7F7-3677-49C6-8EF5-16513F1C5E09}"/>
    <cellStyle name="Normal 6 3 2 2 4 3 2" xfId="1468" xr:uid="{937AFB38-8302-47E3-BD88-EFA1002D6CB0}"/>
    <cellStyle name="Normal 6 3 2 2 4 4" xfId="1469" xr:uid="{28954E57-FB75-49DA-B6D3-B304ACA4E3E5}"/>
    <cellStyle name="Normal 6 3 2 2 4 4 2" xfId="6026" xr:uid="{A4501CA1-E7ED-4134-ABA7-180D26288973}"/>
    <cellStyle name="Normal 6 3 2 2 4 5" xfId="6027" xr:uid="{0DB087F5-7D49-4131-894A-E9587FCB0F7F}"/>
    <cellStyle name="Normal 6 3 2 2 5" xfId="612" xr:uid="{681610F3-C02D-4FD2-A813-19A3EF1219E0}"/>
    <cellStyle name="Normal 6 3 2 2 5 2" xfId="1470" xr:uid="{A5974760-C0C7-40B7-825C-4C5F287E7579}"/>
    <cellStyle name="Normal 6 3 2 2 5 2 2" xfId="1471" xr:uid="{19A3312E-F92D-4162-8265-437BBA01D1FC}"/>
    <cellStyle name="Normal 6 3 2 2 5 3" xfId="1472" xr:uid="{EC5CBEBF-675D-459B-B88A-E769631822E2}"/>
    <cellStyle name="Normal 6 3 2 2 5 3 2" xfId="6028" xr:uid="{1AA56399-8FAF-4A5F-A73D-E8D793822E9D}"/>
    <cellStyle name="Normal 6 3 2 2 5 4" xfId="3137" xr:uid="{76FD5C9E-096C-44B8-A98D-DA50962704F7}"/>
    <cellStyle name="Normal 6 3 2 2 6" xfId="1473" xr:uid="{75976760-A2C3-4297-97F8-32BBFDBF720F}"/>
    <cellStyle name="Normal 6 3 2 2 6 2" xfId="1474" xr:uid="{28C2073B-E1E3-4558-99E1-FA1FEBC95CA6}"/>
    <cellStyle name="Normal 6 3 2 2 7" xfId="1475" xr:uid="{EA0DB06D-9D32-476F-B128-2C2DEE2F65F3}"/>
    <cellStyle name="Normal 6 3 2 2 7 2" xfId="6029" xr:uid="{1248B2B8-BC3A-416C-AE68-D7D5ABBB5B9F}"/>
    <cellStyle name="Normal 6 3 2 2 8" xfId="3138" xr:uid="{7663671C-A459-4944-B4F5-BAB9364CCA29}"/>
    <cellStyle name="Normal 6 3 2 3" xfId="324" xr:uid="{A215E1CE-93B0-418E-924D-014E016BD5AC}"/>
    <cellStyle name="Normal 6 3 2 3 2" xfId="613" xr:uid="{391318C4-E4ED-44B3-BAB8-17EE41FC1279}"/>
    <cellStyle name="Normal 6 3 2 3 2 2" xfId="614" xr:uid="{361D4196-F459-4F7A-931A-E2184020E23B}"/>
    <cellStyle name="Normal 6 3 2 3 2 2 2" xfId="1476" xr:uid="{4CE6E3B0-B438-427C-9EE1-EECA42B3422E}"/>
    <cellStyle name="Normal 6 3 2 3 2 2 2 2" xfId="1477" xr:uid="{C636B9B4-68B9-4BBD-AA55-C85CBA4C6583}"/>
    <cellStyle name="Normal 6 3 2 3 2 2 3" xfId="1478" xr:uid="{7D6D2230-CC40-4F93-A89E-D13BA0F42550}"/>
    <cellStyle name="Normal 6 3 2 3 2 2 3 2" xfId="6030" xr:uid="{64982E08-3FF3-497B-85D8-BFE951502936}"/>
    <cellStyle name="Normal 6 3 2 3 2 2 4" xfId="6031" xr:uid="{92771E85-BCE6-42A5-ABF7-AF9068E38BD2}"/>
    <cellStyle name="Normal 6 3 2 3 2 3" xfId="1479" xr:uid="{67F5FB3C-EA8D-4273-8190-012CBDF3377D}"/>
    <cellStyle name="Normal 6 3 2 3 2 3 2" xfId="1480" xr:uid="{4C6325E8-26D9-4FCF-83E2-9B5F31C9B93D}"/>
    <cellStyle name="Normal 6 3 2 3 2 4" xfId="1481" xr:uid="{28A77FC8-3F6B-4D8C-A088-D87EDFE01BDA}"/>
    <cellStyle name="Normal 6 3 2 3 2 4 2" xfId="6032" xr:uid="{3CFC675E-914C-4F76-B754-55D71D21EF4F}"/>
    <cellStyle name="Normal 6 3 2 3 2 5" xfId="6033" xr:uid="{523AF244-C99F-4123-8990-E29612128261}"/>
    <cellStyle name="Normal 6 3 2 3 3" xfId="615" xr:uid="{DCAC71A2-A4CC-4DC3-9A75-561C67450343}"/>
    <cellStyle name="Normal 6 3 2 3 3 2" xfId="1482" xr:uid="{28A4CC78-D449-4095-B4CB-A0F01996B6AD}"/>
    <cellStyle name="Normal 6 3 2 3 3 2 2" xfId="1483" xr:uid="{443F7320-6940-46DB-96D0-2A8685AB197C}"/>
    <cellStyle name="Normal 6 3 2 3 3 3" xfId="1484" xr:uid="{3972645F-261E-4FA5-840E-18970838C633}"/>
    <cellStyle name="Normal 6 3 2 3 3 3 2" xfId="6034" xr:uid="{3C4EFC9D-E4EC-4951-82FC-045859D4B9DB}"/>
    <cellStyle name="Normal 6 3 2 3 3 4" xfId="3139" xr:uid="{8A964B65-6D0A-4DFF-ACD6-E89D98BEB047}"/>
    <cellStyle name="Normal 6 3 2 3 4" xfId="1485" xr:uid="{33996796-F74C-4B11-A9BF-80C9A41A44CB}"/>
    <cellStyle name="Normal 6 3 2 3 4 2" xfId="1486" xr:uid="{1D257579-54F5-4C8C-BDD8-1F768E518043}"/>
    <cellStyle name="Normal 6 3 2 3 5" xfId="1487" xr:uid="{CAFA54DB-EC46-4DB3-A837-FACC51C21560}"/>
    <cellStyle name="Normal 6 3 2 3 5 2" xfId="6035" xr:uid="{EDFE69CF-6C58-4A69-AF70-B892BB05D1F3}"/>
    <cellStyle name="Normal 6 3 2 3 6" xfId="3140" xr:uid="{CD678739-852E-4305-8758-89B6186E35CA}"/>
    <cellStyle name="Normal 6 3 2 4" xfId="325" xr:uid="{4CC7BE88-DAAF-4B18-B136-4EF782015E81}"/>
    <cellStyle name="Normal 6 3 2 4 2" xfId="616" xr:uid="{AAFD3989-6EAB-41BB-915A-66B14BA8FB36}"/>
    <cellStyle name="Normal 6 3 2 4 2 2" xfId="617" xr:uid="{C0424948-8D85-4D08-8AD0-21A85D04F018}"/>
    <cellStyle name="Normal 6 3 2 4 2 2 2" xfId="1488" xr:uid="{94EB2331-75F6-46FD-B3D2-9963ED644CC3}"/>
    <cellStyle name="Normal 6 3 2 4 2 2 2 2" xfId="1489" xr:uid="{EAC13510-EC5D-4B2B-86A4-A7458D09BB8C}"/>
    <cellStyle name="Normal 6 3 2 4 2 2 3" xfId="1490" xr:uid="{7EE00195-5BDA-476B-8AA5-63DD71410215}"/>
    <cellStyle name="Normal 6 3 2 4 2 2 3 2" xfId="6036" xr:uid="{2EB9E0E9-7159-41D9-A1DB-E563B0EAD2DC}"/>
    <cellStyle name="Normal 6 3 2 4 2 2 4" xfId="6037" xr:uid="{5A50169C-678E-462B-9DFE-EE614B84B23E}"/>
    <cellStyle name="Normal 6 3 2 4 2 3" xfId="1491" xr:uid="{8741CFD5-0807-4584-A566-F1ED8F1D162C}"/>
    <cellStyle name="Normal 6 3 2 4 2 3 2" xfId="1492" xr:uid="{382A0238-D65C-413D-9495-CA69BE70D196}"/>
    <cellStyle name="Normal 6 3 2 4 2 4" xfId="1493" xr:uid="{2B04C8B9-3561-4598-AF97-624A26916CDA}"/>
    <cellStyle name="Normal 6 3 2 4 2 4 2" xfId="6038" xr:uid="{75F15CCD-D2D6-48AC-8777-1CAB9E1753CD}"/>
    <cellStyle name="Normal 6 3 2 4 2 5" xfId="6039" xr:uid="{B53E363E-C355-4BDB-B4D0-6B92F61B5F19}"/>
    <cellStyle name="Normal 6 3 2 4 3" xfId="618" xr:uid="{F9A059A1-EC02-41CF-BF51-D9E2ACC53EEA}"/>
    <cellStyle name="Normal 6 3 2 4 3 2" xfId="1494" xr:uid="{32E29C90-33ED-4F21-839D-E0A43F6E22D7}"/>
    <cellStyle name="Normal 6 3 2 4 3 2 2" xfId="1495" xr:uid="{D58A33BC-97DC-42A9-9A9D-8ECA19D2E864}"/>
    <cellStyle name="Normal 6 3 2 4 3 3" xfId="1496" xr:uid="{1F84654B-4B42-48D8-A581-64BA707B60E7}"/>
    <cellStyle name="Normal 6 3 2 4 3 3 2" xfId="6040" xr:uid="{E00123A7-2FE1-4BE6-84FA-5C19A8BEEF5A}"/>
    <cellStyle name="Normal 6 3 2 4 3 4" xfId="6041" xr:uid="{2A8E70DD-3D3D-4F43-B5B7-0249C3242F15}"/>
    <cellStyle name="Normal 6 3 2 4 4" xfId="1497" xr:uid="{B21D4B2E-44DB-4458-8B80-26ECEF18913A}"/>
    <cellStyle name="Normal 6 3 2 4 4 2" xfId="1498" xr:uid="{5964335D-E85B-43E1-89C5-2894909876CA}"/>
    <cellStyle name="Normal 6 3 2 4 5" xfId="1499" xr:uid="{F668B0B0-8162-426D-AEA2-CF686BA1E118}"/>
    <cellStyle name="Normal 6 3 2 4 5 2" xfId="6042" xr:uid="{978B06E7-16F3-4D20-9222-4FEB14E1CCD2}"/>
    <cellStyle name="Normal 6 3 2 4 6" xfId="6043" xr:uid="{8ACC2537-F6E9-41EF-AD5B-BCA704E72D2F}"/>
    <cellStyle name="Normal 6 3 2 5" xfId="326" xr:uid="{0A5790E7-381A-4EEE-9B78-8DAC3F1A8C60}"/>
    <cellStyle name="Normal 6 3 2 5 2" xfId="619" xr:uid="{45A8B864-7ED3-4D1A-B0F4-50FAA43BD99A}"/>
    <cellStyle name="Normal 6 3 2 5 2 2" xfId="1500" xr:uid="{FE605422-FCBC-4DAB-A78B-517C08889D7D}"/>
    <cellStyle name="Normal 6 3 2 5 2 2 2" xfId="1501" xr:uid="{37B03E3D-49EF-46F1-8BDD-2FE3AF05762C}"/>
    <cellStyle name="Normal 6 3 2 5 2 3" xfId="1502" xr:uid="{3D045C99-DE57-4E73-969B-015BDF57B69F}"/>
    <cellStyle name="Normal 6 3 2 5 2 3 2" xfId="6044" xr:uid="{B9E5A982-6B5A-4AE2-BB8A-DB5091748A60}"/>
    <cellStyle name="Normal 6 3 2 5 2 4" xfId="6045" xr:uid="{55BA08C1-2CEA-4A7C-B64F-281E7205F556}"/>
    <cellStyle name="Normal 6 3 2 5 3" xfId="1503" xr:uid="{8EC5D04E-008C-4424-A06A-2CA4DC2D4CD4}"/>
    <cellStyle name="Normal 6 3 2 5 3 2" xfId="1504" xr:uid="{EC3E0D12-2D50-4BA5-93B0-ABF49FCE0EC1}"/>
    <cellStyle name="Normal 6 3 2 5 4" xfId="1505" xr:uid="{7D326A5C-EB54-44C1-9052-F671EC0F82BC}"/>
    <cellStyle name="Normal 6 3 2 5 4 2" xfId="6046" xr:uid="{096B3F7C-159A-4441-A819-E5C59D628DBD}"/>
    <cellStyle name="Normal 6 3 2 5 5" xfId="6047" xr:uid="{21D94693-BF78-4ECB-86CC-43254B951343}"/>
    <cellStyle name="Normal 6 3 2 6" xfId="620" xr:uid="{D39BB9B8-8965-4EF2-8B1C-3316909480D7}"/>
    <cellStyle name="Normal 6 3 2 6 2" xfId="1506" xr:uid="{870FF5A5-CB22-45AC-942A-79B9B1DD86E6}"/>
    <cellStyle name="Normal 6 3 2 6 2 2" xfId="1507" xr:uid="{4854234A-B959-4B50-B82F-A41109451F07}"/>
    <cellStyle name="Normal 6 3 2 6 3" xfId="1508" xr:uid="{729817A8-9F71-4E79-92C6-A239F688E941}"/>
    <cellStyle name="Normal 6 3 2 6 3 2" xfId="6048" xr:uid="{B8ADCF43-7715-46B3-BCBF-4E7FF1B135B3}"/>
    <cellStyle name="Normal 6 3 2 6 4" xfId="3141" xr:uid="{CF8CC4D6-05CC-412D-8F9E-F081BEEDC392}"/>
    <cellStyle name="Normal 6 3 2 7" xfId="1509" xr:uid="{54130892-0E77-4D2C-91DE-04D28B40ABF9}"/>
    <cellStyle name="Normal 6 3 2 7 2" xfId="1510" xr:uid="{016981E0-C4BE-4761-8FCC-114ED2A86DA3}"/>
    <cellStyle name="Normal 6 3 2 8" xfId="1511" xr:uid="{00F69B55-63DE-4327-98BF-C314F1DE3EAB}"/>
    <cellStyle name="Normal 6 3 2 8 2" xfId="6049" xr:uid="{E1FFE818-5C24-438D-A8CE-424866ACC092}"/>
    <cellStyle name="Normal 6 3 2 9" xfId="3142" xr:uid="{63D56F52-5CCD-47F2-B647-0D5EA9378ED1}"/>
    <cellStyle name="Normal 6 3 3" xfId="115" xr:uid="{22504200-2641-4688-B882-C1D35DD3F97D}"/>
    <cellStyle name="Normal 6 3 3 2" xfId="116" xr:uid="{7DC4EA2B-2872-4A4F-B91E-35A5B8A057F7}"/>
    <cellStyle name="Normal 6 3 3 2 2" xfId="621" xr:uid="{A984C041-171E-4ABD-B110-BEC8818B39D4}"/>
    <cellStyle name="Normal 6 3 3 2 2 2" xfId="622" xr:uid="{71D9A351-252E-49D6-96B4-0FFDBC849AB2}"/>
    <cellStyle name="Normal 6 3 3 2 2 2 2" xfId="1512" xr:uid="{88975A87-AF00-4C58-840F-8179E521A1FC}"/>
    <cellStyle name="Normal 6 3 3 2 2 2 2 2" xfId="1513" xr:uid="{EB05CFEF-0FFC-4B5A-BAF2-B04BBF0C8292}"/>
    <cellStyle name="Normal 6 3 3 2 2 2 3" xfId="1514" xr:uid="{BCD50A6A-E45E-47FB-A9B0-052520947C3F}"/>
    <cellStyle name="Normal 6 3 3 2 2 2 3 2" xfId="6050" xr:uid="{D2FAECD9-EC84-4EFE-B07D-4A8DC3D7FAA1}"/>
    <cellStyle name="Normal 6 3 3 2 2 2 4" xfId="6051" xr:uid="{1763DEBD-EC98-4B33-8D7F-5FA62B3B360E}"/>
    <cellStyle name="Normal 6 3 3 2 2 3" xfId="1515" xr:uid="{EC5087D9-B509-4ACF-A3B1-0324914A37D5}"/>
    <cellStyle name="Normal 6 3 3 2 2 3 2" xfId="1516" xr:uid="{A7746D1C-DAA2-4092-BA54-9592C9EF0134}"/>
    <cellStyle name="Normal 6 3 3 2 2 4" xfId="1517" xr:uid="{BA06C589-0EA7-4CDB-B3D7-BFB76C289442}"/>
    <cellStyle name="Normal 6 3 3 2 2 4 2" xfId="6052" xr:uid="{59F5D1EA-7D09-4A5D-9FCE-E39745B95D0C}"/>
    <cellStyle name="Normal 6 3 3 2 2 5" xfId="6053" xr:uid="{30660A83-3FF2-4BA5-B4F6-7D63DA2550F2}"/>
    <cellStyle name="Normal 6 3 3 2 3" xfId="623" xr:uid="{37C3E2AE-6824-4621-8BC0-82B5345A8568}"/>
    <cellStyle name="Normal 6 3 3 2 3 2" xfId="1518" xr:uid="{E3795605-084F-49B7-A4F4-07301A75732B}"/>
    <cellStyle name="Normal 6 3 3 2 3 2 2" xfId="1519" xr:uid="{B88E40CC-ED54-440B-9F6B-8D0A215F1FE8}"/>
    <cellStyle name="Normal 6 3 3 2 3 3" xfId="1520" xr:uid="{661DDA6D-46CD-4AAE-8AEE-2F28A7433104}"/>
    <cellStyle name="Normal 6 3 3 2 3 3 2" xfId="6054" xr:uid="{6C434463-7257-4AED-AD9D-C1F846308E75}"/>
    <cellStyle name="Normal 6 3 3 2 3 4" xfId="3143" xr:uid="{C989CA58-6794-454D-A272-501E1432988B}"/>
    <cellStyle name="Normal 6 3 3 2 4" xfId="1521" xr:uid="{4A57835A-B3D9-4EDB-A549-3CD26290A1AA}"/>
    <cellStyle name="Normal 6 3 3 2 4 2" xfId="1522" xr:uid="{3B61101C-3DB9-4F52-88DC-450F2A118316}"/>
    <cellStyle name="Normal 6 3 3 2 5" xfId="1523" xr:uid="{6D2568A9-E3FA-4113-A301-416ED8A57193}"/>
    <cellStyle name="Normal 6 3 3 2 5 2" xfId="6055" xr:uid="{8A9D72AB-9551-4C80-923E-71953C173C4D}"/>
    <cellStyle name="Normal 6 3 3 2 6" xfId="3144" xr:uid="{879D3E23-CBA7-4BA6-9D04-51C747480702}"/>
    <cellStyle name="Normal 6 3 3 3" xfId="327" xr:uid="{2FB06F56-07A7-46F9-A7F8-F352516C23AC}"/>
    <cellStyle name="Normal 6 3 3 3 2" xfId="624" xr:uid="{35BF6473-4487-4CB7-B6A6-A0485242652C}"/>
    <cellStyle name="Normal 6 3 3 3 2 2" xfId="625" xr:uid="{468BB6C3-2304-48B2-9832-898DC9D982D7}"/>
    <cellStyle name="Normal 6 3 3 3 2 2 2" xfId="1524" xr:uid="{ED6E3A00-A65C-4637-957B-C31D3D630D16}"/>
    <cellStyle name="Normal 6 3 3 3 2 2 2 2" xfId="1525" xr:uid="{168666F7-C062-4A92-BB0F-BD9E52AB7C28}"/>
    <cellStyle name="Normal 6 3 3 3 2 2 3" xfId="1526" xr:uid="{13077F0E-6C6C-4F30-BD69-E7E748840260}"/>
    <cellStyle name="Normal 6 3 3 3 2 2 3 2" xfId="6056" xr:uid="{F18A8C98-9518-4D72-84CD-52F92BB2B6A8}"/>
    <cellStyle name="Normal 6 3 3 3 2 2 4" xfId="6057" xr:uid="{176DDB2B-0F3D-44A1-9485-7D84BDCA16E3}"/>
    <cellStyle name="Normal 6 3 3 3 2 3" xfId="1527" xr:uid="{8078A6D8-A835-4FB3-A2A7-8D0C2C012697}"/>
    <cellStyle name="Normal 6 3 3 3 2 3 2" xfId="1528" xr:uid="{AB01D93B-269D-448E-8A2A-80CD3F87EC20}"/>
    <cellStyle name="Normal 6 3 3 3 2 4" xfId="1529" xr:uid="{2050BBBB-EEEA-4532-A3EA-87A16711BE8E}"/>
    <cellStyle name="Normal 6 3 3 3 2 4 2" xfId="6058" xr:uid="{1C497C96-31DE-4F91-AEEE-06DD95F9ADEE}"/>
    <cellStyle name="Normal 6 3 3 3 2 5" xfId="6059" xr:uid="{AF18FFEC-4235-452E-9A22-A059ACCC38E4}"/>
    <cellStyle name="Normal 6 3 3 3 3" xfId="626" xr:uid="{67CE881B-9F86-4F7E-A352-F3C416AEE13D}"/>
    <cellStyle name="Normal 6 3 3 3 3 2" xfId="1530" xr:uid="{D49BDAF4-2014-47D5-84DC-9E88AD47607B}"/>
    <cellStyle name="Normal 6 3 3 3 3 2 2" xfId="1531" xr:uid="{D7326310-8C87-4F57-9F24-DA42D6B201AD}"/>
    <cellStyle name="Normal 6 3 3 3 3 3" xfId="1532" xr:uid="{5BF5C364-4A9D-4B0E-9D15-985CCD0E8E76}"/>
    <cellStyle name="Normal 6 3 3 3 3 3 2" xfId="6060" xr:uid="{6BD8E03A-E72A-48D9-BD5B-329F82149D37}"/>
    <cellStyle name="Normal 6 3 3 3 3 4" xfId="6061" xr:uid="{FCD29BF0-8943-476E-BE54-AA7302BC0B50}"/>
    <cellStyle name="Normal 6 3 3 3 4" xfId="1533" xr:uid="{94F45934-EE5F-4BB0-945A-6B2D14A27B2C}"/>
    <cellStyle name="Normal 6 3 3 3 4 2" xfId="1534" xr:uid="{0BBB9863-7A0F-4479-BCA7-874E6A720316}"/>
    <cellStyle name="Normal 6 3 3 3 5" xfId="1535" xr:uid="{43CC5A0B-7A52-45F2-86D2-A840BCA5F45D}"/>
    <cellStyle name="Normal 6 3 3 3 5 2" xfId="6062" xr:uid="{A58802EA-BA98-43E4-A1EE-4A115A69321D}"/>
    <cellStyle name="Normal 6 3 3 3 6" xfId="6063" xr:uid="{FC5415A8-ED42-4A1D-AF23-AB950A2664E1}"/>
    <cellStyle name="Normal 6 3 3 4" xfId="328" xr:uid="{922474E5-6A0E-4ACB-9F4A-DBA331E64A0C}"/>
    <cellStyle name="Normal 6 3 3 4 2" xfId="627" xr:uid="{757BFFDB-1EFE-4834-9321-D9AB3F62DF6E}"/>
    <cellStyle name="Normal 6 3 3 4 2 2" xfId="1536" xr:uid="{8E8EFF7A-BD86-46E8-8486-0D99651DFA5C}"/>
    <cellStyle name="Normal 6 3 3 4 2 2 2" xfId="1537" xr:uid="{F2BF9608-4686-4B6A-B67C-9A2C36C4DA74}"/>
    <cellStyle name="Normal 6 3 3 4 2 3" xfId="1538" xr:uid="{A2356412-94B0-4D83-9DC6-1412AD9CD78E}"/>
    <cellStyle name="Normal 6 3 3 4 2 3 2" xfId="6064" xr:uid="{19C45EFB-6C33-4597-8578-1C535DBD9F1A}"/>
    <cellStyle name="Normal 6 3 3 4 2 4" xfId="6065" xr:uid="{67B75723-D534-4D2B-83BB-C64F5D96B065}"/>
    <cellStyle name="Normal 6 3 3 4 3" xfId="1539" xr:uid="{EA76350C-E68B-4644-AEA5-84DA9DA4D843}"/>
    <cellStyle name="Normal 6 3 3 4 3 2" xfId="1540" xr:uid="{92510E76-E92D-4A62-B195-CD60F7E55E2C}"/>
    <cellStyle name="Normal 6 3 3 4 4" xfId="1541" xr:uid="{2B188A0C-03C5-491E-B020-214FF2D44587}"/>
    <cellStyle name="Normal 6 3 3 4 4 2" xfId="6066" xr:uid="{454D6FCE-B22D-4391-866B-1B03FEFAB618}"/>
    <cellStyle name="Normal 6 3 3 4 5" xfId="6067" xr:uid="{97A20CCD-1F8B-411A-9CC0-BA4E0D9BA76E}"/>
    <cellStyle name="Normal 6 3 3 5" xfId="628" xr:uid="{36965F3A-A843-46FD-BF3E-58E2EEF8DF3E}"/>
    <cellStyle name="Normal 6 3 3 5 2" xfId="1542" xr:uid="{0C556389-A332-4546-A9FB-69565645A7DA}"/>
    <cellStyle name="Normal 6 3 3 5 2 2" xfId="1543" xr:uid="{E44C178C-5B1C-4560-BBA2-EFFAF30D14BC}"/>
    <cellStyle name="Normal 6 3 3 5 3" xfId="1544" xr:uid="{8D4FFE22-63B6-47EB-8BC1-CE50502AFCCF}"/>
    <cellStyle name="Normal 6 3 3 5 3 2" xfId="6068" xr:uid="{55CD5559-1CD7-436C-BC62-392A8A00B932}"/>
    <cellStyle name="Normal 6 3 3 5 4" xfId="3145" xr:uid="{00A647D9-C6B8-45C8-8EAF-F19F4B98D6B4}"/>
    <cellStyle name="Normal 6 3 3 6" xfId="1545" xr:uid="{BC308E95-D338-4F0D-BD46-03A719651689}"/>
    <cellStyle name="Normal 6 3 3 6 2" xfId="1546" xr:uid="{62CF92AD-FBC1-40A9-9679-9638BD21DDFB}"/>
    <cellStyle name="Normal 6 3 3 7" xfId="1547" xr:uid="{B922B854-35A9-46E7-B7E8-7AAB25FAE89C}"/>
    <cellStyle name="Normal 6 3 3 7 2" xfId="6069" xr:uid="{F78A58A8-ABD8-4145-985B-4F8D4099F904}"/>
    <cellStyle name="Normal 6 3 3 8" xfId="3146" xr:uid="{6F0AF944-5B69-4799-9987-05B6D1B7367B}"/>
    <cellStyle name="Normal 6 3 4" xfId="117" xr:uid="{8BCBFC45-0A4F-4B25-AB04-537C72156218}"/>
    <cellStyle name="Normal 6 3 4 2" xfId="448" xr:uid="{32FAD8CD-EAE9-4AB9-881C-A8CE7518B47E}"/>
    <cellStyle name="Normal 6 3 4 2 2" xfId="629" xr:uid="{24DBC67F-9502-4763-BA92-E2BFC5F81E52}"/>
    <cellStyle name="Normal 6 3 4 2 2 2" xfId="1548" xr:uid="{B999FAC9-41A0-4189-90C2-5B725F4AD99C}"/>
    <cellStyle name="Normal 6 3 4 2 2 2 2" xfId="1549" xr:uid="{28F53ABA-04BF-4A8C-BF39-3411EDE4432E}"/>
    <cellStyle name="Normal 6 3 4 2 2 3" xfId="1550" xr:uid="{2A7708AE-032E-4041-9164-EF4B06E0B178}"/>
    <cellStyle name="Normal 6 3 4 2 2 3 2" xfId="6070" xr:uid="{1E74F11D-3218-4431-8E4C-1351541A7447}"/>
    <cellStyle name="Normal 6 3 4 2 2 4" xfId="3147" xr:uid="{5C22A89F-E3BF-416C-BC46-3C909C6DA93E}"/>
    <cellStyle name="Normal 6 3 4 2 3" xfId="1551" xr:uid="{A7348993-A503-4957-98FF-B20F404B56CB}"/>
    <cellStyle name="Normal 6 3 4 2 3 2" xfId="1552" xr:uid="{F60FCF80-A449-44F4-BE73-43A2195B69C2}"/>
    <cellStyle name="Normal 6 3 4 2 4" xfId="1553" xr:uid="{6C4F5928-5862-4B34-A24E-01B2BE89F32E}"/>
    <cellStyle name="Normal 6 3 4 2 4 2" xfId="6071" xr:uid="{A28F5449-E0CF-4E28-9DAA-D87670309D6C}"/>
    <cellStyle name="Normal 6 3 4 2 5" xfId="3148" xr:uid="{E7259239-04DE-4A42-8880-17FB63768CF1}"/>
    <cellStyle name="Normal 6 3 4 3" xfId="630" xr:uid="{8BE1BB85-504A-4088-B5DA-46006D3F3179}"/>
    <cellStyle name="Normal 6 3 4 3 2" xfId="1554" xr:uid="{0DFA0EF0-5D16-437A-9F54-634FC7E94737}"/>
    <cellStyle name="Normal 6 3 4 3 2 2" xfId="1555" xr:uid="{64483DAD-33BF-4537-B841-35F76ABD40E7}"/>
    <cellStyle name="Normal 6 3 4 3 3" xfId="1556" xr:uid="{90DD6276-8888-46F7-8D83-7488371E68AE}"/>
    <cellStyle name="Normal 6 3 4 3 3 2" xfId="6072" xr:uid="{2F73DC75-2861-416B-85B9-DB5B21F6B482}"/>
    <cellStyle name="Normal 6 3 4 3 4" xfId="3149" xr:uid="{5A8A2B25-9295-46B6-B188-671962CD79D6}"/>
    <cellStyle name="Normal 6 3 4 4" xfId="1557" xr:uid="{84F35FC4-99B9-48F6-9673-DCBE789947AC}"/>
    <cellStyle name="Normal 6 3 4 4 2" xfId="1558" xr:uid="{F22D3590-0A68-475B-93E9-6AD6BADF4B87}"/>
    <cellStyle name="Normal 6 3 4 4 3" xfId="3150" xr:uid="{970C6329-5BD7-4A81-BC57-44B5AE9B4ABF}"/>
    <cellStyle name="Normal 6 3 4 4 4" xfId="3151" xr:uid="{A648A42F-7434-49ED-A602-C26A30A98DFA}"/>
    <cellStyle name="Normal 6 3 4 5" xfId="1559" xr:uid="{0B465E39-482C-44BA-892D-E0B13CC93C9D}"/>
    <cellStyle name="Normal 6 3 4 5 2" xfId="6073" xr:uid="{CB216967-2D1A-44DF-89A5-0487C5D839BC}"/>
    <cellStyle name="Normal 6 3 4 6" xfId="3152" xr:uid="{C0F3B146-2C60-4558-B037-F7D5B25D24FA}"/>
    <cellStyle name="Normal 6 3 4 7" xfId="3153" xr:uid="{CCDA0C77-A8D7-4096-AE54-9FDF61EC0C7B}"/>
    <cellStyle name="Normal 6 3 5" xfId="329" xr:uid="{0B0C6D63-13FE-48A4-AC22-689A93493DFD}"/>
    <cellStyle name="Normal 6 3 5 2" xfId="631" xr:uid="{44518581-B282-4866-B429-85A844848DC2}"/>
    <cellStyle name="Normal 6 3 5 2 2" xfId="632" xr:uid="{5C5C15D2-C18E-4FA8-A714-E9BF2C558C0B}"/>
    <cellStyle name="Normal 6 3 5 2 2 2" xfId="1560" xr:uid="{181E1EB2-3444-431F-BC4B-B1130D1446CA}"/>
    <cellStyle name="Normal 6 3 5 2 2 2 2" xfId="1561" xr:uid="{C057D920-D850-426B-AA58-57B56D14F87C}"/>
    <cellStyle name="Normal 6 3 5 2 2 3" xfId="1562" xr:uid="{21C75847-EE24-41FA-A08C-D4E75BC6A410}"/>
    <cellStyle name="Normal 6 3 5 2 2 3 2" xfId="6074" xr:uid="{416894FA-0074-4A86-8831-3E3AEBBBA4C4}"/>
    <cellStyle name="Normal 6 3 5 2 2 4" xfId="6075" xr:uid="{11388EFF-6775-4AF7-AC8C-545C9EED7BE0}"/>
    <cellStyle name="Normal 6 3 5 2 3" xfId="1563" xr:uid="{1B5FBA52-93E7-427F-B1C5-DBF0131463D4}"/>
    <cellStyle name="Normal 6 3 5 2 3 2" xfId="1564" xr:uid="{6B1732F1-6D60-4384-AC80-6F08A5F16338}"/>
    <cellStyle name="Normal 6 3 5 2 4" xfId="1565" xr:uid="{D0022027-0958-4AFA-AB04-4408FF52E0C7}"/>
    <cellStyle name="Normal 6 3 5 2 4 2" xfId="6076" xr:uid="{FFD94CAC-9ACB-47BC-ADA0-447BE88E827C}"/>
    <cellStyle name="Normal 6 3 5 2 5" xfId="6077" xr:uid="{DC59DCEB-41C6-4732-A811-5BA59147B843}"/>
    <cellStyle name="Normal 6 3 5 3" xfId="633" xr:uid="{087A102C-CE03-4E0D-B199-38C384916F21}"/>
    <cellStyle name="Normal 6 3 5 3 2" xfId="1566" xr:uid="{A09B634F-AC7A-40C3-B3DA-2B522A3104EF}"/>
    <cellStyle name="Normal 6 3 5 3 2 2" xfId="1567" xr:uid="{20F309D0-4744-46CE-A9E9-3848AA48D87F}"/>
    <cellStyle name="Normal 6 3 5 3 3" xfId="1568" xr:uid="{101201A6-B30F-4E24-B52F-C414763E8FEF}"/>
    <cellStyle name="Normal 6 3 5 3 3 2" xfId="6078" xr:uid="{982E7266-0A44-4734-A25F-CFA09E9CA9EA}"/>
    <cellStyle name="Normal 6 3 5 3 4" xfId="3154" xr:uid="{7AC4EED5-7311-4225-816D-36EFEE2D6237}"/>
    <cellStyle name="Normal 6 3 5 4" xfId="1569" xr:uid="{E5460C07-540E-4EC4-B1EE-B457D0B74CF9}"/>
    <cellStyle name="Normal 6 3 5 4 2" xfId="1570" xr:uid="{F90C09D6-44F5-4EA2-A1FB-57AF7A400268}"/>
    <cellStyle name="Normal 6 3 5 5" xfId="1571" xr:uid="{A60C9FB4-F94C-4B8A-8124-33F27EE09349}"/>
    <cellStyle name="Normal 6 3 5 5 2" xfId="6079" xr:uid="{DAF15D77-59EE-4158-9C18-501CDC761F0E}"/>
    <cellStyle name="Normal 6 3 5 6" xfId="3155" xr:uid="{28741C57-B3DF-4DF9-A22D-2828C82C6D97}"/>
    <cellStyle name="Normal 6 3 6" xfId="330" xr:uid="{C63C7AE6-5D11-48E5-A5EC-AE004863895C}"/>
    <cellStyle name="Normal 6 3 6 2" xfId="634" xr:uid="{CE3D814C-56B3-4907-B1E4-AE01DDD746EE}"/>
    <cellStyle name="Normal 6 3 6 2 2" xfId="1572" xr:uid="{4B00BA7D-19CE-44DB-8142-3B3B05884087}"/>
    <cellStyle name="Normal 6 3 6 2 2 2" xfId="1573" xr:uid="{C23526BC-7F41-4572-9D9E-E2EF163DE344}"/>
    <cellStyle name="Normal 6 3 6 2 3" xfId="1574" xr:uid="{2BCF2FCC-435F-4904-BAA2-BD7FA5A6DB3C}"/>
    <cellStyle name="Normal 6 3 6 2 3 2" xfId="6080" xr:uid="{426D33BD-E099-4CAC-9EA3-51A54B0CB5A6}"/>
    <cellStyle name="Normal 6 3 6 2 4" xfId="3156" xr:uid="{1B1F4835-CFBB-493A-B032-1BEAAC6B23C3}"/>
    <cellStyle name="Normal 6 3 6 3" xfId="1575" xr:uid="{EFE1B1CE-716C-40F1-BDE5-7576B9A37E0C}"/>
    <cellStyle name="Normal 6 3 6 3 2" xfId="1576" xr:uid="{B6A3B182-D6F2-4D16-B542-05335DA3FC5F}"/>
    <cellStyle name="Normal 6 3 6 4" xfId="1577" xr:uid="{5D82CDE8-7C3F-46A6-8982-C833834DB8AE}"/>
    <cellStyle name="Normal 6 3 6 4 2" xfId="6081" xr:uid="{FB1A8100-E6C1-48A9-9580-2D2B099962EF}"/>
    <cellStyle name="Normal 6 3 6 5" xfId="3157" xr:uid="{0FFBA637-4183-4196-84A4-8602602652F5}"/>
    <cellStyle name="Normal 6 3 7" xfId="635" xr:uid="{13E40215-E1EE-4B4C-9036-FC1DEC2E4CE5}"/>
    <cellStyle name="Normal 6 3 7 2" xfId="1578" xr:uid="{66617DF1-3F54-4A6D-A205-53FC847FF35E}"/>
    <cellStyle name="Normal 6 3 7 2 2" xfId="1579" xr:uid="{1DAB377A-77D8-48D5-9681-3A951C590009}"/>
    <cellStyle name="Normal 6 3 7 3" xfId="1580" xr:uid="{C8CB01AC-C8AD-4904-AFF5-F999823ABF0B}"/>
    <cellStyle name="Normal 6 3 7 3 2" xfId="6082" xr:uid="{62A7D8E6-BD74-4981-A567-FA56B62E0D8B}"/>
    <cellStyle name="Normal 6 3 7 4" xfId="3158" xr:uid="{732D77A9-7EC8-4FAC-BD55-38C49017926C}"/>
    <cellStyle name="Normal 6 3 8" xfId="1581" xr:uid="{AE8EA7E4-59CC-487D-A978-2FBB3D223952}"/>
    <cellStyle name="Normal 6 3 8 2" xfId="1582" xr:uid="{EC3FFB8F-0083-4F16-A2A2-A11517BADD55}"/>
    <cellStyle name="Normal 6 3 8 3" xfId="3159" xr:uid="{BB4AD729-4319-4DAE-8C1E-8EB7DEACEE91}"/>
    <cellStyle name="Normal 6 3 8 4" xfId="3160" xr:uid="{FC875937-F4B2-4934-8C1F-AD8331A5CD5D}"/>
    <cellStyle name="Normal 6 3 9" xfId="1583" xr:uid="{9EB5D3BA-8774-431C-A14E-4EA47C679442}"/>
    <cellStyle name="Normal 6 3 9 2" xfId="4719" xr:uid="{E98446D9-EC9E-4694-AE07-086E2F4EC875}"/>
    <cellStyle name="Normal 6 3 9 2 2" xfId="6083" xr:uid="{D21FCB7B-B95A-4BEB-9E51-D00D795552C4}"/>
    <cellStyle name="Normal 6 4" xfId="118" xr:uid="{E3D74993-0D03-48BC-B5C7-672359CA06D9}"/>
    <cellStyle name="Normal 6 4 10" xfId="3161" xr:uid="{B141B71C-D763-4064-8B63-CC4D3900DFB5}"/>
    <cellStyle name="Normal 6 4 11" xfId="3162" xr:uid="{54AED6E3-9778-46CC-857F-EBF4F21960A4}"/>
    <cellStyle name="Normal 6 4 2" xfId="119" xr:uid="{AFD4EB53-F920-4185-8F2D-79E211D9E261}"/>
    <cellStyle name="Normal 6 4 2 2" xfId="120" xr:uid="{7296C857-158B-4182-A4D9-BE4712DB4E31}"/>
    <cellStyle name="Normal 6 4 2 2 2" xfId="331" xr:uid="{B27A334F-8079-4E87-9F85-0080A8A02C2B}"/>
    <cellStyle name="Normal 6 4 2 2 2 2" xfId="636" xr:uid="{7F0124D0-A172-4987-B323-681B26D3B264}"/>
    <cellStyle name="Normal 6 4 2 2 2 2 2" xfId="1584" xr:uid="{5708C8B7-73E3-4DEC-A58F-3363EE1F8177}"/>
    <cellStyle name="Normal 6 4 2 2 2 2 2 2" xfId="1585" xr:uid="{E051C1C2-3619-4207-932B-2A0082677E06}"/>
    <cellStyle name="Normal 6 4 2 2 2 2 3" xfId="1586" xr:uid="{5AC76CC5-8890-4CE5-BD23-4ACC35DB18BB}"/>
    <cellStyle name="Normal 6 4 2 2 2 2 3 2" xfId="6084" xr:uid="{D998C1F2-1A4E-48BB-8EB7-88570750B366}"/>
    <cellStyle name="Normal 6 4 2 2 2 2 4" xfId="3163" xr:uid="{C482FA7D-E21E-48E4-8C5C-D401437D740F}"/>
    <cellStyle name="Normal 6 4 2 2 2 3" xfId="1587" xr:uid="{BEE325C9-89B8-415C-9C97-0F70DAB17275}"/>
    <cellStyle name="Normal 6 4 2 2 2 3 2" xfId="1588" xr:uid="{3646619D-BB49-4665-A901-D66AD6571C07}"/>
    <cellStyle name="Normal 6 4 2 2 2 3 3" xfId="3164" xr:uid="{7ED02FF3-4DDB-4C5E-A8A8-AB1BA748F5E8}"/>
    <cellStyle name="Normal 6 4 2 2 2 3 4" xfId="3165" xr:uid="{02965887-A846-4AD1-9EF6-DCBA2560190F}"/>
    <cellStyle name="Normal 6 4 2 2 2 4" xfId="1589" xr:uid="{869D4E8B-27B4-45F0-9B2E-E5907BA3AB10}"/>
    <cellStyle name="Normal 6 4 2 2 2 4 2" xfId="6085" xr:uid="{62F59424-E289-4DD0-9409-89D022BF79FE}"/>
    <cellStyle name="Normal 6 4 2 2 2 5" xfId="3166" xr:uid="{AF6642E3-2153-4040-9B26-ED5C63D50E65}"/>
    <cellStyle name="Normal 6 4 2 2 2 6" xfId="3167" xr:uid="{1098D75E-9C07-4A9B-8ADE-81A9DC04EB04}"/>
    <cellStyle name="Normal 6 4 2 2 3" xfId="637" xr:uid="{11DA96E1-87BF-4203-89A7-D00162F6BE23}"/>
    <cellStyle name="Normal 6 4 2 2 3 2" xfId="1590" xr:uid="{B48B78A4-C9DA-414A-B42E-496FF050CB7D}"/>
    <cellStyle name="Normal 6 4 2 2 3 2 2" xfId="1591" xr:uid="{27B14D6E-AAC5-4808-A599-8DC0E43CFDC1}"/>
    <cellStyle name="Normal 6 4 2 2 3 2 3" xfId="3168" xr:uid="{7FC06ED6-325C-4C81-B417-64827CEABF7E}"/>
    <cellStyle name="Normal 6 4 2 2 3 2 4" xfId="3169" xr:uid="{782BDF84-5F2F-4311-AD8A-8B3F78D525B6}"/>
    <cellStyle name="Normal 6 4 2 2 3 3" xfId="1592" xr:uid="{8B1FA6E2-59CD-4226-8E31-5472858266F8}"/>
    <cellStyle name="Normal 6 4 2 2 3 3 2" xfId="6086" xr:uid="{F7B64D96-161A-419E-BCDE-713F6364A2DD}"/>
    <cellStyle name="Normal 6 4 2 2 3 4" xfId="3170" xr:uid="{DF43CEF2-19C3-4918-A4D2-1926CB3FA0AC}"/>
    <cellStyle name="Normal 6 4 2 2 3 5" xfId="3171" xr:uid="{9A619F3E-BB2E-455F-897B-9FDA6BB09852}"/>
    <cellStyle name="Normal 6 4 2 2 4" xfId="1593" xr:uid="{CDC1CDD8-2716-4E98-8026-AAAC7FD0F8D0}"/>
    <cellStyle name="Normal 6 4 2 2 4 2" xfId="1594" xr:uid="{BEE409E1-891B-46FB-B291-53F3ED145F75}"/>
    <cellStyle name="Normal 6 4 2 2 4 3" xfId="3172" xr:uid="{6DDA2E94-6470-4268-8540-F01F4BB41113}"/>
    <cellStyle name="Normal 6 4 2 2 4 4" xfId="3173" xr:uid="{0407A444-D209-4DB6-8E6C-573FDCD4F25C}"/>
    <cellStyle name="Normal 6 4 2 2 5" xfId="1595" xr:uid="{0511333C-7AAE-4BA6-BE61-25D9833FE60B}"/>
    <cellStyle name="Normal 6 4 2 2 5 2" xfId="3174" xr:uid="{5DDE0CCB-C4B4-4B0E-8B6C-A728C1B9FF6B}"/>
    <cellStyle name="Normal 6 4 2 2 5 3" xfId="3175" xr:uid="{6764C945-01DE-4B40-B0C3-F991BD7DD307}"/>
    <cellStyle name="Normal 6 4 2 2 5 4" xfId="3176" xr:uid="{1DF57A29-6E65-4CC0-8C02-B6E2C6BB55F4}"/>
    <cellStyle name="Normal 6 4 2 2 6" xfId="3177" xr:uid="{6100A216-DA98-45EE-AD0A-5F29A50D0F41}"/>
    <cellStyle name="Normal 6 4 2 2 7" xfId="3178" xr:uid="{3D4012D5-B380-4E4B-A2C2-CB50A985BAC1}"/>
    <cellStyle name="Normal 6 4 2 2 8" xfId="3179" xr:uid="{D3189FCC-22EE-422A-9B26-4CFC3A603867}"/>
    <cellStyle name="Normal 6 4 2 3" xfId="332" xr:uid="{18A6650A-4D14-472F-9A9C-1AC5E80605EB}"/>
    <cellStyle name="Normal 6 4 2 3 2" xfId="638" xr:uid="{F0170545-E663-4CCD-BC09-361825AF28F9}"/>
    <cellStyle name="Normal 6 4 2 3 2 2" xfId="639" xr:uid="{8EDE34DD-CD36-47BD-8C36-97D2021CA5AE}"/>
    <cellStyle name="Normal 6 4 2 3 2 2 2" xfId="1596" xr:uid="{2C667083-98EC-44F0-B02A-EB2B0C132EFF}"/>
    <cellStyle name="Normal 6 4 2 3 2 2 2 2" xfId="1597" xr:uid="{DDA08A07-436F-4E41-AB5F-2D82749BFBB4}"/>
    <cellStyle name="Normal 6 4 2 3 2 2 3" xfId="1598" xr:uid="{A5E8B3DA-B757-4A77-B867-602FE57A9667}"/>
    <cellStyle name="Normal 6 4 2 3 2 2 3 2" xfId="6087" xr:uid="{D566D4A8-4C7F-4CAD-BE2F-D1A3E00A274F}"/>
    <cellStyle name="Normal 6 4 2 3 2 2 4" xfId="6088" xr:uid="{CD8DAA29-DBF2-407A-A3D4-A19E2F7FFB43}"/>
    <cellStyle name="Normal 6 4 2 3 2 3" xfId="1599" xr:uid="{8AC7299A-5464-4403-9386-E494EED211D0}"/>
    <cellStyle name="Normal 6 4 2 3 2 3 2" xfId="1600" xr:uid="{060C1FFD-6A97-455E-A74D-0757093A1E69}"/>
    <cellStyle name="Normal 6 4 2 3 2 4" xfId="1601" xr:uid="{801FC20E-2D81-4E0C-B14D-09CA8BAB4BE7}"/>
    <cellStyle name="Normal 6 4 2 3 2 4 2" xfId="6089" xr:uid="{41A24232-BA5E-4A60-850C-D1530D547FE7}"/>
    <cellStyle name="Normal 6 4 2 3 2 5" xfId="6090" xr:uid="{AAA8791D-9DDE-47AE-9943-A17DF166AD59}"/>
    <cellStyle name="Normal 6 4 2 3 3" xfId="640" xr:uid="{401CFBA3-516F-44FE-A3F0-AA80C84FC7AB}"/>
    <cellStyle name="Normal 6 4 2 3 3 2" xfId="1602" xr:uid="{45C3CD22-76AA-435B-9F81-9005D1514908}"/>
    <cellStyle name="Normal 6 4 2 3 3 2 2" xfId="1603" xr:uid="{51C05BC1-5E23-4578-9579-D9E86B3D06CE}"/>
    <cellStyle name="Normal 6 4 2 3 3 3" xfId="1604" xr:uid="{CB0F693D-F681-4383-802C-4CE567B6D2E9}"/>
    <cellStyle name="Normal 6 4 2 3 3 3 2" xfId="6091" xr:uid="{CFED6E2E-9D72-47A2-8D4A-32B3C219447D}"/>
    <cellStyle name="Normal 6 4 2 3 3 4" xfId="3180" xr:uid="{E963E0F9-9697-4BEB-A44F-C94BB4CC36E2}"/>
    <cellStyle name="Normal 6 4 2 3 4" xfId="1605" xr:uid="{E2D63202-A4DB-4931-B450-4BCE1377DF47}"/>
    <cellStyle name="Normal 6 4 2 3 4 2" xfId="1606" xr:uid="{63F6F99A-5E31-48DA-A9E6-84862A338C88}"/>
    <cellStyle name="Normal 6 4 2 3 5" xfId="1607" xr:uid="{670882EB-C4D2-4B39-A76B-AB411F65826F}"/>
    <cellStyle name="Normal 6 4 2 3 5 2" xfId="6092" xr:uid="{1167F15B-D5D6-41A7-A2FA-F67FEB726BFE}"/>
    <cellStyle name="Normal 6 4 2 3 6" xfId="3181" xr:uid="{134D9151-D0E4-433B-9F76-954151E873E8}"/>
    <cellStyle name="Normal 6 4 2 4" xfId="333" xr:uid="{C000E3F9-B3BD-4F6D-BD68-8110B2872895}"/>
    <cellStyle name="Normal 6 4 2 4 2" xfId="641" xr:uid="{1C891857-E2B1-4216-8CB3-452654A34EFE}"/>
    <cellStyle name="Normal 6 4 2 4 2 2" xfId="1608" xr:uid="{886D2BDF-F260-4572-AE9C-2EFED89D6111}"/>
    <cellStyle name="Normal 6 4 2 4 2 2 2" xfId="1609" xr:uid="{B0427E6C-0E53-47B5-A483-C8A7B1FE4D70}"/>
    <cellStyle name="Normal 6 4 2 4 2 3" xfId="1610" xr:uid="{5C23227F-D25E-4447-A33B-7F3636F3ACBF}"/>
    <cellStyle name="Normal 6 4 2 4 2 3 2" xfId="6093" xr:uid="{8A10DCAF-5F04-43E3-BACB-93A7233B6E35}"/>
    <cellStyle name="Normal 6 4 2 4 2 4" xfId="3182" xr:uid="{97FA1CFF-3C57-45FC-A4F5-D2B0E34282AF}"/>
    <cellStyle name="Normal 6 4 2 4 3" xfId="1611" xr:uid="{A9CEEA40-A160-42B6-B7AD-904700A6CAF1}"/>
    <cellStyle name="Normal 6 4 2 4 3 2" xfId="1612" xr:uid="{4352AC6F-C7C3-4933-999F-C87127B59383}"/>
    <cellStyle name="Normal 6 4 2 4 4" xfId="1613" xr:uid="{D3835E81-27A2-4DB3-9585-39439E35B9D6}"/>
    <cellStyle name="Normal 6 4 2 4 4 2" xfId="6094" xr:uid="{2EF24F49-6094-41AE-BDD6-447B7DF4A2B4}"/>
    <cellStyle name="Normal 6 4 2 4 5" xfId="3183" xr:uid="{E2417405-B82F-4C99-97A5-4EFFBE467ECD}"/>
    <cellStyle name="Normal 6 4 2 5" xfId="334" xr:uid="{28CD3C72-1705-4A47-A7F2-B8716C8FD194}"/>
    <cellStyle name="Normal 6 4 2 5 2" xfId="1614" xr:uid="{B5BC1F6B-8627-4A91-991A-D1C9072C236A}"/>
    <cellStyle name="Normal 6 4 2 5 2 2" xfId="1615" xr:uid="{293188F1-C8CC-4214-8C9D-C0007B708789}"/>
    <cellStyle name="Normal 6 4 2 5 3" xfId="1616" xr:uid="{51A7ABC1-A8DA-413A-9E7A-7AA4771E1D8E}"/>
    <cellStyle name="Normal 6 4 2 5 3 2" xfId="6095" xr:uid="{C7D1519B-82B3-4682-AED1-E8C7E2EBC660}"/>
    <cellStyle name="Normal 6 4 2 5 4" xfId="3184" xr:uid="{6006ED35-EA9B-48BC-9EA9-7852984672C8}"/>
    <cellStyle name="Normal 6 4 2 6" xfId="1617" xr:uid="{3D06FCD4-9404-4EBC-B794-3E7C0D44B5A7}"/>
    <cellStyle name="Normal 6 4 2 6 2" xfId="1618" xr:uid="{4E0CD659-932D-411E-8AE9-6287B5EEAAE4}"/>
    <cellStyle name="Normal 6 4 2 6 3" xfId="3185" xr:uid="{0CBE88FB-8EE6-4D5B-9F4F-D73012DD8451}"/>
    <cellStyle name="Normal 6 4 2 6 4" xfId="3186" xr:uid="{F67AFD8A-7AD4-46EE-9EC5-5BB259906446}"/>
    <cellStyle name="Normal 6 4 2 7" xfId="1619" xr:uid="{5F6C3CD3-21AD-4A9D-ABD7-0A6D635DBCE6}"/>
    <cellStyle name="Normal 6 4 2 7 2" xfId="6096" xr:uid="{B012AB85-DC96-4F83-BB92-8798F156F62A}"/>
    <cellStyle name="Normal 6 4 2 8" xfId="3187" xr:uid="{A3A4A095-A022-4893-8020-5C6CB6214C01}"/>
    <cellStyle name="Normal 6 4 2 9" xfId="3188" xr:uid="{0281D030-AF68-4C25-9756-5CA2176CC156}"/>
    <cellStyle name="Normal 6 4 3" xfId="121" xr:uid="{BFB93D0E-648C-4026-9892-7BD2558AC4B3}"/>
    <cellStyle name="Normal 6 4 3 2" xfId="122" xr:uid="{83F8A496-A049-4269-8856-5F383CF973D9}"/>
    <cellStyle name="Normal 6 4 3 2 2" xfId="642" xr:uid="{0AC7BEED-BAAA-4E54-B0B7-BAEB09E87963}"/>
    <cellStyle name="Normal 6 4 3 2 2 2" xfId="1620" xr:uid="{18052444-F2E8-4755-A1D0-F5E8E862F4CA}"/>
    <cellStyle name="Normal 6 4 3 2 2 2 2" xfId="1621" xr:uid="{E94E0B20-D00F-47EE-84E7-4F925C0EF7EE}"/>
    <cellStyle name="Normal 6 4 3 2 2 2 2 2" xfId="4477" xr:uid="{B94E59FA-D357-4F56-9E29-1D93CDA2D4D6}"/>
    <cellStyle name="Normal 6 4 3 2 2 2 3" xfId="4478" xr:uid="{848F9F0D-80D7-464D-8436-E7E6B1360E95}"/>
    <cellStyle name="Normal 6 4 3 2 2 3" xfId="1622" xr:uid="{0B1B4E8F-6652-45C7-B92A-4A44F7B75086}"/>
    <cellStyle name="Normal 6 4 3 2 2 3 2" xfId="4479" xr:uid="{AEED38B8-B550-4586-B05A-D624DA2D07A7}"/>
    <cellStyle name="Normal 6 4 3 2 2 4" xfId="3189" xr:uid="{E17BCD38-6E5F-4384-B41F-BD58CEF0B8E6}"/>
    <cellStyle name="Normal 6 4 3 2 3" xfId="1623" xr:uid="{5D540ACC-6140-4DB7-8AC4-09C3A4A0EE15}"/>
    <cellStyle name="Normal 6 4 3 2 3 2" xfId="1624" xr:uid="{FB2065A7-C8F0-4236-8024-3F0EF3332202}"/>
    <cellStyle name="Normal 6 4 3 2 3 2 2" xfId="4480" xr:uid="{7FE32123-5854-4524-97D4-7BFA95676988}"/>
    <cellStyle name="Normal 6 4 3 2 3 3" xfId="3190" xr:uid="{F16AFFD8-7806-47CB-8DFF-FA818A0EDCFD}"/>
    <cellStyle name="Normal 6 4 3 2 3 4" xfId="3191" xr:uid="{89579320-BE32-492E-AB91-8DC2A4815C4E}"/>
    <cellStyle name="Normal 6 4 3 2 4" xfId="1625" xr:uid="{5335B349-7073-4FF7-93F6-8B8A0E24F6A7}"/>
    <cellStyle name="Normal 6 4 3 2 4 2" xfId="4481" xr:uid="{18E1811F-16D3-49A2-B431-75BBA0AEF4D3}"/>
    <cellStyle name="Normal 6 4 3 2 5" xfId="3192" xr:uid="{4906A365-B08B-418B-B856-184F8D5205A0}"/>
    <cellStyle name="Normal 6 4 3 2 6" xfId="3193" xr:uid="{595532F5-EBA6-45E5-9231-072937B6F673}"/>
    <cellStyle name="Normal 6 4 3 3" xfId="335" xr:uid="{35CFB59A-3507-4EFD-8F5E-BDCF19E02126}"/>
    <cellStyle name="Normal 6 4 3 3 2" xfId="1626" xr:uid="{AD34CD4E-E9B6-4737-AB9B-494904B2A411}"/>
    <cellStyle name="Normal 6 4 3 3 2 2" xfId="1627" xr:uid="{338A2EBC-10A4-4CC6-9AF3-3A9DB40D9D78}"/>
    <cellStyle name="Normal 6 4 3 3 2 2 2" xfId="4482" xr:uid="{3CD23B6C-8DA6-4EB1-9D8D-DC3D09481BA3}"/>
    <cellStyle name="Normal 6 4 3 3 2 3" xfId="3194" xr:uid="{FA69C3A9-5C3F-46D5-A347-42B9AF39A266}"/>
    <cellStyle name="Normal 6 4 3 3 2 4" xfId="3195" xr:uid="{22B06BF5-99BB-43BB-BCD4-F83F25AC6CA2}"/>
    <cellStyle name="Normal 6 4 3 3 3" xfId="1628" xr:uid="{4351B7C7-6F9A-4BD5-B936-67123A2F311E}"/>
    <cellStyle name="Normal 6 4 3 3 3 2" xfId="4483" xr:uid="{A46CB31C-40E9-446F-891A-AC4CFFA39AE9}"/>
    <cellStyle name="Normal 6 4 3 3 4" xfId="3196" xr:uid="{D65E3C53-46A8-4C3E-A47D-EECE5E2AF172}"/>
    <cellStyle name="Normal 6 4 3 3 5" xfId="3197" xr:uid="{D7EA2815-6197-45F4-B3BB-02D7CA0CB7EC}"/>
    <cellStyle name="Normal 6 4 3 4" xfId="1629" xr:uid="{500D1151-2679-4769-A3AB-A1D5AD977715}"/>
    <cellStyle name="Normal 6 4 3 4 2" xfId="1630" xr:uid="{911F215F-CB14-4006-86F7-95FE60935F4C}"/>
    <cellStyle name="Normal 6 4 3 4 2 2" xfId="4484" xr:uid="{68880973-957E-4EB4-BEEE-734C440EF3D6}"/>
    <cellStyle name="Normal 6 4 3 4 3" xfId="3198" xr:uid="{42DAFC88-0F66-4056-B52C-9F7A4DA0712F}"/>
    <cellStyle name="Normal 6 4 3 4 4" xfId="3199" xr:uid="{231CD338-329F-43FB-A2F8-FBCD9785C645}"/>
    <cellStyle name="Normal 6 4 3 5" xfId="1631" xr:uid="{4A984786-9BAB-48E2-9ACD-2234FC0793A2}"/>
    <cellStyle name="Normal 6 4 3 5 2" xfId="3200" xr:uid="{DD6DA999-9C97-48D2-9B84-8B68DBFC02E9}"/>
    <cellStyle name="Normal 6 4 3 5 3" xfId="3201" xr:uid="{9AFFAA6F-D53D-4210-966B-A7211F4BEFA5}"/>
    <cellStyle name="Normal 6 4 3 5 4" xfId="3202" xr:uid="{04E3DC57-9649-4EAA-9D55-763DE7D3F9BD}"/>
    <cellStyle name="Normal 6 4 3 6" xfId="3203" xr:uid="{3D03C521-B9D7-4B01-9D79-82D8F2EFF36C}"/>
    <cellStyle name="Normal 6 4 3 7" xfId="3204" xr:uid="{781D073A-D139-449A-B093-AF87C4F40081}"/>
    <cellStyle name="Normal 6 4 3 8" xfId="3205" xr:uid="{4CBCDC2C-3E66-4E94-A1B8-600B29CCF583}"/>
    <cellStyle name="Normal 6 4 4" xfId="123" xr:uid="{7BDDC35E-87FF-40BC-8F01-AC651C0ADB5D}"/>
    <cellStyle name="Normal 6 4 4 2" xfId="643" xr:uid="{C1367E7F-C658-40D8-A2FE-B6AA133B7087}"/>
    <cellStyle name="Normal 6 4 4 2 2" xfId="644" xr:uid="{21C4B880-8633-4A02-9BF8-CA0EA87D6C98}"/>
    <cellStyle name="Normal 6 4 4 2 2 2" xfId="1632" xr:uid="{4375BE65-8E18-4C5C-B17A-37387FEBE6DD}"/>
    <cellStyle name="Normal 6 4 4 2 2 2 2" xfId="1633" xr:uid="{09E7F6C1-AB7E-4B47-AE8A-2138C3569B81}"/>
    <cellStyle name="Normal 6 4 4 2 2 3" xfId="1634" xr:uid="{3B76EA62-DB1F-475F-9323-6029596C4DB2}"/>
    <cellStyle name="Normal 6 4 4 2 2 3 2" xfId="6097" xr:uid="{7A916857-3EE3-4205-87B2-2AD70F7713D5}"/>
    <cellStyle name="Normal 6 4 4 2 2 4" xfId="3206" xr:uid="{A2F94C98-FE5D-4ABA-8F97-7715F93C664D}"/>
    <cellStyle name="Normal 6 4 4 2 3" xfId="1635" xr:uid="{191295BE-0F13-454C-A822-3CB133D00C2C}"/>
    <cellStyle name="Normal 6 4 4 2 3 2" xfId="1636" xr:uid="{58271E6C-1B69-4B7B-A9E7-B23853A64AE6}"/>
    <cellStyle name="Normal 6 4 4 2 4" xfId="1637" xr:uid="{8ADDC92F-0A7C-4443-A08A-9757B30C38D2}"/>
    <cellStyle name="Normal 6 4 4 2 4 2" xfId="6098" xr:uid="{05E0663E-2D89-4CF2-A1D6-5A7778C6539E}"/>
    <cellStyle name="Normal 6 4 4 2 5" xfId="3207" xr:uid="{B4F17644-ECE2-49AB-A2F8-0FD26AD1278A}"/>
    <cellStyle name="Normal 6 4 4 3" xfId="645" xr:uid="{009E6318-2770-4423-9A0C-C87FFF7483BE}"/>
    <cellStyle name="Normal 6 4 4 3 2" xfId="1638" xr:uid="{2B8B57ED-ABCE-45F7-B0F9-898D0002272E}"/>
    <cellStyle name="Normal 6 4 4 3 2 2" xfId="1639" xr:uid="{97673101-098C-450A-BEC8-F2B5231810C8}"/>
    <cellStyle name="Normal 6 4 4 3 3" xfId="1640" xr:uid="{FD32BC24-8C14-4622-B4ED-77E5465D7F92}"/>
    <cellStyle name="Normal 6 4 4 3 3 2" xfId="6099" xr:uid="{7419BF77-E8DA-45EC-8AF3-5625230A8CEE}"/>
    <cellStyle name="Normal 6 4 4 3 4" xfId="3208" xr:uid="{38886ED8-BFC0-4186-8B33-BEBFEE6719A8}"/>
    <cellStyle name="Normal 6 4 4 4" xfId="1641" xr:uid="{A2D9EDB2-4279-4176-AB87-043737B7403C}"/>
    <cellStyle name="Normal 6 4 4 4 2" xfId="1642" xr:uid="{9CFF5ACA-06A5-4011-8D4B-9EEB8F7C85F4}"/>
    <cellStyle name="Normal 6 4 4 4 3" xfId="3209" xr:uid="{674A8966-4E0F-49B6-BB66-E4585EDCFCAD}"/>
    <cellStyle name="Normal 6 4 4 4 4" xfId="3210" xr:uid="{01287991-62B3-467C-80CF-FBB9A2784867}"/>
    <cellStyle name="Normal 6 4 4 5" xfId="1643" xr:uid="{048D4C87-5D9E-46C8-9907-19E1FA71F015}"/>
    <cellStyle name="Normal 6 4 4 5 2" xfId="6100" xr:uid="{8E932F5E-3466-4A2D-8781-38C0F78F8120}"/>
    <cellStyle name="Normal 6 4 4 6" xfId="3211" xr:uid="{E45EB148-39EA-4D22-96E6-AA643E464FB0}"/>
    <cellStyle name="Normal 6 4 4 7" xfId="3212" xr:uid="{1C4A0758-A41E-4A4D-8C0A-2B40CC9BF707}"/>
    <cellStyle name="Normal 6 4 5" xfId="336" xr:uid="{4B9A7515-B2E1-4371-B11B-E7098321618F}"/>
    <cellStyle name="Normal 6 4 5 2" xfId="646" xr:uid="{3EF374F7-E232-4E75-9D49-29D02CC8099C}"/>
    <cellStyle name="Normal 6 4 5 2 2" xfId="1644" xr:uid="{C44A2B0F-7AE5-4733-918A-7E435215BA53}"/>
    <cellStyle name="Normal 6 4 5 2 2 2" xfId="1645" xr:uid="{1CDB688E-1C0D-4766-A03F-D708AC7CC293}"/>
    <cellStyle name="Normal 6 4 5 2 3" xfId="1646" xr:uid="{642622DE-64CE-4448-A588-E7FB4368B95E}"/>
    <cellStyle name="Normal 6 4 5 2 3 2" xfId="6101" xr:uid="{7C83B1DE-2B57-483A-A2F4-0398BB0454FC}"/>
    <cellStyle name="Normal 6 4 5 2 4" xfId="3213" xr:uid="{5AE4CE8A-6F49-4971-98C4-6162FE39B9FD}"/>
    <cellStyle name="Normal 6 4 5 3" xfId="1647" xr:uid="{440FD1F7-B423-46DB-948A-F4EF6AF9611C}"/>
    <cellStyle name="Normal 6 4 5 3 2" xfId="1648" xr:uid="{92B793EA-E81A-4F9E-9C92-5C1895BB9247}"/>
    <cellStyle name="Normal 6 4 5 3 3" xfId="3214" xr:uid="{B40CFC96-848D-48F4-96E4-42ABAF990232}"/>
    <cellStyle name="Normal 6 4 5 3 4" xfId="3215" xr:uid="{6176E89E-7568-4845-ACDF-3029045F3F30}"/>
    <cellStyle name="Normal 6 4 5 4" xfId="1649" xr:uid="{81171B8A-DBEE-4DBB-B2F9-3AD3E2B1720E}"/>
    <cellStyle name="Normal 6 4 5 4 2" xfId="6102" xr:uid="{E97E8F03-6199-411E-A4F5-55D48876F5FC}"/>
    <cellStyle name="Normal 6 4 5 5" xfId="3216" xr:uid="{AC0D514E-E007-4104-85E6-02C9C3ECEE83}"/>
    <cellStyle name="Normal 6 4 5 6" xfId="3217" xr:uid="{8F7C827A-7E1B-4A47-90C1-F53DD0D82BFB}"/>
    <cellStyle name="Normal 6 4 6" xfId="337" xr:uid="{E132B65D-C8F6-4B5A-8511-85AAB5B1C104}"/>
    <cellStyle name="Normal 6 4 6 2" xfId="1650" xr:uid="{A5EC0FD6-2134-4365-A2FC-2739887A5B52}"/>
    <cellStyle name="Normal 6 4 6 2 2" xfId="1651" xr:uid="{4EBFD770-A1F5-4B24-84A4-01A5E3B42C97}"/>
    <cellStyle name="Normal 6 4 6 2 3" xfId="3218" xr:uid="{963D385E-608E-49D7-A5E7-881391A430FA}"/>
    <cellStyle name="Normal 6 4 6 2 4" xfId="3219" xr:uid="{8BF660EA-9702-42C3-9F12-02B072C2478E}"/>
    <cellStyle name="Normal 6 4 6 3" xfId="1652" xr:uid="{7B2EE29E-03CA-445C-ABDA-77EB38280054}"/>
    <cellStyle name="Normal 6 4 6 3 2" xfId="6103" xr:uid="{14227585-4055-4073-9494-744372570D1F}"/>
    <cellStyle name="Normal 6 4 6 4" xfId="3220" xr:uid="{108CE678-5C08-4D87-ABD2-563B0EA2E7DE}"/>
    <cellStyle name="Normal 6 4 6 5" xfId="3221" xr:uid="{7513A8D1-0C29-40E6-A5BF-F814C3870D24}"/>
    <cellStyle name="Normal 6 4 7" xfId="1653" xr:uid="{921B3172-BF61-404A-BA19-2D1768A6AD68}"/>
    <cellStyle name="Normal 6 4 7 2" xfId="1654" xr:uid="{7BEC839B-B7CE-4DB0-B908-FC04FD49B556}"/>
    <cellStyle name="Normal 6 4 7 3" xfId="3222" xr:uid="{F9A40411-A19B-4545-9890-A9C16245284A}"/>
    <cellStyle name="Normal 6 4 7 3 2" xfId="4408" xr:uid="{98BD8612-5FB7-4C9F-8A8F-C000EE19F694}"/>
    <cellStyle name="Normal 6 4 7 3 3" xfId="4686" xr:uid="{01B0AEAB-2EC8-4753-9D79-F6ED3A054B45}"/>
    <cellStyle name="Normal 6 4 7 4" xfId="3223" xr:uid="{1E989E79-0F2E-4874-BF41-FC76FE5E83DC}"/>
    <cellStyle name="Normal 6 4 8" xfId="1655" xr:uid="{B0C5D95C-DD9C-4A05-AFD4-0B395F4EBFF5}"/>
    <cellStyle name="Normal 6 4 8 2" xfId="3224" xr:uid="{461814C5-303B-4E3B-B4D9-FBE21FFAED96}"/>
    <cellStyle name="Normal 6 4 8 3" xfId="3225" xr:uid="{0DE769BA-27CC-445C-88D2-FD57FA95167E}"/>
    <cellStyle name="Normal 6 4 8 4" xfId="3226" xr:uid="{FF8E340D-EFFC-4A14-A4C7-61CDDCC3D5A1}"/>
    <cellStyle name="Normal 6 4 9" xfId="3227" xr:uid="{AD2626A7-3ED0-4575-8669-208FDB0A8BA6}"/>
    <cellStyle name="Normal 6 5" xfId="124" xr:uid="{54E02195-AC38-420B-AC65-9A160E13DB52}"/>
    <cellStyle name="Normal 6 5 10" xfId="3228" xr:uid="{B91AC90B-5281-4562-B207-A33AF02F72D3}"/>
    <cellStyle name="Normal 6 5 11" xfId="3229" xr:uid="{A76B823E-8E32-413A-BE67-AE2C71DFC3D9}"/>
    <cellStyle name="Normal 6 5 2" xfId="125" xr:uid="{105ED3EB-49C9-46ED-AD18-770AFA2D102D}"/>
    <cellStyle name="Normal 6 5 2 2" xfId="338" xr:uid="{5592FF39-955E-4B29-BAC8-090682967E3B}"/>
    <cellStyle name="Normal 6 5 2 2 2" xfId="647" xr:uid="{11D4E881-96B8-485F-A884-6CACC40F622C}"/>
    <cellStyle name="Normal 6 5 2 2 2 2" xfId="648" xr:uid="{3D735813-4103-4EF6-8CCB-ED5BACE226D6}"/>
    <cellStyle name="Normal 6 5 2 2 2 2 2" xfId="1656" xr:uid="{9F3D2897-B90F-4C0D-96F7-60ADAC8E1D95}"/>
    <cellStyle name="Normal 6 5 2 2 2 2 3" xfId="3230" xr:uid="{F9611307-3389-417F-8D91-A03E48825731}"/>
    <cellStyle name="Normal 6 5 2 2 2 2 4" xfId="3231" xr:uid="{4DB51F9A-9973-4B0C-86E9-088F200E1D1F}"/>
    <cellStyle name="Normal 6 5 2 2 2 3" xfId="1657" xr:uid="{3E93A008-EC40-49CE-8839-1DA4A1E43462}"/>
    <cellStyle name="Normal 6 5 2 2 2 3 2" xfId="3232" xr:uid="{ADB9DBE7-3519-4A5C-BAB7-E55E693FEDC4}"/>
    <cellStyle name="Normal 6 5 2 2 2 3 3" xfId="3233" xr:uid="{A8F10F1C-3357-4C4F-98E3-DCE96797DC90}"/>
    <cellStyle name="Normal 6 5 2 2 2 3 4" xfId="3234" xr:uid="{D9B9A7E7-0C8B-41F1-9F98-FC442CABB47A}"/>
    <cellStyle name="Normal 6 5 2 2 2 4" xfId="3235" xr:uid="{C0A08BAA-FCB3-4F4B-9A70-88126D6E64DD}"/>
    <cellStyle name="Normal 6 5 2 2 2 5" xfId="3236" xr:uid="{EC5D2A38-C47C-4615-8DC0-B93C230FCBC7}"/>
    <cellStyle name="Normal 6 5 2 2 2 6" xfId="3237" xr:uid="{9DBA8C53-A068-4899-8B9C-B0C358B13B84}"/>
    <cellStyle name="Normal 6 5 2 2 3" xfId="649" xr:uid="{81C6DB4C-0690-4382-AF52-94850E25A931}"/>
    <cellStyle name="Normal 6 5 2 2 3 2" xfId="1658" xr:uid="{D1E83A13-1905-465E-AD4B-206ADDF16D4A}"/>
    <cellStyle name="Normal 6 5 2 2 3 2 2" xfId="3238" xr:uid="{973290EC-DD33-45C0-A595-3153A4939544}"/>
    <cellStyle name="Normal 6 5 2 2 3 2 3" xfId="3239" xr:uid="{25D90047-41CA-4D5E-9B6A-E91C2FB6AF82}"/>
    <cellStyle name="Normal 6 5 2 2 3 2 4" xfId="3240" xr:uid="{00057B4D-B2E4-48C4-AE6E-295790E49B60}"/>
    <cellStyle name="Normal 6 5 2 2 3 3" xfId="3241" xr:uid="{FAE07012-2E73-4912-BC12-81A396CBCA1B}"/>
    <cellStyle name="Normal 6 5 2 2 3 4" xfId="3242" xr:uid="{B353BD56-03DC-441B-BE12-84FF452448F5}"/>
    <cellStyle name="Normal 6 5 2 2 3 5" xfId="3243" xr:uid="{D7426CCC-7575-4B60-94B3-7C180D7E50B6}"/>
    <cellStyle name="Normal 6 5 2 2 4" xfId="1659" xr:uid="{6DF23CF2-E3A9-41A0-B2E5-C21032A73DD8}"/>
    <cellStyle name="Normal 6 5 2 2 4 2" xfId="3244" xr:uid="{617DADD5-A442-4F1C-9DA4-64D0F18EE916}"/>
    <cellStyle name="Normal 6 5 2 2 4 3" xfId="3245" xr:uid="{22979C8F-A1FB-415B-875D-6CC79C6DB0C5}"/>
    <cellStyle name="Normal 6 5 2 2 4 4" xfId="3246" xr:uid="{7B62A78B-9A68-46D9-A720-ADF881282D13}"/>
    <cellStyle name="Normal 6 5 2 2 5" xfId="3247" xr:uid="{29B23DDF-6F19-485B-AB6F-9EC31994DD0D}"/>
    <cellStyle name="Normal 6 5 2 2 5 2" xfId="3248" xr:uid="{160E91F0-847D-4CC0-B517-325940F5B506}"/>
    <cellStyle name="Normal 6 5 2 2 5 3" xfId="3249" xr:uid="{712F96A6-F30E-4817-96E9-B4F90CC93E38}"/>
    <cellStyle name="Normal 6 5 2 2 5 4" xfId="3250" xr:uid="{D7C83EDE-23AA-4B85-A4F1-C801DA78177E}"/>
    <cellStyle name="Normal 6 5 2 2 6" xfId="3251" xr:uid="{D50F14D3-399E-4265-987C-B59F702DA9B9}"/>
    <cellStyle name="Normal 6 5 2 2 7" xfId="3252" xr:uid="{C723AFFB-30C2-4880-8657-4B05901D6B32}"/>
    <cellStyle name="Normal 6 5 2 2 8" xfId="3253" xr:uid="{2EF8BD80-82C6-419E-8B46-782AC1DF6E8B}"/>
    <cellStyle name="Normal 6 5 2 3" xfId="650" xr:uid="{8EC69795-80EA-48D9-833F-1377C2915852}"/>
    <cellStyle name="Normal 6 5 2 3 2" xfId="651" xr:uid="{BB2EB700-B4D0-420E-B16A-E1C4B8BB2F53}"/>
    <cellStyle name="Normal 6 5 2 3 2 2" xfId="652" xr:uid="{4DF77A0E-E5F6-4780-8750-90D24E4CC89A}"/>
    <cellStyle name="Normal 6 5 2 3 2 3" xfId="3254" xr:uid="{BADE1729-DB18-41C1-A96A-18F5CFCF321D}"/>
    <cellStyle name="Normal 6 5 2 3 2 4" xfId="3255" xr:uid="{2B4ACC19-5CC1-49CC-BD5F-E5D1BEEAEB1D}"/>
    <cellStyle name="Normal 6 5 2 3 3" xfId="653" xr:uid="{6A3EBF39-5965-423A-BF4E-8F25676FE5ED}"/>
    <cellStyle name="Normal 6 5 2 3 3 2" xfId="3256" xr:uid="{2A9FF445-514D-4DB9-99DE-E55E4A511E84}"/>
    <cellStyle name="Normal 6 5 2 3 3 3" xfId="3257" xr:uid="{4142E9B3-71E9-4CB3-B7FD-C7582915DDA0}"/>
    <cellStyle name="Normal 6 5 2 3 3 4" xfId="3258" xr:uid="{DDAD6B63-F231-4321-96B8-0FFF0B3BD91E}"/>
    <cellStyle name="Normal 6 5 2 3 4" xfId="3259" xr:uid="{8BFDCBB3-241D-4FC5-9F1C-CF4675169A5D}"/>
    <cellStyle name="Normal 6 5 2 3 5" xfId="3260" xr:uid="{32B94A24-9F79-4497-BCEC-CA936F5AE6AE}"/>
    <cellStyle name="Normal 6 5 2 3 6" xfId="3261" xr:uid="{18E61724-B10D-4CC9-9370-71157C2EA04B}"/>
    <cellStyle name="Normal 6 5 2 4" xfId="654" xr:uid="{C3CBEC85-2657-4FB1-8790-D6AD555B765B}"/>
    <cellStyle name="Normal 6 5 2 4 2" xfId="655" xr:uid="{59ECC3DB-118F-4F7E-AF88-DAD6226616DD}"/>
    <cellStyle name="Normal 6 5 2 4 2 2" xfId="3262" xr:uid="{B989A9A2-4A7E-4384-8B91-DC1A824A8BFE}"/>
    <cellStyle name="Normal 6 5 2 4 2 3" xfId="3263" xr:uid="{2D2BA5BD-CC07-4A23-96DA-84C808660282}"/>
    <cellStyle name="Normal 6 5 2 4 2 4" xfId="3264" xr:uid="{3490A72C-2CDB-4C22-8070-1518DD8D6F4E}"/>
    <cellStyle name="Normal 6 5 2 4 3" xfId="3265" xr:uid="{6F86DECF-03D3-4CB3-A3D0-D32551DF8594}"/>
    <cellStyle name="Normal 6 5 2 4 4" xfId="3266" xr:uid="{C692B443-3197-4DE2-83DE-409737421F39}"/>
    <cellStyle name="Normal 6 5 2 4 5" xfId="3267" xr:uid="{6D608F33-8304-4630-BDE2-2B85B8A6E74B}"/>
    <cellStyle name="Normal 6 5 2 5" xfId="656" xr:uid="{9DCE3FEC-9746-47A1-B7A6-5397CE9AE2F8}"/>
    <cellStyle name="Normal 6 5 2 5 2" xfId="3268" xr:uid="{CB3A0D17-7157-4141-B413-4B7B245B811D}"/>
    <cellStyle name="Normal 6 5 2 5 3" xfId="3269" xr:uid="{5DA024F6-21FA-4FC2-9C52-5D38322EDE8F}"/>
    <cellStyle name="Normal 6 5 2 5 4" xfId="3270" xr:uid="{85C09C31-47C9-4C37-9493-7F9D7799B3F3}"/>
    <cellStyle name="Normal 6 5 2 6" xfId="3271" xr:uid="{E080A182-CB67-4494-ABF6-E43A6E1E0873}"/>
    <cellStyle name="Normal 6 5 2 6 2" xfId="3272" xr:uid="{D7CECDF4-DAAD-4F72-82C7-C85959D48A4D}"/>
    <cellStyle name="Normal 6 5 2 6 3" xfId="3273" xr:uid="{E0719FC5-9175-4131-8DCA-5190356F0259}"/>
    <cellStyle name="Normal 6 5 2 6 4" xfId="3274" xr:uid="{29706A97-1AED-4DDC-9C69-196BA6360922}"/>
    <cellStyle name="Normal 6 5 2 7" xfId="3275" xr:uid="{1D1DF1B2-F791-4F25-9AD0-4F3B543375CA}"/>
    <cellStyle name="Normal 6 5 2 8" xfId="3276" xr:uid="{908EE042-ADA7-499B-AA6E-961B6DCCFCB3}"/>
    <cellStyle name="Normal 6 5 2 9" xfId="3277" xr:uid="{4618C006-7FFB-48A9-836B-C6A68F58E8E1}"/>
    <cellStyle name="Normal 6 5 3" xfId="339" xr:uid="{7F96675E-2E6B-4BE3-AE1A-6EE37B252546}"/>
    <cellStyle name="Normal 6 5 3 2" xfId="657" xr:uid="{4FB63FB3-B431-4C0C-947A-9FF368CCC286}"/>
    <cellStyle name="Normal 6 5 3 2 2" xfId="658" xr:uid="{E9B70767-A2C2-40B0-A920-3A3B3A05F7D0}"/>
    <cellStyle name="Normal 6 5 3 2 2 2" xfId="1660" xr:uid="{5A8C033C-34C7-4065-8356-17796056C839}"/>
    <cellStyle name="Normal 6 5 3 2 2 2 2" xfId="1661" xr:uid="{68E2B1F8-CCA6-457C-84D9-FB3DA1F4ED49}"/>
    <cellStyle name="Normal 6 5 3 2 2 3" xfId="1662" xr:uid="{B546459E-CF48-4548-9093-72E7597AC6BE}"/>
    <cellStyle name="Normal 6 5 3 2 2 3 2" xfId="6104" xr:uid="{C11FB847-FEFF-4CDE-B18A-A154245D2860}"/>
    <cellStyle name="Normal 6 5 3 2 2 4" xfId="3278" xr:uid="{ACFF7D99-7C81-4792-B236-8A07A2972DD5}"/>
    <cellStyle name="Normal 6 5 3 2 3" xfId="1663" xr:uid="{3EC65C81-4F8D-4A99-AD1C-717B010E34C0}"/>
    <cellStyle name="Normal 6 5 3 2 3 2" xfId="1664" xr:uid="{8A271838-948B-4AD6-AB11-7B541291A192}"/>
    <cellStyle name="Normal 6 5 3 2 3 3" xfId="3279" xr:uid="{7BC29FDE-64A0-42DB-943A-1FF6B97D33AD}"/>
    <cellStyle name="Normal 6 5 3 2 3 4" xfId="3280" xr:uid="{BB995DDA-AE67-48DF-B92F-50D3311BF4C9}"/>
    <cellStyle name="Normal 6 5 3 2 4" xfId="1665" xr:uid="{0C83E9AA-9A33-4E2B-9DA5-EEBF3DBCFCEB}"/>
    <cellStyle name="Normal 6 5 3 2 4 2" xfId="6105" xr:uid="{8BF8B00B-7979-4D27-84B6-48A3740A470A}"/>
    <cellStyle name="Normal 6 5 3 2 5" xfId="3281" xr:uid="{569BC7FF-77AB-4FF0-8CC1-88D3300C3A12}"/>
    <cellStyle name="Normal 6 5 3 2 6" xfId="3282" xr:uid="{EE2416AC-9801-4DEF-B80A-2C5214CFBA7D}"/>
    <cellStyle name="Normal 6 5 3 3" xfId="659" xr:uid="{43D9AA18-3FFF-4F4F-B95C-0FCD9193B917}"/>
    <cellStyle name="Normal 6 5 3 3 2" xfId="1666" xr:uid="{E816091C-F18F-4A4E-9E17-955074C31137}"/>
    <cellStyle name="Normal 6 5 3 3 2 2" xfId="1667" xr:uid="{C7E1A327-E2A8-4C2D-A5C6-EF1CF1699995}"/>
    <cellStyle name="Normal 6 5 3 3 2 3" xfId="3283" xr:uid="{B2B26571-5927-41ED-9D20-7D28783DC7E5}"/>
    <cellStyle name="Normal 6 5 3 3 2 4" xfId="3284" xr:uid="{253F20A0-FBA4-4AC8-96EC-5F25998697A3}"/>
    <cellStyle name="Normal 6 5 3 3 3" xfId="1668" xr:uid="{ED65D214-CBCC-4188-BC5C-8495CD14790E}"/>
    <cellStyle name="Normal 6 5 3 3 3 2" xfId="6106" xr:uid="{445290A0-DB58-4026-AF12-177B28492AE9}"/>
    <cellStyle name="Normal 6 5 3 3 4" xfId="3285" xr:uid="{FD425566-C23A-4342-8C29-04C6B4270D36}"/>
    <cellStyle name="Normal 6 5 3 3 5" xfId="3286" xr:uid="{AB6A6C09-017D-4B58-87C5-314B3D9A2AFA}"/>
    <cellStyle name="Normal 6 5 3 4" xfId="1669" xr:uid="{1DCC13FD-B029-4606-A128-35F8D3474F24}"/>
    <cellStyle name="Normal 6 5 3 4 2" xfId="1670" xr:uid="{0598C4DB-4D2C-4CF8-B2FF-DE6A50A04A9D}"/>
    <cellStyle name="Normal 6 5 3 4 3" xfId="3287" xr:uid="{2CCF761D-EA6A-467A-B890-11DE9A1300FA}"/>
    <cellStyle name="Normal 6 5 3 4 4" xfId="3288" xr:uid="{5C73CB4D-E923-433F-9154-95A683313563}"/>
    <cellStyle name="Normal 6 5 3 5" xfId="1671" xr:uid="{6AC8720A-B5C0-4332-861E-48F1C61599D4}"/>
    <cellStyle name="Normal 6 5 3 5 2" xfId="3289" xr:uid="{3AEE1364-AB68-4E9C-9DBD-E0CAE774D7AF}"/>
    <cellStyle name="Normal 6 5 3 5 3" xfId="3290" xr:uid="{E4C9B7D9-4B82-41B4-81F8-4C78D8C95362}"/>
    <cellStyle name="Normal 6 5 3 5 4" xfId="3291" xr:uid="{6122F3F3-4DC7-43ED-8AB2-AE7A9A5D48F5}"/>
    <cellStyle name="Normal 6 5 3 6" xfId="3292" xr:uid="{D88EED80-4606-427C-8F85-6DF0F158F27A}"/>
    <cellStyle name="Normal 6 5 3 7" xfId="3293" xr:uid="{B3E6A2E4-290A-45D9-BB0E-8F73439338DE}"/>
    <cellStyle name="Normal 6 5 3 8" xfId="3294" xr:uid="{013501B5-F9C7-44DA-A648-C87C7CCB0192}"/>
    <cellStyle name="Normal 6 5 4" xfId="340" xr:uid="{5ECBAD2B-EFA3-4030-B257-7A1F707D835E}"/>
    <cellStyle name="Normal 6 5 4 2" xfId="660" xr:uid="{6ED0E646-7715-4724-A4EB-46B7A617FA01}"/>
    <cellStyle name="Normal 6 5 4 2 2" xfId="661" xr:uid="{3F8CF9F8-476C-41BE-B162-AF14B01CFAC4}"/>
    <cellStyle name="Normal 6 5 4 2 2 2" xfId="1672" xr:uid="{E366525F-15D4-44AB-971A-430271FABFBD}"/>
    <cellStyle name="Normal 6 5 4 2 2 3" xfId="3295" xr:uid="{C50F4D12-D095-42D2-BDDC-7064721C5C58}"/>
    <cellStyle name="Normal 6 5 4 2 2 4" xfId="3296" xr:uid="{468D7C01-8F7D-4D18-B502-206B690743B2}"/>
    <cellStyle name="Normal 6 5 4 2 3" xfId="1673" xr:uid="{9FB1C47C-C597-4A13-90C8-93F44793564E}"/>
    <cellStyle name="Normal 6 5 4 2 3 2" xfId="6107" xr:uid="{66AFECA8-4C33-4B46-9F9D-4A8BA26564FC}"/>
    <cellStyle name="Normal 6 5 4 2 4" xfId="3297" xr:uid="{70C924A5-4083-43A2-9B2D-A4FDB7EA3D1E}"/>
    <cellStyle name="Normal 6 5 4 2 5" xfId="3298" xr:uid="{EA1750DC-92D9-4CE7-98A0-7F30AB0E9702}"/>
    <cellStyle name="Normal 6 5 4 3" xfId="662" xr:uid="{EBE2185C-6A5C-4C36-B78F-63BECFB75D7B}"/>
    <cellStyle name="Normal 6 5 4 3 2" xfId="1674" xr:uid="{D8D9E241-265C-499F-A799-886832614765}"/>
    <cellStyle name="Normal 6 5 4 3 3" xfId="3299" xr:uid="{DCD8CC4A-9328-43AA-AB1E-3EE222733E3B}"/>
    <cellStyle name="Normal 6 5 4 3 4" xfId="3300" xr:uid="{6436CD84-790A-4885-AD6E-FAA5F9CC7B74}"/>
    <cellStyle name="Normal 6 5 4 4" xfId="1675" xr:uid="{FFD541D8-5012-4E2A-A85F-4EA52FC7938C}"/>
    <cellStyle name="Normal 6 5 4 4 2" xfId="3301" xr:uid="{32674608-CDE0-4801-853E-6ED74D3B40AB}"/>
    <cellStyle name="Normal 6 5 4 4 3" xfId="3302" xr:uid="{544843BC-4392-4DA7-9B39-3542865903C2}"/>
    <cellStyle name="Normal 6 5 4 4 4" xfId="3303" xr:uid="{CEA7ED20-39D9-4104-9F7F-EF176FA2A78F}"/>
    <cellStyle name="Normal 6 5 4 5" xfId="3304" xr:uid="{9D8CFA55-C250-4734-BBE2-BB1F2333AB36}"/>
    <cellStyle name="Normal 6 5 4 6" xfId="3305" xr:uid="{8583E6B8-9455-44F6-9948-9EEAC6977DE5}"/>
    <cellStyle name="Normal 6 5 4 7" xfId="3306" xr:uid="{D579E21F-AD97-4FC6-A000-AF0F76390E86}"/>
    <cellStyle name="Normal 6 5 5" xfId="341" xr:uid="{77D0D845-9701-4CDC-9696-D3FF6A191DB8}"/>
    <cellStyle name="Normal 6 5 5 2" xfId="663" xr:uid="{FDCDF194-CD3D-4319-972F-B0D3621D4AD0}"/>
    <cellStyle name="Normal 6 5 5 2 2" xfId="1676" xr:uid="{DEBA8D25-B027-4311-8C99-554E452117FF}"/>
    <cellStyle name="Normal 6 5 5 2 3" xfId="3307" xr:uid="{E86D3766-7DA9-41A4-8797-4BFF12252398}"/>
    <cellStyle name="Normal 6 5 5 2 4" xfId="3308" xr:uid="{DCEB1514-56F9-4204-86D6-40502CD5A8CF}"/>
    <cellStyle name="Normal 6 5 5 3" xfId="1677" xr:uid="{5ED7A854-283C-42AF-88AD-D40B42EFE4F5}"/>
    <cellStyle name="Normal 6 5 5 3 2" xfId="3309" xr:uid="{8DE9889B-2414-44C0-8437-EE63E1717E13}"/>
    <cellStyle name="Normal 6 5 5 3 3" xfId="3310" xr:uid="{C2FA6DB4-C920-4EED-AD96-70C705F7590E}"/>
    <cellStyle name="Normal 6 5 5 3 4" xfId="3311" xr:uid="{CF5DA93E-23C0-43C4-B3A2-D43DDD9483EC}"/>
    <cellStyle name="Normal 6 5 5 4" xfId="3312" xr:uid="{748C6F41-00E5-48BE-97CE-9E883182A87E}"/>
    <cellStyle name="Normal 6 5 5 5" xfId="3313" xr:uid="{40695313-3383-4D13-A757-28289E92B824}"/>
    <cellStyle name="Normal 6 5 5 6" xfId="3314" xr:uid="{19E8B25D-3B1E-4FD5-8670-2DF98C014B3E}"/>
    <cellStyle name="Normal 6 5 6" xfId="664" xr:uid="{47305782-968A-4816-8048-245157DC5A66}"/>
    <cellStyle name="Normal 6 5 6 2" xfId="1678" xr:uid="{0CB130A3-36F1-4B58-9B7D-B1F5537E0FA3}"/>
    <cellStyle name="Normal 6 5 6 2 2" xfId="3315" xr:uid="{A78D02F4-5CE6-4DC2-A348-D9D04BFFBB64}"/>
    <cellStyle name="Normal 6 5 6 2 3" xfId="3316" xr:uid="{D6805E8D-B76F-4D84-BF7F-645B9DDF8354}"/>
    <cellStyle name="Normal 6 5 6 2 4" xfId="3317" xr:uid="{F4A6A63B-2C2A-42F6-8BA4-AF8B2CBB6E76}"/>
    <cellStyle name="Normal 6 5 6 3" xfId="3318" xr:uid="{AD420D4D-2332-4B99-B1C1-FB7176216AF5}"/>
    <cellStyle name="Normal 6 5 6 4" xfId="3319" xr:uid="{585A7541-4105-4D0C-929A-4B346830811B}"/>
    <cellStyle name="Normal 6 5 6 5" xfId="3320" xr:uid="{53BAB498-665F-4F0C-A68C-ACF18B9E1CDC}"/>
    <cellStyle name="Normal 6 5 7" xfId="1679" xr:uid="{659A272E-49C5-4988-83E0-BAB681A83F63}"/>
    <cellStyle name="Normal 6 5 7 2" xfId="3321" xr:uid="{3BCB124D-1762-4BC7-BA9D-CEB42F8995C6}"/>
    <cellStyle name="Normal 6 5 7 3" xfId="3322" xr:uid="{320CDFF3-CD20-4DBA-B094-17DE532385E5}"/>
    <cellStyle name="Normal 6 5 7 4" xfId="3323" xr:uid="{D7223EE6-80F9-4E8A-8A4E-47633A1935A5}"/>
    <cellStyle name="Normal 6 5 8" xfId="3324" xr:uid="{E9245D37-35F4-4AA6-97EF-A78C3629C3EB}"/>
    <cellStyle name="Normal 6 5 8 2" xfId="3325" xr:uid="{98F67072-AD2E-4BB8-ADFF-36AA90AB49FD}"/>
    <cellStyle name="Normal 6 5 8 3" xfId="3326" xr:uid="{4733B582-9654-42F1-9E6E-902259AD72EE}"/>
    <cellStyle name="Normal 6 5 8 4" xfId="3327" xr:uid="{40B4F152-E1CF-482C-9B56-14ED9E8AA7B4}"/>
    <cellStyle name="Normal 6 5 9" xfId="3328" xr:uid="{F61AE91F-FDA9-49F5-AFE1-64F4B764C8B1}"/>
    <cellStyle name="Normal 6 6" xfId="126" xr:uid="{82565570-8FC1-4CA7-9FD9-3E4A8AE53A2F}"/>
    <cellStyle name="Normal 6 6 2" xfId="127" xr:uid="{F0C0F665-2AE7-4C79-BA1D-9195C59B45EE}"/>
    <cellStyle name="Normal 6 6 2 2" xfId="342" xr:uid="{BB37E905-1A1D-4322-B86A-FA14BFB2E27C}"/>
    <cellStyle name="Normal 6 6 2 2 2" xfId="665" xr:uid="{2C041A03-DBCF-41C3-B68D-EDE20920ECBF}"/>
    <cellStyle name="Normal 6 6 2 2 2 2" xfId="1680" xr:uid="{B6C9958B-9C99-4719-885C-6C6D2CDDA091}"/>
    <cellStyle name="Normal 6 6 2 2 2 3" xfId="3329" xr:uid="{614359C1-9C8A-4744-B28C-842D65BCA711}"/>
    <cellStyle name="Normal 6 6 2 2 2 4" xfId="3330" xr:uid="{6CA61574-B4F8-4C00-88C5-4C3335A6CDC4}"/>
    <cellStyle name="Normal 6 6 2 2 3" xfId="1681" xr:uid="{D1349EE4-8745-4FF2-A63C-53D24A8DA619}"/>
    <cellStyle name="Normal 6 6 2 2 3 2" xfId="3331" xr:uid="{C38171E8-0BEB-4847-89F3-7E711C8148E6}"/>
    <cellStyle name="Normal 6 6 2 2 3 3" xfId="3332" xr:uid="{C86FCAE4-FC96-4293-B3ED-60D634FAA6A2}"/>
    <cellStyle name="Normal 6 6 2 2 3 4" xfId="3333" xr:uid="{AECCB726-1A54-494C-AC9B-F85AD068608B}"/>
    <cellStyle name="Normal 6 6 2 2 4" xfId="3334" xr:uid="{F73F135C-8E21-4348-9D7F-58E33EF63C57}"/>
    <cellStyle name="Normal 6 6 2 2 5" xfId="3335" xr:uid="{DA6C4735-9293-4DE9-A683-B8F535784D99}"/>
    <cellStyle name="Normal 6 6 2 2 6" xfId="3336" xr:uid="{52B34664-FC4F-4436-B6F3-08FFDD92C8A0}"/>
    <cellStyle name="Normal 6 6 2 3" xfId="666" xr:uid="{8E181A0F-5E38-4F8D-8E44-2C2F9704DAD4}"/>
    <cellStyle name="Normal 6 6 2 3 2" xfId="1682" xr:uid="{BA91F3D5-4D6A-4A55-89A8-582534582B6D}"/>
    <cellStyle name="Normal 6 6 2 3 2 2" xfId="3337" xr:uid="{0F9DBA13-FDF7-4F70-BE67-EA8DBC756F1A}"/>
    <cellStyle name="Normal 6 6 2 3 2 3" xfId="3338" xr:uid="{06B751DC-7676-4663-AD0D-173D0473CA8F}"/>
    <cellStyle name="Normal 6 6 2 3 2 4" xfId="3339" xr:uid="{A7020DF1-481A-4828-ADB1-A19EC9736050}"/>
    <cellStyle name="Normal 6 6 2 3 3" xfId="3340" xr:uid="{7B112714-9FF8-4EEB-8378-FC6CDDB9AB67}"/>
    <cellStyle name="Normal 6 6 2 3 4" xfId="3341" xr:uid="{8FF30265-18C0-4353-926A-1F1E3E3BF9FE}"/>
    <cellStyle name="Normal 6 6 2 3 5" xfId="3342" xr:uid="{A55015F2-91BD-4E8C-923F-42C5256D0203}"/>
    <cellStyle name="Normal 6 6 2 4" xfId="1683" xr:uid="{426680BC-1981-48AE-85CC-1C51A0EDB834}"/>
    <cellStyle name="Normal 6 6 2 4 2" xfId="3343" xr:uid="{EC8DE5B0-915E-4F9F-8ED2-31EE638E6113}"/>
    <cellStyle name="Normal 6 6 2 4 3" xfId="3344" xr:uid="{BEB266BB-76AC-4D94-BDD8-96E66C124A12}"/>
    <cellStyle name="Normal 6 6 2 4 4" xfId="3345" xr:uid="{6C6BFC17-E8C7-45A2-901C-086935D635F0}"/>
    <cellStyle name="Normal 6 6 2 5" xfId="3346" xr:uid="{46BBEE03-50B9-4E77-A83F-9829CFEE336F}"/>
    <cellStyle name="Normal 6 6 2 5 2" xfId="3347" xr:uid="{C128CA20-2533-4826-927D-664733EF8C31}"/>
    <cellStyle name="Normal 6 6 2 5 3" xfId="3348" xr:uid="{BDF3D9C7-C19B-491F-BD30-38BD06927AED}"/>
    <cellStyle name="Normal 6 6 2 5 4" xfId="3349" xr:uid="{BF942C4A-2523-4EFA-8CF1-B68F9C7158D4}"/>
    <cellStyle name="Normal 6 6 2 6" xfId="3350" xr:uid="{712379C9-ED81-4B98-BD25-AB547D6100ED}"/>
    <cellStyle name="Normal 6 6 2 7" xfId="3351" xr:uid="{8C5B3898-1055-48B4-BC52-478099EA8082}"/>
    <cellStyle name="Normal 6 6 2 8" xfId="3352" xr:uid="{F394D311-7EBE-4404-83C1-18C5BC2BA9F6}"/>
    <cellStyle name="Normal 6 6 3" xfId="343" xr:uid="{F97E6D2E-EBF3-4A05-AEA3-2D9DC2AEA50D}"/>
    <cellStyle name="Normal 6 6 3 2" xfId="667" xr:uid="{2692B4F8-E788-4AFD-96C2-22E5F6563F8F}"/>
    <cellStyle name="Normal 6 6 3 2 2" xfId="668" xr:uid="{7FAD73C3-5904-4233-96E9-9CE98D5C9C6D}"/>
    <cellStyle name="Normal 6 6 3 2 3" xfId="3353" xr:uid="{B1B0D559-8D11-437D-8067-C9E6138D7152}"/>
    <cellStyle name="Normal 6 6 3 2 4" xfId="3354" xr:uid="{4D91F473-0BCF-47F1-9C92-0AFD73B565FA}"/>
    <cellStyle name="Normal 6 6 3 3" xfId="669" xr:uid="{C98C95AC-08CE-4128-8C50-AF3BE9C92D76}"/>
    <cellStyle name="Normal 6 6 3 3 2" xfId="3355" xr:uid="{21DEE7C4-EA52-49F6-A11B-1DD38A5A40AE}"/>
    <cellStyle name="Normal 6 6 3 3 3" xfId="3356" xr:uid="{B93E64D8-0D7B-4156-B3C3-51168C2C1E37}"/>
    <cellStyle name="Normal 6 6 3 3 4" xfId="3357" xr:uid="{70929DEC-496F-443A-AF7A-4D7EA0469E55}"/>
    <cellStyle name="Normal 6 6 3 4" xfId="3358" xr:uid="{C46B8937-415F-4885-BA25-36A37410C83A}"/>
    <cellStyle name="Normal 6 6 3 5" xfId="3359" xr:uid="{37E87669-01FA-4195-8C9D-1B682E455A50}"/>
    <cellStyle name="Normal 6 6 3 6" xfId="3360" xr:uid="{2ADCF6A3-306D-4339-9CC3-454CD80E7F12}"/>
    <cellStyle name="Normal 6 6 4" xfId="344" xr:uid="{8A8ED2CD-1CB6-46DC-8F08-EB0D039D5EFD}"/>
    <cellStyle name="Normal 6 6 4 2" xfId="670" xr:uid="{336F77D4-75A0-4FD7-9CD3-333DAB393D5B}"/>
    <cellStyle name="Normal 6 6 4 2 2" xfId="3361" xr:uid="{003A844A-2F62-4921-8537-C50A54DA1656}"/>
    <cellStyle name="Normal 6 6 4 2 3" xfId="3362" xr:uid="{FF988ACC-F372-4F20-A92E-70143416B783}"/>
    <cellStyle name="Normal 6 6 4 2 4" xfId="3363" xr:uid="{19B0A8E2-9B36-49D4-8926-CE0A9E64CDC4}"/>
    <cellStyle name="Normal 6 6 4 3" xfId="3364" xr:uid="{B1193406-3814-44A2-9513-E31F3638ED6C}"/>
    <cellStyle name="Normal 6 6 4 4" xfId="3365" xr:uid="{1FE07D87-9139-44F7-8012-6C36595704F2}"/>
    <cellStyle name="Normal 6 6 4 5" xfId="3366" xr:uid="{A9B9FD17-DA01-4307-8742-EE6718DA894D}"/>
    <cellStyle name="Normal 6 6 5" xfId="671" xr:uid="{C3ACD501-D5D8-48CE-900B-783E88053722}"/>
    <cellStyle name="Normal 6 6 5 2" xfId="3367" xr:uid="{50AFD10A-CE1C-4FBA-B1C4-523DB1659B7F}"/>
    <cellStyle name="Normal 6 6 5 3" xfId="3368" xr:uid="{067CB4DC-2176-473C-9EB0-C2247AE52A42}"/>
    <cellStyle name="Normal 6 6 5 4" xfId="3369" xr:uid="{919FA722-2707-4ACF-B267-5E1839D9C64B}"/>
    <cellStyle name="Normal 6 6 6" xfId="3370" xr:uid="{198085D4-A44B-4158-8765-7A78F34054E0}"/>
    <cellStyle name="Normal 6 6 6 2" xfId="3371" xr:uid="{23592246-D54D-4F44-AB3B-A612537E8390}"/>
    <cellStyle name="Normal 6 6 6 3" xfId="3372" xr:uid="{17919F19-45AF-406E-BEED-49BE1DBB7712}"/>
    <cellStyle name="Normal 6 6 6 4" xfId="3373" xr:uid="{39AD38A5-4FD1-47EB-89B3-601CCE354937}"/>
    <cellStyle name="Normal 6 6 7" xfId="3374" xr:uid="{4841D1FE-6697-44D6-AA4D-83373DA3DB3C}"/>
    <cellStyle name="Normal 6 6 8" xfId="3375" xr:uid="{E62B2F39-6E85-447A-9182-D06A84AEC69D}"/>
    <cellStyle name="Normal 6 6 9" xfId="3376" xr:uid="{D1D711CC-D084-49FC-833E-4EEBC1B278C4}"/>
    <cellStyle name="Normal 6 7" xfId="128" xr:uid="{837F3C9F-7D59-4985-98EC-E0A157DD0A9C}"/>
    <cellStyle name="Normal 6 7 2" xfId="345" xr:uid="{43F1190C-5C5C-4456-8908-95202AA3AA42}"/>
    <cellStyle name="Normal 6 7 2 2" xfId="672" xr:uid="{8766055B-2186-45B0-A05F-7145C98C689A}"/>
    <cellStyle name="Normal 6 7 2 2 2" xfId="1684" xr:uid="{92DBC29B-C61D-4E8D-8876-B688B6413ACA}"/>
    <cellStyle name="Normal 6 7 2 2 2 2" xfId="1685" xr:uid="{0BFABDA0-A4CC-403E-9B75-4DAAB54B0869}"/>
    <cellStyle name="Normal 6 7 2 2 3" xfId="1686" xr:uid="{B9A86866-8A3E-4FD1-97A3-BD33FD1044B1}"/>
    <cellStyle name="Normal 6 7 2 2 3 2" xfId="6108" xr:uid="{CAAC0955-E789-4E62-8C83-82B713A17E3A}"/>
    <cellStyle name="Normal 6 7 2 2 4" xfId="3377" xr:uid="{84620487-5C64-4648-BCDE-300742102755}"/>
    <cellStyle name="Normal 6 7 2 3" xfId="1687" xr:uid="{711B5B50-29CC-43ED-8C48-68A05DD642C8}"/>
    <cellStyle name="Normal 6 7 2 3 2" xfId="1688" xr:uid="{21D3B07C-F84B-475A-A118-B81C2BBFB7E5}"/>
    <cellStyle name="Normal 6 7 2 3 3" xfId="3378" xr:uid="{BFA4D99E-E6CF-40CA-AEF8-82556A3AB280}"/>
    <cellStyle name="Normal 6 7 2 3 4" xfId="3379" xr:uid="{43A31F64-1329-4718-A6D1-0C481E595B6D}"/>
    <cellStyle name="Normal 6 7 2 4" xfId="1689" xr:uid="{4998F1D1-02B2-48F9-BB3F-144E595BD516}"/>
    <cellStyle name="Normal 6 7 2 4 2" xfId="6109" xr:uid="{D642924E-E03D-40C8-88E9-A9D03F936BA3}"/>
    <cellStyle name="Normal 6 7 2 5" xfId="3380" xr:uid="{5D4F8562-9E25-4130-AF66-C7AD9A8626BE}"/>
    <cellStyle name="Normal 6 7 2 6" xfId="3381" xr:uid="{CCE7329E-554B-4799-8A97-99578ADD9762}"/>
    <cellStyle name="Normal 6 7 3" xfId="673" xr:uid="{4FD47A5F-0D0D-4763-BE8C-5D880176FF1A}"/>
    <cellStyle name="Normal 6 7 3 2" xfId="1690" xr:uid="{2B6ED1D7-33EA-42EC-8AD1-0A165D8ABB43}"/>
    <cellStyle name="Normal 6 7 3 2 2" xfId="1691" xr:uid="{DAAC8FAC-7EA0-4860-924A-EE6B7E531B0E}"/>
    <cellStyle name="Normal 6 7 3 2 3" xfId="3382" xr:uid="{825803A6-B194-4E6E-9050-B5A7B38C74DE}"/>
    <cellStyle name="Normal 6 7 3 2 4" xfId="3383" xr:uid="{2F02857A-F029-4A50-99EB-1234E4BFFD53}"/>
    <cellStyle name="Normal 6 7 3 3" xfId="1692" xr:uid="{B32356C6-C316-4E9B-A8AA-DAEA7EE685BA}"/>
    <cellStyle name="Normal 6 7 3 3 2" xfId="6110" xr:uid="{F857BF27-3D73-4884-B69A-78ADF4757D3C}"/>
    <cellStyle name="Normal 6 7 3 4" xfId="3384" xr:uid="{9402C1A8-BFF7-4280-B52A-C2FF1E177D2B}"/>
    <cellStyle name="Normal 6 7 3 5" xfId="3385" xr:uid="{4290AD2E-2073-446B-AC0F-35F67E745FF1}"/>
    <cellStyle name="Normal 6 7 4" xfId="1693" xr:uid="{0DCD0454-82B4-4854-93FB-1EB248E22B50}"/>
    <cellStyle name="Normal 6 7 4 2" xfId="1694" xr:uid="{28361747-BCFF-49EF-9DCF-8BF2A2D953AA}"/>
    <cellStyle name="Normal 6 7 4 3" xfId="3386" xr:uid="{39A401F4-CB73-4A53-97E2-9126CEB32AD8}"/>
    <cellStyle name="Normal 6 7 4 4" xfId="3387" xr:uid="{E7A2BE83-8838-4600-992E-4A8A61B75510}"/>
    <cellStyle name="Normal 6 7 5" xfId="1695" xr:uid="{8A289229-D2F4-4F22-820C-C4D31C4764F1}"/>
    <cellStyle name="Normal 6 7 5 2" xfId="3388" xr:uid="{26811D3D-0CA0-4F7A-B052-16027FF35CEE}"/>
    <cellStyle name="Normal 6 7 5 3" xfId="3389" xr:uid="{02D85870-7213-42E1-B6D4-21FD105257DB}"/>
    <cellStyle name="Normal 6 7 5 4" xfId="3390" xr:uid="{38339F5E-2B1F-47EE-B091-9320B3C3CFDE}"/>
    <cellStyle name="Normal 6 7 6" xfId="3391" xr:uid="{7F402EC1-D428-427C-876A-5F3FC6F7B4A7}"/>
    <cellStyle name="Normal 6 7 7" xfId="3392" xr:uid="{EB48A477-CEB5-456B-9BC1-367A3536E5D3}"/>
    <cellStyle name="Normal 6 7 8" xfId="3393" xr:uid="{732C52BF-5DAC-48DC-A5AD-672F2C92A33B}"/>
    <cellStyle name="Normal 6 8" xfId="346" xr:uid="{FEB05C96-1D83-44C5-B7C2-7BB4DE8864D8}"/>
    <cellStyle name="Normal 6 8 2" xfId="674" xr:uid="{7FC7B5B4-6D81-48E6-BDF9-3F4AC216E996}"/>
    <cellStyle name="Normal 6 8 2 2" xfId="675" xr:uid="{7AA718B4-CC6C-462F-A3BB-D8EA69EF5CA3}"/>
    <cellStyle name="Normal 6 8 2 2 2" xfId="1696" xr:uid="{28FC92B0-C599-4D21-B99A-C347AD0B3254}"/>
    <cellStyle name="Normal 6 8 2 2 3" xfId="3394" xr:uid="{65F37AD6-0C37-4257-AFBA-3F93DA5248E2}"/>
    <cellStyle name="Normal 6 8 2 2 4" xfId="3395" xr:uid="{D2075B12-ADE2-4C97-BFA4-DA2CCDD39078}"/>
    <cellStyle name="Normal 6 8 2 3" xfId="1697" xr:uid="{01A5BB7D-B5B6-440E-9D2C-14906D76A529}"/>
    <cellStyle name="Normal 6 8 2 3 2" xfId="6111" xr:uid="{310F2FB1-AB1D-41EC-8F30-0919D2730C14}"/>
    <cellStyle name="Normal 6 8 2 4" xfId="3396" xr:uid="{551278EC-1046-452F-9631-3234058B26C5}"/>
    <cellStyle name="Normal 6 8 2 5" xfId="3397" xr:uid="{C74A7624-A617-42F7-887B-8F90F5B4EB69}"/>
    <cellStyle name="Normal 6 8 3" xfId="676" xr:uid="{BB60FFC8-34AF-4E1B-B98A-3A783CC207DA}"/>
    <cellStyle name="Normal 6 8 3 2" xfId="1698" xr:uid="{551C76A7-94F0-48AC-B7B9-A487861AA39E}"/>
    <cellStyle name="Normal 6 8 3 3" xfId="3398" xr:uid="{B8C53D04-0D0C-4E84-841F-F011D4FE6AB4}"/>
    <cellStyle name="Normal 6 8 3 4" xfId="3399" xr:uid="{E2825AF1-AC5C-43AC-8C07-49EA84859F24}"/>
    <cellStyle name="Normal 6 8 4" xfId="1699" xr:uid="{78C4FDF5-9F33-441F-9FE0-A4C908A01AC7}"/>
    <cellStyle name="Normal 6 8 4 2" xfId="3400" xr:uid="{CD2F3D9B-A28A-471A-B6A1-45F24571A39A}"/>
    <cellStyle name="Normal 6 8 4 3" xfId="3401" xr:uid="{6CB2E8C0-0A40-43BD-A262-82CEF71DB790}"/>
    <cellStyle name="Normal 6 8 4 4" xfId="3402" xr:uid="{B6D95C21-97D5-4885-BFF2-E3A74668B6D3}"/>
    <cellStyle name="Normal 6 8 5" xfId="3403" xr:uid="{D666B34C-BFAC-49ED-85CF-4AC8F500EB23}"/>
    <cellStyle name="Normal 6 8 6" xfId="3404" xr:uid="{2C551E08-9517-4B58-9AAD-0D73336E4768}"/>
    <cellStyle name="Normal 6 8 7" xfId="3405" xr:uid="{45C3EC63-9703-47F9-B2E4-A5C641EEBF51}"/>
    <cellStyle name="Normal 6 9" xfId="347" xr:uid="{4A08BB8F-88D2-4EFC-B323-0157A3E5F2EB}"/>
    <cellStyle name="Normal 6 9 2" xfId="677" xr:uid="{A422DE41-DCAD-42F0-9720-6F2532819BB5}"/>
    <cellStyle name="Normal 6 9 2 2" xfId="1700" xr:uid="{920F77DB-ACFB-4B82-8042-9A32459E1D83}"/>
    <cellStyle name="Normal 6 9 2 3" xfId="3406" xr:uid="{6169254A-1989-4738-A218-0958AB530DA3}"/>
    <cellStyle name="Normal 6 9 2 4" xfId="3407" xr:uid="{6A182BC8-4F65-4336-AB5E-EB1AED3C7CA5}"/>
    <cellStyle name="Normal 6 9 3" xfId="1701" xr:uid="{32801B07-462D-4CED-84C7-B4F18FE89B98}"/>
    <cellStyle name="Normal 6 9 3 2" xfId="3408" xr:uid="{08970588-0964-4A27-AB63-6A26AA4310B9}"/>
    <cellStyle name="Normal 6 9 3 3" xfId="3409" xr:uid="{6CBB6019-B408-4029-9999-45CDF1F6683C}"/>
    <cellStyle name="Normal 6 9 3 4" xfId="3410" xr:uid="{6FE7C3BC-B444-4009-A8F0-9FBE35E59CC0}"/>
    <cellStyle name="Normal 6 9 4" xfId="3411" xr:uid="{1709B457-0017-4742-BC6F-FF2B0D809B60}"/>
    <cellStyle name="Normal 6 9 5" xfId="3412" xr:uid="{396D3176-DB7A-42DE-BBB9-50C89BA831FE}"/>
    <cellStyle name="Normal 6 9 6" xfId="3413" xr:uid="{218ADDE2-F198-417A-9DA7-D09E6D9EF3D0}"/>
    <cellStyle name="Normal 7" xfId="129" xr:uid="{249E882A-D351-47DF-9E7D-5974ABFC0B2E}"/>
    <cellStyle name="Normal 7 10" xfId="1702" xr:uid="{7559F930-9557-441A-8745-2E5C3DCED470}"/>
    <cellStyle name="Normal 7 10 2" xfId="3414" xr:uid="{AD38A28C-CB6A-4D9B-826F-A44EF06067D8}"/>
    <cellStyle name="Normal 7 10 3" xfId="3415" xr:uid="{E8214C4D-0301-4C9E-AFD7-F1748A7AD16D}"/>
    <cellStyle name="Normal 7 10 4" xfId="3416" xr:uid="{42A277B8-3ACA-4F25-B151-862827FBDDAC}"/>
    <cellStyle name="Normal 7 11" xfId="3417" xr:uid="{AAE4E701-D662-47E4-946D-F29324664305}"/>
    <cellStyle name="Normal 7 11 2" xfId="3418" xr:uid="{A03D7111-DFFB-4D81-829C-FD368F1B18A2}"/>
    <cellStyle name="Normal 7 11 3" xfId="3419" xr:uid="{AE862B32-1ECF-4A93-979C-012F3F13B810}"/>
    <cellStyle name="Normal 7 11 4" xfId="3420" xr:uid="{E6DF95DA-E2E3-43C1-AD4F-772BE46C5B5A}"/>
    <cellStyle name="Normal 7 12" xfId="3421" xr:uid="{0860D1C0-8F7B-4F37-B86E-418CEF72B1F4}"/>
    <cellStyle name="Normal 7 12 2" xfId="3422" xr:uid="{FA90C2C5-F658-4D55-9D8F-E41C100A1458}"/>
    <cellStyle name="Normal 7 13" xfId="3423" xr:uid="{E564C504-E684-48FA-8681-C63B5AC2AC77}"/>
    <cellStyle name="Normal 7 14" xfId="3424" xr:uid="{BC1F6B5A-B351-4659-B140-9DD70B90B1F1}"/>
    <cellStyle name="Normal 7 15" xfId="3425" xr:uid="{30544168-2DFE-4C62-99D9-5D9D61EC29DE}"/>
    <cellStyle name="Normal 7 2" xfId="130" xr:uid="{78CEC13F-CDF0-48CA-85CD-2B741713590E}"/>
    <cellStyle name="Normal 7 2 10" xfId="3426" xr:uid="{C2E906D3-04F7-4F90-A8ED-BB4B953545EA}"/>
    <cellStyle name="Normal 7 2 11" xfId="3427" xr:uid="{39CBCCF4-C5BC-4FAD-9D96-A3B2F6818570}"/>
    <cellStyle name="Normal 7 2 2" xfId="131" xr:uid="{69EA0FAB-B266-460A-AF19-FB70F8D44CE3}"/>
    <cellStyle name="Normal 7 2 2 2" xfId="132" xr:uid="{A28D6673-13B4-446E-91F7-6AEAA1791CAC}"/>
    <cellStyle name="Normal 7 2 2 2 2" xfId="348" xr:uid="{47EE5D3E-106B-4AC7-92B4-D1FF55574855}"/>
    <cellStyle name="Normal 7 2 2 2 2 2" xfId="678" xr:uid="{12EF1FA7-22F0-454E-8533-DADEC41A03B6}"/>
    <cellStyle name="Normal 7 2 2 2 2 2 2" xfId="679" xr:uid="{247BFA00-1A7B-4454-8AEE-B126F62D1D23}"/>
    <cellStyle name="Normal 7 2 2 2 2 2 2 2" xfId="1703" xr:uid="{889425AB-DA54-4D61-935B-92A143BE1DF6}"/>
    <cellStyle name="Normal 7 2 2 2 2 2 2 2 2" xfId="1704" xr:uid="{2DD60AB6-7A81-40C1-8F2D-310D6B6513AC}"/>
    <cellStyle name="Normal 7 2 2 2 2 2 2 3" xfId="1705" xr:uid="{B60FBC8E-DF2D-4ADB-92D5-AB39910F7B9D}"/>
    <cellStyle name="Normal 7 2 2 2 2 2 2 3 2" xfId="6112" xr:uid="{2739855D-7BD2-4293-A548-574015082686}"/>
    <cellStyle name="Normal 7 2 2 2 2 2 2 4" xfId="6113" xr:uid="{3EAE26ED-F613-4692-AC40-5A9F3C0A0583}"/>
    <cellStyle name="Normal 7 2 2 2 2 2 3" xfId="1706" xr:uid="{634664FE-3889-4C16-9B0C-54A465CE66B4}"/>
    <cellStyle name="Normal 7 2 2 2 2 2 3 2" xfId="1707" xr:uid="{71166715-EC91-4DDD-9D63-36EAB88F9325}"/>
    <cellStyle name="Normal 7 2 2 2 2 2 4" xfId="1708" xr:uid="{3EAC6396-ABDA-4364-B696-79C45440F56F}"/>
    <cellStyle name="Normal 7 2 2 2 2 2 4 2" xfId="6114" xr:uid="{59EFC4CB-EFA9-4E88-B34A-1F22E6A2D90B}"/>
    <cellStyle name="Normal 7 2 2 2 2 2 5" xfId="6115" xr:uid="{EB6EC541-DC4F-4526-BE02-9DF3084A056C}"/>
    <cellStyle name="Normal 7 2 2 2 2 3" xfId="680" xr:uid="{25E7E8FE-A93C-42CC-8F3A-64217CBD3A68}"/>
    <cellStyle name="Normal 7 2 2 2 2 3 2" xfId="1709" xr:uid="{351BB897-69EE-434E-BC75-BDF3EDAAAFE8}"/>
    <cellStyle name="Normal 7 2 2 2 2 3 2 2" xfId="1710" xr:uid="{0834C90D-DA6B-407E-9D43-F52AB58A6464}"/>
    <cellStyle name="Normal 7 2 2 2 2 3 3" xfId="1711" xr:uid="{77C1ECC7-2097-4894-8048-04839590E06D}"/>
    <cellStyle name="Normal 7 2 2 2 2 3 3 2" xfId="6116" xr:uid="{F12A5805-1F21-436F-9B75-18CB6C807CEA}"/>
    <cellStyle name="Normal 7 2 2 2 2 3 4" xfId="3428" xr:uid="{64D56529-4CCF-44BE-8F41-6CD0E4B8EE95}"/>
    <cellStyle name="Normal 7 2 2 2 2 4" xfId="1712" xr:uid="{6EBEB7BA-914C-48D6-A7C3-05261CD774E3}"/>
    <cellStyle name="Normal 7 2 2 2 2 4 2" xfId="1713" xr:uid="{EECEDF85-8439-4961-869B-50B9E35FDD55}"/>
    <cellStyle name="Normal 7 2 2 2 2 5" xfId="1714" xr:uid="{CF08BA23-2A3D-413D-89EF-D82BA453CCA4}"/>
    <cellStyle name="Normal 7 2 2 2 2 5 2" xfId="6117" xr:uid="{D652D3F0-4453-4A47-B96D-D37204E7D6D3}"/>
    <cellStyle name="Normal 7 2 2 2 2 6" xfId="3429" xr:uid="{4CAE3F73-AB9B-4653-9C63-3357BB53623E}"/>
    <cellStyle name="Normal 7 2 2 2 3" xfId="349" xr:uid="{AA222ED3-4F48-4DDC-A966-61717C3FF1B5}"/>
    <cellStyle name="Normal 7 2 2 2 3 2" xfId="681" xr:uid="{8DB7AE09-2AE5-4152-B19A-9019DC45D82C}"/>
    <cellStyle name="Normal 7 2 2 2 3 2 2" xfId="682" xr:uid="{3B5DFD29-9912-4BA4-8F02-386F2EC00C67}"/>
    <cellStyle name="Normal 7 2 2 2 3 2 2 2" xfId="1715" xr:uid="{B63958DD-6E5E-43F6-A7D2-063F9F390979}"/>
    <cellStyle name="Normal 7 2 2 2 3 2 2 2 2" xfId="1716" xr:uid="{D02B1068-B3DA-4FE9-9CC4-C1D625B80EE5}"/>
    <cellStyle name="Normal 7 2 2 2 3 2 2 3" xfId="1717" xr:uid="{52B907D6-D1D7-495F-A191-4AF0B41779A1}"/>
    <cellStyle name="Normal 7 2 2 2 3 2 2 3 2" xfId="6118" xr:uid="{34CDAD80-96AD-4AB5-A300-912AB352F5E6}"/>
    <cellStyle name="Normal 7 2 2 2 3 2 2 4" xfId="6119" xr:uid="{863FA44C-7330-4CE2-862E-C4D008DF083E}"/>
    <cellStyle name="Normal 7 2 2 2 3 2 3" xfId="1718" xr:uid="{0ABA6725-8D70-4ABB-8F7C-7B29923BB2E3}"/>
    <cellStyle name="Normal 7 2 2 2 3 2 3 2" xfId="1719" xr:uid="{78201652-4B62-4524-B37E-06D80E421053}"/>
    <cellStyle name="Normal 7 2 2 2 3 2 4" xfId="1720" xr:uid="{0B519F25-3E21-4E29-BF81-8EBFCFC625D7}"/>
    <cellStyle name="Normal 7 2 2 2 3 2 4 2" xfId="6120" xr:uid="{C18601D9-99DF-40A8-B2EB-D2C680525B43}"/>
    <cellStyle name="Normal 7 2 2 2 3 2 5" xfId="6121" xr:uid="{BE497747-9F2E-4F91-BC98-0FB30F25C717}"/>
    <cellStyle name="Normal 7 2 2 2 3 3" xfId="683" xr:uid="{DA560623-C957-4485-8F51-5229C26AA628}"/>
    <cellStyle name="Normal 7 2 2 2 3 3 2" xfId="1721" xr:uid="{A470F99E-075B-423E-8828-8F1D24C148A4}"/>
    <cellStyle name="Normal 7 2 2 2 3 3 2 2" xfId="1722" xr:uid="{DEFC7EAB-0206-4F64-A71F-71BDF0420D4B}"/>
    <cellStyle name="Normal 7 2 2 2 3 3 3" xfId="1723" xr:uid="{08A8B938-2E6B-47A0-A7D7-2C7769B2A105}"/>
    <cellStyle name="Normal 7 2 2 2 3 3 3 2" xfId="6122" xr:uid="{CF5F940A-96F1-4A4B-9EB1-AB7B450B635A}"/>
    <cellStyle name="Normal 7 2 2 2 3 3 4" xfId="6123" xr:uid="{25D5C064-0C4D-42F2-B92B-3FDDFF300F53}"/>
    <cellStyle name="Normal 7 2 2 2 3 4" xfId="1724" xr:uid="{06B499D5-F806-4B62-A174-1EAB1DA20B9E}"/>
    <cellStyle name="Normal 7 2 2 2 3 4 2" xfId="1725" xr:uid="{79C9F785-CCA1-43DE-A5EF-9909C747186C}"/>
    <cellStyle name="Normal 7 2 2 2 3 5" xfId="1726" xr:uid="{30F0F76A-6303-477E-ACD4-D6C199D43F7F}"/>
    <cellStyle name="Normal 7 2 2 2 3 5 2" xfId="6124" xr:uid="{5B0DE7FD-FC91-4565-ADB1-12A99F53E439}"/>
    <cellStyle name="Normal 7 2 2 2 3 6" xfId="6125" xr:uid="{73E95B26-B9BE-4E78-906B-A94B3FA4D211}"/>
    <cellStyle name="Normal 7 2 2 2 4" xfId="684" xr:uid="{9602907D-7A09-4EDB-840D-A2152DE6DBC6}"/>
    <cellStyle name="Normal 7 2 2 2 4 2" xfId="685" xr:uid="{0F776D89-6C3A-433D-912E-BCB8009760CF}"/>
    <cellStyle name="Normal 7 2 2 2 4 2 2" xfId="1727" xr:uid="{DAE72488-B606-4A71-83A0-FFA3D0673C39}"/>
    <cellStyle name="Normal 7 2 2 2 4 2 2 2" xfId="1728" xr:uid="{19689F52-296A-4CEA-9504-9CB2152E27EA}"/>
    <cellStyle name="Normal 7 2 2 2 4 2 3" xfId="1729" xr:uid="{088000BD-A79A-4094-B782-E4CF2B8F4D69}"/>
    <cellStyle name="Normal 7 2 2 2 4 2 3 2" xfId="6126" xr:uid="{37AE44F6-86F3-4F04-ACC1-F15D3B33EDB0}"/>
    <cellStyle name="Normal 7 2 2 2 4 2 4" xfId="6127" xr:uid="{B554C6F7-727D-4963-9B19-59884AAA8132}"/>
    <cellStyle name="Normal 7 2 2 2 4 3" xfId="1730" xr:uid="{0EB575AE-DFCB-4BA3-A893-206F0B20AD3D}"/>
    <cellStyle name="Normal 7 2 2 2 4 3 2" xfId="1731" xr:uid="{B5229B11-A3A9-4E5E-8DA0-8EF95B2CD498}"/>
    <cellStyle name="Normal 7 2 2 2 4 4" xfId="1732" xr:uid="{A8C959C8-40D9-4F6D-A349-F665BE0E1445}"/>
    <cellStyle name="Normal 7 2 2 2 4 4 2" xfId="6128" xr:uid="{4839F9CA-B2BF-4E7D-A12F-DCC59CAE21B9}"/>
    <cellStyle name="Normal 7 2 2 2 4 5" xfId="6129" xr:uid="{76C33AAE-DA25-4C7E-93BE-171E9D028CA3}"/>
    <cellStyle name="Normal 7 2 2 2 5" xfId="686" xr:uid="{8780CC8C-7522-4F4B-B15A-6406B9E1E0D0}"/>
    <cellStyle name="Normal 7 2 2 2 5 2" xfId="1733" xr:uid="{8FAC6E4F-352E-4050-9757-BED3C85A8311}"/>
    <cellStyle name="Normal 7 2 2 2 5 2 2" xfId="1734" xr:uid="{CECC0839-3D0E-42BC-996D-5D6D68FF36E1}"/>
    <cellStyle name="Normal 7 2 2 2 5 3" xfId="1735" xr:uid="{CD1F6DA9-1F51-4FE7-867F-74E85526AA93}"/>
    <cellStyle name="Normal 7 2 2 2 5 3 2" xfId="6130" xr:uid="{3EE29B6E-253E-4BAC-9D6E-1975EB0BDCD2}"/>
    <cellStyle name="Normal 7 2 2 2 5 4" xfId="3430" xr:uid="{72578F5F-5860-4DCD-B365-32AAE0C11CD2}"/>
    <cellStyle name="Normal 7 2 2 2 6" xfId="1736" xr:uid="{04DD9254-44C9-49C5-9F92-FE59B40ED397}"/>
    <cellStyle name="Normal 7 2 2 2 6 2" xfId="1737" xr:uid="{4F1D1894-CC8A-4C6D-93EE-96592604FE8D}"/>
    <cellStyle name="Normal 7 2 2 2 7" xfId="1738" xr:uid="{2301A4E0-899B-4C9A-99D3-CB3DE12AB8B2}"/>
    <cellStyle name="Normal 7 2 2 2 7 2" xfId="6131" xr:uid="{8657C0E2-AB6C-4B46-BD8D-9C9115801B29}"/>
    <cellStyle name="Normal 7 2 2 2 8" xfId="3431" xr:uid="{9F2A06F8-3967-42F3-A015-968874299667}"/>
    <cellStyle name="Normal 7 2 2 3" xfId="350" xr:uid="{E2F05413-01B5-466F-AB63-B6D21A422547}"/>
    <cellStyle name="Normal 7 2 2 3 2" xfId="687" xr:uid="{14A6A6FB-EDDB-4A87-89C1-7B5060D00BFD}"/>
    <cellStyle name="Normal 7 2 2 3 2 2" xfId="688" xr:uid="{2430F5E5-0C9A-488C-82DA-DAF2125273B4}"/>
    <cellStyle name="Normal 7 2 2 3 2 2 2" xfId="1739" xr:uid="{6DBB26A1-37A6-4FE3-826A-E56DCBAD6971}"/>
    <cellStyle name="Normal 7 2 2 3 2 2 2 2" xfId="1740" xr:uid="{7E1075B2-3B30-4DEE-8797-414CC47BE57E}"/>
    <cellStyle name="Normal 7 2 2 3 2 2 3" xfId="1741" xr:uid="{E4E41BDD-F2EF-4836-95F5-3AE290E544BA}"/>
    <cellStyle name="Normal 7 2 2 3 2 2 3 2" xfId="6132" xr:uid="{19CF21BC-7B40-413C-A2E6-FBD1BA9D29E6}"/>
    <cellStyle name="Normal 7 2 2 3 2 2 4" xfId="6133" xr:uid="{C3F5C5E1-D41E-4643-9F6C-6247CB7F7FB8}"/>
    <cellStyle name="Normal 7 2 2 3 2 3" xfId="1742" xr:uid="{51176026-E226-454C-95FE-D15CD9289568}"/>
    <cellStyle name="Normal 7 2 2 3 2 3 2" xfId="1743" xr:uid="{2F2C6969-A818-484B-91A7-A7028024431F}"/>
    <cellStyle name="Normal 7 2 2 3 2 4" xfId="1744" xr:uid="{503CE172-0DEE-4C6A-8969-D5F4BFBFD5EC}"/>
    <cellStyle name="Normal 7 2 2 3 2 4 2" xfId="6134" xr:uid="{87899957-EC7E-49D8-AAA2-7EEBEB7A1B3B}"/>
    <cellStyle name="Normal 7 2 2 3 2 5" xfId="6135" xr:uid="{21DF105E-D09B-4AAB-B61F-4CE38E343A83}"/>
    <cellStyle name="Normal 7 2 2 3 3" xfId="689" xr:uid="{A090950D-9A7F-4639-8909-FED466FC4AE5}"/>
    <cellStyle name="Normal 7 2 2 3 3 2" xfId="1745" xr:uid="{E56A6617-3959-4AB6-8545-8A9149B5AA30}"/>
    <cellStyle name="Normal 7 2 2 3 3 2 2" xfId="1746" xr:uid="{5C17AB71-05B6-4EBE-ABB1-875AB6D4F1D5}"/>
    <cellStyle name="Normal 7 2 2 3 3 3" xfId="1747" xr:uid="{3FDEF05C-D16A-4C3C-9CD0-05C69557D250}"/>
    <cellStyle name="Normal 7 2 2 3 3 3 2" xfId="6136" xr:uid="{14CF0D83-D69F-4262-9B2A-765BE786DAB1}"/>
    <cellStyle name="Normal 7 2 2 3 3 4" xfId="3432" xr:uid="{6754CA9B-C9FB-4807-9E31-E48915560B36}"/>
    <cellStyle name="Normal 7 2 2 3 4" xfId="1748" xr:uid="{583CD1D7-7442-426A-9588-5D2C22A589BD}"/>
    <cellStyle name="Normal 7 2 2 3 4 2" xfId="1749" xr:uid="{9B755A99-1EA6-4DDA-8198-C5502432D7BA}"/>
    <cellStyle name="Normal 7 2 2 3 5" xfId="1750" xr:uid="{D39F1E7D-4CCA-428E-978E-20D926AA0CB3}"/>
    <cellStyle name="Normal 7 2 2 3 5 2" xfId="6137" xr:uid="{1934CA49-290C-40CF-A4EE-5E27551C650E}"/>
    <cellStyle name="Normal 7 2 2 3 6" xfId="3433" xr:uid="{86285562-E005-4A84-9FCA-AD0C33EA2CE1}"/>
    <cellStyle name="Normal 7 2 2 4" xfId="351" xr:uid="{77D1270F-900E-4954-B694-5919EDB30334}"/>
    <cellStyle name="Normal 7 2 2 4 2" xfId="690" xr:uid="{5FBED7F3-B429-414D-9271-6127F9ACDF67}"/>
    <cellStyle name="Normal 7 2 2 4 2 2" xfId="691" xr:uid="{436C9F72-9B09-40B8-B6C0-CAF0B17F516D}"/>
    <cellStyle name="Normal 7 2 2 4 2 2 2" xfId="1751" xr:uid="{B6DDADD2-2AB4-4629-B225-620785FBBBB0}"/>
    <cellStyle name="Normal 7 2 2 4 2 2 2 2" xfId="1752" xr:uid="{AFB76DE0-6F71-4E63-BC28-C57409432822}"/>
    <cellStyle name="Normal 7 2 2 4 2 2 3" xfId="1753" xr:uid="{341E7ED3-BE63-4202-92A6-8D2F2FCF9AAD}"/>
    <cellStyle name="Normal 7 2 2 4 2 2 3 2" xfId="6138" xr:uid="{803CEEA9-69AE-4384-99BB-12EFF531CEF0}"/>
    <cellStyle name="Normal 7 2 2 4 2 2 4" xfId="6139" xr:uid="{7F448491-734A-4C55-A5D1-22FCAB1BD4A7}"/>
    <cellStyle name="Normal 7 2 2 4 2 3" xfId="1754" xr:uid="{361B5147-C4CB-4FD6-B337-9E62D9E2FA86}"/>
    <cellStyle name="Normal 7 2 2 4 2 3 2" xfId="1755" xr:uid="{CBD4EE5A-3CBC-4483-92C1-E2082F087007}"/>
    <cellStyle name="Normal 7 2 2 4 2 4" xfId="1756" xr:uid="{EE64893E-C7A3-458B-AA0C-303AD2C3A6CB}"/>
    <cellStyle name="Normal 7 2 2 4 2 4 2" xfId="6140" xr:uid="{58137E8F-C38B-4CC7-99B4-A6EA06663398}"/>
    <cellStyle name="Normal 7 2 2 4 2 5" xfId="6141" xr:uid="{502C2AF8-2335-4D09-B804-33492C988C0C}"/>
    <cellStyle name="Normal 7 2 2 4 3" xfId="692" xr:uid="{C4837C66-93F7-4C87-B250-A17F7C8BAE47}"/>
    <cellStyle name="Normal 7 2 2 4 3 2" xfId="1757" xr:uid="{0200F388-978A-41BC-8A29-D9BE6A8487D6}"/>
    <cellStyle name="Normal 7 2 2 4 3 2 2" xfId="1758" xr:uid="{836B4C42-2962-4381-8E79-0D482B36AE22}"/>
    <cellStyle name="Normal 7 2 2 4 3 3" xfId="1759" xr:uid="{7B7AD1E4-7CE6-4EC5-9BBD-3F5780CD25CA}"/>
    <cellStyle name="Normal 7 2 2 4 3 3 2" xfId="6142" xr:uid="{FC18C991-4D0A-4CF8-B45D-B046849231DA}"/>
    <cellStyle name="Normal 7 2 2 4 3 4" xfId="6143" xr:uid="{BCF3DAAD-EA97-4954-A332-EB35DFF7F5F8}"/>
    <cellStyle name="Normal 7 2 2 4 4" xfId="1760" xr:uid="{C39B2C8A-E954-4783-ACAB-B590E3AFFDDE}"/>
    <cellStyle name="Normal 7 2 2 4 4 2" xfId="1761" xr:uid="{B66FC420-C95C-44CA-85B6-BA6919BA998B}"/>
    <cellStyle name="Normal 7 2 2 4 5" xfId="1762" xr:uid="{F3A0C9D9-C6E7-465E-971E-D02EBF4F088B}"/>
    <cellStyle name="Normal 7 2 2 4 5 2" xfId="6144" xr:uid="{BBDE7840-35A1-41AF-B4F9-E35EA5B90952}"/>
    <cellStyle name="Normal 7 2 2 4 6" xfId="6145" xr:uid="{FDDD79E9-5084-4D21-8BB1-BF3FDA21C76E}"/>
    <cellStyle name="Normal 7 2 2 5" xfId="352" xr:uid="{9C7F7BA6-AC11-46D3-8586-19C6D0E7CD7E}"/>
    <cellStyle name="Normal 7 2 2 5 2" xfId="693" xr:uid="{EB94322F-A3BB-486D-80A8-554841503AAC}"/>
    <cellStyle name="Normal 7 2 2 5 2 2" xfId="1763" xr:uid="{70307368-D836-46AF-B472-7D6D50E1C121}"/>
    <cellStyle name="Normal 7 2 2 5 2 2 2" xfId="1764" xr:uid="{947A31E3-26B4-4D2E-9ED9-F95637639FAF}"/>
    <cellStyle name="Normal 7 2 2 5 2 3" xfId="1765" xr:uid="{2D535B48-4CFC-44B2-A464-4656F445DF76}"/>
    <cellStyle name="Normal 7 2 2 5 2 3 2" xfId="6146" xr:uid="{9580E51E-CF92-434E-89EB-9380E21189E5}"/>
    <cellStyle name="Normal 7 2 2 5 2 4" xfId="6147" xr:uid="{05148574-8CC1-49D4-8854-1163913E734F}"/>
    <cellStyle name="Normal 7 2 2 5 3" xfId="1766" xr:uid="{24D41D1E-7637-4CF1-BC64-358FD0790BEC}"/>
    <cellStyle name="Normal 7 2 2 5 3 2" xfId="1767" xr:uid="{B1B69C39-5AB7-4586-AED1-B7F3F0CD93BF}"/>
    <cellStyle name="Normal 7 2 2 5 4" xfId="1768" xr:uid="{3D3D108B-2DCD-4347-B9A3-8B9A05BB2CCB}"/>
    <cellStyle name="Normal 7 2 2 5 4 2" xfId="6148" xr:uid="{924EA1FF-AFE7-4601-92EE-20BC949A2D1A}"/>
    <cellStyle name="Normal 7 2 2 5 5" xfId="6149" xr:uid="{CE3059A6-6E30-46AC-9FC6-ADF4488D1147}"/>
    <cellStyle name="Normal 7 2 2 6" xfId="694" xr:uid="{2B0806E7-7C16-4A00-B0C3-9D1C6FD82295}"/>
    <cellStyle name="Normal 7 2 2 6 2" xfId="1769" xr:uid="{9F986607-7AF2-40E9-81B7-D377075CCDF2}"/>
    <cellStyle name="Normal 7 2 2 6 2 2" xfId="1770" xr:uid="{A015A6DE-50E6-47DF-B021-6725465CCC28}"/>
    <cellStyle name="Normal 7 2 2 6 3" xfId="1771" xr:uid="{B3B48A63-B8F6-4C07-8C2B-83E765B6DDE5}"/>
    <cellStyle name="Normal 7 2 2 6 3 2" xfId="6150" xr:uid="{0FC94C21-01EE-46DF-9BB1-652918FDBE9A}"/>
    <cellStyle name="Normal 7 2 2 6 4" xfId="3434" xr:uid="{5EBF9FA0-3F75-40D2-B695-1F7B547E5D13}"/>
    <cellStyle name="Normal 7 2 2 7" xfId="1772" xr:uid="{1FF21CA5-FCF0-40DE-9ABF-E1CD26B43952}"/>
    <cellStyle name="Normal 7 2 2 7 2" xfId="1773" xr:uid="{3A7460FC-2E1E-4355-AFFA-17BF8E1F9D0C}"/>
    <cellStyle name="Normal 7 2 2 8" xfId="1774" xr:uid="{5882158D-0239-48D8-8086-584928A5239D}"/>
    <cellStyle name="Normal 7 2 2 8 2" xfId="6151" xr:uid="{2D14A8DC-91A7-4266-9313-C9CA2F7C55C7}"/>
    <cellStyle name="Normal 7 2 2 9" xfId="3435" xr:uid="{59FB25B8-1CD6-40F0-8816-AAB9CA68E990}"/>
    <cellStyle name="Normal 7 2 3" xfId="133" xr:uid="{044854E8-6A59-4B95-A9EB-C9ACA4A5A3A8}"/>
    <cellStyle name="Normal 7 2 3 2" xfId="134" xr:uid="{441CE386-83A5-410B-82D2-C09E2853B998}"/>
    <cellStyle name="Normal 7 2 3 2 2" xfId="695" xr:uid="{9CE41654-3105-48B1-B6B0-808E8F54FC19}"/>
    <cellStyle name="Normal 7 2 3 2 2 2" xfId="696" xr:uid="{0FC5CF5A-7D6E-4B08-9167-880DF4201341}"/>
    <cellStyle name="Normal 7 2 3 2 2 2 2" xfId="1775" xr:uid="{DE17CB62-0137-4D2D-AD4F-BCAEB9824F5B}"/>
    <cellStyle name="Normal 7 2 3 2 2 2 2 2" xfId="1776" xr:uid="{D151CB28-60E4-42AD-B8BA-53782121FD6D}"/>
    <cellStyle name="Normal 7 2 3 2 2 2 3" xfId="1777" xr:uid="{3AC138D5-5C02-4F62-9329-8BB76B5009B3}"/>
    <cellStyle name="Normal 7 2 3 2 2 2 3 2" xfId="6152" xr:uid="{0DD050A6-8B9B-422D-9DE8-0C20641FAD43}"/>
    <cellStyle name="Normal 7 2 3 2 2 2 4" xfId="6153" xr:uid="{93D899E7-5C29-4E94-9804-A4680255F13C}"/>
    <cellStyle name="Normal 7 2 3 2 2 3" xfId="1778" xr:uid="{C9E18596-DB95-4430-B955-E848330BBB5F}"/>
    <cellStyle name="Normal 7 2 3 2 2 3 2" xfId="1779" xr:uid="{EFCB201E-5F5E-4B84-BBD7-4E57CD4CDC65}"/>
    <cellStyle name="Normal 7 2 3 2 2 4" xfId="1780" xr:uid="{1AE2A312-A39A-4C9B-BB97-51E848970B0B}"/>
    <cellStyle name="Normal 7 2 3 2 2 4 2" xfId="6154" xr:uid="{A5DDF186-5832-4FFE-858D-AADC27703343}"/>
    <cellStyle name="Normal 7 2 3 2 2 5" xfId="6155" xr:uid="{518BA6E4-5D00-45FD-91F7-419A2A72F3A6}"/>
    <cellStyle name="Normal 7 2 3 2 3" xfId="697" xr:uid="{97DBEB37-9D8C-48D5-B011-62DF5E3819B2}"/>
    <cellStyle name="Normal 7 2 3 2 3 2" xfId="1781" xr:uid="{44CFAB96-8AB2-4603-BEA3-8AE2723A0D00}"/>
    <cellStyle name="Normal 7 2 3 2 3 2 2" xfId="1782" xr:uid="{BE5AC343-C67F-4A3C-B5DC-AB08B4E48D3A}"/>
    <cellStyle name="Normal 7 2 3 2 3 3" xfId="1783" xr:uid="{2AA3912F-D7E4-4D4E-88D8-A0EF7E92C239}"/>
    <cellStyle name="Normal 7 2 3 2 3 3 2" xfId="6156" xr:uid="{9B5F18A2-BA85-4CAD-90EF-F5A155AF0590}"/>
    <cellStyle name="Normal 7 2 3 2 3 4" xfId="3436" xr:uid="{FE445D05-475E-4B71-AC0D-0630B406C5F4}"/>
    <cellStyle name="Normal 7 2 3 2 4" xfId="1784" xr:uid="{D90DD4D8-A957-4944-8FB3-4A9CC9B6481E}"/>
    <cellStyle name="Normal 7 2 3 2 4 2" xfId="1785" xr:uid="{AB423F99-531B-43E3-B113-85CCBAD70003}"/>
    <cellStyle name="Normal 7 2 3 2 5" xfId="1786" xr:uid="{90C789A3-EAD9-4631-A3E6-244FA3EF8B7E}"/>
    <cellStyle name="Normal 7 2 3 2 5 2" xfId="6157" xr:uid="{3BD069B9-9917-4E99-AF64-85FA3D3F1935}"/>
    <cellStyle name="Normal 7 2 3 2 6" xfId="3437" xr:uid="{3C2E3C46-05E6-4AA1-A175-26D6A3EB7701}"/>
    <cellStyle name="Normal 7 2 3 3" xfId="353" xr:uid="{C0576F52-8E4B-495C-8CC4-F56A2AEDE181}"/>
    <cellStyle name="Normal 7 2 3 3 2" xfId="698" xr:uid="{31CB7B22-90BC-4EFB-ADB6-C0350AEC0B7F}"/>
    <cellStyle name="Normal 7 2 3 3 2 2" xfId="699" xr:uid="{BE81D5C4-7BFE-4608-9A63-C1C1AC3E9375}"/>
    <cellStyle name="Normal 7 2 3 3 2 2 2" xfId="1787" xr:uid="{DD1983D9-5FEF-4A9A-A422-7988B301E70B}"/>
    <cellStyle name="Normal 7 2 3 3 2 2 2 2" xfId="1788" xr:uid="{DF8E4B55-2A9A-4847-9767-A646D8BBDA28}"/>
    <cellStyle name="Normal 7 2 3 3 2 2 3" xfId="1789" xr:uid="{7E4AA291-E59C-462B-8356-85A19DB3C7CB}"/>
    <cellStyle name="Normal 7 2 3 3 2 2 3 2" xfId="6158" xr:uid="{A56DE438-CFB5-4055-9EA1-EF83433BBE63}"/>
    <cellStyle name="Normal 7 2 3 3 2 2 4" xfId="6159" xr:uid="{C5DF4EB8-8F4A-4051-9C4D-0497ECAF3289}"/>
    <cellStyle name="Normal 7 2 3 3 2 3" xfId="1790" xr:uid="{5435824A-528B-468E-9C27-90AB9D9B10D0}"/>
    <cellStyle name="Normal 7 2 3 3 2 3 2" xfId="1791" xr:uid="{D096E693-23A2-4959-9DC0-9B83E19F8E2E}"/>
    <cellStyle name="Normal 7 2 3 3 2 4" xfId="1792" xr:uid="{D847E8AB-CE9E-418D-849D-E2467605B52F}"/>
    <cellStyle name="Normal 7 2 3 3 2 4 2" xfId="6160" xr:uid="{2883993C-4F16-48EA-9380-7A24D15C36CF}"/>
    <cellStyle name="Normal 7 2 3 3 2 5" xfId="6161" xr:uid="{038C1716-0BB6-4865-BD52-D74BCEC81A02}"/>
    <cellStyle name="Normal 7 2 3 3 3" xfId="700" xr:uid="{862D943B-18F9-4252-AB55-3D16B29FC769}"/>
    <cellStyle name="Normal 7 2 3 3 3 2" xfId="1793" xr:uid="{192BC7B2-6E9F-4645-BA43-6844F82B620C}"/>
    <cellStyle name="Normal 7 2 3 3 3 2 2" xfId="1794" xr:uid="{E77C8EE5-1CA2-47D5-9341-F98BCE1E99BE}"/>
    <cellStyle name="Normal 7 2 3 3 3 3" xfId="1795" xr:uid="{90BFC4E5-723A-4F70-8D79-E95B8E5330B6}"/>
    <cellStyle name="Normal 7 2 3 3 3 3 2" xfId="6162" xr:uid="{F21F0B85-240C-4606-91A3-37E42D0C1153}"/>
    <cellStyle name="Normal 7 2 3 3 3 4" xfId="6163" xr:uid="{CAB427F6-DBD6-4C0D-A16D-09014CF1F9E2}"/>
    <cellStyle name="Normal 7 2 3 3 4" xfId="1796" xr:uid="{493E7BC8-EF88-4786-B8F8-353C2E60F160}"/>
    <cellStyle name="Normal 7 2 3 3 4 2" xfId="1797" xr:uid="{AFAE169E-2716-4877-B07F-FF60A1595318}"/>
    <cellStyle name="Normal 7 2 3 3 5" xfId="1798" xr:uid="{86392911-AD5A-467A-8C79-DC07CB505D51}"/>
    <cellStyle name="Normal 7 2 3 3 5 2" xfId="6164" xr:uid="{0DFB492B-3F3B-4A77-B856-75D4185AA696}"/>
    <cellStyle name="Normal 7 2 3 3 6" xfId="6165" xr:uid="{B3ABE1B0-5DCA-4F03-9D27-E70D45D0270A}"/>
    <cellStyle name="Normal 7 2 3 4" xfId="354" xr:uid="{B12A36A5-ACB4-4B1B-B870-1B8093C2369F}"/>
    <cellStyle name="Normal 7 2 3 4 2" xfId="701" xr:uid="{C3E996D8-0D64-41EA-B20F-806D14670D0D}"/>
    <cellStyle name="Normal 7 2 3 4 2 2" xfId="1799" xr:uid="{D550C632-B924-406C-86B8-0156F8A5375B}"/>
    <cellStyle name="Normal 7 2 3 4 2 2 2" xfId="1800" xr:uid="{B0F310DC-B186-463D-9953-CD792FE874C9}"/>
    <cellStyle name="Normal 7 2 3 4 2 3" xfId="1801" xr:uid="{9C27976B-C2FC-49CA-87D3-FD346AE6F4FF}"/>
    <cellStyle name="Normal 7 2 3 4 2 3 2" xfId="6166" xr:uid="{79461164-FE49-4263-A393-891062E12BF7}"/>
    <cellStyle name="Normal 7 2 3 4 2 4" xfId="6167" xr:uid="{BC69A485-635D-47D7-A488-7134B89C5F50}"/>
    <cellStyle name="Normal 7 2 3 4 3" xfId="1802" xr:uid="{F1AEBB8A-AC15-49A3-835A-1A12D7DC367B}"/>
    <cellStyle name="Normal 7 2 3 4 3 2" xfId="1803" xr:uid="{4E2BF2DF-F2D0-47BB-8900-E222E1FAF13F}"/>
    <cellStyle name="Normal 7 2 3 4 4" xfId="1804" xr:uid="{EAE4C43A-799D-4C30-9F17-0FC424D3933F}"/>
    <cellStyle name="Normal 7 2 3 4 4 2" xfId="6168" xr:uid="{673D592D-F253-47FF-BBA7-4AF4B3983510}"/>
    <cellStyle name="Normal 7 2 3 4 5" xfId="6169" xr:uid="{D77E6AA0-E772-4084-835D-2E3AC9B397F7}"/>
    <cellStyle name="Normal 7 2 3 5" xfId="702" xr:uid="{DF635EF1-8102-4F56-9FFA-63EFB01558C5}"/>
    <cellStyle name="Normal 7 2 3 5 2" xfId="1805" xr:uid="{92581334-1D5E-4FBC-810D-74C4AB281272}"/>
    <cellStyle name="Normal 7 2 3 5 2 2" xfId="1806" xr:uid="{D7DE9A47-CFD1-47C3-8A8B-917B3DD9CD55}"/>
    <cellStyle name="Normal 7 2 3 5 3" xfId="1807" xr:uid="{67124A8C-2924-44EC-8C16-25C08C953594}"/>
    <cellStyle name="Normal 7 2 3 5 3 2" xfId="6170" xr:uid="{C375BDD1-6148-4A69-8430-19533026E4B5}"/>
    <cellStyle name="Normal 7 2 3 5 4" xfId="3438" xr:uid="{3790E505-8A93-44CC-966B-1797BC5DB56E}"/>
    <cellStyle name="Normal 7 2 3 6" xfId="1808" xr:uid="{0C5F467E-0B0E-4FBD-897E-B42F4776C1B6}"/>
    <cellStyle name="Normal 7 2 3 6 2" xfId="1809" xr:uid="{F1E4D44C-1EB4-4460-97E8-996BCF15CF50}"/>
    <cellStyle name="Normal 7 2 3 7" xfId="1810" xr:uid="{59097A61-97E0-4D4F-AEE4-D5F7A3CABECE}"/>
    <cellStyle name="Normal 7 2 3 7 2" xfId="6171" xr:uid="{EEE61D23-2A73-4E2F-804F-D1DD2B9A46BB}"/>
    <cellStyle name="Normal 7 2 3 8" xfId="3439" xr:uid="{50A39421-905C-4C87-95F0-6479093B818F}"/>
    <cellStyle name="Normal 7 2 4" xfId="135" xr:uid="{D02705F3-2F8B-48B1-89A3-DD8BC9AA300F}"/>
    <cellStyle name="Normal 7 2 4 2" xfId="449" xr:uid="{507C0CCA-F038-4CAA-84C6-8C70AC403259}"/>
    <cellStyle name="Normal 7 2 4 2 2" xfId="703" xr:uid="{D873B59A-6929-4A07-85A1-BD1B55C5113C}"/>
    <cellStyle name="Normal 7 2 4 2 2 2" xfId="1811" xr:uid="{0C07E368-2C22-4A4B-9CA5-D22E9DFC5C51}"/>
    <cellStyle name="Normal 7 2 4 2 2 2 2" xfId="1812" xr:uid="{C5B3E61E-3B9C-41D2-B4BB-1D9695D05217}"/>
    <cellStyle name="Normal 7 2 4 2 2 3" xfId="1813" xr:uid="{16CFCB0C-F114-49A6-B53F-DD47F6839B8B}"/>
    <cellStyle name="Normal 7 2 4 2 2 3 2" xfId="6172" xr:uid="{F2AF6DB8-8563-4C06-AABC-A4C6C24EBE3A}"/>
    <cellStyle name="Normal 7 2 4 2 2 4" xfId="3440" xr:uid="{9915AF50-78F6-4D6C-8874-71DABA66F16F}"/>
    <cellStyle name="Normal 7 2 4 2 3" xfId="1814" xr:uid="{85175B8A-C499-4C72-9EDC-B24468DBC045}"/>
    <cellStyle name="Normal 7 2 4 2 3 2" xfId="1815" xr:uid="{5F1C6B79-2759-4B5E-9352-4265E3835E9F}"/>
    <cellStyle name="Normal 7 2 4 2 4" xfId="1816" xr:uid="{EB754254-271A-4AD7-B382-3DE5172D8A2E}"/>
    <cellStyle name="Normal 7 2 4 2 4 2" xfId="6173" xr:uid="{5DE4E08F-9D79-45EC-A6FE-B9B25F564001}"/>
    <cellStyle name="Normal 7 2 4 2 5" xfId="3441" xr:uid="{EEAD4B3D-F642-4F6D-9E52-CC3711D7D764}"/>
    <cellStyle name="Normal 7 2 4 3" xfId="704" xr:uid="{3D5E6E45-A0C5-44C4-AC03-AF1BDD68EB3E}"/>
    <cellStyle name="Normal 7 2 4 3 2" xfId="1817" xr:uid="{3D260483-F475-4229-A9C6-8B9295904F27}"/>
    <cellStyle name="Normal 7 2 4 3 2 2" xfId="1818" xr:uid="{0DDA4223-FA7F-4C2A-9382-D5F4AEE97A15}"/>
    <cellStyle name="Normal 7 2 4 3 3" xfId="1819" xr:uid="{7F72BD15-2C19-470F-8BA7-A0E83628046C}"/>
    <cellStyle name="Normal 7 2 4 3 3 2" xfId="6174" xr:uid="{D7C2B000-99E6-416E-9B0A-513090B7442F}"/>
    <cellStyle name="Normal 7 2 4 3 4" xfId="3442" xr:uid="{375203EC-CE4B-4C6B-8445-4CD739ED9C32}"/>
    <cellStyle name="Normal 7 2 4 4" xfId="1820" xr:uid="{4B67924B-7A5B-4CB5-AFE3-7A6CD9999388}"/>
    <cellStyle name="Normal 7 2 4 4 2" xfId="1821" xr:uid="{7E18352D-13CA-4369-BD61-8A73185B4A4F}"/>
    <cellStyle name="Normal 7 2 4 4 3" xfId="3443" xr:uid="{C857C847-22C6-4F3A-AE37-B4288B6BDAF0}"/>
    <cellStyle name="Normal 7 2 4 4 4" xfId="3444" xr:uid="{52FB6F0A-DCE5-4FBD-BE1A-F5494218342B}"/>
    <cellStyle name="Normal 7 2 4 5" xfId="1822" xr:uid="{A402A76E-FB72-4439-9A6A-2A8FA1435B06}"/>
    <cellStyle name="Normal 7 2 4 5 2" xfId="6175" xr:uid="{5AFDB518-A0F8-466B-B7D2-AC91A4EFDC60}"/>
    <cellStyle name="Normal 7 2 4 6" xfId="3445" xr:uid="{CFB60E5E-9AC6-41C7-B287-D8DA0FAC7502}"/>
    <cellStyle name="Normal 7 2 4 7" xfId="3446" xr:uid="{13CC9A4D-BDEB-478B-9819-40E19E71B6A9}"/>
    <cellStyle name="Normal 7 2 5" xfId="355" xr:uid="{D420F4E6-946E-4567-BBC4-6BB7766E43AC}"/>
    <cellStyle name="Normal 7 2 5 2" xfId="705" xr:uid="{36A39C7C-3CEB-4D3D-BF96-D7D491C1D6EB}"/>
    <cellStyle name="Normal 7 2 5 2 2" xfId="706" xr:uid="{049124C5-F74F-4786-A9DF-BBFF3D122051}"/>
    <cellStyle name="Normal 7 2 5 2 2 2" xfId="1823" xr:uid="{1958AEA8-F42E-4061-AB0C-6C5F0C8C5CA9}"/>
    <cellStyle name="Normal 7 2 5 2 2 2 2" xfId="1824" xr:uid="{D1307BDF-CE30-4EC5-AAA8-0D55EEA44D16}"/>
    <cellStyle name="Normal 7 2 5 2 2 3" xfId="1825" xr:uid="{75A0E22C-7DFB-4A86-B696-A985A3C556CF}"/>
    <cellStyle name="Normal 7 2 5 2 2 3 2" xfId="6176" xr:uid="{C53BCB41-57BB-4025-84E2-71F4DCEB4717}"/>
    <cellStyle name="Normal 7 2 5 2 2 4" xfId="6177" xr:uid="{4BEE3FD4-667F-432B-8C5E-F9C1D33EE680}"/>
    <cellStyle name="Normal 7 2 5 2 3" xfId="1826" xr:uid="{98DEF97A-D732-4FAB-BFBF-9C9F82055E3C}"/>
    <cellStyle name="Normal 7 2 5 2 3 2" xfId="1827" xr:uid="{C84E331C-1848-46A1-B4E9-53CC6BF0B22A}"/>
    <cellStyle name="Normal 7 2 5 2 4" xfId="1828" xr:uid="{0DBC0D01-50FC-4C58-80A0-A6C9BCF4333D}"/>
    <cellStyle name="Normal 7 2 5 2 4 2" xfId="6178" xr:uid="{F7F19238-9678-4F69-88D7-914D6B219B75}"/>
    <cellStyle name="Normal 7 2 5 2 5" xfId="6179" xr:uid="{77812F16-D966-4D0E-9EFF-5E7371FCA834}"/>
    <cellStyle name="Normal 7 2 5 3" xfId="707" xr:uid="{D65B88C5-B5B3-49E2-8411-F65D7F5871C8}"/>
    <cellStyle name="Normal 7 2 5 3 2" xfId="1829" xr:uid="{47F991F4-BBD0-4A8E-B21B-C997C5DF256E}"/>
    <cellStyle name="Normal 7 2 5 3 2 2" xfId="1830" xr:uid="{783A99A0-2910-4D1B-AD95-45D29399A844}"/>
    <cellStyle name="Normal 7 2 5 3 3" xfId="1831" xr:uid="{0E291987-77DA-49CB-89B3-825C7F2242C8}"/>
    <cellStyle name="Normal 7 2 5 3 3 2" xfId="6180" xr:uid="{A92EC423-EEAB-4A15-8D54-EB98639EF68E}"/>
    <cellStyle name="Normal 7 2 5 3 4" xfId="3447" xr:uid="{937AAA6F-24D6-4529-8239-DEB009D13AE2}"/>
    <cellStyle name="Normal 7 2 5 4" xfId="1832" xr:uid="{A9B7ED59-6065-4ED6-92E3-8BD6E7F386C0}"/>
    <cellStyle name="Normal 7 2 5 4 2" xfId="1833" xr:uid="{053D4D74-B1C5-462F-BE36-9910AE6FBC05}"/>
    <cellStyle name="Normal 7 2 5 5" xfId="1834" xr:uid="{FC9B3C14-913E-4C16-9F71-95220B01F521}"/>
    <cellStyle name="Normal 7 2 5 5 2" xfId="6181" xr:uid="{600159D0-904C-4A27-AB4B-806DA8D7AEDD}"/>
    <cellStyle name="Normal 7 2 5 6" xfId="3448" xr:uid="{F517DD6A-17DB-4D77-BCCF-5492A20FD2E8}"/>
    <cellStyle name="Normal 7 2 6" xfId="356" xr:uid="{3016B346-72EB-4925-B34C-9F5B28B4606D}"/>
    <cellStyle name="Normal 7 2 6 2" xfId="708" xr:uid="{B2DC6D8F-287A-490A-869E-CD08EDBBE19A}"/>
    <cellStyle name="Normal 7 2 6 2 2" xfId="1835" xr:uid="{75E19A09-49E0-4537-AC2A-F664EC46289C}"/>
    <cellStyle name="Normal 7 2 6 2 2 2" xfId="1836" xr:uid="{E53945C4-1589-4DE4-89E5-8D6B0327F4A0}"/>
    <cellStyle name="Normal 7 2 6 2 3" xfId="1837" xr:uid="{6B60FF27-32A7-4DBB-A64F-AFEDB638E40F}"/>
    <cellStyle name="Normal 7 2 6 2 3 2" xfId="6182" xr:uid="{C0BC5473-064A-49CD-9A56-B23B4E1F297F}"/>
    <cellStyle name="Normal 7 2 6 2 4" xfId="3449" xr:uid="{98CD3CB6-EC7D-46EC-9C64-44E25A5E2306}"/>
    <cellStyle name="Normal 7 2 6 3" xfId="1838" xr:uid="{6C04FB19-A9DA-49D4-B4EE-4F986371DB16}"/>
    <cellStyle name="Normal 7 2 6 3 2" xfId="1839" xr:uid="{9FD11B9F-7B43-42F0-8A26-99248A49A0FE}"/>
    <cellStyle name="Normal 7 2 6 4" xfId="1840" xr:uid="{B5545CFD-D924-445E-A7E6-C9AB474A51F3}"/>
    <cellStyle name="Normal 7 2 6 4 2" xfId="6183" xr:uid="{08F530A7-9ECD-445E-8F0B-8FCC934DC3D7}"/>
    <cellStyle name="Normal 7 2 6 5" xfId="3450" xr:uid="{DABB3BF4-AAB8-4892-825D-1D87BD53BE6A}"/>
    <cellStyle name="Normal 7 2 7" xfId="709" xr:uid="{4809E989-EF4E-44CC-8E59-62A1BA585B4D}"/>
    <cellStyle name="Normal 7 2 7 2" xfId="1841" xr:uid="{C1B7896F-7A01-4E3C-AA8A-2A9E9FEDAB56}"/>
    <cellStyle name="Normal 7 2 7 2 2" xfId="1842" xr:uid="{5BDD57CB-42D8-489B-A48C-79773D86B55F}"/>
    <cellStyle name="Normal 7 2 7 2 3" xfId="4410" xr:uid="{F7DEF1B1-0CF0-47D3-AD3B-D907F7AA683D}"/>
    <cellStyle name="Normal 7 2 7 2 3 2" xfId="6552" xr:uid="{60285B0A-E559-4DDE-9109-7C37259F1018}"/>
    <cellStyle name="Normal 7 2 7 3" xfId="1843" xr:uid="{7617F7BE-7BCC-4B2F-A69B-D41619B0DA8D}"/>
    <cellStyle name="Normal 7 2 7 3 2" xfId="6184" xr:uid="{D97747E0-EC8D-4255-A18E-D4C2D89F86D9}"/>
    <cellStyle name="Normal 7 2 7 4" xfId="3451" xr:uid="{07B55D1B-8E2C-47A6-A4A1-83C75F8374E2}"/>
    <cellStyle name="Normal 7 2 7 4 2" xfId="4580" xr:uid="{46F7A4ED-5FC6-4175-856D-62D6B5A98F59}"/>
    <cellStyle name="Normal 7 2 7 4 3" xfId="4687" xr:uid="{D368B283-34E5-40E1-BF29-12ADD4B6A2D5}"/>
    <cellStyle name="Normal 7 2 7 4 4" xfId="4609" xr:uid="{4E4C3957-8BD6-4D72-A083-CE135353DF77}"/>
    <cellStyle name="Normal 7 2 8" xfId="1844" xr:uid="{136BB3E6-FB16-4ACD-BD06-853A8FD4BE2B}"/>
    <cellStyle name="Normal 7 2 8 2" xfId="1845" xr:uid="{11C2D370-B7A4-449D-9AC8-AF3CD6889FAF}"/>
    <cellStyle name="Normal 7 2 8 3" xfId="3452" xr:uid="{5478303A-7BC2-4278-AF26-A04493606FF9}"/>
    <cellStyle name="Normal 7 2 8 4" xfId="3453" xr:uid="{871CB5D4-5CD7-480F-8880-DE2950A94804}"/>
    <cellStyle name="Normal 7 2 9" xfId="1846" xr:uid="{56809409-15BD-4994-99E6-6D202E219DEF}"/>
    <cellStyle name="Normal 7 2 9 2" xfId="6185" xr:uid="{1439BD8B-6F7B-48C8-B408-B22BF6CF47C0}"/>
    <cellStyle name="Normal 7 3" xfId="136" xr:uid="{3C8F9DD7-56E1-42EF-A2E0-7875FEAAE24A}"/>
    <cellStyle name="Normal 7 3 10" xfId="3454" xr:uid="{55042D31-626E-454D-A8CF-3808BEDBACD6}"/>
    <cellStyle name="Normal 7 3 11" xfId="3455" xr:uid="{3D46B1FC-60A9-4D2C-A8A1-BFF3A55A2292}"/>
    <cellStyle name="Normal 7 3 2" xfId="137" xr:uid="{376E8D73-E85E-4748-A7A5-5F55BFA8F0EF}"/>
    <cellStyle name="Normal 7 3 2 2" xfId="138" xr:uid="{3A6779DE-1E29-458D-94EF-9D2D4B3F0901}"/>
    <cellStyle name="Normal 7 3 2 2 2" xfId="357" xr:uid="{6AD06B11-756C-4F19-985B-2817320836B5}"/>
    <cellStyle name="Normal 7 3 2 2 2 2" xfId="710" xr:uid="{881A4766-3609-430D-ADFB-E0AE6D3D390C}"/>
    <cellStyle name="Normal 7 3 2 2 2 2 2" xfId="1847" xr:uid="{E4832DB3-EF0D-49B6-B826-F4FA7775A176}"/>
    <cellStyle name="Normal 7 3 2 2 2 2 2 2" xfId="1848" xr:uid="{454D93AC-7DE9-4488-8169-5550138F94E6}"/>
    <cellStyle name="Normal 7 3 2 2 2 2 3" xfId="1849" xr:uid="{618B7E83-2ED5-43BB-B57B-CC39D786147B}"/>
    <cellStyle name="Normal 7 3 2 2 2 2 3 2" xfId="6186" xr:uid="{8A04EA9A-36D7-4DE6-8C7E-D566261EF53D}"/>
    <cellStyle name="Normal 7 3 2 2 2 2 4" xfId="3456" xr:uid="{94AF4DEA-FB41-4D0F-8432-906FA063A078}"/>
    <cellStyle name="Normal 7 3 2 2 2 3" xfId="1850" xr:uid="{2B7CF9D1-D7A7-4B95-B2D6-400A0DC5F9EF}"/>
    <cellStyle name="Normal 7 3 2 2 2 3 2" xfId="1851" xr:uid="{5BFE1661-788D-474E-ACCD-B3D9E2FF9508}"/>
    <cellStyle name="Normal 7 3 2 2 2 3 3" xfId="3457" xr:uid="{33912F81-D6BD-4CEC-9C1A-00671D56CAB1}"/>
    <cellStyle name="Normal 7 3 2 2 2 3 4" xfId="3458" xr:uid="{C0AFD4FD-11F0-4BA8-8767-5A52153A4444}"/>
    <cellStyle name="Normal 7 3 2 2 2 4" xfId="1852" xr:uid="{7F92A346-287D-4AD5-9354-11F4304AE47E}"/>
    <cellStyle name="Normal 7 3 2 2 2 4 2" xfId="6187" xr:uid="{C61DE65B-AA16-4136-B726-9BE7277BCA43}"/>
    <cellStyle name="Normal 7 3 2 2 2 5" xfId="3459" xr:uid="{74B6C6EA-FE93-4DBB-8E37-4D11E75EFD59}"/>
    <cellStyle name="Normal 7 3 2 2 2 6" xfId="3460" xr:uid="{4EF2B204-6C1D-4354-ABC9-96223584D1A0}"/>
    <cellStyle name="Normal 7 3 2 2 3" xfId="711" xr:uid="{EC699090-2FBA-4470-B61E-53E19C183D98}"/>
    <cellStyle name="Normal 7 3 2 2 3 2" xfId="1853" xr:uid="{C4E8B990-5E03-483F-9FB6-34B2FFD0097F}"/>
    <cellStyle name="Normal 7 3 2 2 3 2 2" xfId="1854" xr:uid="{191B306C-2E8D-4C3C-AEC3-64FF737EF680}"/>
    <cellStyle name="Normal 7 3 2 2 3 2 3" xfId="3461" xr:uid="{86133100-1E00-46E5-9D06-A160860861DB}"/>
    <cellStyle name="Normal 7 3 2 2 3 2 4" xfId="3462" xr:uid="{43344AEE-AB83-4656-99D4-459784E6DB59}"/>
    <cellStyle name="Normal 7 3 2 2 3 3" xfId="1855" xr:uid="{5ED76C42-DED7-45B2-9021-03EA3545B3FA}"/>
    <cellStyle name="Normal 7 3 2 2 3 3 2" xfId="6188" xr:uid="{AB125E3C-F73A-4F19-ABFC-14D28634C9EE}"/>
    <cellStyle name="Normal 7 3 2 2 3 4" xfId="3463" xr:uid="{FA6B0564-09C8-4FE1-AFB6-DEE5948AC527}"/>
    <cellStyle name="Normal 7 3 2 2 3 5" xfId="3464" xr:uid="{C398DB5C-E9C7-43B0-8BEE-8BD0331EAD24}"/>
    <cellStyle name="Normal 7 3 2 2 4" xfId="1856" xr:uid="{6EDEF5EC-D85A-4FAF-9F94-F296C13963F9}"/>
    <cellStyle name="Normal 7 3 2 2 4 2" xfId="1857" xr:uid="{2638D8AF-B6E5-44FC-B15F-79170241BC89}"/>
    <cellStyle name="Normal 7 3 2 2 4 3" xfId="3465" xr:uid="{564426B1-13D4-480B-AF1E-A7AC2EB2B9F8}"/>
    <cellStyle name="Normal 7 3 2 2 4 4" xfId="3466" xr:uid="{5D16B1C2-DA4D-4C2B-AECD-F3882E1DFF9C}"/>
    <cellStyle name="Normal 7 3 2 2 5" xfId="1858" xr:uid="{65552249-9324-407D-BFED-5739333F46F2}"/>
    <cellStyle name="Normal 7 3 2 2 5 2" xfId="3467" xr:uid="{AA5F283C-42D5-4699-BA47-F034866AFC08}"/>
    <cellStyle name="Normal 7 3 2 2 5 3" xfId="3468" xr:uid="{5CB3A1D1-7B31-4D78-A072-64956AEE5F78}"/>
    <cellStyle name="Normal 7 3 2 2 5 4" xfId="3469" xr:uid="{A6375A79-47D3-41D2-8013-34766E3AA86D}"/>
    <cellStyle name="Normal 7 3 2 2 6" xfId="3470" xr:uid="{E9FD5E33-4B6A-4548-93A8-3F6B12898D9C}"/>
    <cellStyle name="Normal 7 3 2 2 7" xfId="3471" xr:uid="{E880EC7B-2EEA-4752-B623-910C83B611C5}"/>
    <cellStyle name="Normal 7 3 2 2 8" xfId="3472" xr:uid="{8870364F-419C-4A9C-95A0-86B8EBBD572F}"/>
    <cellStyle name="Normal 7 3 2 3" xfId="358" xr:uid="{496FA126-538A-4EDE-BC2E-ACBCEC8F693A}"/>
    <cellStyle name="Normal 7 3 2 3 2" xfId="712" xr:uid="{2F6C092E-4A12-4966-AABC-D3D2CA388579}"/>
    <cellStyle name="Normal 7 3 2 3 2 2" xfId="713" xr:uid="{DB20A089-F349-4C9E-AF5B-4A47F206C507}"/>
    <cellStyle name="Normal 7 3 2 3 2 2 2" xfId="1859" xr:uid="{0B6B7C68-C644-426A-B31C-9DD945B07052}"/>
    <cellStyle name="Normal 7 3 2 3 2 2 2 2" xfId="1860" xr:uid="{1F4618BD-F77F-4BA9-9AB9-7A5CEAEE24AB}"/>
    <cellStyle name="Normal 7 3 2 3 2 2 3" xfId="1861" xr:uid="{AA5D1C8F-B766-4DC3-88EF-911FADD6F971}"/>
    <cellStyle name="Normal 7 3 2 3 2 2 3 2" xfId="6189" xr:uid="{FE744D3F-E557-4E42-ABCB-8231B556B815}"/>
    <cellStyle name="Normal 7 3 2 3 2 2 4" xfId="6190" xr:uid="{8E983C30-5463-4FFA-B69A-0E20CE2E1C38}"/>
    <cellStyle name="Normal 7 3 2 3 2 3" xfId="1862" xr:uid="{72AD7A77-D32F-443E-B8E9-FB777947A46C}"/>
    <cellStyle name="Normal 7 3 2 3 2 3 2" xfId="1863" xr:uid="{9F36B21F-016E-4682-ACB0-4F4A35619822}"/>
    <cellStyle name="Normal 7 3 2 3 2 4" xfId="1864" xr:uid="{6076D941-2BE6-498B-819F-449E506BB49F}"/>
    <cellStyle name="Normal 7 3 2 3 2 4 2" xfId="6191" xr:uid="{AE41049C-FB93-45C1-9912-CF5DAC541499}"/>
    <cellStyle name="Normal 7 3 2 3 2 5" xfId="6192" xr:uid="{B890BD3B-8058-4231-8A64-659961D510B7}"/>
    <cellStyle name="Normal 7 3 2 3 3" xfId="714" xr:uid="{23B24219-569E-4E63-86EF-960E9A55F549}"/>
    <cellStyle name="Normal 7 3 2 3 3 2" xfId="1865" xr:uid="{2DDB34DC-823B-443E-A487-39A0ADDC9486}"/>
    <cellStyle name="Normal 7 3 2 3 3 2 2" xfId="1866" xr:uid="{32FC4974-1871-455E-87A2-4B30FFE4349D}"/>
    <cellStyle name="Normal 7 3 2 3 3 3" xfId="1867" xr:uid="{FCBD94BD-C0AF-454F-AA90-7A6181D76C8E}"/>
    <cellStyle name="Normal 7 3 2 3 3 3 2" xfId="6193" xr:uid="{76771232-27A6-4441-9677-087221A1E5D8}"/>
    <cellStyle name="Normal 7 3 2 3 3 4" xfId="3473" xr:uid="{CC6ECD3B-6FCC-4E9F-9CAF-F7283F5C5695}"/>
    <cellStyle name="Normal 7 3 2 3 4" xfId="1868" xr:uid="{CAEC723C-2828-4A88-8EE8-666F1CA197E7}"/>
    <cellStyle name="Normal 7 3 2 3 4 2" xfId="1869" xr:uid="{02B3CEE6-6F45-4331-A6AA-8A52D8204821}"/>
    <cellStyle name="Normal 7 3 2 3 5" xfId="1870" xr:uid="{0283895A-4EA0-4EDB-B52D-040258C8EC04}"/>
    <cellStyle name="Normal 7 3 2 3 5 2" xfId="6194" xr:uid="{E99B05CB-E549-4FA7-8147-3C82EA18A349}"/>
    <cellStyle name="Normal 7 3 2 3 6" xfId="3474" xr:uid="{4D423A9D-74E8-4965-91AB-E77C97AA6564}"/>
    <cellStyle name="Normal 7 3 2 4" xfId="359" xr:uid="{BF94B606-9454-45B1-B370-84A9588C490C}"/>
    <cellStyle name="Normal 7 3 2 4 2" xfId="715" xr:uid="{3DBD2F4F-1567-4BCD-BE35-43262A75090C}"/>
    <cellStyle name="Normal 7 3 2 4 2 2" xfId="1871" xr:uid="{912DD96D-4532-4352-AD6F-744A996A52B8}"/>
    <cellStyle name="Normal 7 3 2 4 2 2 2" xfId="1872" xr:uid="{A818EE02-839B-4185-8244-ECE12D3440BA}"/>
    <cellStyle name="Normal 7 3 2 4 2 3" xfId="1873" xr:uid="{707CC620-7AD7-4196-894F-B944213B164D}"/>
    <cellStyle name="Normal 7 3 2 4 2 3 2" xfId="6195" xr:uid="{C832ADA5-76E7-4C90-BDD2-DD2C3AB111F9}"/>
    <cellStyle name="Normal 7 3 2 4 2 4" xfId="3475" xr:uid="{59319EB9-36FF-4F32-A39C-925ADA0E9AA5}"/>
    <cellStyle name="Normal 7 3 2 4 3" xfId="1874" xr:uid="{707462B3-DB1E-446F-9ECE-6EC9EA0A1310}"/>
    <cellStyle name="Normal 7 3 2 4 3 2" xfId="1875" xr:uid="{6E289D69-E82B-48FB-BFDD-F58E0E20FD1E}"/>
    <cellStyle name="Normal 7 3 2 4 4" xfId="1876" xr:uid="{8252DD88-CD9C-465A-9BD8-DA716A85F481}"/>
    <cellStyle name="Normal 7 3 2 4 4 2" xfId="6196" xr:uid="{C2A5C79A-1B11-43BE-B733-319F16B6AFAC}"/>
    <cellStyle name="Normal 7 3 2 4 5" xfId="3476" xr:uid="{241779EA-2785-4ED4-989D-104F8B146EB9}"/>
    <cellStyle name="Normal 7 3 2 5" xfId="360" xr:uid="{1643522D-15FA-4F71-9A42-019B06196F15}"/>
    <cellStyle name="Normal 7 3 2 5 2" xfId="1877" xr:uid="{79CD73D8-04AD-4D4A-B397-D775D312BBAA}"/>
    <cellStyle name="Normal 7 3 2 5 2 2" xfId="1878" xr:uid="{CB669D88-D62B-432D-BF73-C64BC3559F85}"/>
    <cellStyle name="Normal 7 3 2 5 3" xfId="1879" xr:uid="{943D0E69-5817-4DB5-A3A1-86C8B07E7204}"/>
    <cellStyle name="Normal 7 3 2 5 3 2" xfId="6197" xr:uid="{6D55F131-E48E-42E7-A0AB-4FB0B8C027CA}"/>
    <cellStyle name="Normal 7 3 2 5 4" xfId="3477" xr:uid="{2E252C07-AD1E-47F5-9DB9-0BA1F10D58C8}"/>
    <cellStyle name="Normal 7 3 2 6" xfId="1880" xr:uid="{EDEF068E-9DC8-4DF0-B738-BCCCBBB4377E}"/>
    <cellStyle name="Normal 7 3 2 6 2" xfId="1881" xr:uid="{BB494142-C0BA-42C6-A288-A51BACDA19FB}"/>
    <cellStyle name="Normal 7 3 2 6 3" xfId="3478" xr:uid="{BDC6E1EC-9555-4866-A6C9-9110EF93DB3A}"/>
    <cellStyle name="Normal 7 3 2 6 4" xfId="3479" xr:uid="{B12FAA16-0EB0-4DCE-9FEC-9F19FCD56F96}"/>
    <cellStyle name="Normal 7 3 2 7" xfId="1882" xr:uid="{25AAF1AF-42E1-4441-BDFC-AF27956667E0}"/>
    <cellStyle name="Normal 7 3 2 7 2" xfId="6198" xr:uid="{5CC50EDD-51D0-48B2-AF86-5BEDAE170D0E}"/>
    <cellStyle name="Normal 7 3 2 8" xfId="3480" xr:uid="{B9A3A7B7-F3C7-4425-92F4-C74AFECEB222}"/>
    <cellStyle name="Normal 7 3 2 9" xfId="3481" xr:uid="{C9DA2DF1-682C-406E-87D3-6628E3754D4F}"/>
    <cellStyle name="Normal 7 3 3" xfId="139" xr:uid="{DC409D28-98B8-4126-907F-6060543D83BA}"/>
    <cellStyle name="Normal 7 3 3 2" xfId="140" xr:uid="{9429129B-A336-4B1A-B87B-B1E0D0966FB6}"/>
    <cellStyle name="Normal 7 3 3 2 2" xfId="716" xr:uid="{4C312479-E635-4AA1-B9D3-CD348C3BD469}"/>
    <cellStyle name="Normal 7 3 3 2 2 2" xfId="1883" xr:uid="{26F9F310-A837-4553-B13C-7B6481B76BEE}"/>
    <cellStyle name="Normal 7 3 3 2 2 2 2" xfId="1884" xr:uid="{3990F475-6714-4591-84E9-EB920B57228A}"/>
    <cellStyle name="Normal 7 3 3 2 2 2 2 2" xfId="4485" xr:uid="{D2496132-00B8-4D5A-853D-E8A404CB1232}"/>
    <cellStyle name="Normal 7 3 3 2 2 2 3" xfId="4486" xr:uid="{9991596D-12DF-4C55-9D9B-F46A92B7E514}"/>
    <cellStyle name="Normal 7 3 3 2 2 3" xfId="1885" xr:uid="{9E53A8E6-11D1-4B00-8A09-7A3AEC7AD811}"/>
    <cellStyle name="Normal 7 3 3 2 2 3 2" xfId="4487" xr:uid="{2D014166-0529-4DA0-A9B8-AD034032518E}"/>
    <cellStyle name="Normal 7 3 3 2 2 4" xfId="3482" xr:uid="{9271FF21-5B62-4F61-94B2-252A80F898D3}"/>
    <cellStyle name="Normal 7 3 3 2 3" xfId="1886" xr:uid="{4F1F36CF-CAF2-463F-8830-18179AD4AFB5}"/>
    <cellStyle name="Normal 7 3 3 2 3 2" xfId="1887" xr:uid="{982AF234-27A5-4366-A698-4FE35A431B5C}"/>
    <cellStyle name="Normal 7 3 3 2 3 2 2" xfId="4488" xr:uid="{2526FC2B-CC9A-4E2D-9DFF-C6C8AC56EFF8}"/>
    <cellStyle name="Normal 7 3 3 2 3 3" xfId="3483" xr:uid="{B32DB864-7973-4566-9284-D9B019F63326}"/>
    <cellStyle name="Normal 7 3 3 2 3 4" xfId="3484" xr:uid="{CE058D63-E695-4687-93AB-02B6188CCBCA}"/>
    <cellStyle name="Normal 7 3 3 2 4" xfId="1888" xr:uid="{E6083B81-E67D-4591-A597-A60205B20955}"/>
    <cellStyle name="Normal 7 3 3 2 4 2" xfId="4489" xr:uid="{5D17DF2C-6836-4EEF-8EF9-BD7D9FFB88CC}"/>
    <cellStyle name="Normal 7 3 3 2 5" xfId="3485" xr:uid="{43E4EE9A-8C4D-4767-87FA-9178168C4F58}"/>
    <cellStyle name="Normal 7 3 3 2 6" xfId="3486" xr:uid="{190F62EE-C040-4331-8F47-BC2EAEEBBF5A}"/>
    <cellStyle name="Normal 7 3 3 3" xfId="361" xr:uid="{529B641C-D1EE-488B-A6D2-7B4EB795F02A}"/>
    <cellStyle name="Normal 7 3 3 3 2" xfId="1889" xr:uid="{86104BD6-B5F4-4446-91B0-8E4B0A184714}"/>
    <cellStyle name="Normal 7 3 3 3 2 2" xfId="1890" xr:uid="{CDDF0E0C-6C1A-45BC-9E78-58E2FCD02C99}"/>
    <cellStyle name="Normal 7 3 3 3 2 2 2" xfId="4490" xr:uid="{23AB5837-94C6-4AB1-BC91-A887503BA8AC}"/>
    <cellStyle name="Normal 7 3 3 3 2 3" xfId="3487" xr:uid="{5348E5C1-71F8-4C4F-A301-FEE473B1E49D}"/>
    <cellStyle name="Normal 7 3 3 3 2 4" xfId="3488" xr:uid="{D412CA3C-3C03-4423-8FB3-223D8A689874}"/>
    <cellStyle name="Normal 7 3 3 3 3" xfId="1891" xr:uid="{4E950DBF-FDAC-4C20-BDEF-23AAE715B30C}"/>
    <cellStyle name="Normal 7 3 3 3 3 2" xfId="4491" xr:uid="{0DB5EF25-E84D-4F53-8C94-2EF53516F121}"/>
    <cellStyle name="Normal 7 3 3 3 4" xfId="3489" xr:uid="{8B07808F-3C02-4F8B-8D0B-56D0595D92D5}"/>
    <cellStyle name="Normal 7 3 3 3 5" xfId="3490" xr:uid="{957268CE-EFF8-4885-8A05-4938A780E740}"/>
    <cellStyle name="Normal 7 3 3 4" xfId="1892" xr:uid="{9F3D95E8-005A-49F0-B928-66DBEED33F01}"/>
    <cellStyle name="Normal 7 3 3 4 2" xfId="1893" xr:uid="{8E572AC4-8BA6-4A79-A14D-B97159013A6E}"/>
    <cellStyle name="Normal 7 3 3 4 2 2" xfId="4492" xr:uid="{8D3BEB38-42BA-4004-AC27-AE9CD03B531D}"/>
    <cellStyle name="Normal 7 3 3 4 3" xfId="3491" xr:uid="{7B7E908C-25D4-4780-96D0-D4B1B34D3173}"/>
    <cellStyle name="Normal 7 3 3 4 4" xfId="3492" xr:uid="{93436D35-AA9A-42BA-B142-C38EB03F8FBE}"/>
    <cellStyle name="Normal 7 3 3 5" xfId="1894" xr:uid="{2D2B50EF-2151-4948-A808-F077676D2FF7}"/>
    <cellStyle name="Normal 7 3 3 5 2" xfId="3493" xr:uid="{1817781F-8328-4205-9BD1-B82902E6C1C5}"/>
    <cellStyle name="Normal 7 3 3 5 3" xfId="3494" xr:uid="{8C2CB465-EABB-4B57-BEC1-B06C98B5C3D5}"/>
    <cellStyle name="Normal 7 3 3 5 4" xfId="3495" xr:uid="{6494E7EE-DFCE-4F8D-9ADC-8589B0E445A9}"/>
    <cellStyle name="Normal 7 3 3 6" xfId="3496" xr:uid="{8EF95D50-79F8-44D7-A3D5-F2F99B0F2C3A}"/>
    <cellStyle name="Normal 7 3 3 7" xfId="3497" xr:uid="{B03DC3D5-B4F6-4651-AED2-E4D7084D2C68}"/>
    <cellStyle name="Normal 7 3 3 8" xfId="3498" xr:uid="{492D26A7-CC7A-4C1F-847A-BDEFAA37A673}"/>
    <cellStyle name="Normal 7 3 4" xfId="141" xr:uid="{BE6B3C1E-0B29-4E88-A3E8-8FD51F7F30A2}"/>
    <cellStyle name="Normal 7 3 4 2" xfId="717" xr:uid="{9686066F-0ED9-44D5-973A-AA8E2D13FD1C}"/>
    <cellStyle name="Normal 7 3 4 2 2" xfId="718" xr:uid="{4888914A-2D80-4D57-AA27-035FE22AA3F3}"/>
    <cellStyle name="Normal 7 3 4 2 2 2" xfId="1895" xr:uid="{C847625F-E686-4322-823B-325186949EFE}"/>
    <cellStyle name="Normal 7 3 4 2 2 2 2" xfId="1896" xr:uid="{50C1DD87-4FF6-403F-ACE8-2FC9A2303FF8}"/>
    <cellStyle name="Normal 7 3 4 2 2 3" xfId="1897" xr:uid="{83B95750-32D6-4E19-9C57-4FA199EBD097}"/>
    <cellStyle name="Normal 7 3 4 2 2 3 2" xfId="6199" xr:uid="{0B111647-2E95-4893-A184-56919E10BCA2}"/>
    <cellStyle name="Normal 7 3 4 2 2 4" xfId="3499" xr:uid="{BA600A32-87D4-47D2-BFFF-75827AE0BE97}"/>
    <cellStyle name="Normal 7 3 4 2 3" xfId="1898" xr:uid="{348FEFB2-0785-4868-BF3E-BAA9DA85B79D}"/>
    <cellStyle name="Normal 7 3 4 2 3 2" xfId="1899" xr:uid="{C9D20F23-7C5C-44BF-8289-4AA83BFF4E63}"/>
    <cellStyle name="Normal 7 3 4 2 4" xfId="1900" xr:uid="{E7E4DFA7-6FDF-4C9B-8665-821A57624061}"/>
    <cellStyle name="Normal 7 3 4 2 4 2" xfId="6200" xr:uid="{593A38CE-7C14-48F7-A524-302DFBD68023}"/>
    <cellStyle name="Normal 7 3 4 2 5" xfId="3500" xr:uid="{AE28B818-9EF6-486E-B9AD-46032D58897D}"/>
    <cellStyle name="Normal 7 3 4 3" xfId="719" xr:uid="{BF7035FB-A278-43D9-AB51-4D2D97555CF8}"/>
    <cellStyle name="Normal 7 3 4 3 2" xfId="1901" xr:uid="{CCA29856-FC57-4F7F-9093-F63763DAB966}"/>
    <cellStyle name="Normal 7 3 4 3 2 2" xfId="1902" xr:uid="{1E1FBA6D-5198-4D3B-80A9-9E1204430A1C}"/>
    <cellStyle name="Normal 7 3 4 3 3" xfId="1903" xr:uid="{B6DCD27C-2DAA-49E5-AC62-478C562C5FCB}"/>
    <cellStyle name="Normal 7 3 4 3 3 2" xfId="6201" xr:uid="{275CB32C-6D6A-421E-B910-E752E9CB1ECC}"/>
    <cellStyle name="Normal 7 3 4 3 4" xfId="3501" xr:uid="{8A7FD3A3-64AD-4DDB-A788-1CBEF0C5DDD8}"/>
    <cellStyle name="Normal 7 3 4 4" xfId="1904" xr:uid="{B441506B-6E53-4FE7-84A7-A511C0F62D65}"/>
    <cellStyle name="Normal 7 3 4 4 2" xfId="1905" xr:uid="{B35F017D-3E4E-4577-BF6D-60BDFCE0392A}"/>
    <cellStyle name="Normal 7 3 4 4 3" xfId="3502" xr:uid="{041CDB8D-B64E-4B65-B58E-FD60B4B04184}"/>
    <cellStyle name="Normal 7 3 4 4 4" xfId="3503" xr:uid="{C1E1E61D-5693-4C1E-9A7B-9FBC9838CE0E}"/>
    <cellStyle name="Normal 7 3 4 5" xfId="1906" xr:uid="{AFBD435E-9FD8-40B8-A2FF-DD494B8DA588}"/>
    <cellStyle name="Normal 7 3 4 5 2" xfId="6202" xr:uid="{F3B1D90D-07FD-4D11-8F68-C353F36BC875}"/>
    <cellStyle name="Normal 7 3 4 6" xfId="3504" xr:uid="{FDAEBC0B-01A6-4F5E-A261-92D56BDA21E4}"/>
    <cellStyle name="Normal 7 3 4 7" xfId="3505" xr:uid="{D68AF24B-AA07-4E6D-8ACB-875EA594D364}"/>
    <cellStyle name="Normal 7 3 5" xfId="362" xr:uid="{489F86F4-49F7-4113-8534-C5D99CFE5A0F}"/>
    <cellStyle name="Normal 7 3 5 2" xfId="720" xr:uid="{E4694ECF-397F-4FA9-BE51-734FAD9B7664}"/>
    <cellStyle name="Normal 7 3 5 2 2" xfId="1907" xr:uid="{A59BB190-53E6-49BE-A630-4D45A8CC92A3}"/>
    <cellStyle name="Normal 7 3 5 2 2 2" xfId="1908" xr:uid="{388E3FF9-696A-44EF-A839-32C0213AE082}"/>
    <cellStyle name="Normal 7 3 5 2 3" xfId="1909" xr:uid="{E105C1CE-C51F-4D43-A0CE-534CA66BAA61}"/>
    <cellStyle name="Normal 7 3 5 2 3 2" xfId="6203" xr:uid="{A8A4245B-2789-46CF-803F-8FA442062491}"/>
    <cellStyle name="Normal 7 3 5 2 4" xfId="3506" xr:uid="{F3B8A31C-4275-4D15-B352-5FC1E2CE3BCD}"/>
    <cellStyle name="Normal 7 3 5 3" xfId="1910" xr:uid="{59C0CF1B-F6B8-492C-BF26-580F3F1B8940}"/>
    <cellStyle name="Normal 7 3 5 3 2" xfId="1911" xr:uid="{13603779-F16D-4B79-87DF-12D2C96CE4B8}"/>
    <cellStyle name="Normal 7 3 5 3 3" xfId="3507" xr:uid="{FB5206CF-B197-4C98-A76C-A0EE9C200974}"/>
    <cellStyle name="Normal 7 3 5 3 4" xfId="3508" xr:uid="{20479392-06BB-448A-8CCD-A32C505FDC4F}"/>
    <cellStyle name="Normal 7 3 5 4" xfId="1912" xr:uid="{54738D4B-9CC1-4CB5-821A-36409584D03E}"/>
    <cellStyle name="Normal 7 3 5 4 2" xfId="6204" xr:uid="{C9ECA67D-4DB3-45F7-B405-3B56CF45E220}"/>
    <cellStyle name="Normal 7 3 5 5" xfId="3509" xr:uid="{E380E6AA-E39D-49F3-A0BA-FCB394015F49}"/>
    <cellStyle name="Normal 7 3 5 6" xfId="3510" xr:uid="{F116A48E-A211-4FD4-9D6C-CF4864BAF563}"/>
    <cellStyle name="Normal 7 3 6" xfId="363" xr:uid="{B19F65D3-41E3-47FA-83D4-B5217C8475D3}"/>
    <cellStyle name="Normal 7 3 6 2" xfId="1913" xr:uid="{1033EC42-F82C-4B95-8493-09C3E693402E}"/>
    <cellStyle name="Normal 7 3 6 2 2" xfId="1914" xr:uid="{E52FB411-43C0-4089-B15C-122076036AC9}"/>
    <cellStyle name="Normal 7 3 6 2 3" xfId="3511" xr:uid="{4663A4D5-EEF8-4098-955C-8B138624D8AA}"/>
    <cellStyle name="Normal 7 3 6 2 4" xfId="3512" xr:uid="{D570DBAF-F8DA-4E32-A1BC-9E8B79A5EAA7}"/>
    <cellStyle name="Normal 7 3 6 3" xfId="1915" xr:uid="{05954A52-B21B-4639-BD81-AFFB414B412D}"/>
    <cellStyle name="Normal 7 3 6 3 2" xfId="6205" xr:uid="{557CE965-A9B5-45A2-94C6-C476262366AD}"/>
    <cellStyle name="Normal 7 3 6 4" xfId="3513" xr:uid="{98D4FC4C-661D-4347-A88B-AE7B2D6F0B25}"/>
    <cellStyle name="Normal 7 3 6 5" xfId="3514" xr:uid="{ED7EAF69-F273-4378-8748-C94BA67F248D}"/>
    <cellStyle name="Normal 7 3 7" xfId="1916" xr:uid="{98C234B2-793D-42E8-B590-21BA5553B343}"/>
    <cellStyle name="Normal 7 3 7 2" xfId="1917" xr:uid="{82856E8C-2BBD-4DF3-9720-F0F17DD0EF3A}"/>
    <cellStyle name="Normal 7 3 7 3" xfId="3515" xr:uid="{C968B236-3444-4CBD-A925-F6400AE2D090}"/>
    <cellStyle name="Normal 7 3 7 4" xfId="3516" xr:uid="{4BF3B341-3527-420E-9AC9-FF158AE87212}"/>
    <cellStyle name="Normal 7 3 8" xfId="1918" xr:uid="{86797439-AA62-4107-9176-3FCA5697F7B5}"/>
    <cellStyle name="Normal 7 3 8 2" xfId="3517" xr:uid="{605324C3-FBF2-4249-95DA-6A86638C849F}"/>
    <cellStyle name="Normal 7 3 8 3" xfId="3518" xr:uid="{9FC008FC-9BBD-4A69-AC31-A2126CDBE126}"/>
    <cellStyle name="Normal 7 3 8 4" xfId="3519" xr:uid="{902D912B-B218-478A-B53C-7FFE1D6E2F74}"/>
    <cellStyle name="Normal 7 3 9" xfId="3520" xr:uid="{80C13645-73ED-4B24-8087-30C78BEEF1FE}"/>
    <cellStyle name="Normal 7 4" xfId="142" xr:uid="{94DB0942-B7CB-4CD5-8AA2-F0A356A8194B}"/>
    <cellStyle name="Normal 7 4 10" xfId="3521" xr:uid="{709604FE-3AB9-4AD3-8479-9377BA3A2BB3}"/>
    <cellStyle name="Normal 7 4 11" xfId="3522" xr:uid="{10336A49-EFFC-45A6-9D9D-B0115C4B1C40}"/>
    <cellStyle name="Normal 7 4 2" xfId="143" xr:uid="{C91AC4D6-0FE1-45C7-83F3-A1A6CB1B673D}"/>
    <cellStyle name="Normal 7 4 2 2" xfId="364" xr:uid="{883D2937-C12B-45BD-9A64-9242C178CE86}"/>
    <cellStyle name="Normal 7 4 2 2 2" xfId="721" xr:uid="{69004C77-83C1-454A-89DB-4899F2876080}"/>
    <cellStyle name="Normal 7 4 2 2 2 2" xfId="722" xr:uid="{E76DC54A-A1F1-4CC7-899C-4ACEC9D7CE42}"/>
    <cellStyle name="Normal 7 4 2 2 2 2 2" xfId="1919" xr:uid="{FD8C8489-4F48-433F-9DAC-19307FE55BB7}"/>
    <cellStyle name="Normal 7 4 2 2 2 2 3" xfId="3523" xr:uid="{5E6ADCBC-F1A1-429B-9634-F955C541E8BC}"/>
    <cellStyle name="Normal 7 4 2 2 2 2 4" xfId="3524" xr:uid="{B47EDAE4-0AF9-42D7-A7A6-DDA8F57F7D91}"/>
    <cellStyle name="Normal 7 4 2 2 2 3" xfId="1920" xr:uid="{CAF232B7-B622-4326-A001-B03176B67C45}"/>
    <cellStyle name="Normal 7 4 2 2 2 3 2" xfId="3525" xr:uid="{2BC0172D-53A1-495F-A6E9-E9B4D284ED04}"/>
    <cellStyle name="Normal 7 4 2 2 2 3 3" xfId="3526" xr:uid="{7A6961D9-BC88-448F-96A0-049A4392AB89}"/>
    <cellStyle name="Normal 7 4 2 2 2 3 4" xfId="3527" xr:uid="{66159837-DE46-4460-ADB4-6AC9F5AD7427}"/>
    <cellStyle name="Normal 7 4 2 2 2 4" xfId="3528" xr:uid="{111748B5-D45A-42B4-A0B9-2C1215A5A12E}"/>
    <cellStyle name="Normal 7 4 2 2 2 5" xfId="3529" xr:uid="{0C4DE071-F1EC-44BD-98BB-C069D88B56A0}"/>
    <cellStyle name="Normal 7 4 2 2 2 6" xfId="3530" xr:uid="{8AC82875-FC65-44DD-8D34-B158795F4887}"/>
    <cellStyle name="Normal 7 4 2 2 3" xfId="723" xr:uid="{FE62A428-8896-4296-8766-9019A1280E37}"/>
    <cellStyle name="Normal 7 4 2 2 3 2" xfId="1921" xr:uid="{1B60BBF7-24B3-4E78-9D17-DE43048E8DC4}"/>
    <cellStyle name="Normal 7 4 2 2 3 2 2" xfId="3531" xr:uid="{64651A12-13DA-4EDC-B638-D06A5D28BBF3}"/>
    <cellStyle name="Normal 7 4 2 2 3 2 3" xfId="3532" xr:uid="{04F69314-CFCF-4126-8189-3F4E1AF63B69}"/>
    <cellStyle name="Normal 7 4 2 2 3 2 4" xfId="3533" xr:uid="{AA3B6673-5CC2-4512-890D-065D05A6A118}"/>
    <cellStyle name="Normal 7 4 2 2 3 3" xfId="3534" xr:uid="{E7BB2363-6564-4BC2-8B0F-DE9347CDE51A}"/>
    <cellStyle name="Normal 7 4 2 2 3 4" xfId="3535" xr:uid="{EE30C333-BD89-41FE-BB51-F92E48CB4ABD}"/>
    <cellStyle name="Normal 7 4 2 2 3 5" xfId="3536" xr:uid="{CA2FD210-DD4C-443D-8F5A-00A5CAD9E217}"/>
    <cellStyle name="Normal 7 4 2 2 4" xfId="1922" xr:uid="{CF3A2D97-ED4E-4E51-89A3-2F8E8278B631}"/>
    <cellStyle name="Normal 7 4 2 2 4 2" xfId="3537" xr:uid="{3E8AF431-0AF1-4270-9059-86ACA1816B27}"/>
    <cellStyle name="Normal 7 4 2 2 4 3" xfId="3538" xr:uid="{72BAB7C3-9D9C-4872-81F4-1904E1E74305}"/>
    <cellStyle name="Normal 7 4 2 2 4 4" xfId="3539" xr:uid="{BC5778E3-DEDE-49E7-85EA-758A99021FBE}"/>
    <cellStyle name="Normal 7 4 2 2 5" xfId="3540" xr:uid="{9A53A55F-52A3-4743-BE89-3DA046FB93B2}"/>
    <cellStyle name="Normal 7 4 2 2 5 2" xfId="3541" xr:uid="{AE2DB349-3B4A-4BF0-AD74-DFDD72791EF6}"/>
    <cellStyle name="Normal 7 4 2 2 5 3" xfId="3542" xr:uid="{4B656866-7833-4915-92FC-8BF7900350AE}"/>
    <cellStyle name="Normal 7 4 2 2 5 4" xfId="3543" xr:uid="{44CB8AA2-550F-4B22-BD81-7C70C2F711D8}"/>
    <cellStyle name="Normal 7 4 2 2 6" xfId="3544" xr:uid="{F717C8E5-465D-4B4C-8B2E-7D63D92B3467}"/>
    <cellStyle name="Normal 7 4 2 2 7" xfId="3545" xr:uid="{158299F3-B9D7-44FE-A9DB-D41F9005984B}"/>
    <cellStyle name="Normal 7 4 2 2 8" xfId="3546" xr:uid="{0AFBA985-31E0-4097-8212-3105573FE554}"/>
    <cellStyle name="Normal 7 4 2 3" xfId="724" xr:uid="{D5CD143E-C314-4E56-809C-6AC743FA3383}"/>
    <cellStyle name="Normal 7 4 2 3 2" xfId="725" xr:uid="{7F656F83-2CE5-4D23-BCDE-6C6356ECADFE}"/>
    <cellStyle name="Normal 7 4 2 3 2 2" xfId="726" xr:uid="{898DA655-98F6-41E3-8009-D539422EC1AA}"/>
    <cellStyle name="Normal 7 4 2 3 2 3" xfId="3547" xr:uid="{BB5FE82E-3FDC-4B65-807E-7A0ACF29822F}"/>
    <cellStyle name="Normal 7 4 2 3 2 4" xfId="3548" xr:uid="{0196C4D7-14C2-4695-B02A-E165DE360EB2}"/>
    <cellStyle name="Normal 7 4 2 3 3" xfId="727" xr:uid="{0B6082A2-96CE-4D72-B39B-905A2ADE091C}"/>
    <cellStyle name="Normal 7 4 2 3 3 2" xfId="3549" xr:uid="{1C5AB650-F998-43A2-A510-0BD523179923}"/>
    <cellStyle name="Normal 7 4 2 3 3 3" xfId="3550" xr:uid="{73BA0407-CE1A-448D-B56D-BD30EB974D9C}"/>
    <cellStyle name="Normal 7 4 2 3 3 4" xfId="3551" xr:uid="{F4BE96FB-52CC-4F37-AFFB-B78D7CE72C9D}"/>
    <cellStyle name="Normal 7 4 2 3 4" xfId="3552" xr:uid="{7DC7F6E7-FF2E-4D7F-BFD7-647C7D4747FB}"/>
    <cellStyle name="Normal 7 4 2 3 5" xfId="3553" xr:uid="{7694029B-5CFF-4A36-A14B-590C0716A91E}"/>
    <cellStyle name="Normal 7 4 2 3 6" xfId="3554" xr:uid="{1217DE23-6B5C-449E-B054-E9B576DB612E}"/>
    <cellStyle name="Normal 7 4 2 4" xfId="728" xr:uid="{11B23167-6B48-4628-987F-C9363C73991D}"/>
    <cellStyle name="Normal 7 4 2 4 2" xfId="729" xr:uid="{84C9E71D-1552-4161-980B-0B86531A7934}"/>
    <cellStyle name="Normal 7 4 2 4 2 2" xfId="3555" xr:uid="{51750C0C-B988-468C-B0CE-C1E95D89770F}"/>
    <cellStyle name="Normal 7 4 2 4 2 3" xfId="3556" xr:uid="{89964415-69ED-4B70-8D6A-FD8FFB87E55C}"/>
    <cellStyle name="Normal 7 4 2 4 2 4" xfId="3557" xr:uid="{DB6509EF-639D-411C-9C9A-BAE9C9471B8C}"/>
    <cellStyle name="Normal 7 4 2 4 3" xfId="3558" xr:uid="{9E90725E-5410-4E8C-B5AE-3ED8F6900C3C}"/>
    <cellStyle name="Normal 7 4 2 4 4" xfId="3559" xr:uid="{9F900A76-7406-4E12-B71C-BBC08C348921}"/>
    <cellStyle name="Normal 7 4 2 4 5" xfId="3560" xr:uid="{2D657039-1AA0-49B6-9488-7C6D94DEA1F8}"/>
    <cellStyle name="Normal 7 4 2 5" xfId="730" xr:uid="{8A87D399-0F17-48AC-9BBD-54B6EEECEB30}"/>
    <cellStyle name="Normal 7 4 2 5 2" xfId="3561" xr:uid="{FF3C02D2-8D04-43C2-A208-D6C96FAED8C6}"/>
    <cellStyle name="Normal 7 4 2 5 3" xfId="3562" xr:uid="{8B9BDFE3-7775-4DA8-B897-EE9617595BF5}"/>
    <cellStyle name="Normal 7 4 2 5 4" xfId="3563" xr:uid="{7FCD923C-21D0-4983-855D-4C2A6CBBB83F}"/>
    <cellStyle name="Normal 7 4 2 6" xfId="3564" xr:uid="{C06A405A-AA75-4EE6-8B00-D47E7AA5DAE8}"/>
    <cellStyle name="Normal 7 4 2 6 2" xfId="3565" xr:uid="{A232C490-1960-4235-AC2E-D861A66E9612}"/>
    <cellStyle name="Normal 7 4 2 6 3" xfId="3566" xr:uid="{CE378C6F-81DF-4172-BCDD-53C6B9653D71}"/>
    <cellStyle name="Normal 7 4 2 6 4" xfId="3567" xr:uid="{57D1E447-4CF8-4013-B6E6-5BD970D1EDA1}"/>
    <cellStyle name="Normal 7 4 2 7" xfId="3568" xr:uid="{A5D87456-35BE-47B5-ADB8-BC6A5956A9B2}"/>
    <cellStyle name="Normal 7 4 2 8" xfId="3569" xr:uid="{CFDF9ED2-6E29-4407-9D3F-974EF71B65F1}"/>
    <cellStyle name="Normal 7 4 2 9" xfId="3570" xr:uid="{E9AEEF11-A161-4CC2-9901-46B5F60794DE}"/>
    <cellStyle name="Normal 7 4 3" xfId="365" xr:uid="{3A673FA9-5C5C-4B91-86A1-493EFAE03BC8}"/>
    <cellStyle name="Normal 7 4 3 2" xfId="731" xr:uid="{E6A38013-A88D-4B64-B3BB-959A128091A8}"/>
    <cellStyle name="Normal 7 4 3 2 2" xfId="732" xr:uid="{1E986BF8-496D-42D9-8207-B8162BFFE6B0}"/>
    <cellStyle name="Normal 7 4 3 2 2 2" xfId="1923" xr:uid="{388FA056-E337-489D-86E5-9514BE738F7C}"/>
    <cellStyle name="Normal 7 4 3 2 2 2 2" xfId="1924" xr:uid="{F32D4EB9-484C-444A-8108-AF51CD2E19D1}"/>
    <cellStyle name="Normal 7 4 3 2 2 3" xfId="1925" xr:uid="{FA537D63-FA98-4E36-B7C2-0B3A8BABF355}"/>
    <cellStyle name="Normal 7 4 3 2 2 3 2" xfId="6206" xr:uid="{896E5E91-DFD0-4D03-9CC8-D1B601D2ED25}"/>
    <cellStyle name="Normal 7 4 3 2 2 4" xfId="3571" xr:uid="{07D3D3D2-5DED-42F6-B913-B4C526ED7B67}"/>
    <cellStyle name="Normal 7 4 3 2 3" xfId="1926" xr:uid="{2F1CDF60-4B39-4C10-A474-5D16C9B6ED11}"/>
    <cellStyle name="Normal 7 4 3 2 3 2" xfId="1927" xr:uid="{F0E74813-57D8-4536-B267-ED8953B820B1}"/>
    <cellStyle name="Normal 7 4 3 2 3 3" xfId="3572" xr:uid="{377BB7D0-CDB3-4498-A019-442DA92C7210}"/>
    <cellStyle name="Normal 7 4 3 2 3 4" xfId="3573" xr:uid="{9F9DF99D-35A2-425B-A6AA-667DA833B1D6}"/>
    <cellStyle name="Normal 7 4 3 2 4" xfId="1928" xr:uid="{3C76AA5F-2937-47CF-B507-FFA719DA1FC7}"/>
    <cellStyle name="Normal 7 4 3 2 4 2" xfId="6207" xr:uid="{4DC29849-0C56-48D3-91B7-CD6AEF5DDF0E}"/>
    <cellStyle name="Normal 7 4 3 2 5" xfId="3574" xr:uid="{E0561592-0165-47F9-88F3-1A0222C14B84}"/>
    <cellStyle name="Normal 7 4 3 2 6" xfId="3575" xr:uid="{F5A6E73F-9471-40F9-A38B-043FACF1BCAC}"/>
    <cellStyle name="Normal 7 4 3 3" xfId="733" xr:uid="{C3D0D415-90B3-47C0-89A7-A072D5B73ADB}"/>
    <cellStyle name="Normal 7 4 3 3 2" xfId="1929" xr:uid="{4A3E4071-80AB-4F7A-8355-6B99EE419C8E}"/>
    <cellStyle name="Normal 7 4 3 3 2 2" xfId="1930" xr:uid="{827AABE3-A008-44BA-8371-9199B5A440F4}"/>
    <cellStyle name="Normal 7 4 3 3 2 3" xfId="3576" xr:uid="{D97048E8-C9CC-4FDC-B685-153E54CBE30E}"/>
    <cellStyle name="Normal 7 4 3 3 2 4" xfId="3577" xr:uid="{8B11AF60-7F9D-48FE-8343-A0523F3BA571}"/>
    <cellStyle name="Normal 7 4 3 3 3" xfId="1931" xr:uid="{1F84A028-C949-4FBF-BA33-7C33EE2E3DC3}"/>
    <cellStyle name="Normal 7 4 3 3 3 2" xfId="6208" xr:uid="{E0FF0F5F-6B34-4F57-9FEC-A4D44B06FFB2}"/>
    <cellStyle name="Normal 7 4 3 3 4" xfId="3578" xr:uid="{6B82FE1A-94F9-4B28-A249-DE02A4F465A3}"/>
    <cellStyle name="Normal 7 4 3 3 5" xfId="3579" xr:uid="{15BEE41D-957E-405B-9850-872E867507B2}"/>
    <cellStyle name="Normal 7 4 3 4" xfId="1932" xr:uid="{405ED1C0-51AC-4D80-A8EE-CC350D0BCF5C}"/>
    <cellStyle name="Normal 7 4 3 4 2" xfId="1933" xr:uid="{C96E9B84-99C4-4C9A-B679-C10AC936A4E2}"/>
    <cellStyle name="Normal 7 4 3 4 3" xfId="3580" xr:uid="{27254F18-6E83-4BC9-A9C2-0D8BC866703D}"/>
    <cellStyle name="Normal 7 4 3 4 4" xfId="3581" xr:uid="{B428CADE-B826-4055-9125-A1293707BD78}"/>
    <cellStyle name="Normal 7 4 3 5" xfId="1934" xr:uid="{CD4F23FC-745A-4F03-90FA-E9B32F39A65A}"/>
    <cellStyle name="Normal 7 4 3 5 2" xfId="3582" xr:uid="{3588FE5C-EBEB-4F3D-A2C1-0EDD86EF53ED}"/>
    <cellStyle name="Normal 7 4 3 5 3" xfId="3583" xr:uid="{AEEE6B27-EDCD-44F6-BAA9-6CBE9A885EEA}"/>
    <cellStyle name="Normal 7 4 3 5 4" xfId="3584" xr:uid="{43A3066E-7574-434B-ACED-5F816B68CB03}"/>
    <cellStyle name="Normal 7 4 3 6" xfId="3585" xr:uid="{2046BB62-EDAE-4989-8A8B-5FB748F49C6C}"/>
    <cellStyle name="Normal 7 4 3 7" xfId="3586" xr:uid="{6B4A8A0A-55D3-4CB7-8E52-0236713715CE}"/>
    <cellStyle name="Normal 7 4 3 8" xfId="3587" xr:uid="{51372E8F-4F29-4C67-9ED6-432D1A104C12}"/>
    <cellStyle name="Normal 7 4 4" xfId="366" xr:uid="{7DD5A9C4-FE45-4C8C-9122-41C187E38AEA}"/>
    <cellStyle name="Normal 7 4 4 2" xfId="734" xr:uid="{0A7C6E1C-924C-49DC-8579-81CB4A9EAE8E}"/>
    <cellStyle name="Normal 7 4 4 2 2" xfId="735" xr:uid="{98F0933F-7268-4646-8ECC-D033193BC503}"/>
    <cellStyle name="Normal 7 4 4 2 2 2" xfId="1935" xr:uid="{5CAE1199-6AB0-463C-A2EF-F66BEFAD072A}"/>
    <cellStyle name="Normal 7 4 4 2 2 3" xfId="3588" xr:uid="{63E6EFF8-31BB-43A8-8110-E158278E4D62}"/>
    <cellStyle name="Normal 7 4 4 2 2 4" xfId="3589" xr:uid="{30392F16-521B-4DCD-AEB7-A898451E1F32}"/>
    <cellStyle name="Normal 7 4 4 2 3" xfId="1936" xr:uid="{CEC216C6-419C-410A-9B3B-021C50ECC62B}"/>
    <cellStyle name="Normal 7 4 4 2 3 2" xfId="6209" xr:uid="{2AD91352-FC67-48F5-9875-37F21EB9C3EC}"/>
    <cellStyle name="Normal 7 4 4 2 4" xfId="3590" xr:uid="{B7D6036B-7D2B-48A7-A18A-616991139E20}"/>
    <cellStyle name="Normal 7 4 4 2 5" xfId="3591" xr:uid="{148D18E9-C75C-465E-A21A-07896B8E6379}"/>
    <cellStyle name="Normal 7 4 4 3" xfId="736" xr:uid="{418BB77B-434B-4EBB-A120-BD2D7E0B9E97}"/>
    <cellStyle name="Normal 7 4 4 3 2" xfId="1937" xr:uid="{8D7CAD82-C8A9-4977-BD99-E6978FE17D00}"/>
    <cellStyle name="Normal 7 4 4 3 3" xfId="3592" xr:uid="{B6FBA777-7C6B-4F89-AFC2-1A920F33C5B6}"/>
    <cellStyle name="Normal 7 4 4 3 4" xfId="3593" xr:uid="{A2246F85-F840-4D9F-9EA4-F58D743404F1}"/>
    <cellStyle name="Normal 7 4 4 4" xfId="1938" xr:uid="{2394C323-0F5A-4D69-8471-C46144DA69EA}"/>
    <cellStyle name="Normal 7 4 4 4 2" xfId="3594" xr:uid="{758637BA-B642-4911-A18E-B2115915662A}"/>
    <cellStyle name="Normal 7 4 4 4 3" xfId="3595" xr:uid="{311B5E2D-E085-4615-84C8-E4220E4C65DC}"/>
    <cellStyle name="Normal 7 4 4 4 4" xfId="3596" xr:uid="{0EE13628-C6D9-4E97-8702-F91E32718411}"/>
    <cellStyle name="Normal 7 4 4 5" xfId="3597" xr:uid="{A8021288-A6DD-496E-8F08-49E7C7E34819}"/>
    <cellStyle name="Normal 7 4 4 6" xfId="3598" xr:uid="{7D494E7A-FF63-4919-81EC-58D2C74347D3}"/>
    <cellStyle name="Normal 7 4 4 7" xfId="3599" xr:uid="{1F5A8ADA-A967-407C-B3E8-FCDF37BCAA44}"/>
    <cellStyle name="Normal 7 4 5" xfId="367" xr:uid="{C9CD3263-D5BF-4ABC-A9D0-375F888F4367}"/>
    <cellStyle name="Normal 7 4 5 2" xfId="737" xr:uid="{45BD3B20-99C4-45D8-A3C2-E8C947EC1FC5}"/>
    <cellStyle name="Normal 7 4 5 2 2" xfId="1939" xr:uid="{DBEC87DC-6387-4953-A443-05039E977576}"/>
    <cellStyle name="Normal 7 4 5 2 3" xfId="3600" xr:uid="{5D907797-FD8A-49AD-B2DE-E8C8FBDB1907}"/>
    <cellStyle name="Normal 7 4 5 2 4" xfId="3601" xr:uid="{526B43BC-ACDE-4DA5-9AAA-90863B1E568F}"/>
    <cellStyle name="Normal 7 4 5 3" xfId="1940" xr:uid="{383CB84C-4499-4F1D-B31A-42BE4AB2E735}"/>
    <cellStyle name="Normal 7 4 5 3 2" xfId="3602" xr:uid="{37EDF659-6FD8-4C61-A7D0-0CA729074014}"/>
    <cellStyle name="Normal 7 4 5 3 3" xfId="3603" xr:uid="{72DA26BB-1C91-423C-9D73-F184621B67A4}"/>
    <cellStyle name="Normal 7 4 5 3 4" xfId="3604" xr:uid="{BDEAFEFB-9873-4AE7-B742-B8901083BA8F}"/>
    <cellStyle name="Normal 7 4 5 4" xfId="3605" xr:uid="{DB758F7A-D751-4125-B9F1-33D19254CBAA}"/>
    <cellStyle name="Normal 7 4 5 5" xfId="3606" xr:uid="{E0E33748-FBD3-49AD-B236-D98E9F450A8D}"/>
    <cellStyle name="Normal 7 4 5 6" xfId="3607" xr:uid="{E16A290A-01DA-4ECF-A874-3D62DA5360BF}"/>
    <cellStyle name="Normal 7 4 6" xfId="738" xr:uid="{D9C1713A-1C78-40D1-B76A-4DF82BE8F679}"/>
    <cellStyle name="Normal 7 4 6 2" xfId="1941" xr:uid="{79D16184-870E-472A-994C-F0FEC1304FB2}"/>
    <cellStyle name="Normal 7 4 6 2 2" xfId="3608" xr:uid="{A13E5E13-5139-4488-9C62-9CDD201F9394}"/>
    <cellStyle name="Normal 7 4 6 2 3" xfId="3609" xr:uid="{BADEEA75-ABF2-4510-A5AC-B3DBC4E9269E}"/>
    <cellStyle name="Normal 7 4 6 2 4" xfId="3610" xr:uid="{750733A6-0A5B-4CE4-B24A-11EE1C12529D}"/>
    <cellStyle name="Normal 7 4 6 3" xfId="3611" xr:uid="{3ADC0415-C0C9-4081-A2ED-8024E9370C99}"/>
    <cellStyle name="Normal 7 4 6 4" xfId="3612" xr:uid="{F6E8702A-2F07-4BF0-B37F-C6A7C3DE409F}"/>
    <cellStyle name="Normal 7 4 6 5" xfId="3613" xr:uid="{08765E19-6475-4EA3-A5E6-9AE41FDC199F}"/>
    <cellStyle name="Normal 7 4 7" xfId="1942" xr:uid="{5A638A69-AE9A-4F0E-991D-E561D5CB334F}"/>
    <cellStyle name="Normal 7 4 7 2" xfId="3614" xr:uid="{5B84B349-105A-47FD-90A4-F8922D062BCC}"/>
    <cellStyle name="Normal 7 4 7 3" xfId="3615" xr:uid="{4140B814-164E-49D4-8CC2-4B1E193EB942}"/>
    <cellStyle name="Normal 7 4 7 4" xfId="3616" xr:uid="{720CCF17-94FF-42AC-9D21-E6DFB676693C}"/>
    <cellStyle name="Normal 7 4 8" xfId="3617" xr:uid="{3E466DF7-80C4-415B-A46D-51E9D83E6E85}"/>
    <cellStyle name="Normal 7 4 8 2" xfId="3618" xr:uid="{357143FF-4C80-4356-B684-89A2A709BA0D}"/>
    <cellStyle name="Normal 7 4 8 3" xfId="3619" xr:uid="{A4CBEA03-AFE6-4783-9EB0-0771768FF9AD}"/>
    <cellStyle name="Normal 7 4 8 4" xfId="3620" xr:uid="{DEB032D6-2C8A-409D-8917-92175680C85C}"/>
    <cellStyle name="Normal 7 4 9" xfId="3621" xr:uid="{C46874CE-B29F-41CC-AEC8-37C39BF2C3F0}"/>
    <cellStyle name="Normal 7 5" xfId="144" xr:uid="{F53EEF2D-9BFE-4DDC-A599-B93FCCB2A501}"/>
    <cellStyle name="Normal 7 5 2" xfId="145" xr:uid="{AD38C7EC-EAB3-411E-98AE-DE6F2752217F}"/>
    <cellStyle name="Normal 7 5 2 2" xfId="368" xr:uid="{6772BE2A-2AE9-45ED-814B-D2789322BD79}"/>
    <cellStyle name="Normal 7 5 2 2 2" xfId="739" xr:uid="{AEA8409B-DE72-4841-8B1E-9D621200253E}"/>
    <cellStyle name="Normal 7 5 2 2 2 2" xfId="1943" xr:uid="{0B4F01B8-2CC3-41E4-80EB-802F744E25F9}"/>
    <cellStyle name="Normal 7 5 2 2 2 3" xfId="3622" xr:uid="{46AE23C7-B107-4198-B709-2E1727BCC920}"/>
    <cellStyle name="Normal 7 5 2 2 2 4" xfId="3623" xr:uid="{AE819B90-39D5-4E6E-9962-7A6CA19A05D6}"/>
    <cellStyle name="Normal 7 5 2 2 3" xfId="1944" xr:uid="{B4927B6A-6232-4DCD-9464-ECC091131320}"/>
    <cellStyle name="Normal 7 5 2 2 3 2" xfId="3624" xr:uid="{BFA57A02-30F5-47A0-8FF5-12CE66C6FF5E}"/>
    <cellStyle name="Normal 7 5 2 2 3 3" xfId="3625" xr:uid="{94021B32-E415-4796-B6E7-FA9919C95FE8}"/>
    <cellStyle name="Normal 7 5 2 2 3 4" xfId="3626" xr:uid="{A8C1594B-6360-487D-A452-89727A999815}"/>
    <cellStyle name="Normal 7 5 2 2 4" xfId="3627" xr:uid="{7DA81F04-0E7F-4606-BC1A-364E367343BF}"/>
    <cellStyle name="Normal 7 5 2 2 5" xfId="3628" xr:uid="{8B4D8B72-DF1D-4094-A167-1561613EE395}"/>
    <cellStyle name="Normal 7 5 2 2 6" xfId="3629" xr:uid="{06DEF383-966B-4426-8BE3-A94DF441D4AE}"/>
    <cellStyle name="Normal 7 5 2 3" xfId="740" xr:uid="{689D9027-84C1-4EAD-868C-4266F80BA5F1}"/>
    <cellStyle name="Normal 7 5 2 3 2" xfId="1945" xr:uid="{56B8BC31-7A02-4761-9D0F-A374FC2596EA}"/>
    <cellStyle name="Normal 7 5 2 3 2 2" xfId="3630" xr:uid="{6FBDD8EC-DF8F-4E9D-AAC3-083FC50B488E}"/>
    <cellStyle name="Normal 7 5 2 3 2 3" xfId="3631" xr:uid="{FC1D30A3-3617-4E25-B375-474751AE5850}"/>
    <cellStyle name="Normal 7 5 2 3 2 4" xfId="3632" xr:uid="{6FC048E9-3015-47CB-BB5F-1F592CBADC8C}"/>
    <cellStyle name="Normal 7 5 2 3 3" xfId="3633" xr:uid="{A4B0BA2D-58A6-462A-AC3A-9D7C2CF2007C}"/>
    <cellStyle name="Normal 7 5 2 3 4" xfId="3634" xr:uid="{C4F8C6FE-9201-45D7-816F-D7526F55EFEB}"/>
    <cellStyle name="Normal 7 5 2 3 5" xfId="3635" xr:uid="{28FC9360-DB3B-407C-9F61-2877685F42EA}"/>
    <cellStyle name="Normal 7 5 2 4" xfId="1946" xr:uid="{3D304259-3075-4B8F-A71C-8F8075121006}"/>
    <cellStyle name="Normal 7 5 2 4 2" xfId="3636" xr:uid="{FE514B08-51F2-4409-9D5A-52D59ECDFECC}"/>
    <cellStyle name="Normal 7 5 2 4 3" xfId="3637" xr:uid="{88F4F26E-8FF5-4FFF-B4A0-884D7C69570A}"/>
    <cellStyle name="Normal 7 5 2 4 4" xfId="3638" xr:uid="{8752B826-4803-4A7C-B3E9-21F9A0AC1421}"/>
    <cellStyle name="Normal 7 5 2 5" xfId="3639" xr:uid="{B75E7956-6615-4808-AADC-12D124FF5316}"/>
    <cellStyle name="Normal 7 5 2 5 2" xfId="3640" xr:uid="{305D3758-0F13-4851-9BA3-47A4CE55BA27}"/>
    <cellStyle name="Normal 7 5 2 5 3" xfId="3641" xr:uid="{72C50A85-D063-4652-948A-57AD3FD81768}"/>
    <cellStyle name="Normal 7 5 2 5 4" xfId="3642" xr:uid="{75011320-6831-4CE5-B953-AC3C0C12F1FA}"/>
    <cellStyle name="Normal 7 5 2 6" xfId="3643" xr:uid="{AF11F761-F4D4-4039-AABB-634F61C52461}"/>
    <cellStyle name="Normal 7 5 2 7" xfId="3644" xr:uid="{CE87E5A1-8638-4E00-B74D-DD7777E5E371}"/>
    <cellStyle name="Normal 7 5 2 8" xfId="3645" xr:uid="{515B109C-B03B-4D44-B5DD-726D3C988B8E}"/>
    <cellStyle name="Normal 7 5 3" xfId="369" xr:uid="{33DDD3D0-F470-46CE-B8F8-0E0BA56BF903}"/>
    <cellStyle name="Normal 7 5 3 2" xfId="741" xr:uid="{87471177-50BA-4C2D-B596-8ECDE53053E4}"/>
    <cellStyle name="Normal 7 5 3 2 2" xfId="742" xr:uid="{56F2C7DF-6D53-411C-95EE-01A1D935B2A8}"/>
    <cellStyle name="Normal 7 5 3 2 3" xfId="3646" xr:uid="{9E4EB9FE-9731-4E82-90B0-1409C4F5F2EB}"/>
    <cellStyle name="Normal 7 5 3 2 4" xfId="3647" xr:uid="{2AB3CFE2-7FC8-473A-B3B6-E49FFB62FBB0}"/>
    <cellStyle name="Normal 7 5 3 3" xfId="743" xr:uid="{5575FC6F-49CA-44B8-8F56-BAA7C92C8935}"/>
    <cellStyle name="Normal 7 5 3 3 2" xfId="3648" xr:uid="{0651230B-548C-46D2-B647-F8EEBA2341FD}"/>
    <cellStyle name="Normal 7 5 3 3 3" xfId="3649" xr:uid="{3474CABF-6071-433F-9A62-5A0229175F49}"/>
    <cellStyle name="Normal 7 5 3 3 4" xfId="3650" xr:uid="{4C52A1B7-D483-4A96-BEAA-D2CDC5BAD0F4}"/>
    <cellStyle name="Normal 7 5 3 4" xfId="3651" xr:uid="{DDC7CA30-49E2-426E-B3ED-3EA693AE6082}"/>
    <cellStyle name="Normal 7 5 3 5" xfId="3652" xr:uid="{56F48F6A-606B-4255-8B8B-76B0426B1C68}"/>
    <cellStyle name="Normal 7 5 3 6" xfId="3653" xr:uid="{8D999FA3-5037-4B52-861D-DDD2F0874FCF}"/>
    <cellStyle name="Normal 7 5 4" xfId="370" xr:uid="{E48F67E1-E479-4C4A-A1EA-C25CB6371772}"/>
    <cellStyle name="Normal 7 5 4 2" xfId="744" xr:uid="{DD544ABB-6862-4B0F-87DA-5C86687E1563}"/>
    <cellStyle name="Normal 7 5 4 2 2" xfId="3654" xr:uid="{E7DD6F58-2713-4164-A369-68D9D440D5FD}"/>
    <cellStyle name="Normal 7 5 4 2 3" xfId="3655" xr:uid="{97CFAB5D-B82C-43D9-93EA-D9538A53CB20}"/>
    <cellStyle name="Normal 7 5 4 2 4" xfId="3656" xr:uid="{355BC569-CF61-4CD9-8C61-0029BE59C7BA}"/>
    <cellStyle name="Normal 7 5 4 3" xfId="3657" xr:uid="{7BB9DD11-70FD-4BCC-8F5D-3FCE13CA6BC8}"/>
    <cellStyle name="Normal 7 5 4 4" xfId="3658" xr:uid="{894B2183-F4CE-4EDB-91ED-18EF3A0443A9}"/>
    <cellStyle name="Normal 7 5 4 5" xfId="3659" xr:uid="{806DEB7D-3F22-45AA-98B3-4E564E2285C3}"/>
    <cellStyle name="Normal 7 5 5" xfId="745" xr:uid="{884D10CC-A8E7-482D-8DBD-842BAD38D9C6}"/>
    <cellStyle name="Normal 7 5 5 2" xfId="3660" xr:uid="{CEAC1E3E-0D9E-4769-B7FF-424718D480A2}"/>
    <cellStyle name="Normal 7 5 5 3" xfId="3661" xr:uid="{91369477-2557-497A-A71B-7AC58F17FB55}"/>
    <cellStyle name="Normal 7 5 5 4" xfId="3662" xr:uid="{6A3E6289-29D0-4D09-A641-5EBBBE43EDDD}"/>
    <cellStyle name="Normal 7 5 6" xfId="3663" xr:uid="{032CC2F7-0F24-43D8-94C9-196C2540B4E7}"/>
    <cellStyle name="Normal 7 5 6 2" xfId="3664" xr:uid="{EA7B6545-A51F-41CC-9858-B2D1CEEB0C55}"/>
    <cellStyle name="Normal 7 5 6 3" xfId="3665" xr:uid="{0877D060-89EF-438E-AA0E-87762523C8DA}"/>
    <cellStyle name="Normal 7 5 6 4" xfId="3666" xr:uid="{80CEFF30-1CE8-4FA7-918D-AE1DBA5A4EB3}"/>
    <cellStyle name="Normal 7 5 7" xfId="3667" xr:uid="{FAC4120F-4B16-4B96-B67B-EA5182A46327}"/>
    <cellStyle name="Normal 7 5 8" xfId="3668" xr:uid="{29E2ACFB-E430-41E9-B667-D9A8BE9F31D6}"/>
    <cellStyle name="Normal 7 5 9" xfId="3669" xr:uid="{D351A67B-AB0D-4266-AE84-92A7EBC1BD63}"/>
    <cellStyle name="Normal 7 6" xfId="146" xr:uid="{E9635527-344D-4F79-9AFD-CE94555C5164}"/>
    <cellStyle name="Normal 7 6 2" xfId="371" xr:uid="{AC2613CA-78F0-4058-B85F-B3DB6EB92500}"/>
    <cellStyle name="Normal 7 6 2 2" xfId="746" xr:uid="{3E843087-A4CE-43B3-AA54-B38777F44D94}"/>
    <cellStyle name="Normal 7 6 2 2 2" xfId="1947" xr:uid="{7698FACC-19B3-41F7-A87F-F13DA248FB7D}"/>
    <cellStyle name="Normal 7 6 2 2 2 2" xfId="1948" xr:uid="{A5FCF3CF-8BE6-46A6-A3F6-B584430F3737}"/>
    <cellStyle name="Normal 7 6 2 2 3" xfId="1949" xr:uid="{C93D6A03-59DF-4EA5-BDCC-6EC109CCA198}"/>
    <cellStyle name="Normal 7 6 2 2 3 2" xfId="6210" xr:uid="{91BA2113-2030-4961-BDC6-CB006E82FA39}"/>
    <cellStyle name="Normal 7 6 2 2 4" xfId="3670" xr:uid="{924E5C3F-C662-41B8-85CE-71AFF70BF21C}"/>
    <cellStyle name="Normal 7 6 2 3" xfId="1950" xr:uid="{7B268292-9ECB-40BC-81B4-EEDC91E4ECD0}"/>
    <cellStyle name="Normal 7 6 2 3 2" xfId="1951" xr:uid="{BCB5A425-ED1F-4CB4-B709-19781D030316}"/>
    <cellStyle name="Normal 7 6 2 3 3" xfId="3671" xr:uid="{436A5627-299F-4D14-AC53-BC6FFD51794C}"/>
    <cellStyle name="Normal 7 6 2 3 4" xfId="3672" xr:uid="{5C8EE0C7-8422-46DD-93C1-AFB22DFA21F5}"/>
    <cellStyle name="Normal 7 6 2 4" xfId="1952" xr:uid="{2B7A9079-2F19-4F2F-B167-2F38EDAB912B}"/>
    <cellStyle name="Normal 7 6 2 4 2" xfId="6211" xr:uid="{45DB1252-3FB5-4476-BA6A-B8A8CF818AEF}"/>
    <cellStyle name="Normal 7 6 2 5" xfId="3673" xr:uid="{F5791B5E-A29B-4631-BDEA-81829E7DDA33}"/>
    <cellStyle name="Normal 7 6 2 6" xfId="3674" xr:uid="{0642B349-70D4-49CE-ABD0-FF44D1DC839F}"/>
    <cellStyle name="Normal 7 6 3" xfId="747" xr:uid="{37919BF1-4CDC-4FF3-B333-82FF83AD74FC}"/>
    <cellStyle name="Normal 7 6 3 2" xfId="1953" xr:uid="{BD67C06E-0262-4921-8D70-4D41F4856EFA}"/>
    <cellStyle name="Normal 7 6 3 2 2" xfId="1954" xr:uid="{827C1259-17C7-416D-A374-9AF6E9175939}"/>
    <cellStyle name="Normal 7 6 3 2 3" xfId="3675" xr:uid="{599A7FFA-0586-4B6C-B0F3-9541AF78FFCF}"/>
    <cellStyle name="Normal 7 6 3 2 4" xfId="3676" xr:uid="{BB5F1587-8FE4-4A2A-AAD3-444D7AD8450B}"/>
    <cellStyle name="Normal 7 6 3 3" xfId="1955" xr:uid="{6C5210B2-CE37-45D5-B492-9ED8120C9613}"/>
    <cellStyle name="Normal 7 6 3 3 2" xfId="6212" xr:uid="{344ECFBE-EA5E-434F-9984-F74A762E3747}"/>
    <cellStyle name="Normal 7 6 3 4" xfId="3677" xr:uid="{06E34FD0-1757-416D-9CAA-5D090F663AF9}"/>
    <cellStyle name="Normal 7 6 3 5" xfId="3678" xr:uid="{6F56CF67-B6F4-469E-8322-56BDA9CA45C5}"/>
    <cellStyle name="Normal 7 6 4" xfId="1956" xr:uid="{84195C44-3282-45F7-8743-912A6A462C1F}"/>
    <cellStyle name="Normal 7 6 4 2" xfId="1957" xr:uid="{B1C7886A-2D6A-4792-8FC5-F7CC25C4D5D6}"/>
    <cellStyle name="Normal 7 6 4 3" xfId="3679" xr:uid="{800F1399-DF7D-4424-8397-C042CD500B7B}"/>
    <cellStyle name="Normal 7 6 4 4" xfId="3680" xr:uid="{FE9324A0-2925-4495-B2AE-80626EAD2BC8}"/>
    <cellStyle name="Normal 7 6 5" xfId="1958" xr:uid="{9AD8BE6F-7E6B-4879-A8CE-6CBF33D40C98}"/>
    <cellStyle name="Normal 7 6 5 2" xfId="3681" xr:uid="{B2683AD0-2090-4219-962B-3812ADFE32CA}"/>
    <cellStyle name="Normal 7 6 5 3" xfId="3682" xr:uid="{79D83602-B29B-45CF-898C-AC60CD8B2BAE}"/>
    <cellStyle name="Normal 7 6 5 4" xfId="3683" xr:uid="{EB9E65B5-37B8-48D8-9770-15A8EE4D8730}"/>
    <cellStyle name="Normal 7 6 6" xfId="3684" xr:uid="{E27432E4-FFA2-4ADB-92C7-290E011D6D39}"/>
    <cellStyle name="Normal 7 6 7" xfId="3685" xr:uid="{D29FE724-166A-4F73-B081-7D039E4567B7}"/>
    <cellStyle name="Normal 7 6 8" xfId="3686" xr:uid="{2F28BDD2-C32A-46EB-94D8-951DAC74241E}"/>
    <cellStyle name="Normal 7 7" xfId="372" xr:uid="{715DD5EC-F9F9-4C1D-92CF-55D0CA4EB952}"/>
    <cellStyle name="Normal 7 7 2" xfId="748" xr:uid="{46733965-1132-4D2E-BC0A-AAA797CA92D6}"/>
    <cellStyle name="Normal 7 7 2 2" xfId="749" xr:uid="{46C5F2D0-F907-490A-B1DE-B5CDCCC9D057}"/>
    <cellStyle name="Normal 7 7 2 2 2" xfId="1959" xr:uid="{F3F42A9C-C279-4341-A9DD-54B88053D001}"/>
    <cellStyle name="Normal 7 7 2 2 3" xfId="3687" xr:uid="{1721968F-DBAF-4773-B60B-6A6C7168BCEE}"/>
    <cellStyle name="Normal 7 7 2 2 4" xfId="3688" xr:uid="{BDBBED1B-ECB2-43A1-89D2-9BA562D843B8}"/>
    <cellStyle name="Normal 7 7 2 3" xfId="1960" xr:uid="{4110BCEF-DCD1-4844-9EF3-A1C475A3CB9E}"/>
    <cellStyle name="Normal 7 7 2 3 2" xfId="6213" xr:uid="{15109F7D-E015-4662-97F8-846AE1156AE1}"/>
    <cellStyle name="Normal 7 7 2 4" xfId="3689" xr:uid="{1EEDB4BE-9A2B-4A33-A5C0-76DC0F47C85E}"/>
    <cellStyle name="Normal 7 7 2 5" xfId="3690" xr:uid="{8F26849F-80AA-4D15-A38D-394338E9207C}"/>
    <cellStyle name="Normal 7 7 3" xfId="750" xr:uid="{47140124-FE5C-44FB-8F13-64BB70219EC9}"/>
    <cellStyle name="Normal 7 7 3 2" xfId="1961" xr:uid="{C99CA010-AC1A-4A30-BE53-A87BAA5BB3FB}"/>
    <cellStyle name="Normal 7 7 3 3" xfId="3691" xr:uid="{75975527-B6B7-4199-9905-869EF756C0B0}"/>
    <cellStyle name="Normal 7 7 3 4" xfId="3692" xr:uid="{92F2E022-EAA6-4C36-A0A7-F087DE149E8B}"/>
    <cellStyle name="Normal 7 7 4" xfId="1962" xr:uid="{9BA58B6B-5802-4B10-BA85-40177CBA5C02}"/>
    <cellStyle name="Normal 7 7 4 2" xfId="3693" xr:uid="{8FBBE146-2FE8-47FB-9DF7-1F4858E580D6}"/>
    <cellStyle name="Normal 7 7 4 3" xfId="3694" xr:uid="{4764311C-8B4D-4094-85AD-C3D8EA8C7048}"/>
    <cellStyle name="Normal 7 7 4 4" xfId="3695" xr:uid="{4B15E71B-D271-463F-9850-D944514A6997}"/>
    <cellStyle name="Normal 7 7 5" xfId="3696" xr:uid="{8837249E-DBF1-445B-974E-8B440BA7B494}"/>
    <cellStyle name="Normal 7 7 6" xfId="3697" xr:uid="{043F37EE-08DB-47AC-B8B3-404F060CE738}"/>
    <cellStyle name="Normal 7 7 7" xfId="3698" xr:uid="{2AEB917E-AB59-4CFA-A373-BC27C37EE752}"/>
    <cellStyle name="Normal 7 8" xfId="373" xr:uid="{0F9B3991-5AE2-4645-9962-69058DD180DC}"/>
    <cellStyle name="Normal 7 8 2" xfId="751" xr:uid="{4D169B1D-22A8-4E49-B86C-445F51A74EB8}"/>
    <cellStyle name="Normal 7 8 2 2" xfId="1963" xr:uid="{4A19D7A4-A8B2-4628-A232-8933A886776F}"/>
    <cellStyle name="Normal 7 8 2 3" xfId="3699" xr:uid="{3DADC52F-BF22-41BE-9520-89CE81341CDD}"/>
    <cellStyle name="Normal 7 8 2 4" xfId="3700" xr:uid="{463A0A5D-844A-4CC8-9C92-5F0B12480407}"/>
    <cellStyle name="Normal 7 8 3" xfId="1964" xr:uid="{E7C195CD-7403-42BF-87EE-1B8B940B6AED}"/>
    <cellStyle name="Normal 7 8 3 2" xfId="3701" xr:uid="{D1C8B9DF-8256-45C0-BDC9-7780032BA740}"/>
    <cellStyle name="Normal 7 8 3 3" xfId="3702" xr:uid="{7AC80D3D-BE2C-436F-A825-DF75967EB35C}"/>
    <cellStyle name="Normal 7 8 3 4" xfId="3703" xr:uid="{69EBA3A9-A9C5-4852-9F35-1BD0594F2C21}"/>
    <cellStyle name="Normal 7 8 4" xfId="3704" xr:uid="{5941411D-D679-4B61-A08D-741DF150D100}"/>
    <cellStyle name="Normal 7 8 5" xfId="3705" xr:uid="{02F9E87D-E982-42FF-B16C-A925C44E1CB9}"/>
    <cellStyle name="Normal 7 8 6" xfId="3706" xr:uid="{0609A654-0FF8-49F4-8A1E-BDA958FDD8A2}"/>
    <cellStyle name="Normal 7 9" xfId="374" xr:uid="{B21E524B-8628-46EC-8D16-EB92E24A12AA}"/>
    <cellStyle name="Normal 7 9 2" xfId="1965" xr:uid="{72F7FDEA-786B-47FA-BD82-FC3C87AB14EC}"/>
    <cellStyle name="Normal 7 9 2 2" xfId="3707" xr:uid="{743E9CFB-F838-48E3-86C0-D71CE66B53E9}"/>
    <cellStyle name="Normal 7 9 2 2 2" xfId="4409" xr:uid="{0DA54262-C6A0-4AA1-9889-7F0DEB0CD2D1}"/>
    <cellStyle name="Normal 7 9 2 2 2 2" xfId="6551" xr:uid="{418A6BE4-9026-499A-9C73-FEB04E9812A8}"/>
    <cellStyle name="Normal 7 9 2 2 3" xfId="4688" xr:uid="{92786896-EBEF-4738-AA4E-FB3A76663AC4}"/>
    <cellStyle name="Normal 7 9 2 3" xfId="3708" xr:uid="{7FF9DB1C-4922-45C1-9364-3F132638BCEF}"/>
    <cellStyle name="Normal 7 9 2 4" xfId="3709" xr:uid="{9ACB438F-0BDC-4795-B4F7-2F26F0FA16F5}"/>
    <cellStyle name="Normal 7 9 3" xfId="3710" xr:uid="{D31916A2-0B07-4E05-9B74-43E59DC4062D}"/>
    <cellStyle name="Normal 7 9 3 2" xfId="5347" xr:uid="{68B51C51-3684-4163-A3E0-1E612C58545F}"/>
    <cellStyle name="Normal 7 9 4" xfId="3711" xr:uid="{A8DD6F9E-B84F-4162-BBD6-B266B0441FD8}"/>
    <cellStyle name="Normal 7 9 4 2" xfId="4579" xr:uid="{E467067A-12FF-4D64-9F34-3F4D74467EBF}"/>
    <cellStyle name="Normal 7 9 4 3" xfId="4689" xr:uid="{F6202737-A877-4790-A967-9E554E116BB7}"/>
    <cellStyle name="Normal 7 9 4 4" xfId="4608" xr:uid="{1D7D3632-F4D6-4067-9F38-6AAF4E68DD58}"/>
    <cellStyle name="Normal 7 9 5" xfId="3712" xr:uid="{949D4B43-54EB-43C1-8BFE-B66939C52552}"/>
    <cellStyle name="Normal 8" xfId="147" xr:uid="{8E4ACDBB-EB6A-48F9-992C-4DF94C264C5D}"/>
    <cellStyle name="Normal 8 10" xfId="1966" xr:uid="{F9CE812A-24D3-4474-A545-9889B40CC8D9}"/>
    <cellStyle name="Normal 8 10 2" xfId="3713" xr:uid="{CA515633-BD58-4E3F-B7E6-CEA70A928042}"/>
    <cellStyle name="Normal 8 10 3" xfId="3714" xr:uid="{9F3DB304-0D33-4552-85C9-FD7FD9D9EA0E}"/>
    <cellStyle name="Normal 8 10 4" xfId="3715" xr:uid="{B62C9E71-24CC-4DA3-9E2A-AC2111238971}"/>
    <cellStyle name="Normal 8 11" xfId="3716" xr:uid="{BEC3DA31-1F09-488B-BAE1-282A10294F04}"/>
    <cellStyle name="Normal 8 11 2" xfId="3717" xr:uid="{6107D492-4799-4945-A7E0-09861FFC396E}"/>
    <cellStyle name="Normal 8 11 3" xfId="3718" xr:uid="{FA7798AA-7B42-4AAF-8CE2-3C921A8C4634}"/>
    <cellStyle name="Normal 8 11 4" xfId="3719" xr:uid="{31E24DA9-9B7F-4A9E-94F6-41703E1AFC72}"/>
    <cellStyle name="Normal 8 12" xfId="3720" xr:uid="{419177B5-7D88-452B-8C75-E72A87A463B3}"/>
    <cellStyle name="Normal 8 12 2" xfId="3721" xr:uid="{3119D6E0-651A-4994-9C44-943B71F8F8ED}"/>
    <cellStyle name="Normal 8 13" xfId="3722" xr:uid="{74FDA544-2875-4E27-ACB3-915F1CCF7DE3}"/>
    <cellStyle name="Normal 8 14" xfId="3723" xr:uid="{116269C3-543C-45E7-90C7-E7576BAE83C9}"/>
    <cellStyle name="Normal 8 15" xfId="3724" xr:uid="{B76999BC-E84F-4121-8D05-281CC19894A8}"/>
    <cellStyle name="Normal 8 2" xfId="148" xr:uid="{F516209B-FFB1-4D4D-9FD7-5B66A6607781}"/>
    <cellStyle name="Normal 8 2 10" xfId="3725" xr:uid="{DF923818-E012-41D4-91FE-D24D5AA99675}"/>
    <cellStyle name="Normal 8 2 11" xfId="3726" xr:uid="{3DD3FFCA-75E3-4D95-BBFF-7AB8F7D767CB}"/>
    <cellStyle name="Normal 8 2 2" xfId="149" xr:uid="{4988591E-4A1B-4D09-B78B-F0F90F673237}"/>
    <cellStyle name="Normal 8 2 2 2" xfId="150" xr:uid="{709105D1-5374-469B-8CEE-F177715FFFF6}"/>
    <cellStyle name="Normal 8 2 2 2 2" xfId="375" xr:uid="{F03D56BA-E303-4A5C-B2FC-A872C5F596AB}"/>
    <cellStyle name="Normal 8 2 2 2 2 2" xfId="752" xr:uid="{64203C3A-57BC-49E6-9BDC-9F6F91C1B36B}"/>
    <cellStyle name="Normal 8 2 2 2 2 2 2" xfId="753" xr:uid="{635B834B-C399-4533-9292-E7AEFCDA466A}"/>
    <cellStyle name="Normal 8 2 2 2 2 2 2 2" xfId="1967" xr:uid="{E934193F-BC56-4ACF-8A2C-F5D65D450EBA}"/>
    <cellStyle name="Normal 8 2 2 2 2 2 2 2 2" xfId="1968" xr:uid="{00BD48D2-5960-49D4-9E12-C47759F8821F}"/>
    <cellStyle name="Normal 8 2 2 2 2 2 2 3" xfId="1969" xr:uid="{F44E1B46-2BD5-4E81-8731-48FB07754193}"/>
    <cellStyle name="Normal 8 2 2 2 2 2 2 3 2" xfId="6214" xr:uid="{B9AF4D2D-CC5F-4633-9ACF-C14F9B8B78FB}"/>
    <cellStyle name="Normal 8 2 2 2 2 2 2 4" xfId="6215" xr:uid="{9B62B852-AE4B-42E9-B569-223525332CF6}"/>
    <cellStyle name="Normal 8 2 2 2 2 2 3" xfId="1970" xr:uid="{BC406F1E-AB22-4047-BEEE-BC36A6AAA780}"/>
    <cellStyle name="Normal 8 2 2 2 2 2 3 2" xfId="1971" xr:uid="{717B9619-9D80-4E6D-8EE4-67E75482032E}"/>
    <cellStyle name="Normal 8 2 2 2 2 2 4" xfId="1972" xr:uid="{3DDD7126-096A-46F4-80A1-742CB319BBEC}"/>
    <cellStyle name="Normal 8 2 2 2 2 2 4 2" xfId="6216" xr:uid="{9F545C12-DF0F-4C3D-9F80-0BC9AA4E0F3E}"/>
    <cellStyle name="Normal 8 2 2 2 2 2 5" xfId="6217" xr:uid="{59DDBF54-9BF4-412B-A64C-23B483D7689A}"/>
    <cellStyle name="Normal 8 2 2 2 2 3" xfId="754" xr:uid="{D5D02AA7-D1C3-43FD-A7B1-368450A81136}"/>
    <cellStyle name="Normal 8 2 2 2 2 3 2" xfId="1973" xr:uid="{D2508CB0-5B14-4EEF-975D-4BF964AFCDDF}"/>
    <cellStyle name="Normal 8 2 2 2 2 3 2 2" xfId="1974" xr:uid="{A4F44BEE-AF26-4528-B22B-B8A533CE0421}"/>
    <cellStyle name="Normal 8 2 2 2 2 3 3" xfId="1975" xr:uid="{B3FB1470-6CB9-494E-93E9-5326A0860749}"/>
    <cellStyle name="Normal 8 2 2 2 2 3 3 2" xfId="6218" xr:uid="{0B0220C3-52BE-4827-9B03-0CB8466BC2E7}"/>
    <cellStyle name="Normal 8 2 2 2 2 3 4" xfId="3727" xr:uid="{EE16B1CE-1471-4383-A01D-B14AE0A48BB1}"/>
    <cellStyle name="Normal 8 2 2 2 2 4" xfId="1976" xr:uid="{5505430D-AEFD-4B00-9962-0F700F595C9E}"/>
    <cellStyle name="Normal 8 2 2 2 2 4 2" xfId="1977" xr:uid="{4AE90C2F-DA1C-48E4-A97F-8F4E910421EC}"/>
    <cellStyle name="Normal 8 2 2 2 2 5" xfId="1978" xr:uid="{5A991146-3A53-4686-86CF-D85A3D9F26A2}"/>
    <cellStyle name="Normal 8 2 2 2 2 5 2" xfId="6219" xr:uid="{CD4BF84A-29BC-4859-AA50-6C66CEF7D7FA}"/>
    <cellStyle name="Normal 8 2 2 2 2 6" xfId="3728" xr:uid="{E763E551-2423-49DB-A5D3-85B8BD10E472}"/>
    <cellStyle name="Normal 8 2 2 2 3" xfId="376" xr:uid="{C049B498-39B2-4542-A3A8-9A484360BB1E}"/>
    <cellStyle name="Normal 8 2 2 2 3 2" xfId="755" xr:uid="{0B32E59D-1FB7-40D0-B229-B7CFBF98B116}"/>
    <cellStyle name="Normal 8 2 2 2 3 2 2" xfId="756" xr:uid="{8F649B6C-A268-4EDE-B73C-3F051B01FADD}"/>
    <cellStyle name="Normal 8 2 2 2 3 2 2 2" xfId="1979" xr:uid="{F1C64560-F850-4470-95B2-E8F1DF6AB1CA}"/>
    <cellStyle name="Normal 8 2 2 2 3 2 2 2 2" xfId="1980" xr:uid="{C2DD2723-31A3-47B0-9653-4417B331E832}"/>
    <cellStyle name="Normal 8 2 2 2 3 2 2 3" xfId="1981" xr:uid="{6D70C399-6AF2-4C03-AC9B-97A051BC588F}"/>
    <cellStyle name="Normal 8 2 2 2 3 2 2 3 2" xfId="6220" xr:uid="{B16A29D1-0754-4945-A8C2-C5E68A7EDACE}"/>
    <cellStyle name="Normal 8 2 2 2 3 2 2 4" xfId="6221" xr:uid="{EDD3C878-4D6E-45D8-8033-BEDA85B7706B}"/>
    <cellStyle name="Normal 8 2 2 2 3 2 3" xfId="1982" xr:uid="{3A4899F1-FEB5-4037-A24E-E9966580AA23}"/>
    <cellStyle name="Normal 8 2 2 2 3 2 3 2" xfId="1983" xr:uid="{B0CBA103-4587-4A77-ADF7-60B987E65160}"/>
    <cellStyle name="Normal 8 2 2 2 3 2 4" xfId="1984" xr:uid="{6F3B6E0C-6263-4A1E-AFF7-5D8FBEB4B383}"/>
    <cellStyle name="Normal 8 2 2 2 3 2 4 2" xfId="6222" xr:uid="{7AD23D21-9FA1-421D-8686-8DD60D694344}"/>
    <cellStyle name="Normal 8 2 2 2 3 2 5" xfId="6223" xr:uid="{A8914F64-B29C-4B87-9FBA-B6AF4EF969E4}"/>
    <cellStyle name="Normal 8 2 2 2 3 3" xfId="757" xr:uid="{CBE5C131-0A5E-4219-B9D4-A3627CB55B92}"/>
    <cellStyle name="Normal 8 2 2 2 3 3 2" xfId="1985" xr:uid="{AF992D0C-EA1B-4EF1-B202-8309D48831CC}"/>
    <cellStyle name="Normal 8 2 2 2 3 3 2 2" xfId="1986" xr:uid="{21C4DCE9-C165-46E7-8A76-6BBB34A4469B}"/>
    <cellStyle name="Normal 8 2 2 2 3 3 3" xfId="1987" xr:uid="{3F2DD28A-E4A3-4752-8ACF-C46D94E95EF9}"/>
    <cellStyle name="Normal 8 2 2 2 3 3 3 2" xfId="6224" xr:uid="{22A48808-791E-4942-982E-9A4077CC7074}"/>
    <cellStyle name="Normal 8 2 2 2 3 3 4" xfId="6225" xr:uid="{80E41E72-D421-4631-84EF-8F178C88AB42}"/>
    <cellStyle name="Normal 8 2 2 2 3 4" xfId="1988" xr:uid="{939EB707-6ADE-41AD-B04A-0796EAFA9083}"/>
    <cellStyle name="Normal 8 2 2 2 3 4 2" xfId="1989" xr:uid="{A93CB978-6E2E-4004-B6C2-3FC8CB2B23D2}"/>
    <cellStyle name="Normal 8 2 2 2 3 5" xfId="1990" xr:uid="{424A577E-9B53-43E9-9699-6E1DBB5BBF54}"/>
    <cellStyle name="Normal 8 2 2 2 3 5 2" xfId="6226" xr:uid="{020BF1D1-F5C3-4CC9-847D-49DF8004FB14}"/>
    <cellStyle name="Normal 8 2 2 2 3 6" xfId="6227" xr:uid="{43FA3A45-5DBC-49DF-A595-BE113B0709CC}"/>
    <cellStyle name="Normal 8 2 2 2 4" xfId="758" xr:uid="{D977FC4D-169A-40FB-97FB-04FF8153964B}"/>
    <cellStyle name="Normal 8 2 2 2 4 2" xfId="759" xr:uid="{A7FD765B-E4EE-4839-87E1-0CB0CCA7505E}"/>
    <cellStyle name="Normal 8 2 2 2 4 2 2" xfId="1991" xr:uid="{B95935EC-0802-44A0-A064-1F40D17C7158}"/>
    <cellStyle name="Normal 8 2 2 2 4 2 2 2" xfId="1992" xr:uid="{19232B22-8C95-4E23-9692-FF56334A5095}"/>
    <cellStyle name="Normal 8 2 2 2 4 2 3" xfId="1993" xr:uid="{8B90258E-65BE-46B1-AD0F-7F7E2CF5D681}"/>
    <cellStyle name="Normal 8 2 2 2 4 2 3 2" xfId="6228" xr:uid="{B0C5D81B-F717-4AF1-80FE-019B5E9ED44B}"/>
    <cellStyle name="Normal 8 2 2 2 4 2 4" xfId="6229" xr:uid="{E3070C5A-4CCA-4A15-915B-187E315E9938}"/>
    <cellStyle name="Normal 8 2 2 2 4 3" xfId="1994" xr:uid="{FAD2044F-DC33-4D9D-B69E-4BD6BE3CF056}"/>
    <cellStyle name="Normal 8 2 2 2 4 3 2" xfId="1995" xr:uid="{188A1520-0175-4D35-83B3-7D3D7040F300}"/>
    <cellStyle name="Normal 8 2 2 2 4 4" xfId="1996" xr:uid="{9593453C-273F-49BB-AE86-7872EA84C915}"/>
    <cellStyle name="Normal 8 2 2 2 4 4 2" xfId="6230" xr:uid="{78ABFB69-3348-411E-ADB1-70289D43780C}"/>
    <cellStyle name="Normal 8 2 2 2 4 5" xfId="6231" xr:uid="{6C2AE0DF-C5F6-43AE-9691-53CD26B59A87}"/>
    <cellStyle name="Normal 8 2 2 2 5" xfId="760" xr:uid="{C7644507-36D9-4C2D-BA88-4C1E73C7B840}"/>
    <cellStyle name="Normal 8 2 2 2 5 2" xfId="1997" xr:uid="{4FD99158-F66F-4E6D-B189-2E621F64A679}"/>
    <cellStyle name="Normal 8 2 2 2 5 2 2" xfId="1998" xr:uid="{D2A067EE-D572-4AB5-AF56-D80E737A793E}"/>
    <cellStyle name="Normal 8 2 2 2 5 3" xfId="1999" xr:uid="{398F4EBF-250C-4930-AB5B-07FC5CCECFC6}"/>
    <cellStyle name="Normal 8 2 2 2 5 3 2" xfId="6232" xr:uid="{0BBA570C-DED2-45A4-B826-2C7CD78B08A8}"/>
    <cellStyle name="Normal 8 2 2 2 5 4" xfId="3729" xr:uid="{5F94E5F4-C6C9-44B0-9B8B-B8E5E70B93AD}"/>
    <cellStyle name="Normal 8 2 2 2 6" xfId="2000" xr:uid="{7BE038E8-A0E2-40B4-9C39-5991FC128391}"/>
    <cellStyle name="Normal 8 2 2 2 6 2" xfId="2001" xr:uid="{3F2F31ED-41D6-498B-853C-61EDF4FCE1D6}"/>
    <cellStyle name="Normal 8 2 2 2 7" xfId="2002" xr:uid="{6FCBD1E3-DD7E-4115-87C7-A6B123E3FA58}"/>
    <cellStyle name="Normal 8 2 2 2 7 2" xfId="6233" xr:uid="{84383E33-0F05-4297-A315-35EC6C137E05}"/>
    <cellStyle name="Normal 8 2 2 2 8" xfId="3730" xr:uid="{AC9C7AF4-21BE-4EFC-B4FD-CC2809204B47}"/>
    <cellStyle name="Normal 8 2 2 3" xfId="377" xr:uid="{52C6BC1B-A0DE-4195-AE83-0EBEABD23958}"/>
    <cellStyle name="Normal 8 2 2 3 2" xfId="761" xr:uid="{6F7049BF-1A81-484F-8F39-5123F58F70C4}"/>
    <cellStyle name="Normal 8 2 2 3 2 2" xfId="762" xr:uid="{52FF0F6A-EFC7-4BFF-90C7-DAF77A4B2D46}"/>
    <cellStyle name="Normal 8 2 2 3 2 2 2" xfId="2003" xr:uid="{75D0698A-2C76-4C4E-BDD9-854BFC254180}"/>
    <cellStyle name="Normal 8 2 2 3 2 2 2 2" xfId="2004" xr:uid="{C9721EE0-28BB-4469-8B2F-E04AC8274116}"/>
    <cellStyle name="Normal 8 2 2 3 2 2 3" xfId="2005" xr:uid="{11A776D3-5117-464E-BE00-BCF9EC9DBE48}"/>
    <cellStyle name="Normal 8 2 2 3 2 2 3 2" xfId="6234" xr:uid="{63B25BAC-6A34-4DEA-A44C-6E3FF76BDDA0}"/>
    <cellStyle name="Normal 8 2 2 3 2 2 4" xfId="6235" xr:uid="{DD09D009-10A0-4BB2-8DAA-D73DE21EBE33}"/>
    <cellStyle name="Normal 8 2 2 3 2 3" xfId="2006" xr:uid="{F5E5FD3E-5990-4DD3-9D4F-12CFA1C5A673}"/>
    <cellStyle name="Normal 8 2 2 3 2 3 2" xfId="2007" xr:uid="{1E5662E9-1A9A-4B6B-8DB6-B23E1E2755A7}"/>
    <cellStyle name="Normal 8 2 2 3 2 4" xfId="2008" xr:uid="{E050E08A-5D07-4CE5-9DF5-BB7D2F9A5F1A}"/>
    <cellStyle name="Normal 8 2 2 3 2 4 2" xfId="6236" xr:uid="{82471D83-BEA7-4BFD-A856-7EB0D0CEE24C}"/>
    <cellStyle name="Normal 8 2 2 3 2 5" xfId="6237" xr:uid="{195F4030-0912-4325-8A47-63E0B70807D5}"/>
    <cellStyle name="Normal 8 2 2 3 3" xfId="763" xr:uid="{D58FD2A4-07E0-4858-BD50-8C042BF75AD6}"/>
    <cellStyle name="Normal 8 2 2 3 3 2" xfId="2009" xr:uid="{6199119C-CF9F-4A43-9DBF-223D2D036841}"/>
    <cellStyle name="Normal 8 2 2 3 3 2 2" xfId="2010" xr:uid="{D4E00B1A-507C-44D8-B485-465C47F3A5DC}"/>
    <cellStyle name="Normal 8 2 2 3 3 3" xfId="2011" xr:uid="{0F3E360C-4120-4DBC-BEE0-B0F71154D8C0}"/>
    <cellStyle name="Normal 8 2 2 3 3 3 2" xfId="6238" xr:uid="{C07F2482-7987-46E0-B17D-A569A1F3A9E8}"/>
    <cellStyle name="Normal 8 2 2 3 3 4" xfId="3731" xr:uid="{078A4EFC-F736-4D54-85E5-BAE43C7BED72}"/>
    <cellStyle name="Normal 8 2 2 3 4" xfId="2012" xr:uid="{B8767619-6664-4A9D-9E98-66B3860C0E4B}"/>
    <cellStyle name="Normal 8 2 2 3 4 2" xfId="2013" xr:uid="{3DC994F1-ACAA-40E4-A5A4-49956949D646}"/>
    <cellStyle name="Normal 8 2 2 3 5" xfId="2014" xr:uid="{39E30E55-7D20-403E-9526-3AACA66A4242}"/>
    <cellStyle name="Normal 8 2 2 3 5 2" xfId="6239" xr:uid="{59B5A081-1194-444C-A2A8-911963CE82FF}"/>
    <cellStyle name="Normal 8 2 2 3 6" xfId="3732" xr:uid="{4B060CE3-FD84-4FB0-8077-A75DE040329C}"/>
    <cellStyle name="Normal 8 2 2 4" xfId="378" xr:uid="{30FC6503-6D10-4DF5-80CA-D68189047320}"/>
    <cellStyle name="Normal 8 2 2 4 2" xfId="764" xr:uid="{825DAB82-765F-4EAA-8269-3ED5827F169B}"/>
    <cellStyle name="Normal 8 2 2 4 2 2" xfId="765" xr:uid="{97D80CB7-93DD-441D-A257-268628CA7E77}"/>
    <cellStyle name="Normal 8 2 2 4 2 2 2" xfId="2015" xr:uid="{0DA7320A-0886-4369-96F3-072B3B1DB979}"/>
    <cellStyle name="Normal 8 2 2 4 2 2 2 2" xfId="2016" xr:uid="{C493E49C-285B-4A55-8135-2B8BF835304C}"/>
    <cellStyle name="Normal 8 2 2 4 2 2 3" xfId="2017" xr:uid="{803E6BD8-2E0F-4C35-BC14-528F02AEB039}"/>
    <cellStyle name="Normal 8 2 2 4 2 2 3 2" xfId="6240" xr:uid="{8C954C24-25FA-4386-8542-AAE09DBB2CC8}"/>
    <cellStyle name="Normal 8 2 2 4 2 2 4" xfId="6241" xr:uid="{4AE48FD5-DD9A-4995-A4DD-2291D3D0F299}"/>
    <cellStyle name="Normal 8 2 2 4 2 3" xfId="2018" xr:uid="{0A079B7F-099B-48C2-814E-3D3681C1B1B1}"/>
    <cellStyle name="Normal 8 2 2 4 2 3 2" xfId="2019" xr:uid="{A446E3E8-8CD3-46AD-A82B-2C105A522C4E}"/>
    <cellStyle name="Normal 8 2 2 4 2 4" xfId="2020" xr:uid="{101D2C95-3712-4C37-B2BB-A4A1ABF0020C}"/>
    <cellStyle name="Normal 8 2 2 4 2 4 2" xfId="6242" xr:uid="{E68AF214-BF0A-4AED-8722-EC7B14145117}"/>
    <cellStyle name="Normal 8 2 2 4 2 5" xfId="6243" xr:uid="{6133F990-D3E6-4715-9EFF-4FECDB8C9450}"/>
    <cellStyle name="Normal 8 2 2 4 3" xfId="766" xr:uid="{37698463-04CA-4C0D-9133-952CC8B3F479}"/>
    <cellStyle name="Normal 8 2 2 4 3 2" xfId="2021" xr:uid="{72D11C4E-5804-4EBB-A715-E907C7210451}"/>
    <cellStyle name="Normal 8 2 2 4 3 2 2" xfId="2022" xr:uid="{633649C5-6AE5-4E3B-9342-6EB1C05970E6}"/>
    <cellStyle name="Normal 8 2 2 4 3 3" xfId="2023" xr:uid="{2CAFFB2F-214D-43B5-8832-4CDC3D7D7778}"/>
    <cellStyle name="Normal 8 2 2 4 3 3 2" xfId="6244" xr:uid="{7172352B-4924-4A4F-BE48-25AD871DDBE4}"/>
    <cellStyle name="Normal 8 2 2 4 3 4" xfId="6245" xr:uid="{CDB10276-24B3-4612-A9E5-5444FCEBFE00}"/>
    <cellStyle name="Normal 8 2 2 4 4" xfId="2024" xr:uid="{4DBECFD7-F81B-459A-8BCC-49723B99D739}"/>
    <cellStyle name="Normal 8 2 2 4 4 2" xfId="2025" xr:uid="{E8F27369-5BA8-4EE6-9A7B-EC399882A9C3}"/>
    <cellStyle name="Normal 8 2 2 4 5" xfId="2026" xr:uid="{C078FEB0-45FB-4124-A16D-34B817595532}"/>
    <cellStyle name="Normal 8 2 2 4 5 2" xfId="6246" xr:uid="{DABA8C89-058A-425E-9BAA-6F38F3133B79}"/>
    <cellStyle name="Normal 8 2 2 4 6" xfId="6247" xr:uid="{CBA3D7C3-14DA-4380-8870-60E635448A95}"/>
    <cellStyle name="Normal 8 2 2 5" xfId="379" xr:uid="{B065DAC4-5C0F-4F56-9D26-B9031BC420CB}"/>
    <cellStyle name="Normal 8 2 2 5 2" xfId="767" xr:uid="{3E51EAE7-3ED1-445A-9387-F7CB2387AA05}"/>
    <cellStyle name="Normal 8 2 2 5 2 2" xfId="2027" xr:uid="{0BD8011B-C497-459E-A845-54B18A48B004}"/>
    <cellStyle name="Normal 8 2 2 5 2 2 2" xfId="2028" xr:uid="{0DFDDE92-FEF9-4586-B29B-3D9D99316009}"/>
    <cellStyle name="Normal 8 2 2 5 2 3" xfId="2029" xr:uid="{3AFDFC08-7BCA-4B65-8602-CDB07C8C1F02}"/>
    <cellStyle name="Normal 8 2 2 5 2 3 2" xfId="6248" xr:uid="{2875E8F0-9760-4454-BC20-4F9277C82528}"/>
    <cellStyle name="Normal 8 2 2 5 2 4" xfId="6249" xr:uid="{362677AF-9AA3-466A-9046-B18D7FCC68A4}"/>
    <cellStyle name="Normal 8 2 2 5 3" xfId="2030" xr:uid="{69451A72-E778-4F39-A490-CED300979389}"/>
    <cellStyle name="Normal 8 2 2 5 3 2" xfId="2031" xr:uid="{2F066E8F-C4E2-4FFE-BC05-DE7AD25DB820}"/>
    <cellStyle name="Normal 8 2 2 5 4" xfId="2032" xr:uid="{367F9F64-D47B-4BF1-ADFE-9F4997B90EF7}"/>
    <cellStyle name="Normal 8 2 2 5 4 2" xfId="6250" xr:uid="{01F12B8E-C460-4234-8FFC-BCBC95DEDF44}"/>
    <cellStyle name="Normal 8 2 2 5 5" xfId="6251" xr:uid="{34E7F4E2-F74F-4442-BA9D-5F8F117811E8}"/>
    <cellStyle name="Normal 8 2 2 6" xfId="768" xr:uid="{08B48465-450C-4C7A-B863-C8AB1ACCA14C}"/>
    <cellStyle name="Normal 8 2 2 6 2" xfId="2033" xr:uid="{32D99C03-F721-445A-9E3D-EAE32A2F711D}"/>
    <cellStyle name="Normal 8 2 2 6 2 2" xfId="2034" xr:uid="{3C97D756-AEDA-4963-A382-8A379691FCAE}"/>
    <cellStyle name="Normal 8 2 2 6 3" xfId="2035" xr:uid="{0EA8B0DD-3A1C-4CB7-A27D-FD448978D475}"/>
    <cellStyle name="Normal 8 2 2 6 3 2" xfId="6252" xr:uid="{5728C605-68E0-4432-BC23-272E5EB71EDA}"/>
    <cellStyle name="Normal 8 2 2 6 4" xfId="3733" xr:uid="{1053EF80-2353-47B2-9805-D1DF5745D7D1}"/>
    <cellStyle name="Normal 8 2 2 7" xfId="2036" xr:uid="{0BADA76A-4D8F-44BC-BDFC-3E2467098B8A}"/>
    <cellStyle name="Normal 8 2 2 7 2" xfId="2037" xr:uid="{C3685B2D-97D8-46F6-92C4-E8C7B233E707}"/>
    <cellStyle name="Normal 8 2 2 8" xfId="2038" xr:uid="{20C0A7F9-A3F9-4238-A439-47299A152AE5}"/>
    <cellStyle name="Normal 8 2 2 8 2" xfId="6253" xr:uid="{D3E70D16-4469-4EB5-BD05-7AE96D538BA6}"/>
    <cellStyle name="Normal 8 2 2 9" xfId="3734" xr:uid="{1AA800AC-516E-4897-849E-54AA63407544}"/>
    <cellStyle name="Normal 8 2 3" xfId="151" xr:uid="{0F0E471C-0471-4980-A7F3-D66B9809C978}"/>
    <cellStyle name="Normal 8 2 3 2" xfId="152" xr:uid="{A1B6555C-379C-4FBC-BBF6-65EE29140F86}"/>
    <cellStyle name="Normal 8 2 3 2 2" xfId="769" xr:uid="{0FD7CB63-9707-438C-9B9B-8BF2295BBDA1}"/>
    <cellStyle name="Normal 8 2 3 2 2 2" xfId="770" xr:uid="{4FADA7F2-4DEA-4613-9227-B5CA8CD2FAA4}"/>
    <cellStyle name="Normal 8 2 3 2 2 2 2" xfId="2039" xr:uid="{85A95C25-2E89-479F-869E-EC87A36C2B71}"/>
    <cellStyle name="Normal 8 2 3 2 2 2 2 2" xfId="2040" xr:uid="{CE5716A9-9D3D-4341-B977-1A8198B3FF17}"/>
    <cellStyle name="Normal 8 2 3 2 2 2 3" xfId="2041" xr:uid="{48751D1F-DC11-4A46-862D-90DABD16EC2E}"/>
    <cellStyle name="Normal 8 2 3 2 2 2 3 2" xfId="6254" xr:uid="{5AAA2397-A032-420D-9B9A-C20397523729}"/>
    <cellStyle name="Normal 8 2 3 2 2 2 4" xfId="6255" xr:uid="{5684EB6E-A7C5-4036-9D0B-D598B61FF864}"/>
    <cellStyle name="Normal 8 2 3 2 2 3" xfId="2042" xr:uid="{B2B6B6E2-65AF-42FE-9B1F-4C7A3ACDAE76}"/>
    <cellStyle name="Normal 8 2 3 2 2 3 2" xfId="2043" xr:uid="{F5BEA2BB-69A8-4A49-AC18-98EF85B956D9}"/>
    <cellStyle name="Normal 8 2 3 2 2 4" xfId="2044" xr:uid="{ABDFDBDC-3E71-4FBF-A9AF-FE4AA7BDD3E9}"/>
    <cellStyle name="Normal 8 2 3 2 2 4 2" xfId="6256" xr:uid="{6A00DF41-3C5F-45A3-8720-80232F3B4005}"/>
    <cellStyle name="Normal 8 2 3 2 2 5" xfId="6257" xr:uid="{A64B900D-051C-49C6-9B04-508FFA6A1BDC}"/>
    <cellStyle name="Normal 8 2 3 2 3" xfId="771" xr:uid="{11D1A33D-443A-465D-9658-6F6CF893EA89}"/>
    <cellStyle name="Normal 8 2 3 2 3 2" xfId="2045" xr:uid="{D6E30C4E-029D-4CF1-AE5E-7B36A45502FF}"/>
    <cellStyle name="Normal 8 2 3 2 3 2 2" xfId="2046" xr:uid="{7C6FC1DE-5FF1-4B47-93C0-BA8ED3E9091C}"/>
    <cellStyle name="Normal 8 2 3 2 3 3" xfId="2047" xr:uid="{64B66236-CFCA-494F-84F3-AD343A030CD2}"/>
    <cellStyle name="Normal 8 2 3 2 3 3 2" xfId="6258" xr:uid="{29717416-9684-49F6-B1C8-904EA1474D17}"/>
    <cellStyle name="Normal 8 2 3 2 3 4" xfId="3735" xr:uid="{F31AE231-C856-423E-B4F5-8727C4F18E3C}"/>
    <cellStyle name="Normal 8 2 3 2 4" xfId="2048" xr:uid="{A6EE28C4-BD81-424B-8666-33C1C1CCF875}"/>
    <cellStyle name="Normal 8 2 3 2 4 2" xfId="2049" xr:uid="{FB89A912-43EA-44F4-8DA0-E27E481EBE05}"/>
    <cellStyle name="Normal 8 2 3 2 5" xfId="2050" xr:uid="{6039059E-9345-4D9F-A82E-46AF62326FCC}"/>
    <cellStyle name="Normal 8 2 3 2 5 2" xfId="6259" xr:uid="{8BAEBCE6-C625-494B-AD44-1F1DF271E6F1}"/>
    <cellStyle name="Normal 8 2 3 2 6" xfId="3736" xr:uid="{12342FAD-17DA-41F3-9D50-369C48939B6B}"/>
    <cellStyle name="Normal 8 2 3 3" xfId="380" xr:uid="{AB094162-0749-48A3-A5A8-A51F8A316338}"/>
    <cellStyle name="Normal 8 2 3 3 2" xfId="772" xr:uid="{5CAB24D4-0773-4D1B-B527-9B378E53104B}"/>
    <cellStyle name="Normal 8 2 3 3 2 2" xfId="773" xr:uid="{8D32E6B4-8671-4169-A388-B5489BA750CC}"/>
    <cellStyle name="Normal 8 2 3 3 2 2 2" xfId="2051" xr:uid="{16FC8B0A-F472-4AE9-AC56-02D4B6C9491F}"/>
    <cellStyle name="Normal 8 2 3 3 2 2 2 2" xfId="2052" xr:uid="{70488450-2722-477D-AA55-4D1171863F6C}"/>
    <cellStyle name="Normal 8 2 3 3 2 2 3" xfId="2053" xr:uid="{3336F508-CC4E-4CDF-8B86-2FABF9D72B1A}"/>
    <cellStyle name="Normal 8 2 3 3 2 2 3 2" xfId="6260" xr:uid="{705A3C8A-278C-413B-9183-B2AB99380257}"/>
    <cellStyle name="Normal 8 2 3 3 2 2 4" xfId="6261" xr:uid="{07BA8664-B191-4F97-A6EA-D6CE27263D96}"/>
    <cellStyle name="Normal 8 2 3 3 2 3" xfId="2054" xr:uid="{224DDC19-280A-4FA8-AA9E-6FF166192954}"/>
    <cellStyle name="Normal 8 2 3 3 2 3 2" xfId="2055" xr:uid="{5766D0B0-C721-4BF3-A445-13A9AEF3AAB0}"/>
    <cellStyle name="Normal 8 2 3 3 2 4" xfId="2056" xr:uid="{613120CF-B70E-48AF-A07C-D1A5CE17584F}"/>
    <cellStyle name="Normal 8 2 3 3 2 4 2" xfId="6262" xr:uid="{F46E895A-6C2A-47A0-A1C3-03C26BBAA2E3}"/>
    <cellStyle name="Normal 8 2 3 3 2 5" xfId="6263" xr:uid="{7FBD563C-EAC3-41EC-AE67-10BB74B4FD78}"/>
    <cellStyle name="Normal 8 2 3 3 3" xfId="774" xr:uid="{7BEFE8F8-6391-43E5-9189-4F283838FB62}"/>
    <cellStyle name="Normal 8 2 3 3 3 2" xfId="2057" xr:uid="{F6D71E90-76CB-48E6-A27D-EC7C8837777C}"/>
    <cellStyle name="Normal 8 2 3 3 3 2 2" xfId="2058" xr:uid="{DA1BC96D-BCD9-4CEA-A7CA-C75DBD015F5B}"/>
    <cellStyle name="Normal 8 2 3 3 3 3" xfId="2059" xr:uid="{F023772D-83B6-4250-B492-C25AC648BEDE}"/>
    <cellStyle name="Normal 8 2 3 3 3 3 2" xfId="6264" xr:uid="{0F0203E0-D072-4F65-AC9F-D38868BD08A1}"/>
    <cellStyle name="Normal 8 2 3 3 3 4" xfId="6265" xr:uid="{61E03C42-4A24-4F8E-AA86-FB91CE243AC9}"/>
    <cellStyle name="Normal 8 2 3 3 4" xfId="2060" xr:uid="{9BE78DBE-0451-4190-A422-E6E7F0957836}"/>
    <cellStyle name="Normal 8 2 3 3 4 2" xfId="2061" xr:uid="{7DDC3340-784F-4FA9-961A-873584B7D2ED}"/>
    <cellStyle name="Normal 8 2 3 3 5" xfId="2062" xr:uid="{365A1B01-8CF1-481E-8FA5-E4A7DF799190}"/>
    <cellStyle name="Normal 8 2 3 3 5 2" xfId="6266" xr:uid="{8C881CB7-1B80-4CB4-9A3D-C0471BEE15DC}"/>
    <cellStyle name="Normal 8 2 3 3 6" xfId="6267" xr:uid="{0AF23C73-8008-4AF3-8736-9FC81AD878C8}"/>
    <cellStyle name="Normal 8 2 3 4" xfId="381" xr:uid="{F70B755D-F050-49A3-B5A3-74E7816602CD}"/>
    <cellStyle name="Normal 8 2 3 4 2" xfId="775" xr:uid="{4F96947F-F48A-4219-8462-AE30396A7ED3}"/>
    <cellStyle name="Normal 8 2 3 4 2 2" xfId="2063" xr:uid="{334DA2C3-5B21-4B67-9774-0AD7C3A5FB7F}"/>
    <cellStyle name="Normal 8 2 3 4 2 2 2" xfId="2064" xr:uid="{A543E362-D9CF-46E3-B562-009486C96FAC}"/>
    <cellStyle name="Normal 8 2 3 4 2 3" xfId="2065" xr:uid="{0B54081F-F26A-4192-AE59-9BB0C9050DE0}"/>
    <cellStyle name="Normal 8 2 3 4 2 3 2" xfId="6268" xr:uid="{F17C0EEC-88B6-480D-8DCD-DDAA5DA7752B}"/>
    <cellStyle name="Normal 8 2 3 4 2 4" xfId="6269" xr:uid="{529D933F-ACEA-4837-9FC1-771A9B6619E2}"/>
    <cellStyle name="Normal 8 2 3 4 3" xfId="2066" xr:uid="{877544C4-D56F-468A-93C4-7DD9EEA307C6}"/>
    <cellStyle name="Normal 8 2 3 4 3 2" xfId="2067" xr:uid="{39F218C8-9D85-44C4-89F7-0B7A5B3BDE30}"/>
    <cellStyle name="Normal 8 2 3 4 4" xfId="2068" xr:uid="{D1B44BD2-D27D-4E9A-99E6-971859B91A44}"/>
    <cellStyle name="Normal 8 2 3 4 4 2" xfId="6270" xr:uid="{02834525-C398-4092-9120-F6260308E8C1}"/>
    <cellStyle name="Normal 8 2 3 4 5" xfId="6271" xr:uid="{C3C98592-7D87-488F-A175-65BB4AB0FBB1}"/>
    <cellStyle name="Normal 8 2 3 5" xfId="776" xr:uid="{AC05F5BA-DA14-4D32-82FB-941DD50C5D99}"/>
    <cellStyle name="Normal 8 2 3 5 2" xfId="2069" xr:uid="{0475E732-3725-4064-807A-057A4B557EFE}"/>
    <cellStyle name="Normal 8 2 3 5 2 2" xfId="2070" xr:uid="{DDD4F712-3D48-49E1-AB4E-FE3A0C9B1296}"/>
    <cellStyle name="Normal 8 2 3 5 3" xfId="2071" xr:uid="{0171BEB0-A72A-4168-92EE-2D8683572B66}"/>
    <cellStyle name="Normal 8 2 3 5 3 2" xfId="6272" xr:uid="{11E59A2B-95A0-4BBF-A51D-5A34AD98565A}"/>
    <cellStyle name="Normal 8 2 3 5 4" xfId="3737" xr:uid="{F811E62C-DF26-4D61-822F-1DB725D27677}"/>
    <cellStyle name="Normal 8 2 3 6" xfId="2072" xr:uid="{0668D6D7-4155-40A0-B575-651D61CC5AC1}"/>
    <cellStyle name="Normal 8 2 3 6 2" xfId="2073" xr:uid="{34FB8EB1-6258-4493-9F92-58C2A1DDC9E1}"/>
    <cellStyle name="Normal 8 2 3 7" xfId="2074" xr:uid="{8885F66C-4AE1-4ECC-A266-BEB90F72718A}"/>
    <cellStyle name="Normal 8 2 3 7 2" xfId="6273" xr:uid="{A335A0D7-00C1-4ABF-A338-2B2CC98D163A}"/>
    <cellStyle name="Normal 8 2 3 8" xfId="3738" xr:uid="{991E04CF-13A2-436F-9D8F-BFDA84D55B49}"/>
    <cellStyle name="Normal 8 2 4" xfId="153" xr:uid="{ABA71906-4B5B-45E8-A28B-C2CF842CA119}"/>
    <cellStyle name="Normal 8 2 4 2" xfId="450" xr:uid="{7F0FA827-A51C-4148-9675-6B621831A919}"/>
    <cellStyle name="Normal 8 2 4 2 2" xfId="777" xr:uid="{4D194775-F83F-41F7-9D7B-39F69C92C88E}"/>
    <cellStyle name="Normal 8 2 4 2 2 2" xfId="2075" xr:uid="{715F69E3-7EFC-4B36-B637-5165C2C08279}"/>
    <cellStyle name="Normal 8 2 4 2 2 2 2" xfId="2076" xr:uid="{F5FC567F-7233-41A2-B178-6CD9EFA13463}"/>
    <cellStyle name="Normal 8 2 4 2 2 3" xfId="2077" xr:uid="{4385DD1E-AD2D-4F74-9614-202099F174B3}"/>
    <cellStyle name="Normal 8 2 4 2 2 3 2" xfId="6274" xr:uid="{BC1AB329-E766-4F5B-8082-7B8B5663B83C}"/>
    <cellStyle name="Normal 8 2 4 2 2 4" xfId="3739" xr:uid="{CC9C2106-3858-4BCF-ACF3-48D322F5F9F5}"/>
    <cellStyle name="Normal 8 2 4 2 3" xfId="2078" xr:uid="{6A63D6AF-6962-4B4B-8C7E-B8EFE1C26DAE}"/>
    <cellStyle name="Normal 8 2 4 2 3 2" xfId="2079" xr:uid="{C9D8B629-9822-4F33-B3AE-C892FC04A21F}"/>
    <cellStyle name="Normal 8 2 4 2 4" xfId="2080" xr:uid="{9B2D7F5D-D848-411A-9709-B658290F8715}"/>
    <cellStyle name="Normal 8 2 4 2 4 2" xfId="6275" xr:uid="{9D656D48-5166-4179-B20D-E7CE7ED237E2}"/>
    <cellStyle name="Normal 8 2 4 2 5" xfId="3740" xr:uid="{576B4441-A842-4841-A089-EF24DA919943}"/>
    <cellStyle name="Normal 8 2 4 3" xfId="778" xr:uid="{D0F56C1E-4C02-404E-AA0C-97AD023DAFBB}"/>
    <cellStyle name="Normal 8 2 4 3 2" xfId="2081" xr:uid="{15253135-7E60-4ECA-9896-8BA59AD09D75}"/>
    <cellStyle name="Normal 8 2 4 3 2 2" xfId="2082" xr:uid="{61D32542-F0E7-451C-8E1F-51D7980EE99E}"/>
    <cellStyle name="Normal 8 2 4 3 3" xfId="2083" xr:uid="{A6DCEFC0-D759-4FD3-905A-FAE3CA265DBE}"/>
    <cellStyle name="Normal 8 2 4 3 3 2" xfId="6276" xr:uid="{3CC5C030-12D1-4F00-80A3-584D32FCCE2C}"/>
    <cellStyle name="Normal 8 2 4 3 4" xfId="3741" xr:uid="{24BCE78E-1DF4-4494-A04A-B83202C93FCB}"/>
    <cellStyle name="Normal 8 2 4 4" xfId="2084" xr:uid="{935184C8-F6D5-4293-A2BB-A335F72EBFB8}"/>
    <cellStyle name="Normal 8 2 4 4 2" xfId="2085" xr:uid="{9737E49F-8CCD-4154-8B20-683D4C6820C7}"/>
    <cellStyle name="Normal 8 2 4 4 3" xfId="3742" xr:uid="{CE96816F-9CBB-4A88-A40F-FA90A099FF27}"/>
    <cellStyle name="Normal 8 2 4 4 4" xfId="3743" xr:uid="{86AF8755-4D7B-4F3A-914B-BD3C58DEC08D}"/>
    <cellStyle name="Normal 8 2 4 5" xfId="2086" xr:uid="{3B97AEDF-0049-49BA-85CF-9ED3EABA5D16}"/>
    <cellStyle name="Normal 8 2 4 5 2" xfId="6277" xr:uid="{0FCA9A4F-1A5E-4526-A1AB-AA4C52EBECCB}"/>
    <cellStyle name="Normal 8 2 4 6" xfId="3744" xr:uid="{9EDA83F7-AFB3-4751-AD98-C7F1E2586303}"/>
    <cellStyle name="Normal 8 2 4 7" xfId="3745" xr:uid="{DF62A673-F40C-48D7-AF05-D800295E1010}"/>
    <cellStyle name="Normal 8 2 5" xfId="382" xr:uid="{494E0A8B-EC6D-4BE7-890A-B4B7146F2151}"/>
    <cellStyle name="Normal 8 2 5 2" xfId="779" xr:uid="{0972F8F2-5750-45CF-8F75-7D4EB804C9AA}"/>
    <cellStyle name="Normal 8 2 5 2 2" xfId="780" xr:uid="{B9802CD9-B937-4F41-BE7D-D5B7813CE2D8}"/>
    <cellStyle name="Normal 8 2 5 2 2 2" xfId="2087" xr:uid="{D13D9E9C-21FD-472B-B970-8BA5C443F886}"/>
    <cellStyle name="Normal 8 2 5 2 2 2 2" xfId="2088" xr:uid="{847CCF72-9A07-494C-A438-31F7327054AE}"/>
    <cellStyle name="Normal 8 2 5 2 2 3" xfId="2089" xr:uid="{B190AF11-7C11-4DEE-BBBE-45310767C55E}"/>
    <cellStyle name="Normal 8 2 5 2 2 3 2" xfId="6278" xr:uid="{17A6E09F-1841-4CC1-8721-99A7A43F8A8D}"/>
    <cellStyle name="Normal 8 2 5 2 2 4" xfId="6279" xr:uid="{8E0D7908-6DE2-4A14-B887-E28289D31124}"/>
    <cellStyle name="Normal 8 2 5 2 3" xfId="2090" xr:uid="{0EA60F5E-81F4-4015-8899-CCDF00288134}"/>
    <cellStyle name="Normal 8 2 5 2 3 2" xfId="2091" xr:uid="{7389C191-38DE-4AF6-AF9D-6FA0E42016E5}"/>
    <cellStyle name="Normal 8 2 5 2 4" xfId="2092" xr:uid="{4E7EC6AC-D99F-4959-9156-6722AD55345E}"/>
    <cellStyle name="Normal 8 2 5 2 4 2" xfId="6280" xr:uid="{92F3421C-7316-4FCB-A0FE-6159E6354CA5}"/>
    <cellStyle name="Normal 8 2 5 2 5" xfId="6281" xr:uid="{12C80EE9-6788-48D9-8466-78D51BC144D1}"/>
    <cellStyle name="Normal 8 2 5 3" xfId="781" xr:uid="{0D38C38E-6BC6-4E0D-8963-7FEF4B2DF515}"/>
    <cellStyle name="Normal 8 2 5 3 2" xfId="2093" xr:uid="{00A28EF4-7626-49B4-BE25-A3FD63E26515}"/>
    <cellStyle name="Normal 8 2 5 3 2 2" xfId="2094" xr:uid="{EBE4FAB8-708A-47AD-9C21-256F7E841209}"/>
    <cellStyle name="Normal 8 2 5 3 3" xfId="2095" xr:uid="{9334E346-BEF1-45BA-87BC-4658141447A3}"/>
    <cellStyle name="Normal 8 2 5 3 3 2" xfId="6282" xr:uid="{5226624D-6190-4496-9752-C5DE64F1DC6F}"/>
    <cellStyle name="Normal 8 2 5 3 4" xfId="3746" xr:uid="{F51CABF3-D2CA-4EE7-98AD-9E30B67D34DF}"/>
    <cellStyle name="Normal 8 2 5 4" xfId="2096" xr:uid="{4E50EC0F-BD6D-465A-BA1E-B4FF78C6C95A}"/>
    <cellStyle name="Normal 8 2 5 4 2" xfId="2097" xr:uid="{D973F96A-CC55-4EC6-9839-EDC12BFF8019}"/>
    <cellStyle name="Normal 8 2 5 5" xfId="2098" xr:uid="{502B99EC-DC86-46E9-9847-5E6C88072538}"/>
    <cellStyle name="Normal 8 2 5 5 2" xfId="6283" xr:uid="{8574B03F-5C22-4C64-BF48-C142B6E803BA}"/>
    <cellStyle name="Normal 8 2 5 6" xfId="3747" xr:uid="{FBB33932-31E9-4E37-BAD3-D1D9CE7CA421}"/>
    <cellStyle name="Normal 8 2 6" xfId="383" xr:uid="{65C76440-F8A4-4085-B575-20F01C3156E6}"/>
    <cellStyle name="Normal 8 2 6 2" xfId="782" xr:uid="{8ED71595-4831-45A1-8674-5329DB881E2F}"/>
    <cellStyle name="Normal 8 2 6 2 2" xfId="2099" xr:uid="{4B15FD64-219E-4282-B5FD-26FE44E1E38E}"/>
    <cellStyle name="Normal 8 2 6 2 2 2" xfId="2100" xr:uid="{5095B258-40F1-4F39-A759-F9D0AC4AA40D}"/>
    <cellStyle name="Normal 8 2 6 2 3" xfId="2101" xr:uid="{0D885355-7BF7-40F1-A1BA-03F63F87A7DB}"/>
    <cellStyle name="Normal 8 2 6 2 3 2" xfId="6284" xr:uid="{8BE44E39-6BFD-4060-B4DE-FA8A14DDDF50}"/>
    <cellStyle name="Normal 8 2 6 2 4" xfId="3748" xr:uid="{932A9F7A-1C31-4A06-B672-25E4B42B3284}"/>
    <cellStyle name="Normal 8 2 6 3" xfId="2102" xr:uid="{44135EEC-845F-48DF-B8AB-39C6F315DA10}"/>
    <cellStyle name="Normal 8 2 6 3 2" xfId="2103" xr:uid="{E33512FB-177D-4CD1-87BF-B537AEA658DF}"/>
    <cellStyle name="Normal 8 2 6 4" xfId="2104" xr:uid="{672E6BD8-F8DF-490F-AF66-EFC601D0D81E}"/>
    <cellStyle name="Normal 8 2 6 4 2" xfId="6285" xr:uid="{DDE960FE-A86E-47E0-B78F-8642BB5B3AE6}"/>
    <cellStyle name="Normal 8 2 6 5" xfId="3749" xr:uid="{13583448-EA27-4EA7-85B5-2A76DD8AFF82}"/>
    <cellStyle name="Normal 8 2 7" xfId="783" xr:uid="{DABDA8AA-1E02-4F8A-8E7A-F4D17787987B}"/>
    <cellStyle name="Normal 8 2 7 2" xfId="2105" xr:uid="{DAB202D5-79E1-4F61-B0AD-302D921E44A6}"/>
    <cellStyle name="Normal 8 2 7 2 2" xfId="2106" xr:uid="{AD825941-68F9-48A8-8541-479AA77511BA}"/>
    <cellStyle name="Normal 8 2 7 3" xfId="2107" xr:uid="{DB9C03FF-1647-47C9-82A1-13790B3BA6F6}"/>
    <cellStyle name="Normal 8 2 7 3 2" xfId="6286" xr:uid="{87BF1582-78D5-4B31-9189-8EC37C482E6B}"/>
    <cellStyle name="Normal 8 2 7 4" xfId="3750" xr:uid="{3AA72BAE-088B-4640-A829-6BB1EB795384}"/>
    <cellStyle name="Normal 8 2 8" xfId="2108" xr:uid="{CDF8148D-DB87-466A-A3EA-1634172218FF}"/>
    <cellStyle name="Normal 8 2 8 2" xfId="2109" xr:uid="{FE730D05-DC23-4256-974B-252E42F48C69}"/>
    <cellStyle name="Normal 8 2 8 3" xfId="3751" xr:uid="{DBC7E77A-BDB2-4407-ACF9-D75B54D824B9}"/>
    <cellStyle name="Normal 8 2 8 4" xfId="3752" xr:uid="{2FBC5A09-1E85-4C8B-B27D-F7AE88B8D919}"/>
    <cellStyle name="Normal 8 2 9" xfId="2110" xr:uid="{C9044288-3F8A-401E-820F-34368756D51D}"/>
    <cellStyle name="Normal 8 2 9 2" xfId="6287" xr:uid="{18C85B9E-3170-450C-90A1-250D6FBB78CB}"/>
    <cellStyle name="Normal 8 3" xfId="154" xr:uid="{906C9FB5-BF54-467E-B541-1DCF966384DF}"/>
    <cellStyle name="Normal 8 3 10" xfId="3753" xr:uid="{6A2FF71F-70EB-4F09-AF2F-20167E381130}"/>
    <cellStyle name="Normal 8 3 11" xfId="3754" xr:uid="{3140F376-2A78-406D-B71B-5F1C9ECD813B}"/>
    <cellStyle name="Normal 8 3 2" xfId="155" xr:uid="{C6275715-8F82-43CA-A1B2-E26F90EFAD19}"/>
    <cellStyle name="Normal 8 3 2 2" xfId="156" xr:uid="{8CD289A2-4F16-47A9-B5D6-0C63D5F2A995}"/>
    <cellStyle name="Normal 8 3 2 2 2" xfId="384" xr:uid="{54A0BFF6-A878-40D7-AB64-137099F109A1}"/>
    <cellStyle name="Normal 8 3 2 2 2 2" xfId="784" xr:uid="{EA6977BB-6B93-4629-A1E8-F628EEB45E25}"/>
    <cellStyle name="Normal 8 3 2 2 2 2 2" xfId="2111" xr:uid="{0204C85B-76A3-410F-8543-E5176D669212}"/>
    <cellStyle name="Normal 8 3 2 2 2 2 2 2" xfId="2112" xr:uid="{BBEC1F67-D231-4FAD-AB01-A1EDABAD620A}"/>
    <cellStyle name="Normal 8 3 2 2 2 2 3" xfId="2113" xr:uid="{3AB08554-6012-4CAC-9FFA-896C2484D3D1}"/>
    <cellStyle name="Normal 8 3 2 2 2 2 3 2" xfId="6288" xr:uid="{70EDD550-B107-4672-8B95-C85A792AF263}"/>
    <cellStyle name="Normal 8 3 2 2 2 2 4" xfId="3755" xr:uid="{DF1736BD-2B65-4839-8989-433C2C054465}"/>
    <cellStyle name="Normal 8 3 2 2 2 3" xfId="2114" xr:uid="{C723EC90-F723-465C-B884-9683AFD217E4}"/>
    <cellStyle name="Normal 8 3 2 2 2 3 2" xfId="2115" xr:uid="{4B074C96-04A7-43E6-B475-D087678ECE9E}"/>
    <cellStyle name="Normal 8 3 2 2 2 3 3" xfId="3756" xr:uid="{A5FE8E5D-B5BB-4658-B16B-750531FBCB58}"/>
    <cellStyle name="Normal 8 3 2 2 2 3 4" xfId="3757" xr:uid="{FE94F078-7E57-42B6-AE6E-26488EBA12B5}"/>
    <cellStyle name="Normal 8 3 2 2 2 4" xfId="2116" xr:uid="{1B5EB611-4C5E-4408-A266-1B58E0F1FEAE}"/>
    <cellStyle name="Normal 8 3 2 2 2 4 2" xfId="6289" xr:uid="{B60F8967-522E-4FC0-A1FC-DDA752C2D0B6}"/>
    <cellStyle name="Normal 8 3 2 2 2 5" xfId="3758" xr:uid="{EDFB2DF5-94B8-4651-A085-FFFBFE9AE843}"/>
    <cellStyle name="Normal 8 3 2 2 2 6" xfId="3759" xr:uid="{53BBF219-9C78-4E84-B3D8-F5210B08A1FC}"/>
    <cellStyle name="Normal 8 3 2 2 3" xfId="785" xr:uid="{BA09F10E-DB00-4358-867D-45D2129A2086}"/>
    <cellStyle name="Normal 8 3 2 2 3 2" xfId="2117" xr:uid="{4FB7DD59-51C8-4FB3-84B3-8252A291FC5F}"/>
    <cellStyle name="Normal 8 3 2 2 3 2 2" xfId="2118" xr:uid="{05C96DFB-2342-4D03-81C7-631508BA6ABF}"/>
    <cellStyle name="Normal 8 3 2 2 3 2 3" xfId="3760" xr:uid="{9D8E71E4-A4FD-48EF-9280-D5E94BA637AC}"/>
    <cellStyle name="Normal 8 3 2 2 3 2 4" xfId="3761" xr:uid="{C0FD93D8-55B9-4F45-8A19-80CC10F11222}"/>
    <cellStyle name="Normal 8 3 2 2 3 3" xfId="2119" xr:uid="{7C257145-F146-4385-A5C6-11FAE2BFBE4A}"/>
    <cellStyle name="Normal 8 3 2 2 3 3 2" xfId="6290" xr:uid="{1410606F-00E2-4570-A6B1-9E87E5901B6A}"/>
    <cellStyle name="Normal 8 3 2 2 3 4" xfId="3762" xr:uid="{70C91D0D-444D-4CBB-A4DE-6A3C1F0E55B5}"/>
    <cellStyle name="Normal 8 3 2 2 3 5" xfId="3763" xr:uid="{5178028E-EB50-45ED-8D78-5A648D3106AE}"/>
    <cellStyle name="Normal 8 3 2 2 4" xfId="2120" xr:uid="{9D881600-B0D6-48AC-B26C-794CDF58FE88}"/>
    <cellStyle name="Normal 8 3 2 2 4 2" xfId="2121" xr:uid="{92674ED4-C276-401B-8390-1B9CAC15637A}"/>
    <cellStyle name="Normal 8 3 2 2 4 3" xfId="3764" xr:uid="{93D405B8-AA26-487D-B4E7-F2F94977810A}"/>
    <cellStyle name="Normal 8 3 2 2 4 4" xfId="3765" xr:uid="{286964E1-0DED-4B4D-A3BB-0F84B6BB5EB5}"/>
    <cellStyle name="Normal 8 3 2 2 5" xfId="2122" xr:uid="{FD8F44B6-48DF-4F38-9A83-EB18F188AA64}"/>
    <cellStyle name="Normal 8 3 2 2 5 2" xfId="3766" xr:uid="{9186AB3B-1857-4D09-80AC-5B6818216260}"/>
    <cellStyle name="Normal 8 3 2 2 5 3" xfId="3767" xr:uid="{3BC5710E-7EB7-411C-97D1-DE51794201FF}"/>
    <cellStyle name="Normal 8 3 2 2 5 4" xfId="3768" xr:uid="{AC80F6A3-CA5B-4DA4-A89F-E2D677E8875E}"/>
    <cellStyle name="Normal 8 3 2 2 6" xfId="3769" xr:uid="{4FBA2CE4-CE3B-44D2-B118-BDC71024451E}"/>
    <cellStyle name="Normal 8 3 2 2 7" xfId="3770" xr:uid="{B85B8001-4FAE-4424-95DE-A7C6D1279952}"/>
    <cellStyle name="Normal 8 3 2 2 8" xfId="3771" xr:uid="{E46E01AD-EEFD-4E71-BB0F-CCF1564AC1B6}"/>
    <cellStyle name="Normal 8 3 2 3" xfId="385" xr:uid="{23E3B4C5-E177-464B-9640-1042F94EE492}"/>
    <cellStyle name="Normal 8 3 2 3 2" xfId="786" xr:uid="{7CF2D7EA-844F-4D3A-B86D-B03CE450B56C}"/>
    <cellStyle name="Normal 8 3 2 3 2 2" xfId="787" xr:uid="{1B89F0C5-D187-43D9-82B5-34BC7FDAAFB1}"/>
    <cellStyle name="Normal 8 3 2 3 2 2 2" xfId="2123" xr:uid="{84B13FF1-B71A-401D-ACD0-2C40BA0D6CA4}"/>
    <cellStyle name="Normal 8 3 2 3 2 2 2 2" xfId="2124" xr:uid="{7CEFEB49-E2E7-42EE-BD26-4F28B7A44772}"/>
    <cellStyle name="Normal 8 3 2 3 2 2 3" xfId="2125" xr:uid="{89236A78-209F-4E09-91FF-03C842918A56}"/>
    <cellStyle name="Normal 8 3 2 3 2 2 3 2" xfId="6291" xr:uid="{0EB57AB4-499E-4355-83E4-60476B684967}"/>
    <cellStyle name="Normal 8 3 2 3 2 2 4" xfId="6292" xr:uid="{F342D6AD-A1EC-4109-A1EC-93082BF3561E}"/>
    <cellStyle name="Normal 8 3 2 3 2 3" xfId="2126" xr:uid="{8A49D53F-B6DD-4A8B-BFFD-2B5E70615731}"/>
    <cellStyle name="Normal 8 3 2 3 2 3 2" xfId="2127" xr:uid="{8BFE519B-EE84-411F-A805-3C6827AD893A}"/>
    <cellStyle name="Normal 8 3 2 3 2 4" xfId="2128" xr:uid="{29A432FE-F374-4C88-B1E8-1C73D4A862FB}"/>
    <cellStyle name="Normal 8 3 2 3 2 4 2" xfId="6293" xr:uid="{D461968A-8CC0-4715-AC02-E150EB7D355C}"/>
    <cellStyle name="Normal 8 3 2 3 2 5" xfId="6294" xr:uid="{CA37A1FD-7B50-49FA-9920-A71F660CC762}"/>
    <cellStyle name="Normal 8 3 2 3 3" xfId="788" xr:uid="{9176035A-71B5-4633-9E3C-97027DD06A2D}"/>
    <cellStyle name="Normal 8 3 2 3 3 2" xfId="2129" xr:uid="{A14E8987-99EF-47F3-8E7A-8DAF96D5E8A8}"/>
    <cellStyle name="Normal 8 3 2 3 3 2 2" xfId="2130" xr:uid="{3A87B230-9EB5-4FBF-8B7B-8C75F4070E90}"/>
    <cellStyle name="Normal 8 3 2 3 3 3" xfId="2131" xr:uid="{E574801D-F040-4B74-B15A-BE2AA69C5E41}"/>
    <cellStyle name="Normal 8 3 2 3 3 3 2" xfId="6295" xr:uid="{78AC8353-D53F-48A6-ADE5-7B5D706D6716}"/>
    <cellStyle name="Normal 8 3 2 3 3 4" xfId="3772" xr:uid="{CAF189D3-2189-4B62-8574-2AB4830F0D27}"/>
    <cellStyle name="Normal 8 3 2 3 4" xfId="2132" xr:uid="{95CF8C17-AFD2-46CB-B451-01EB3EBE2664}"/>
    <cellStyle name="Normal 8 3 2 3 4 2" xfId="2133" xr:uid="{9C3D8E06-5967-4CB8-90AB-B39516DEE7D1}"/>
    <cellStyle name="Normal 8 3 2 3 5" xfId="2134" xr:uid="{F1D2149F-E7D3-4D14-BE2C-047A94B0C3C2}"/>
    <cellStyle name="Normal 8 3 2 3 5 2" xfId="6296" xr:uid="{E810D05D-0537-4258-A4CD-00E75E982779}"/>
    <cellStyle name="Normal 8 3 2 3 6" xfId="3773" xr:uid="{9B78D3BA-B904-4076-9912-F2044AB5B306}"/>
    <cellStyle name="Normal 8 3 2 4" xfId="386" xr:uid="{BC2E3D21-B0F0-4261-8DF0-1CA3284A2634}"/>
    <cellStyle name="Normal 8 3 2 4 2" xfId="789" xr:uid="{1D02A309-ECAD-489C-9F9F-739D3E2D162F}"/>
    <cellStyle name="Normal 8 3 2 4 2 2" xfId="2135" xr:uid="{338C93FB-165B-44B4-8403-C431623718BB}"/>
    <cellStyle name="Normal 8 3 2 4 2 2 2" xfId="2136" xr:uid="{3A99CEEF-A9FF-4195-8382-ADD3A8A23E63}"/>
    <cellStyle name="Normal 8 3 2 4 2 3" xfId="2137" xr:uid="{ED81B674-E2CF-4D2E-9960-D9DD44EAE1F4}"/>
    <cellStyle name="Normal 8 3 2 4 2 3 2" xfId="6297" xr:uid="{69F01E6C-6182-49CF-BFAD-AE52B2E897DF}"/>
    <cellStyle name="Normal 8 3 2 4 2 4" xfId="3774" xr:uid="{B3B27C00-18EF-4CE3-9915-BD7103F6B9CB}"/>
    <cellStyle name="Normal 8 3 2 4 3" xfId="2138" xr:uid="{8363B92B-3D55-43B8-820B-70365ECCE573}"/>
    <cellStyle name="Normal 8 3 2 4 3 2" xfId="2139" xr:uid="{FE221BAA-D989-41FD-BC7C-533344A1304B}"/>
    <cellStyle name="Normal 8 3 2 4 4" xfId="2140" xr:uid="{31B1050D-9041-49B8-97C8-BD71506276F9}"/>
    <cellStyle name="Normal 8 3 2 4 4 2" xfId="6298" xr:uid="{80A0F560-E38B-43F5-96A1-36DF5A944CC9}"/>
    <cellStyle name="Normal 8 3 2 4 5" xfId="3775" xr:uid="{DD953ACF-66E1-42D8-97B4-6311AB59A9C0}"/>
    <cellStyle name="Normal 8 3 2 5" xfId="387" xr:uid="{148F15AF-4A50-407D-B460-3F5CFCF30853}"/>
    <cellStyle name="Normal 8 3 2 5 2" xfId="2141" xr:uid="{9ADF799D-C88F-4FB1-8643-98B9772CDB1A}"/>
    <cellStyle name="Normal 8 3 2 5 2 2" xfId="2142" xr:uid="{2815DFB5-97E5-458C-9434-5671644521CA}"/>
    <cellStyle name="Normal 8 3 2 5 3" xfId="2143" xr:uid="{45F9FD6A-19A6-4A6D-B249-64CC377D8576}"/>
    <cellStyle name="Normal 8 3 2 5 3 2" xfId="6299" xr:uid="{12377CE6-4D52-477F-99BC-C0BBD6E6B937}"/>
    <cellStyle name="Normal 8 3 2 5 4" xfId="3776" xr:uid="{1E57344E-B76A-40D5-A36A-7826CC7D6E2E}"/>
    <cellStyle name="Normal 8 3 2 6" xfId="2144" xr:uid="{991BC850-C3E5-44C5-B7D4-50A91CCC9763}"/>
    <cellStyle name="Normal 8 3 2 6 2" xfId="2145" xr:uid="{1ABB7F30-843C-4B9A-A17C-BB50EB40FE12}"/>
    <cellStyle name="Normal 8 3 2 6 3" xfId="3777" xr:uid="{890DFAFD-BEE3-4782-BDB8-B9B1B9152043}"/>
    <cellStyle name="Normal 8 3 2 6 4" xfId="3778" xr:uid="{F58EBE9E-4E4D-4D10-BBFC-FBE3D57818BD}"/>
    <cellStyle name="Normal 8 3 2 7" xfId="2146" xr:uid="{38D2506B-AA93-4F35-AF17-9037C0499264}"/>
    <cellStyle name="Normal 8 3 2 7 2" xfId="6300" xr:uid="{F762FC80-0B01-4EE4-8FA7-4A207DC3281F}"/>
    <cellStyle name="Normal 8 3 2 8" xfId="3779" xr:uid="{E33DC247-6F5A-4B6A-872B-17A25FBE3808}"/>
    <cellStyle name="Normal 8 3 2 9" xfId="3780" xr:uid="{66A5FD89-E0C6-4DA2-96D2-7F626EC7CAFD}"/>
    <cellStyle name="Normal 8 3 3" xfId="157" xr:uid="{63CD332E-9D28-4A38-B6D7-E19405A57AD8}"/>
    <cellStyle name="Normal 8 3 3 2" xfId="158" xr:uid="{4E595535-BBA2-45B9-9DED-A234D1769490}"/>
    <cellStyle name="Normal 8 3 3 2 2" xfId="790" xr:uid="{CAF5B1DB-5FC4-49AE-B0BC-984DE811DF35}"/>
    <cellStyle name="Normal 8 3 3 2 2 2" xfId="2147" xr:uid="{D73CBA73-4BB0-48E4-8A7E-500FA37C066A}"/>
    <cellStyle name="Normal 8 3 3 2 2 2 2" xfId="2148" xr:uid="{45F258F9-90A0-49B3-8E2C-2B605202748D}"/>
    <cellStyle name="Normal 8 3 3 2 2 2 2 2" xfId="4493" xr:uid="{211D6C6C-82E9-4249-96E6-69E1068AFB3E}"/>
    <cellStyle name="Normal 8 3 3 2 2 2 3" xfId="4494" xr:uid="{C0BE1CCB-E6AE-468D-AA41-6B2781715D05}"/>
    <cellStyle name="Normal 8 3 3 2 2 3" xfId="2149" xr:uid="{73A1A2D9-47D5-40C7-844F-DEA7EBC69E88}"/>
    <cellStyle name="Normal 8 3 3 2 2 3 2" xfId="4495" xr:uid="{33BA1B6D-6F7F-453E-8E91-B2DE80DAD55B}"/>
    <cellStyle name="Normal 8 3 3 2 2 4" xfId="3781" xr:uid="{EB9656DE-984A-40DE-B80A-BAE75D9BC93C}"/>
    <cellStyle name="Normal 8 3 3 2 3" xfId="2150" xr:uid="{2F047090-CB79-418B-B3A2-43819F8A1B77}"/>
    <cellStyle name="Normal 8 3 3 2 3 2" xfId="2151" xr:uid="{049E00EE-D375-4197-ACF0-08843FB6E4C0}"/>
    <cellStyle name="Normal 8 3 3 2 3 2 2" xfId="4496" xr:uid="{B054C95C-EB77-4B9B-B1E7-80C99FA9E74F}"/>
    <cellStyle name="Normal 8 3 3 2 3 3" xfId="3782" xr:uid="{543FD0E5-50DD-44D2-8100-51CAD67A58E6}"/>
    <cellStyle name="Normal 8 3 3 2 3 4" xfId="3783" xr:uid="{548931A5-7A5F-4370-95B7-907FD5C827EE}"/>
    <cellStyle name="Normal 8 3 3 2 4" xfId="2152" xr:uid="{26657B8F-39C0-452A-9867-98270E222574}"/>
    <cellStyle name="Normal 8 3 3 2 4 2" xfId="4497" xr:uid="{4F176AC7-3570-4E85-A439-DA293DD402B9}"/>
    <cellStyle name="Normal 8 3 3 2 5" xfId="3784" xr:uid="{A493F7FF-2B6E-4181-A3EE-8F0773BA2F8A}"/>
    <cellStyle name="Normal 8 3 3 2 6" xfId="3785" xr:uid="{9803CD9F-2BAC-4113-96B6-6E7732774976}"/>
    <cellStyle name="Normal 8 3 3 3" xfId="388" xr:uid="{7330BD11-559A-4BE0-8EAB-93193B6E5C2E}"/>
    <cellStyle name="Normal 8 3 3 3 2" xfId="2153" xr:uid="{B025DCD6-4777-44CE-B11B-93CD000397E4}"/>
    <cellStyle name="Normal 8 3 3 3 2 2" xfId="2154" xr:uid="{77A65DE1-4A6D-4D08-A7E5-7590487E4B32}"/>
    <cellStyle name="Normal 8 3 3 3 2 2 2" xfId="4498" xr:uid="{8E60F5A6-99D1-45DA-8D3D-0FC72F849BD5}"/>
    <cellStyle name="Normal 8 3 3 3 2 3" xfId="3786" xr:uid="{56042BA6-BB66-42F2-815E-EC4EA604E435}"/>
    <cellStyle name="Normal 8 3 3 3 2 4" xfId="3787" xr:uid="{B7BFAE33-B2AF-4822-85A5-B6560A69684C}"/>
    <cellStyle name="Normal 8 3 3 3 3" xfId="2155" xr:uid="{E0C03670-40D8-446B-8571-6A57C975F171}"/>
    <cellStyle name="Normal 8 3 3 3 3 2" xfId="4499" xr:uid="{3E9AA6C5-B2F8-4A3D-992D-29A99C033FC8}"/>
    <cellStyle name="Normal 8 3 3 3 4" xfId="3788" xr:uid="{44A4C2BC-F5C9-47BB-B297-F33506330F4A}"/>
    <cellStyle name="Normal 8 3 3 3 5" xfId="3789" xr:uid="{08323892-6C77-4D39-A345-757BDBE15DAD}"/>
    <cellStyle name="Normal 8 3 3 4" xfId="2156" xr:uid="{BB74F887-767C-49A0-92B0-BA0075B4A39C}"/>
    <cellStyle name="Normal 8 3 3 4 2" xfId="2157" xr:uid="{F452C280-0030-46FA-AF77-B9C2E3F5F4A8}"/>
    <cellStyle name="Normal 8 3 3 4 2 2" xfId="4500" xr:uid="{E56C9352-7ED4-4948-88DF-A5A7DE2F5E88}"/>
    <cellStyle name="Normal 8 3 3 4 3" xfId="3790" xr:uid="{DAC50746-86C4-4459-9929-0FEA8BCA2A7E}"/>
    <cellStyle name="Normal 8 3 3 4 4" xfId="3791" xr:uid="{F150F107-C385-4F24-B7B5-61699646AB74}"/>
    <cellStyle name="Normal 8 3 3 5" xfId="2158" xr:uid="{586DA898-5A01-43D1-8CFF-9ECDA2C3CE85}"/>
    <cellStyle name="Normal 8 3 3 5 2" xfId="3792" xr:uid="{41C4B58A-FE14-49AA-90B8-37A274BB9D33}"/>
    <cellStyle name="Normal 8 3 3 5 3" xfId="3793" xr:uid="{1B66AC13-8EAB-4236-9DD0-5FE640C4C1EF}"/>
    <cellStyle name="Normal 8 3 3 5 4" xfId="3794" xr:uid="{FA7BEE73-F432-4AC2-8E6C-2B3E97F6790B}"/>
    <cellStyle name="Normal 8 3 3 6" xfId="3795" xr:uid="{AE7246F8-4352-43D1-BF65-056F4A104ECB}"/>
    <cellStyle name="Normal 8 3 3 7" xfId="3796" xr:uid="{2D954EA0-E9CB-46E3-A4B1-164ACBB571F6}"/>
    <cellStyle name="Normal 8 3 3 8" xfId="3797" xr:uid="{AE3BCCD3-49EA-45A5-B4DF-0CBF53BD8702}"/>
    <cellStyle name="Normal 8 3 4" xfId="159" xr:uid="{C0EB5508-3500-4249-9960-13BA7AEE8A69}"/>
    <cellStyle name="Normal 8 3 4 2" xfId="791" xr:uid="{6B2F438D-EB1F-4B62-B7E4-0A85ABDE8FE7}"/>
    <cellStyle name="Normal 8 3 4 2 2" xfId="792" xr:uid="{34BBFD4A-1E26-40C9-9C39-B1E404942A42}"/>
    <cellStyle name="Normal 8 3 4 2 2 2" xfId="2159" xr:uid="{201D6D2F-1FB7-49BF-BA65-EE3168E7A86D}"/>
    <cellStyle name="Normal 8 3 4 2 2 2 2" xfId="2160" xr:uid="{1A6D1C53-0A55-4849-8F2C-F05B80B3C188}"/>
    <cellStyle name="Normal 8 3 4 2 2 3" xfId="2161" xr:uid="{99D8062C-EC5A-4CF6-A645-7409917B2C1D}"/>
    <cellStyle name="Normal 8 3 4 2 2 3 2" xfId="6301" xr:uid="{47DB297C-4BDF-4CD6-AB76-87C7D81C7A1F}"/>
    <cellStyle name="Normal 8 3 4 2 2 4" xfId="3798" xr:uid="{9CB680F7-6BE9-4C1B-AE63-D94581CD34C4}"/>
    <cellStyle name="Normal 8 3 4 2 3" xfId="2162" xr:uid="{6ACD3DFC-2C40-43FB-BBEE-D0E5C5F82348}"/>
    <cellStyle name="Normal 8 3 4 2 3 2" xfId="2163" xr:uid="{7A907688-C001-4C26-BC80-1751F10798BC}"/>
    <cellStyle name="Normal 8 3 4 2 4" xfId="2164" xr:uid="{72476C75-6F1D-4718-A735-CAC61B6C8E8B}"/>
    <cellStyle name="Normal 8 3 4 2 4 2" xfId="6302" xr:uid="{E9CBEC7A-8449-49A2-9A53-73E6275D1F25}"/>
    <cellStyle name="Normal 8 3 4 2 5" xfId="3799" xr:uid="{0CD6D7D8-1263-4D06-98BC-978D4F8CD707}"/>
    <cellStyle name="Normal 8 3 4 3" xfId="793" xr:uid="{4A807423-0AA4-4F11-86A9-0910450A23F9}"/>
    <cellStyle name="Normal 8 3 4 3 2" xfId="2165" xr:uid="{B4F64290-2D77-4A7E-BFC2-D2A808470D33}"/>
    <cellStyle name="Normal 8 3 4 3 2 2" xfId="2166" xr:uid="{58882E01-1767-4A7A-8257-6B15B4DE8B86}"/>
    <cellStyle name="Normal 8 3 4 3 3" xfId="2167" xr:uid="{09FA1E44-E32B-44F1-A58C-F99CF19FC30E}"/>
    <cellStyle name="Normal 8 3 4 3 3 2" xfId="6303" xr:uid="{21604DBB-86B5-4A69-97AD-219F564A15DE}"/>
    <cellStyle name="Normal 8 3 4 3 4" xfId="3800" xr:uid="{0F2795A0-B8E4-45B4-877C-12CB98F5CB1D}"/>
    <cellStyle name="Normal 8 3 4 4" xfId="2168" xr:uid="{E01B2D5A-9E06-4F45-9956-3B8A76DC764A}"/>
    <cellStyle name="Normal 8 3 4 4 2" xfId="2169" xr:uid="{F716EE04-E895-424D-AA6F-60666B351113}"/>
    <cellStyle name="Normal 8 3 4 4 3" xfId="3801" xr:uid="{B48D25EB-0161-4F6E-BEE9-AB8E91AE2894}"/>
    <cellStyle name="Normal 8 3 4 4 4" xfId="3802" xr:uid="{147BDF6B-20E7-4F44-BFDD-A892FA5DD312}"/>
    <cellStyle name="Normal 8 3 4 5" xfId="2170" xr:uid="{E314B923-3269-4277-B891-0D869461F975}"/>
    <cellStyle name="Normal 8 3 4 5 2" xfId="6304" xr:uid="{CFE2B326-3671-4A46-B4A0-AD982A405157}"/>
    <cellStyle name="Normal 8 3 4 6" xfId="3803" xr:uid="{913CCBDE-EFA2-493F-A00B-62936BA2BC8F}"/>
    <cellStyle name="Normal 8 3 4 7" xfId="3804" xr:uid="{E9EBD669-3F8C-4798-8A78-E60FEBBFE20F}"/>
    <cellStyle name="Normal 8 3 5" xfId="389" xr:uid="{151BC8E4-CDF5-430C-9344-3294335F9CF8}"/>
    <cellStyle name="Normal 8 3 5 2" xfId="794" xr:uid="{5565E24C-BBAF-4CDB-A809-2B5DD5FE8042}"/>
    <cellStyle name="Normal 8 3 5 2 2" xfId="2171" xr:uid="{99987B78-59E8-420F-BB4A-39720BAED73C}"/>
    <cellStyle name="Normal 8 3 5 2 2 2" xfId="2172" xr:uid="{8928847C-0FF2-4444-9062-C0389627BFB3}"/>
    <cellStyle name="Normal 8 3 5 2 3" xfId="2173" xr:uid="{DA26AB96-6DAE-4EDD-8F18-A3496ED10380}"/>
    <cellStyle name="Normal 8 3 5 2 3 2" xfId="6305" xr:uid="{D1A1F6CD-5624-46D4-8E63-25D5E906C028}"/>
    <cellStyle name="Normal 8 3 5 2 4" xfId="3805" xr:uid="{8B625F1B-57E2-4073-8308-15EB175CE3AC}"/>
    <cellStyle name="Normal 8 3 5 3" xfId="2174" xr:uid="{4C672996-D4AE-4A78-80A1-19EB1D2A39BC}"/>
    <cellStyle name="Normal 8 3 5 3 2" xfId="2175" xr:uid="{4DB20973-175A-4167-BC03-55DD1EC7A491}"/>
    <cellStyle name="Normal 8 3 5 3 3" xfId="3806" xr:uid="{8D3624BF-CF49-4737-80E6-EE6268E72ADD}"/>
    <cellStyle name="Normal 8 3 5 3 4" xfId="3807" xr:uid="{899C7EBD-950A-4218-B571-0119990FC84C}"/>
    <cellStyle name="Normal 8 3 5 4" xfId="2176" xr:uid="{E596B74E-DA56-4356-8BCF-7603316946B4}"/>
    <cellStyle name="Normal 8 3 5 4 2" xfId="6306" xr:uid="{B4CD8B85-E25E-4DD9-B7D2-806FACDA2536}"/>
    <cellStyle name="Normal 8 3 5 5" xfId="3808" xr:uid="{5D6ACBF0-7FD5-4A56-B6F0-7F67FBFCD5C6}"/>
    <cellStyle name="Normal 8 3 5 6" xfId="3809" xr:uid="{556FAE8A-95A1-4B4F-B935-7BE8B8D28186}"/>
    <cellStyle name="Normal 8 3 6" xfId="390" xr:uid="{111FC74C-3CD2-4D00-878B-551598844DCC}"/>
    <cellStyle name="Normal 8 3 6 2" xfId="2177" xr:uid="{A7129A31-EAF1-4B2B-A6CA-5270661D0236}"/>
    <cellStyle name="Normal 8 3 6 2 2" xfId="2178" xr:uid="{1E1ECCE1-51DC-4D64-B85E-2A5B0F7C5AB6}"/>
    <cellStyle name="Normal 8 3 6 2 3" xfId="3810" xr:uid="{65C9B451-EDF6-4CD1-B2C9-1DE98943FDCF}"/>
    <cellStyle name="Normal 8 3 6 2 4" xfId="3811" xr:uid="{48E8FDA1-298C-4B34-A5DA-EF6B53062511}"/>
    <cellStyle name="Normal 8 3 6 3" xfId="2179" xr:uid="{4987BF52-8C1F-4475-BB50-686BF52935C5}"/>
    <cellStyle name="Normal 8 3 6 3 2" xfId="6307" xr:uid="{42C21ABF-CA8A-400E-8734-799A387BA7AB}"/>
    <cellStyle name="Normal 8 3 6 4" xfId="3812" xr:uid="{866BE23C-5598-46EA-979F-CD17D6DB35BE}"/>
    <cellStyle name="Normal 8 3 6 5" xfId="3813" xr:uid="{B307FEF9-21D3-4FDC-8E9D-7170CF031437}"/>
    <cellStyle name="Normal 8 3 7" xfId="2180" xr:uid="{1A5C3418-89B0-47AB-A1C0-762F5A315EF0}"/>
    <cellStyle name="Normal 8 3 7 2" xfId="2181" xr:uid="{97858E35-3552-4C9C-9960-BB241B741948}"/>
    <cellStyle name="Normal 8 3 7 3" xfId="3814" xr:uid="{CA2E2471-5B14-46D3-B875-52FE66610D00}"/>
    <cellStyle name="Normal 8 3 7 4" xfId="3815" xr:uid="{1C4F9BA9-88AB-449A-9180-D0960A279507}"/>
    <cellStyle name="Normal 8 3 8" xfId="2182" xr:uid="{5E33C392-D406-4D61-BD4C-0A672FF26897}"/>
    <cellStyle name="Normal 8 3 8 2" xfId="3816" xr:uid="{DB978B29-A318-4D49-A86F-43B78B86B14E}"/>
    <cellStyle name="Normal 8 3 8 3" xfId="3817" xr:uid="{856014CD-3E4A-47D8-85B1-F1ED4B411947}"/>
    <cellStyle name="Normal 8 3 8 4" xfId="3818" xr:uid="{522D1C8F-786D-4CD1-9BA0-C8AEC3695E54}"/>
    <cellStyle name="Normal 8 3 9" xfId="3819" xr:uid="{853A25CD-60E9-46BF-B0F0-41D7D6E9AB6F}"/>
    <cellStyle name="Normal 8 4" xfId="160" xr:uid="{1E4F6C9D-0B63-4180-84E8-EB5FD8F21684}"/>
    <cellStyle name="Normal 8 4 10" xfId="3820" xr:uid="{619B3D48-7382-4D26-AE5B-CF4F0159397A}"/>
    <cellStyle name="Normal 8 4 11" xfId="3821" xr:uid="{6E23EC37-EDBB-4572-BED5-2968FB91CDEE}"/>
    <cellStyle name="Normal 8 4 2" xfId="161" xr:uid="{9B1A4F67-15AF-4C41-8EC2-C72D17992FC3}"/>
    <cellStyle name="Normal 8 4 2 2" xfId="391" xr:uid="{E84A653E-98ED-4DAF-AFAF-6D378006460A}"/>
    <cellStyle name="Normal 8 4 2 2 2" xfId="795" xr:uid="{CFBC5912-7198-4460-B8DE-E11C091AE5F8}"/>
    <cellStyle name="Normal 8 4 2 2 2 2" xfId="796" xr:uid="{0A6AD3B1-F089-42F4-B91E-4C64233EE452}"/>
    <cellStyle name="Normal 8 4 2 2 2 2 2" xfId="2183" xr:uid="{E3F1A2AD-DFC2-4A95-ACA7-2ED6DAE4738F}"/>
    <cellStyle name="Normal 8 4 2 2 2 2 3" xfId="3822" xr:uid="{01D7B52C-F964-414D-A2A5-92CC5A06AE52}"/>
    <cellStyle name="Normal 8 4 2 2 2 2 4" xfId="3823" xr:uid="{1B4F4D85-5789-4EB8-B25D-AD037104B3F6}"/>
    <cellStyle name="Normal 8 4 2 2 2 3" xfId="2184" xr:uid="{A6333973-1AB6-4F56-A836-9EAC232B9260}"/>
    <cellStyle name="Normal 8 4 2 2 2 3 2" xfId="3824" xr:uid="{56CCD9CC-8DF7-4E2D-ACF2-1D3111960637}"/>
    <cellStyle name="Normal 8 4 2 2 2 3 3" xfId="3825" xr:uid="{CEEF31BF-FDAA-4BF7-B4ED-16E1ACAD086E}"/>
    <cellStyle name="Normal 8 4 2 2 2 3 4" xfId="3826" xr:uid="{774B7B77-E6A7-48F4-A2E2-A68162BA4885}"/>
    <cellStyle name="Normal 8 4 2 2 2 4" xfId="3827" xr:uid="{7650D907-405E-458B-9519-E5C971487F62}"/>
    <cellStyle name="Normal 8 4 2 2 2 5" xfId="3828" xr:uid="{83238314-D8C6-4F04-A850-1A8B741335BB}"/>
    <cellStyle name="Normal 8 4 2 2 2 6" xfId="3829" xr:uid="{D49EB780-EAD1-4FD2-841F-86027B70C2E9}"/>
    <cellStyle name="Normal 8 4 2 2 3" xfId="797" xr:uid="{55F5FD80-BCCA-401F-BD9F-013AD5BCE609}"/>
    <cellStyle name="Normal 8 4 2 2 3 2" xfId="2185" xr:uid="{E7CF84AF-34DD-4CB8-B611-FD20C2686EE7}"/>
    <cellStyle name="Normal 8 4 2 2 3 2 2" xfId="3830" xr:uid="{BBE92AE4-D4D6-4312-AC38-BD2A38143024}"/>
    <cellStyle name="Normal 8 4 2 2 3 2 3" xfId="3831" xr:uid="{E2BF9966-B50D-46C3-8399-65C20C394752}"/>
    <cellStyle name="Normal 8 4 2 2 3 2 4" xfId="3832" xr:uid="{A8D7BDDC-B28B-4488-B9AD-C97988954C29}"/>
    <cellStyle name="Normal 8 4 2 2 3 3" xfId="3833" xr:uid="{2BB74CE1-D423-406C-B77D-A4646DB61F0A}"/>
    <cellStyle name="Normal 8 4 2 2 3 4" xfId="3834" xr:uid="{615D6C0F-1425-4909-945C-A2FC33854737}"/>
    <cellStyle name="Normal 8 4 2 2 3 5" xfId="3835" xr:uid="{33BC8BA5-8A90-4DE0-BD75-D7B503469E23}"/>
    <cellStyle name="Normal 8 4 2 2 4" xfId="2186" xr:uid="{4C2B1EF5-ACC8-46D3-8C80-259400C40ACC}"/>
    <cellStyle name="Normal 8 4 2 2 4 2" xfId="3836" xr:uid="{D82DF3CE-A711-4B2F-BB7D-D227EC652B2C}"/>
    <cellStyle name="Normal 8 4 2 2 4 3" xfId="3837" xr:uid="{65F65949-3666-46D1-94F4-3F757CA5CB95}"/>
    <cellStyle name="Normal 8 4 2 2 4 4" xfId="3838" xr:uid="{3C8332A4-ACB2-4EA8-8625-1C066CBC8B1C}"/>
    <cellStyle name="Normal 8 4 2 2 5" xfId="3839" xr:uid="{3071CDDF-99FE-40DE-8605-660A114615AB}"/>
    <cellStyle name="Normal 8 4 2 2 5 2" xfId="3840" xr:uid="{4424079C-1417-48FC-8D4D-D0210B4F1CA3}"/>
    <cellStyle name="Normal 8 4 2 2 5 3" xfId="3841" xr:uid="{FCE9642F-BD9D-42B7-9533-3BE64E6D14D5}"/>
    <cellStyle name="Normal 8 4 2 2 5 4" xfId="3842" xr:uid="{4BC9CACD-148E-4106-A214-74C4A8DCF848}"/>
    <cellStyle name="Normal 8 4 2 2 6" xfId="3843" xr:uid="{E66D829D-0F37-499D-8DA9-FC576E03BB28}"/>
    <cellStyle name="Normal 8 4 2 2 7" xfId="3844" xr:uid="{F322C628-1444-4471-B7DA-D7A011610DEF}"/>
    <cellStyle name="Normal 8 4 2 2 8" xfId="3845" xr:uid="{5FBBA73C-D106-44E8-9DC8-E281896F0856}"/>
    <cellStyle name="Normal 8 4 2 3" xfId="798" xr:uid="{0B012B64-456A-4BC8-8581-B74B79A08CF4}"/>
    <cellStyle name="Normal 8 4 2 3 2" xfId="799" xr:uid="{518A307E-2594-43D4-9E4E-1256C358C094}"/>
    <cellStyle name="Normal 8 4 2 3 2 2" xfId="800" xr:uid="{89801641-DA91-436A-AFC7-D93E63EC743F}"/>
    <cellStyle name="Normal 8 4 2 3 2 3" xfId="3846" xr:uid="{EE9D1B36-8729-4423-A449-216F802C1622}"/>
    <cellStyle name="Normal 8 4 2 3 2 4" xfId="3847" xr:uid="{1A8A8EF8-38D6-4468-8BD7-7977EDA95DD2}"/>
    <cellStyle name="Normal 8 4 2 3 3" xfId="801" xr:uid="{AE277576-AA2B-4BF7-A985-658569506987}"/>
    <cellStyle name="Normal 8 4 2 3 3 2" xfId="3848" xr:uid="{63F8D0D0-7522-4E9F-B6C4-CA91ED561733}"/>
    <cellStyle name="Normal 8 4 2 3 3 3" xfId="3849" xr:uid="{BED7DC43-42C8-4849-AE17-773CC8665939}"/>
    <cellStyle name="Normal 8 4 2 3 3 4" xfId="3850" xr:uid="{F9D29013-4CF7-4ED6-B510-3137AACAD24E}"/>
    <cellStyle name="Normal 8 4 2 3 4" xfId="3851" xr:uid="{36A989D2-D007-4BEA-B558-20201B01A11E}"/>
    <cellStyle name="Normal 8 4 2 3 5" xfId="3852" xr:uid="{FD5D0142-0712-4EBE-A859-73A4129A965D}"/>
    <cellStyle name="Normal 8 4 2 3 6" xfId="3853" xr:uid="{81818D8C-3BB6-4778-9258-079DDCBF75E1}"/>
    <cellStyle name="Normal 8 4 2 4" xfId="802" xr:uid="{7E988591-459A-465E-BA36-78C2CF4FBE47}"/>
    <cellStyle name="Normal 8 4 2 4 2" xfId="803" xr:uid="{D237A3D4-F18D-40DA-9761-E30F8F4A8ACD}"/>
    <cellStyle name="Normal 8 4 2 4 2 2" xfId="3854" xr:uid="{68D9BC88-EAAD-4F87-AAB5-6AC4368D9E35}"/>
    <cellStyle name="Normal 8 4 2 4 2 3" xfId="3855" xr:uid="{C2730761-0640-4403-B2B1-30F0C9F0EDDF}"/>
    <cellStyle name="Normal 8 4 2 4 2 4" xfId="3856" xr:uid="{CAC2755A-14CE-4FE3-A2BF-9353550C4B70}"/>
    <cellStyle name="Normal 8 4 2 4 3" xfId="3857" xr:uid="{83AC300A-23D6-4D7D-A8EE-074C99B92FC6}"/>
    <cellStyle name="Normal 8 4 2 4 4" xfId="3858" xr:uid="{64E3AAB0-7259-4C09-B2D1-1BD6C2EF3668}"/>
    <cellStyle name="Normal 8 4 2 4 5" xfId="3859" xr:uid="{3A1F773B-70A1-491B-9E86-7BDDD32A6063}"/>
    <cellStyle name="Normal 8 4 2 5" xfId="804" xr:uid="{6B6082B7-8EB7-4DED-840B-F3024C8DB5A1}"/>
    <cellStyle name="Normal 8 4 2 5 2" xfId="3860" xr:uid="{DA01B122-BCA3-41AC-A86C-BC5292891554}"/>
    <cellStyle name="Normal 8 4 2 5 3" xfId="3861" xr:uid="{9D17E33F-F8F6-4291-9DAE-B20A9877E53F}"/>
    <cellStyle name="Normal 8 4 2 5 4" xfId="3862" xr:uid="{C1447636-5A39-4C9F-8860-DD91D8770EEE}"/>
    <cellStyle name="Normal 8 4 2 6" xfId="3863" xr:uid="{FB99B9A4-E30A-4E51-B0CF-4BFDDB5A4D21}"/>
    <cellStyle name="Normal 8 4 2 6 2" xfId="3864" xr:uid="{BF78102D-786C-4256-AED5-B0D1FB80099A}"/>
    <cellStyle name="Normal 8 4 2 6 3" xfId="3865" xr:uid="{1475E495-3968-4ED0-A36C-77B4FEE3339A}"/>
    <cellStyle name="Normal 8 4 2 6 4" xfId="3866" xr:uid="{AB297836-B5EA-47F7-9933-2A6186C71C25}"/>
    <cellStyle name="Normal 8 4 2 7" xfId="3867" xr:uid="{D35466FE-C145-4B70-B145-0CD542EEC035}"/>
    <cellStyle name="Normal 8 4 2 8" xfId="3868" xr:uid="{50E1A693-79AA-454C-A515-C8E2E3FE26CA}"/>
    <cellStyle name="Normal 8 4 2 9" xfId="3869" xr:uid="{E4888FD8-C5F3-4FD7-A312-7075BF49D3E1}"/>
    <cellStyle name="Normal 8 4 3" xfId="392" xr:uid="{259A4C3D-2ABF-4FBF-AF48-FE61427489D2}"/>
    <cellStyle name="Normal 8 4 3 2" xfId="805" xr:uid="{F285DDD3-1901-4EB4-9645-380A2B29F8BE}"/>
    <cellStyle name="Normal 8 4 3 2 2" xfId="806" xr:uid="{2C84BC71-D791-4D9A-AD13-4ABEDCBBFAD5}"/>
    <cellStyle name="Normal 8 4 3 2 2 2" xfId="2187" xr:uid="{E283ECC5-AA05-4E76-A681-A6590D0B3170}"/>
    <cellStyle name="Normal 8 4 3 2 2 2 2" xfId="2188" xr:uid="{E08F7FE6-37DB-4794-A91D-9CB8EDE9E883}"/>
    <cellStyle name="Normal 8 4 3 2 2 3" xfId="2189" xr:uid="{25F9BC82-D57F-48B0-9D7D-DF42C8C7A00B}"/>
    <cellStyle name="Normal 8 4 3 2 2 3 2" xfId="6308" xr:uid="{48CBC8F0-6693-4AD5-B3CF-E846FA948B22}"/>
    <cellStyle name="Normal 8 4 3 2 2 4" xfId="3870" xr:uid="{C8204687-D630-4262-A793-05484C1FAD38}"/>
    <cellStyle name="Normal 8 4 3 2 3" xfId="2190" xr:uid="{633D5914-F5BB-46E1-8C4B-9622792D5D27}"/>
    <cellStyle name="Normal 8 4 3 2 3 2" xfId="2191" xr:uid="{B42DB709-66EB-4769-B15A-CB6E89F8C616}"/>
    <cellStyle name="Normal 8 4 3 2 3 3" xfId="3871" xr:uid="{772DBA48-3D25-4BF5-9CD7-F953B409164B}"/>
    <cellStyle name="Normal 8 4 3 2 3 4" xfId="3872" xr:uid="{CA9E0A68-00F8-4A5F-8082-D0AF92D3593D}"/>
    <cellStyle name="Normal 8 4 3 2 4" xfId="2192" xr:uid="{B0EC37AD-2123-417F-926E-5950C82A58DE}"/>
    <cellStyle name="Normal 8 4 3 2 4 2" xfId="6309" xr:uid="{C70D09D8-29BF-4F82-81DA-F4700168F98A}"/>
    <cellStyle name="Normal 8 4 3 2 5" xfId="3873" xr:uid="{FEEB6C91-D814-4741-9402-74D5079DBBFA}"/>
    <cellStyle name="Normal 8 4 3 2 6" xfId="3874" xr:uid="{E4F03C99-FD66-4302-B37A-46A4E8FE6757}"/>
    <cellStyle name="Normal 8 4 3 3" xfId="807" xr:uid="{C2EC572D-F4CD-442B-AEE7-CE2E40D7330A}"/>
    <cellStyle name="Normal 8 4 3 3 2" xfId="2193" xr:uid="{0A70D4D4-8111-4591-AA33-4685EBC522EE}"/>
    <cellStyle name="Normal 8 4 3 3 2 2" xfId="2194" xr:uid="{B0370572-2E7B-4AF8-835D-C41958707295}"/>
    <cellStyle name="Normal 8 4 3 3 2 3" xfId="3875" xr:uid="{2C381144-BBEA-4DB1-BBA6-832E2D4F83A3}"/>
    <cellStyle name="Normal 8 4 3 3 2 4" xfId="3876" xr:uid="{457C1547-30C8-4BC5-889A-6ABCA1102FB9}"/>
    <cellStyle name="Normal 8 4 3 3 3" xfId="2195" xr:uid="{C10463D4-F595-49E9-86CE-A6F62E9E7D94}"/>
    <cellStyle name="Normal 8 4 3 3 3 2" xfId="6310" xr:uid="{519C82A5-4D20-4337-AC6F-E4E5350017D5}"/>
    <cellStyle name="Normal 8 4 3 3 4" xfId="3877" xr:uid="{2E24FFC6-3EB3-4A1F-B133-81154DDEE05F}"/>
    <cellStyle name="Normal 8 4 3 3 5" xfId="3878" xr:uid="{4726B4CB-2295-4968-899C-2EDF6873BE92}"/>
    <cellStyle name="Normal 8 4 3 4" xfId="2196" xr:uid="{9A866A66-24A1-4221-B8E3-FF39EA6FC4FD}"/>
    <cellStyle name="Normal 8 4 3 4 2" xfId="2197" xr:uid="{D441AF5F-9369-480D-8EE1-66EC4B359D4F}"/>
    <cellStyle name="Normal 8 4 3 4 3" xfId="3879" xr:uid="{E869EBB8-D35D-4068-A528-841BA426594B}"/>
    <cellStyle name="Normal 8 4 3 4 4" xfId="3880" xr:uid="{7722AF26-AEA6-44A9-AC1F-3AD7FEA0364D}"/>
    <cellStyle name="Normal 8 4 3 5" xfId="2198" xr:uid="{491ECDC2-8556-445A-9F6A-9BDD42964868}"/>
    <cellStyle name="Normal 8 4 3 5 2" xfId="3881" xr:uid="{CD5586B5-66A5-4614-857A-D57077F9FC94}"/>
    <cellStyle name="Normal 8 4 3 5 3" xfId="3882" xr:uid="{B5EA1912-876C-4990-A5CC-D1C8DC03ADC0}"/>
    <cellStyle name="Normal 8 4 3 5 4" xfId="3883" xr:uid="{33101EF8-C27D-4C7E-91DB-1F511BF2DF27}"/>
    <cellStyle name="Normal 8 4 3 6" xfId="3884" xr:uid="{D0E72EC9-F222-4EA3-A893-677481A0FB1D}"/>
    <cellStyle name="Normal 8 4 3 7" xfId="3885" xr:uid="{8A11B1B1-7C25-489A-BAC3-836D61EC4711}"/>
    <cellStyle name="Normal 8 4 3 8" xfId="3886" xr:uid="{6D607F76-D3C2-41BC-B445-074EA9E92363}"/>
    <cellStyle name="Normal 8 4 4" xfId="393" xr:uid="{79273739-039B-4F66-9678-888E6E7769EB}"/>
    <cellStyle name="Normal 8 4 4 2" xfId="808" xr:uid="{13E6E63F-608D-4E60-BA7A-40161FE3EA18}"/>
    <cellStyle name="Normal 8 4 4 2 2" xfId="809" xr:uid="{6AEC1145-4B4B-45BA-81BC-C18740B336EA}"/>
    <cellStyle name="Normal 8 4 4 2 2 2" xfId="2199" xr:uid="{725B2DE8-511A-4E1D-AD02-89EA1562DDC6}"/>
    <cellStyle name="Normal 8 4 4 2 2 3" xfId="3887" xr:uid="{B61221DC-66B9-4D21-BC3E-CE257415FC3A}"/>
    <cellStyle name="Normal 8 4 4 2 2 4" xfId="3888" xr:uid="{0086F704-012D-4B45-AC70-CA7C373EB9E4}"/>
    <cellStyle name="Normal 8 4 4 2 3" xfId="2200" xr:uid="{4185387C-16EB-42A3-840B-A5F2FA825FD4}"/>
    <cellStyle name="Normal 8 4 4 2 3 2" xfId="6311" xr:uid="{32B8937D-BFF3-4853-A4E5-44094110C8ED}"/>
    <cellStyle name="Normal 8 4 4 2 4" xfId="3889" xr:uid="{AB0DBF19-AA0A-49DD-824E-E7191E431D90}"/>
    <cellStyle name="Normal 8 4 4 2 5" xfId="3890" xr:uid="{8D9ABEDF-A909-4751-BC98-478DB1661F8D}"/>
    <cellStyle name="Normal 8 4 4 3" xfId="810" xr:uid="{22D2C155-A292-4591-B803-E93F40174540}"/>
    <cellStyle name="Normal 8 4 4 3 2" xfId="2201" xr:uid="{9A24F0AB-5E0C-40CE-83B5-3CF7B2EF4F70}"/>
    <cellStyle name="Normal 8 4 4 3 3" xfId="3891" xr:uid="{AFA3BFB6-B034-440C-B513-41FD70079644}"/>
    <cellStyle name="Normal 8 4 4 3 4" xfId="3892" xr:uid="{86B39414-141C-4C97-AEE5-4D5239049E10}"/>
    <cellStyle name="Normal 8 4 4 4" xfId="2202" xr:uid="{DC01C542-AE63-4E1E-A639-9B4E00775B58}"/>
    <cellStyle name="Normal 8 4 4 4 2" xfId="3893" xr:uid="{DDA26187-A98A-46C2-A1C4-EEC9309D669B}"/>
    <cellStyle name="Normal 8 4 4 4 3" xfId="3894" xr:uid="{C1EBB7A8-DE3F-4C13-A495-61A5AF3A7AC3}"/>
    <cellStyle name="Normal 8 4 4 4 4" xfId="3895" xr:uid="{87501185-611B-4554-9A8F-6A9C83CCC8E4}"/>
    <cellStyle name="Normal 8 4 4 5" xfId="3896" xr:uid="{7916986B-BDAA-4646-9AB1-3ABC3225966A}"/>
    <cellStyle name="Normal 8 4 4 6" xfId="3897" xr:uid="{8EE67316-589A-4E50-B5B1-8F7DE56ED007}"/>
    <cellStyle name="Normal 8 4 4 7" xfId="3898" xr:uid="{0E516010-F40A-49A6-BD6A-5F9D458C98E6}"/>
    <cellStyle name="Normal 8 4 5" xfId="394" xr:uid="{EDF05B28-E1AF-4CFC-844E-B83BD66E11A9}"/>
    <cellStyle name="Normal 8 4 5 2" xfId="811" xr:uid="{8B1F00D3-F3DC-411E-9CCD-B0DE682468EF}"/>
    <cellStyle name="Normal 8 4 5 2 2" xfId="2203" xr:uid="{C36BBDBA-6FDF-4ED6-A146-F68CD9002BB2}"/>
    <cellStyle name="Normal 8 4 5 2 3" xfId="3899" xr:uid="{615E11A6-E06A-414F-A617-F1B26CC4F0BE}"/>
    <cellStyle name="Normal 8 4 5 2 4" xfId="3900" xr:uid="{4850D6A3-B455-47D0-BCDF-B55117FA958F}"/>
    <cellStyle name="Normal 8 4 5 3" xfId="2204" xr:uid="{47573C53-BBE9-4C14-A0C1-2BF88CE01896}"/>
    <cellStyle name="Normal 8 4 5 3 2" xfId="3901" xr:uid="{C796935F-B9C6-4AB7-9DA8-150F9CA92823}"/>
    <cellStyle name="Normal 8 4 5 3 3" xfId="3902" xr:uid="{817394B6-A471-4537-B592-0B335A2DCD1C}"/>
    <cellStyle name="Normal 8 4 5 3 4" xfId="3903" xr:uid="{BE507D84-2000-49DE-AF2F-44EE82A6654F}"/>
    <cellStyle name="Normal 8 4 5 4" xfId="3904" xr:uid="{309DDBA7-A49C-4402-98AD-B1D4F3E0EDEF}"/>
    <cellStyle name="Normal 8 4 5 5" xfId="3905" xr:uid="{D254E169-5FDA-44AD-B1DB-D93E4944EFE6}"/>
    <cellStyle name="Normal 8 4 5 6" xfId="3906" xr:uid="{B23C2B55-1942-45E0-8F8D-CCBABDDADB02}"/>
    <cellStyle name="Normal 8 4 6" xfId="812" xr:uid="{5FC99DDA-D20F-4B47-9511-391F70519ED2}"/>
    <cellStyle name="Normal 8 4 6 2" xfId="2205" xr:uid="{E3F58FD7-A933-47CD-8DBD-7ED0DDD54062}"/>
    <cellStyle name="Normal 8 4 6 2 2" xfId="3907" xr:uid="{E53218A0-2E43-4427-B7A2-1E94370457AB}"/>
    <cellStyle name="Normal 8 4 6 2 3" xfId="3908" xr:uid="{F8CD6679-46FB-40F1-BBFA-A3AE0CA6A6BD}"/>
    <cellStyle name="Normal 8 4 6 2 4" xfId="3909" xr:uid="{68137629-AF6D-41C6-9310-681409891853}"/>
    <cellStyle name="Normal 8 4 6 3" xfId="3910" xr:uid="{4F65FDEB-2FC5-4751-9F9E-E9AFA6EB0AEB}"/>
    <cellStyle name="Normal 8 4 6 4" xfId="3911" xr:uid="{7F993A0C-4ADC-4201-B462-E4CBDFDCEDA8}"/>
    <cellStyle name="Normal 8 4 6 5" xfId="3912" xr:uid="{E5820EEA-37BB-4097-AF44-BA46A1DAF6E8}"/>
    <cellStyle name="Normal 8 4 7" xfId="2206" xr:uid="{0B94211C-DF66-49AA-8511-AB85B2709B4F}"/>
    <cellStyle name="Normal 8 4 7 2" xfId="3913" xr:uid="{C6045A24-5DCD-492B-B286-9BFE9F6C8302}"/>
    <cellStyle name="Normal 8 4 7 3" xfId="3914" xr:uid="{006C1594-124A-43F2-9F61-6FCEC514D1CF}"/>
    <cellStyle name="Normal 8 4 7 4" xfId="3915" xr:uid="{8D6FA9CA-9870-44FC-8424-36F7515A79FD}"/>
    <cellStyle name="Normal 8 4 8" xfId="3916" xr:uid="{2F9B96A8-D41E-4FD0-BAC4-D1DC1E44C3C8}"/>
    <cellStyle name="Normal 8 4 8 2" xfId="3917" xr:uid="{CE5D7B21-848B-4DAE-91F8-04D7F7861E2E}"/>
    <cellStyle name="Normal 8 4 8 3" xfId="3918" xr:uid="{FFC43974-365C-4BBB-B0F0-804EF0D36C23}"/>
    <cellStyle name="Normal 8 4 8 4" xfId="3919" xr:uid="{C46FDF6E-6513-4EC1-8540-58847F30C9D3}"/>
    <cellStyle name="Normal 8 4 9" xfId="3920" xr:uid="{12558223-F3E9-4592-A256-82571817F31B}"/>
    <cellStyle name="Normal 8 5" xfId="162" xr:uid="{1D2D73AC-AF88-4609-B96D-71FA9744BD47}"/>
    <cellStyle name="Normal 8 5 2" xfId="163" xr:uid="{FD401384-98E0-4BF6-98C6-94099E009D16}"/>
    <cellStyle name="Normal 8 5 2 2" xfId="395" xr:uid="{61725774-24B5-464D-952C-FFBFF2BCB2C1}"/>
    <cellStyle name="Normal 8 5 2 2 2" xfId="813" xr:uid="{5872A73D-4A18-42DD-AADD-D2423284F87F}"/>
    <cellStyle name="Normal 8 5 2 2 2 2" xfId="2207" xr:uid="{C3AA1788-0040-414A-A2EC-5B7A0B471A36}"/>
    <cellStyle name="Normal 8 5 2 2 2 3" xfId="3921" xr:uid="{792B4DC5-161C-4ACF-9862-D3EC8953FE7B}"/>
    <cellStyle name="Normal 8 5 2 2 2 4" xfId="3922" xr:uid="{6BC55ED0-F98C-418E-B943-A43E37516BFB}"/>
    <cellStyle name="Normal 8 5 2 2 3" xfId="2208" xr:uid="{773DE987-C12C-4DB2-AE60-3388B60B5955}"/>
    <cellStyle name="Normal 8 5 2 2 3 2" xfId="3923" xr:uid="{DBDA1429-DBEB-4B35-8AEB-AB9BE785EDAB}"/>
    <cellStyle name="Normal 8 5 2 2 3 3" xfId="3924" xr:uid="{736AD676-3996-4B38-A533-BD04007FBB7F}"/>
    <cellStyle name="Normal 8 5 2 2 3 4" xfId="3925" xr:uid="{F113582A-7811-408D-BF83-FCAF98110720}"/>
    <cellStyle name="Normal 8 5 2 2 4" xfId="3926" xr:uid="{C68E88AB-79AF-445B-982D-03A3874411D3}"/>
    <cellStyle name="Normal 8 5 2 2 5" xfId="3927" xr:uid="{1FEC1479-99FF-4EF1-9DBC-783841BF4B00}"/>
    <cellStyle name="Normal 8 5 2 2 6" xfId="3928" xr:uid="{2CF94C76-9119-40C0-BDBE-9BB64BC8F78D}"/>
    <cellStyle name="Normal 8 5 2 3" xfId="814" xr:uid="{ACDFE159-BF4D-4DBB-AE90-605F271BE99F}"/>
    <cellStyle name="Normal 8 5 2 3 2" xfId="2209" xr:uid="{464C1C62-58D8-461F-943C-1E4EB94222E9}"/>
    <cellStyle name="Normal 8 5 2 3 2 2" xfId="3929" xr:uid="{CDEEB0C6-F31B-434C-A859-18BF64C58121}"/>
    <cellStyle name="Normal 8 5 2 3 2 3" xfId="3930" xr:uid="{9B5B32C1-024C-4733-9157-2D5F1E7AFFAF}"/>
    <cellStyle name="Normal 8 5 2 3 2 4" xfId="3931" xr:uid="{4CD10D62-AF03-4BEE-A2AB-1433501C171F}"/>
    <cellStyle name="Normal 8 5 2 3 3" xfId="3932" xr:uid="{00BA0CFB-C39A-4EF1-9A0A-5CA6E5705E85}"/>
    <cellStyle name="Normal 8 5 2 3 4" xfId="3933" xr:uid="{0B8AF7CE-97B2-4CEF-BAB5-A121498B9CFC}"/>
    <cellStyle name="Normal 8 5 2 3 5" xfId="3934" xr:uid="{5E739436-4E73-434B-9002-BAA97F8E3BCD}"/>
    <cellStyle name="Normal 8 5 2 4" xfId="2210" xr:uid="{3C94CB7C-99D7-4C0C-8D16-360ABC60869B}"/>
    <cellStyle name="Normal 8 5 2 4 2" xfId="3935" xr:uid="{072DCCE8-A3C1-4768-B6C8-B0450E10401C}"/>
    <cellStyle name="Normal 8 5 2 4 3" xfId="3936" xr:uid="{4D27FACB-B3E4-42E8-B278-A39A831B6712}"/>
    <cellStyle name="Normal 8 5 2 4 4" xfId="3937" xr:uid="{0692F552-2341-4F00-8F17-DC4E02966E4B}"/>
    <cellStyle name="Normal 8 5 2 5" xfId="3938" xr:uid="{209F6DDD-CF26-49F6-95BB-AF16B188661F}"/>
    <cellStyle name="Normal 8 5 2 5 2" xfId="3939" xr:uid="{1EDDE851-9913-4FBE-8496-199CFEFDB7BB}"/>
    <cellStyle name="Normal 8 5 2 5 3" xfId="3940" xr:uid="{0D142D35-A66A-4260-BA95-3E1FB4492081}"/>
    <cellStyle name="Normal 8 5 2 5 4" xfId="3941" xr:uid="{638E9527-2AF8-4BCB-A24C-48215017BD7B}"/>
    <cellStyle name="Normal 8 5 2 6" xfId="3942" xr:uid="{5CCB495A-87EC-43A6-A73D-30F37741C6BC}"/>
    <cellStyle name="Normal 8 5 2 7" xfId="3943" xr:uid="{9EFA06A9-1CC6-42EB-A5F0-569166AA0CD0}"/>
    <cellStyle name="Normal 8 5 2 8" xfId="3944" xr:uid="{585C5E9C-89F0-40BE-8A1F-9D916015C734}"/>
    <cellStyle name="Normal 8 5 3" xfId="396" xr:uid="{43613F57-B6A0-45FD-8750-93AF0B90E505}"/>
    <cellStyle name="Normal 8 5 3 2" xfId="815" xr:uid="{C089B009-2EBA-4A24-BA5E-80422F542AE3}"/>
    <cellStyle name="Normal 8 5 3 2 2" xfId="816" xr:uid="{0A69FFDD-17FF-4D23-AE4F-514DDFC9EB0F}"/>
    <cellStyle name="Normal 8 5 3 2 3" xfId="3945" xr:uid="{4331D3FB-92F1-442A-873D-58C503AF88E2}"/>
    <cellStyle name="Normal 8 5 3 2 4" xfId="3946" xr:uid="{6757F29D-7F5E-4A81-88D8-7CB1E3778182}"/>
    <cellStyle name="Normal 8 5 3 3" xfId="817" xr:uid="{FEC95DF3-4387-47A7-A164-003D8DD5D5A4}"/>
    <cellStyle name="Normal 8 5 3 3 2" xfId="3947" xr:uid="{70AA089D-9E1A-45A7-9930-87ED5C517FF7}"/>
    <cellStyle name="Normal 8 5 3 3 3" xfId="3948" xr:uid="{9A15B5DC-D8EF-41E2-831A-C73EECA1717A}"/>
    <cellStyle name="Normal 8 5 3 3 4" xfId="3949" xr:uid="{22716391-64C3-4BE5-A5EC-588E1C5FD0A6}"/>
    <cellStyle name="Normal 8 5 3 4" xfId="3950" xr:uid="{F4CD93C4-14A9-47FC-B604-608B2E1365B3}"/>
    <cellStyle name="Normal 8 5 3 5" xfId="3951" xr:uid="{8F47E4C5-626E-4AAF-A790-14D1938B4E24}"/>
    <cellStyle name="Normal 8 5 3 6" xfId="3952" xr:uid="{3ECC382F-68EA-49B7-9FA8-EA1290A74343}"/>
    <cellStyle name="Normal 8 5 4" xfId="397" xr:uid="{EEA3061A-8375-4FAB-98B2-95A0456FC331}"/>
    <cellStyle name="Normal 8 5 4 2" xfId="818" xr:uid="{DC3FA63B-86D1-42EF-BFA1-C74F1BF1A0B4}"/>
    <cellStyle name="Normal 8 5 4 2 2" xfId="3953" xr:uid="{D6535403-DEE3-496A-960B-BF0C06FD9905}"/>
    <cellStyle name="Normal 8 5 4 2 3" xfId="3954" xr:uid="{8B36F48A-5C05-4076-A907-4FBAFB64A0D0}"/>
    <cellStyle name="Normal 8 5 4 2 4" xfId="3955" xr:uid="{21CA6107-550D-47CB-A7EB-4A95AC6A7AD4}"/>
    <cellStyle name="Normal 8 5 4 3" xfId="3956" xr:uid="{DFC8559C-8FAB-489D-AA76-1EE139F5F697}"/>
    <cellStyle name="Normal 8 5 4 4" xfId="3957" xr:uid="{0D8E8AB5-D01E-4116-9F30-D14797A1F4A7}"/>
    <cellStyle name="Normal 8 5 4 5" xfId="3958" xr:uid="{6F3A0DBE-5903-4AA2-AE71-946791622B86}"/>
    <cellStyle name="Normal 8 5 5" xfId="819" xr:uid="{E5B426A7-FAD0-420B-9F8A-BC1E82101A6C}"/>
    <cellStyle name="Normal 8 5 5 2" xfId="3959" xr:uid="{A2B259A7-A2A9-4D6F-A2AB-FB016B9C3580}"/>
    <cellStyle name="Normal 8 5 5 3" xfId="3960" xr:uid="{405F3484-E16E-439D-A4AF-2BDC8F890A80}"/>
    <cellStyle name="Normal 8 5 5 4" xfId="3961" xr:uid="{6B9DA7C2-2782-4B45-8DBC-3E370FBA978B}"/>
    <cellStyle name="Normal 8 5 6" xfId="3962" xr:uid="{ABD41292-CFBF-4C29-96C4-A629B54432E6}"/>
    <cellStyle name="Normal 8 5 6 2" xfId="3963" xr:uid="{5368F2B1-A070-4D0B-AE55-F213289AF7B3}"/>
    <cellStyle name="Normal 8 5 6 3" xfId="3964" xr:uid="{7B0C6B48-2515-4509-AB64-D67EAEC24634}"/>
    <cellStyle name="Normal 8 5 6 4" xfId="3965" xr:uid="{0521ECF3-45AA-47AC-B06F-128DEF87741A}"/>
    <cellStyle name="Normal 8 5 7" xfId="3966" xr:uid="{DB03E8D1-6F0C-4D43-ABEA-85C1365F9200}"/>
    <cellStyle name="Normal 8 5 8" xfId="3967" xr:uid="{720C328C-604D-4FC2-82BB-11980D5FDFE7}"/>
    <cellStyle name="Normal 8 5 9" xfId="3968" xr:uid="{21BD3CD3-2A56-45AF-8451-01A11016187B}"/>
    <cellStyle name="Normal 8 6" xfId="164" xr:uid="{E3EDD5F8-A33F-41A5-95AA-72D45C46B3E0}"/>
    <cellStyle name="Normal 8 6 2" xfId="398" xr:uid="{BCCC849C-1C12-45DF-8B5A-E61BBEC53D89}"/>
    <cellStyle name="Normal 8 6 2 2" xfId="820" xr:uid="{38F5F084-E027-43C2-B58E-E86C4BE1CD30}"/>
    <cellStyle name="Normal 8 6 2 2 2" xfId="2211" xr:uid="{5D4638A9-12F9-4307-924C-D2B23168D550}"/>
    <cellStyle name="Normal 8 6 2 2 2 2" xfId="2212" xr:uid="{B49EDF03-2E13-4F6B-902C-C6879B320B7B}"/>
    <cellStyle name="Normal 8 6 2 2 3" xfId="2213" xr:uid="{589E4559-8424-4636-87E8-620CA4FC24EF}"/>
    <cellStyle name="Normal 8 6 2 2 3 2" xfId="6312" xr:uid="{5341F68D-5907-4218-B057-7C8C7382D268}"/>
    <cellStyle name="Normal 8 6 2 2 4" xfId="3969" xr:uid="{CE1A1BCE-B015-401E-8D83-F071D6D755ED}"/>
    <cellStyle name="Normal 8 6 2 3" xfId="2214" xr:uid="{6C7D84B1-20AF-4D82-8EAD-174B2B104AA9}"/>
    <cellStyle name="Normal 8 6 2 3 2" xfId="2215" xr:uid="{7C1125A4-B8A7-4B8A-9AB9-EC89E717A049}"/>
    <cellStyle name="Normal 8 6 2 3 3" xfId="3970" xr:uid="{5E281D40-C254-47F5-AD9E-E2F04CF48EE3}"/>
    <cellStyle name="Normal 8 6 2 3 4" xfId="3971" xr:uid="{4ABBBA18-CFCB-4EBA-97E0-B42C018A0173}"/>
    <cellStyle name="Normal 8 6 2 4" xfId="2216" xr:uid="{BA38DDFB-144A-4C49-95B3-300F2F83A2AF}"/>
    <cellStyle name="Normal 8 6 2 4 2" xfId="6313" xr:uid="{0B86F53A-70F8-4D58-A914-4B97ACE2ED19}"/>
    <cellStyle name="Normal 8 6 2 5" xfId="3972" xr:uid="{7AD965DD-8954-4C8D-B444-38D834EDCE17}"/>
    <cellStyle name="Normal 8 6 2 6" xfId="3973" xr:uid="{1A9D2CEF-3EA2-4A33-8C0E-88FAE16ADC55}"/>
    <cellStyle name="Normal 8 6 3" xfId="821" xr:uid="{E007C696-BA22-4B54-B5F6-92B2654E8CE6}"/>
    <cellStyle name="Normal 8 6 3 2" xfId="2217" xr:uid="{B0167C72-65F4-4E41-A0D5-315F7AD4E82F}"/>
    <cellStyle name="Normal 8 6 3 2 2" xfId="2218" xr:uid="{6594D603-E6D7-4426-BB80-67688EA7270A}"/>
    <cellStyle name="Normal 8 6 3 2 3" xfId="3974" xr:uid="{4BDEA951-396A-4F91-95E6-4A3AFD928B96}"/>
    <cellStyle name="Normal 8 6 3 2 4" xfId="3975" xr:uid="{3C51DB9C-E7DF-4924-A607-AA716465672D}"/>
    <cellStyle name="Normal 8 6 3 3" xfId="2219" xr:uid="{43895BDC-4537-4FCB-9765-F7B2DD4B9AB8}"/>
    <cellStyle name="Normal 8 6 3 3 2" xfId="6314" xr:uid="{994F9A67-AEE4-4C16-9E69-9480FF6444AF}"/>
    <cellStyle name="Normal 8 6 3 4" xfId="3976" xr:uid="{5D59CA44-3BC6-4967-9690-7E191CF17328}"/>
    <cellStyle name="Normal 8 6 3 5" xfId="3977" xr:uid="{2DCFCE8B-5513-42FD-82A3-1102A0D29D8E}"/>
    <cellStyle name="Normal 8 6 4" xfId="2220" xr:uid="{B84F3DB1-BA72-446A-BA60-C0DD03DF68C5}"/>
    <cellStyle name="Normal 8 6 4 2" xfId="2221" xr:uid="{8ABD42F4-CB9C-464A-9C81-BF56FFDF0D8A}"/>
    <cellStyle name="Normal 8 6 4 3" xfId="3978" xr:uid="{390ED6D6-2633-4F56-BAE8-25DCB11CFB3B}"/>
    <cellStyle name="Normal 8 6 4 4" xfId="3979" xr:uid="{D0B8956B-EB53-42AC-8DEF-B89E51F2564B}"/>
    <cellStyle name="Normal 8 6 5" xfId="2222" xr:uid="{4DA1C033-22F6-46EF-ABEC-BBDFF4717A5F}"/>
    <cellStyle name="Normal 8 6 5 2" xfId="3980" xr:uid="{2028D1AE-B239-4A2B-BB47-ADC7C66E9A03}"/>
    <cellStyle name="Normal 8 6 5 3" xfId="3981" xr:uid="{31AAA1C2-1C37-4D60-B1D7-F67CC534B950}"/>
    <cellStyle name="Normal 8 6 5 4" xfId="3982" xr:uid="{F01757C8-A5FA-481C-A974-F3721DB253BC}"/>
    <cellStyle name="Normal 8 6 6" xfId="3983" xr:uid="{7CF7DE16-CCB2-46EF-A43D-FAF41D4E5804}"/>
    <cellStyle name="Normal 8 6 7" xfId="3984" xr:uid="{9BAED8D0-E3AF-45E3-83B7-5E4C49D17AA4}"/>
    <cellStyle name="Normal 8 6 8" xfId="3985" xr:uid="{1C5D7C74-5A52-417A-8EE5-CE991F4F1821}"/>
    <cellStyle name="Normal 8 7" xfId="399" xr:uid="{79833BF3-A45E-46DB-9590-B72C90CC043F}"/>
    <cellStyle name="Normal 8 7 2" xfId="822" xr:uid="{331B21BB-9028-4768-8DF9-0E9819B39025}"/>
    <cellStyle name="Normal 8 7 2 2" xfId="823" xr:uid="{62DE5A4F-B44B-4B9D-BC80-BB9C20F57073}"/>
    <cellStyle name="Normal 8 7 2 2 2" xfId="2223" xr:uid="{4F74E1D3-BA87-4DC7-9FC2-323B67ED20A5}"/>
    <cellStyle name="Normal 8 7 2 2 3" xfId="3986" xr:uid="{09130823-61E4-47A9-8D5E-B7073DAB7153}"/>
    <cellStyle name="Normal 8 7 2 2 4" xfId="3987" xr:uid="{37FF7664-485B-4403-BEB6-F9B2DC5AF212}"/>
    <cellStyle name="Normal 8 7 2 3" xfId="2224" xr:uid="{351CED2C-FBD5-463B-B014-3B02B109AACF}"/>
    <cellStyle name="Normal 8 7 2 3 2" xfId="6315" xr:uid="{F5C73693-F97D-49D6-83DB-4068A2B0040C}"/>
    <cellStyle name="Normal 8 7 2 4" xfId="3988" xr:uid="{4C3EB0F7-00A9-41FD-A8BC-ABBAD907EB9F}"/>
    <cellStyle name="Normal 8 7 2 5" xfId="3989" xr:uid="{CCC7E039-14A6-47CC-B9C8-B544E09FE9D0}"/>
    <cellStyle name="Normal 8 7 3" xfId="824" xr:uid="{9B7D80B9-BEBE-4832-95F8-1F1985F3047C}"/>
    <cellStyle name="Normal 8 7 3 2" xfId="2225" xr:uid="{C8BC924E-6190-45DB-BC71-34983DFBB0BF}"/>
    <cellStyle name="Normal 8 7 3 3" xfId="3990" xr:uid="{DB8CED19-F01F-44F9-ACBE-7F72BACFB4FA}"/>
    <cellStyle name="Normal 8 7 3 4" xfId="3991" xr:uid="{DCF66D8C-A797-4614-A3B1-2A0B49956AB7}"/>
    <cellStyle name="Normal 8 7 4" xfId="2226" xr:uid="{3F04A2A1-15B4-4A4D-8010-A3024C3FDF10}"/>
    <cellStyle name="Normal 8 7 4 2" xfId="3992" xr:uid="{D516D50E-CDDB-4F26-AF67-FAD58A9E26FE}"/>
    <cellStyle name="Normal 8 7 4 3" xfId="3993" xr:uid="{1F3D4962-78AB-4F81-97DC-D3A5D2B97ACA}"/>
    <cellStyle name="Normal 8 7 4 4" xfId="3994" xr:uid="{5B08AED0-B78A-4415-804E-FA63793F26CA}"/>
    <cellStyle name="Normal 8 7 5" xfId="3995" xr:uid="{B4BC548E-3A29-40BF-ABA1-9A9A61A7F653}"/>
    <cellStyle name="Normal 8 7 6" xfId="3996" xr:uid="{DBAAD12D-6CB9-4968-A280-55D0A210C953}"/>
    <cellStyle name="Normal 8 7 7" xfId="3997" xr:uid="{F69F5C79-BAEC-42C1-8F0F-7D6C5987AAF5}"/>
    <cellStyle name="Normal 8 8" xfId="400" xr:uid="{07E48384-D853-4C66-86E8-613A629C8CDD}"/>
    <cellStyle name="Normal 8 8 2" xfId="825" xr:uid="{14222713-90B7-418C-B89A-E8C2EE95C5CF}"/>
    <cellStyle name="Normal 8 8 2 2" xfId="2227" xr:uid="{D08CF598-C5E3-4A6E-BC1F-FEAB09BD92BB}"/>
    <cellStyle name="Normal 8 8 2 3" xfId="3998" xr:uid="{E0A3D2BA-3255-4CD8-9B32-71228AC5FCBC}"/>
    <cellStyle name="Normal 8 8 2 4" xfId="3999" xr:uid="{27DBAC10-070B-4F61-8639-F35406468774}"/>
    <cellStyle name="Normal 8 8 3" xfId="2228" xr:uid="{47ECA038-F1C9-485A-8575-07BF80F4AA1F}"/>
    <cellStyle name="Normal 8 8 3 2" xfId="4000" xr:uid="{B5EE3B4A-9D7D-48E9-9313-C7939E274B8A}"/>
    <cellStyle name="Normal 8 8 3 3" xfId="4001" xr:uid="{D90069CC-985B-438A-9B63-171353248B51}"/>
    <cellStyle name="Normal 8 8 3 4" xfId="4002" xr:uid="{4814750E-E786-4675-A63F-92E96E246FE1}"/>
    <cellStyle name="Normal 8 8 4" xfId="4003" xr:uid="{10846968-7A1C-49B6-922A-5D6B6F21B284}"/>
    <cellStyle name="Normal 8 8 5" xfId="4004" xr:uid="{1221A77D-035C-4273-93BD-F33DEECC3B51}"/>
    <cellStyle name="Normal 8 8 6" xfId="4005" xr:uid="{9C3F4DC5-2F72-48A3-B89D-F8CA46A210E4}"/>
    <cellStyle name="Normal 8 9" xfId="401" xr:uid="{6CB9900C-D7A5-48CC-85D5-17867D9501D7}"/>
    <cellStyle name="Normal 8 9 2" xfId="2229" xr:uid="{183908A0-E76B-4CA7-9004-5513EDCDA1E8}"/>
    <cellStyle name="Normal 8 9 2 2" xfId="4006" xr:uid="{1B35116D-BF43-4201-BDFF-2E4E142197BB}"/>
    <cellStyle name="Normal 8 9 2 2 2" xfId="4411" xr:uid="{4BB2F75F-31E8-48F2-924C-649307251916}"/>
    <cellStyle name="Normal 8 9 2 2 3" xfId="4690" xr:uid="{524E086E-2A26-43A6-AA38-A2D1070FBCFD}"/>
    <cellStyle name="Normal 8 9 2 3" xfId="4007" xr:uid="{953A403A-CD87-4FE4-84B2-8EB15FAE0B4C}"/>
    <cellStyle name="Normal 8 9 2 4" xfId="4008" xr:uid="{CFE15D04-AEE4-449E-B99F-6B1B0E106359}"/>
    <cellStyle name="Normal 8 9 3" xfId="4009" xr:uid="{4A85866E-E4CE-4E2C-87F6-3C6958DC7671}"/>
    <cellStyle name="Normal 8 9 3 2" xfId="5348" xr:uid="{DBFB940D-C4C3-4535-A763-3530A57EF3F1}"/>
    <cellStyle name="Normal 8 9 4" xfId="4010" xr:uid="{FE89967F-291D-45CA-B979-7B860904A13E}"/>
    <cellStyle name="Normal 8 9 4 2" xfId="4581" xr:uid="{428034FF-A283-48BC-88F0-30E0D3401FE0}"/>
    <cellStyle name="Normal 8 9 4 3" xfId="4691" xr:uid="{8EFFFD1F-D43E-4821-B342-CFC2440334F8}"/>
    <cellStyle name="Normal 8 9 4 4" xfId="4610" xr:uid="{B243E597-C643-4D65-A787-AA5A9DB3E1B9}"/>
    <cellStyle name="Normal 8 9 5" xfId="4011" xr:uid="{5C556915-5D53-4DEF-AF6A-FD57260E0927}"/>
    <cellStyle name="Normal 9" xfId="165" xr:uid="{632E188F-E189-4998-BEBA-2C97E72E0980}"/>
    <cellStyle name="Normal 9 10" xfId="402" xr:uid="{0CB70032-4AE6-4F5C-BCEF-5D3CA9CC0AC5}"/>
    <cellStyle name="Normal 9 10 2" xfId="2230" xr:uid="{3BB26A3F-0863-49A7-AD21-F4F818F09CC3}"/>
    <cellStyle name="Normal 9 10 2 2" xfId="4012" xr:uid="{F18E2CB9-0660-4422-BFEF-99DFB86B960B}"/>
    <cellStyle name="Normal 9 10 2 3" xfId="4013" xr:uid="{26791135-9E55-4DA8-A21A-373DB297FA6C}"/>
    <cellStyle name="Normal 9 10 2 4" xfId="4014" xr:uid="{DE964A78-0C94-4771-A76E-09997DDE6ECE}"/>
    <cellStyle name="Normal 9 10 3" xfId="4015" xr:uid="{16D12933-E63F-46CC-8627-8A512D4F2AF1}"/>
    <cellStyle name="Normal 9 10 4" xfId="4016" xr:uid="{D975C97B-90AA-44DE-AA09-C3C543EC1C95}"/>
    <cellStyle name="Normal 9 10 5" xfId="4017" xr:uid="{F24D6869-D105-4FCA-A1D7-1DBBCF00E976}"/>
    <cellStyle name="Normal 9 11" xfId="2231" xr:uid="{5EAC5406-8435-4439-95D3-B95E9AAAA241}"/>
    <cellStyle name="Normal 9 11 2" xfId="4018" xr:uid="{F9A9AAD4-A349-4B4E-9164-B3003DDE3EDC}"/>
    <cellStyle name="Normal 9 11 3" xfId="4019" xr:uid="{247A5CF5-AC44-4C12-B3A2-ECB4F9A7CA73}"/>
    <cellStyle name="Normal 9 11 4" xfId="4020" xr:uid="{930BB31B-70C5-4AC2-956F-0E6F08786D01}"/>
    <cellStyle name="Normal 9 12" xfId="4021" xr:uid="{AFD3D1FC-A074-4144-B18C-B297D37744E6}"/>
    <cellStyle name="Normal 9 12 2" xfId="4022" xr:uid="{EE7F4907-F52D-4AAF-B4E8-E83F7CCA610A}"/>
    <cellStyle name="Normal 9 12 3" xfId="4023" xr:uid="{5648965E-7D0C-4F80-A0FD-CEE27D7F1B90}"/>
    <cellStyle name="Normal 9 12 4" xfId="4024" xr:uid="{A3DFCBBF-6CE9-400C-B12D-051A680643E7}"/>
    <cellStyle name="Normal 9 13" xfId="4025" xr:uid="{609A8720-4A3A-416F-A8F8-11FB2DFFCD17}"/>
    <cellStyle name="Normal 9 13 2" xfId="4026" xr:uid="{E9758978-8A16-4CC2-9AD5-1C43E918A9CB}"/>
    <cellStyle name="Normal 9 14" xfId="4027" xr:uid="{EBB31A88-55C1-468C-825E-FC63763896CB}"/>
    <cellStyle name="Normal 9 15" xfId="4028" xr:uid="{B2550538-B7DE-4232-88DB-ADB26D49FAEC}"/>
    <cellStyle name="Normal 9 16" xfId="4029" xr:uid="{653D6FB2-75DF-4771-B1C2-1DC7B55344E4}"/>
    <cellStyle name="Normal 9 2" xfId="166" xr:uid="{844B254E-B7FE-4F73-B7FF-395BF3B933FD}"/>
    <cellStyle name="Normal 9 2 2" xfId="403" xr:uid="{AF48F427-DDF2-4F66-BAEF-80B2950FE88C}"/>
    <cellStyle name="Normal 9 2 2 2" xfId="4673" xr:uid="{FD2C1309-F4F6-40E1-BF57-03497890383D}"/>
    <cellStyle name="Normal 9 2 3" xfId="4562" xr:uid="{F839ACF4-88B0-4C59-A459-DE6000FF9062}"/>
    <cellStyle name="Normal 9 2 4" xfId="6621" xr:uid="{513D79D7-02CE-4A1E-9CA2-7B7EABB5E37E}"/>
    <cellStyle name="Normal 9 2 5" xfId="5405" xr:uid="{BB53A9D8-7865-4202-8229-205A0BD4F808}"/>
    <cellStyle name="Normal 9 3" xfId="167" xr:uid="{C3D19CFB-3C1D-4D48-B09D-2A7D9F378CCA}"/>
    <cellStyle name="Normal 9 3 10" xfId="4030" xr:uid="{A9E36E20-5C84-4B69-9DA2-5BAA9478B4C8}"/>
    <cellStyle name="Normal 9 3 11" xfId="4031" xr:uid="{2785700F-FFFA-438C-9382-AAA726E08516}"/>
    <cellStyle name="Normal 9 3 2" xfId="168" xr:uid="{30B7A2BA-1A9B-4381-A890-6F5A92E4DC0B}"/>
    <cellStyle name="Normal 9 3 2 2" xfId="169" xr:uid="{C89C7DA0-70F8-4520-9C14-0197DE37A690}"/>
    <cellStyle name="Normal 9 3 2 2 2" xfId="404" xr:uid="{C646CD6B-7476-4D8F-A6B2-7965BB216E39}"/>
    <cellStyle name="Normal 9 3 2 2 2 2" xfId="826" xr:uid="{A69628B4-E15A-4F85-8470-601C3CF85C35}"/>
    <cellStyle name="Normal 9 3 2 2 2 2 2" xfId="827" xr:uid="{AF72B8D1-985F-44BC-8261-56FC588BDBAC}"/>
    <cellStyle name="Normal 9 3 2 2 2 2 2 2" xfId="2232" xr:uid="{FCB7A845-5944-4C15-9FD0-1A99A2315F38}"/>
    <cellStyle name="Normal 9 3 2 2 2 2 2 2 2" xfId="2233" xr:uid="{43B33597-6812-4346-B0D0-60ED9A083754}"/>
    <cellStyle name="Normal 9 3 2 2 2 2 2 3" xfId="2234" xr:uid="{76A892DD-D0AD-469E-91A4-4B777F524AB6}"/>
    <cellStyle name="Normal 9 3 2 2 2 2 2 3 2" xfId="6316" xr:uid="{D6CC2F81-1090-49A3-8CCA-35EF6CD52BA0}"/>
    <cellStyle name="Normal 9 3 2 2 2 2 2 4" xfId="6317" xr:uid="{BF645125-F8CD-49A3-AC1C-D198F50D0262}"/>
    <cellStyle name="Normal 9 3 2 2 2 2 3" xfId="2235" xr:uid="{BD8ACD8C-EEB9-4061-B7EC-E9B9EE43F313}"/>
    <cellStyle name="Normal 9 3 2 2 2 2 3 2" xfId="2236" xr:uid="{E137430D-3D27-4B0D-8A88-72CCE10972CE}"/>
    <cellStyle name="Normal 9 3 2 2 2 2 4" xfId="2237" xr:uid="{28A2CD56-CFF0-4E1F-BC6B-75BFC75DE770}"/>
    <cellStyle name="Normal 9 3 2 2 2 2 4 2" xfId="6318" xr:uid="{2D0BFA69-30AB-471F-9B1A-BE2464B1AFEE}"/>
    <cellStyle name="Normal 9 3 2 2 2 2 5" xfId="6319" xr:uid="{90B30A78-3945-409F-9F01-DCCED5E86B24}"/>
    <cellStyle name="Normal 9 3 2 2 2 3" xfId="828" xr:uid="{AD8491F3-57E0-4150-8C99-AF51EAAB5301}"/>
    <cellStyle name="Normal 9 3 2 2 2 3 2" xfId="2238" xr:uid="{A4D07905-49CC-4F2E-AE31-16701FD862A8}"/>
    <cellStyle name="Normal 9 3 2 2 2 3 2 2" xfId="2239" xr:uid="{501B424A-437A-436A-9EFF-6C479D898459}"/>
    <cellStyle name="Normal 9 3 2 2 2 3 3" xfId="2240" xr:uid="{27534E58-FD1B-4342-9B1E-11A4DADF3AB5}"/>
    <cellStyle name="Normal 9 3 2 2 2 3 3 2" xfId="6320" xr:uid="{BB423211-A561-4376-BA67-85F5EE03197B}"/>
    <cellStyle name="Normal 9 3 2 2 2 3 4" xfId="4032" xr:uid="{0E445915-435E-4927-886D-B7E584DA859F}"/>
    <cellStyle name="Normal 9 3 2 2 2 4" xfId="2241" xr:uid="{D08E62AE-4F33-4E03-8412-FC077A02618A}"/>
    <cellStyle name="Normal 9 3 2 2 2 4 2" xfId="2242" xr:uid="{7B8D2DD8-5DED-4FFB-8C32-21B68AC61D88}"/>
    <cellStyle name="Normal 9 3 2 2 2 5" xfId="2243" xr:uid="{57BF34DD-6A8C-47AA-A71C-7C3E212D1249}"/>
    <cellStyle name="Normal 9 3 2 2 2 5 2" xfId="6321" xr:uid="{CA041070-CD4E-4B7A-A90B-0D3F812199C3}"/>
    <cellStyle name="Normal 9 3 2 2 2 6" xfId="4033" xr:uid="{A8EFA4E1-8F3D-467C-926E-D86A2B78EB96}"/>
    <cellStyle name="Normal 9 3 2 2 3" xfId="405" xr:uid="{C1287CE7-01CF-4DB8-80D6-ED64D56C3AF5}"/>
    <cellStyle name="Normal 9 3 2 2 3 2" xfId="829" xr:uid="{652C8E3C-05D4-4A5F-8F40-3690266453C1}"/>
    <cellStyle name="Normal 9 3 2 2 3 2 2" xfId="830" xr:uid="{E3AC7651-2FE6-4D62-B2A7-E8DA0FD20D42}"/>
    <cellStyle name="Normal 9 3 2 2 3 2 2 2" xfId="2244" xr:uid="{82A09D6D-A8D9-4B30-8840-555EEC6BF35C}"/>
    <cellStyle name="Normal 9 3 2 2 3 2 2 2 2" xfId="2245" xr:uid="{5407CF18-42D5-4575-B144-64B50F274D49}"/>
    <cellStyle name="Normal 9 3 2 2 3 2 2 3" xfId="2246" xr:uid="{AD7D10F7-5DF9-41A8-A195-91969C30BB09}"/>
    <cellStyle name="Normal 9 3 2 2 3 2 2 3 2" xfId="6322" xr:uid="{1A972110-72A3-46EC-BD25-F6E2A12E3C72}"/>
    <cellStyle name="Normal 9 3 2 2 3 2 2 4" xfId="6323" xr:uid="{76D1A117-B9EF-4C4C-8F5E-7ADECC783C5A}"/>
    <cellStyle name="Normal 9 3 2 2 3 2 3" xfId="2247" xr:uid="{AFF34627-28C6-48DC-88D1-BCD2D32E559F}"/>
    <cellStyle name="Normal 9 3 2 2 3 2 3 2" xfId="2248" xr:uid="{975B2715-B606-456D-8327-DFB8C9EE3181}"/>
    <cellStyle name="Normal 9 3 2 2 3 2 4" xfId="2249" xr:uid="{E17F6F61-6049-49E6-821F-7C2EF32422CE}"/>
    <cellStyle name="Normal 9 3 2 2 3 2 4 2" xfId="6324" xr:uid="{41696E3F-2713-48B8-A886-52F20ECE81F2}"/>
    <cellStyle name="Normal 9 3 2 2 3 2 5" xfId="6325" xr:uid="{CE683E01-3940-45A0-9F23-B8585AC6214D}"/>
    <cellStyle name="Normal 9 3 2 2 3 3" xfId="831" xr:uid="{49B0C20B-3C83-4BD8-AC6A-37511BF6EDA4}"/>
    <cellStyle name="Normal 9 3 2 2 3 3 2" xfId="2250" xr:uid="{CB803CFB-978D-4585-8470-6A7F46B51E55}"/>
    <cellStyle name="Normal 9 3 2 2 3 3 2 2" xfId="2251" xr:uid="{5948D7DF-4C36-4580-BE3B-043CA27AFE49}"/>
    <cellStyle name="Normal 9 3 2 2 3 3 3" xfId="2252" xr:uid="{DD200ADD-4C17-4789-89D3-A2C74A33080F}"/>
    <cellStyle name="Normal 9 3 2 2 3 3 3 2" xfId="6326" xr:uid="{DD765299-7346-4C14-B314-0B86CB2FA48D}"/>
    <cellStyle name="Normal 9 3 2 2 3 3 4" xfId="6327" xr:uid="{ECDEC69C-A98B-49E9-93C9-8BFD5A844D6A}"/>
    <cellStyle name="Normal 9 3 2 2 3 4" xfId="2253" xr:uid="{B3C46062-1145-4E6B-ABD7-10EFE5ABC006}"/>
    <cellStyle name="Normal 9 3 2 2 3 4 2" xfId="2254" xr:uid="{4D7EF5E9-107B-4E04-ADF4-1FE764AD5157}"/>
    <cellStyle name="Normal 9 3 2 2 3 5" xfId="2255" xr:uid="{B41308D5-D4E2-4C51-B692-CC352A7CB0E3}"/>
    <cellStyle name="Normal 9 3 2 2 3 5 2" xfId="6328" xr:uid="{6E462D85-0BB0-4FA7-9BC4-0985D74FFAB6}"/>
    <cellStyle name="Normal 9 3 2 2 3 6" xfId="6329" xr:uid="{E6483315-5857-4CAC-BB75-AC901CBDC369}"/>
    <cellStyle name="Normal 9 3 2 2 4" xfId="832" xr:uid="{7F11168F-6B73-4B4B-BB3A-5024E43FEBCD}"/>
    <cellStyle name="Normal 9 3 2 2 4 2" xfId="833" xr:uid="{76F2C421-A462-4A54-9FF4-A7ED62A0DD1D}"/>
    <cellStyle name="Normal 9 3 2 2 4 2 2" xfId="2256" xr:uid="{C74F115D-0865-409C-8335-2499850749A3}"/>
    <cellStyle name="Normal 9 3 2 2 4 2 2 2" xfId="2257" xr:uid="{EFC8EBC1-9E56-4580-B432-FAE55C04D1B9}"/>
    <cellStyle name="Normal 9 3 2 2 4 2 3" xfId="2258" xr:uid="{CFAC24C2-9231-4C15-AEBD-FA2D1D98D245}"/>
    <cellStyle name="Normal 9 3 2 2 4 2 3 2" xfId="6330" xr:uid="{6F7E2260-BC96-426B-BEC7-78E51DAD9169}"/>
    <cellStyle name="Normal 9 3 2 2 4 2 4" xfId="6331" xr:uid="{52941675-0BB0-488B-87B1-DF61A659C98F}"/>
    <cellStyle name="Normal 9 3 2 2 4 3" xfId="2259" xr:uid="{D5495625-8CC3-4FE9-ACD0-02C03BCD3479}"/>
    <cellStyle name="Normal 9 3 2 2 4 3 2" xfId="2260" xr:uid="{F99194A1-52F1-47A7-90ED-DD47F8B2958E}"/>
    <cellStyle name="Normal 9 3 2 2 4 4" xfId="2261" xr:uid="{E03535B7-0E55-41DE-AEE0-142053112E2F}"/>
    <cellStyle name="Normal 9 3 2 2 4 4 2" xfId="6332" xr:uid="{533B453A-3D45-4B9F-AB20-77B5E85BFC8A}"/>
    <cellStyle name="Normal 9 3 2 2 4 5" xfId="6333" xr:uid="{D7E4637A-A6CB-47F8-91ED-4C88F8016E0C}"/>
    <cellStyle name="Normal 9 3 2 2 5" xfId="834" xr:uid="{546D8E7E-7663-4B2C-87B2-3F7D8E6C8D7D}"/>
    <cellStyle name="Normal 9 3 2 2 5 2" xfId="2262" xr:uid="{9BA80237-A814-4BB9-89A8-120A87B853AC}"/>
    <cellStyle name="Normal 9 3 2 2 5 2 2" xfId="2263" xr:uid="{6CEDC99D-7511-4C2B-B240-869F67653114}"/>
    <cellStyle name="Normal 9 3 2 2 5 3" xfId="2264" xr:uid="{A32E32F7-D96B-40A5-BC45-08AF1E0EE54D}"/>
    <cellStyle name="Normal 9 3 2 2 5 3 2" xfId="6334" xr:uid="{EB7EE710-D2F2-436C-A930-A7E75F517164}"/>
    <cellStyle name="Normal 9 3 2 2 5 4" xfId="4034" xr:uid="{CDB7B75E-C0B1-4190-8F52-3D32E192978C}"/>
    <cellStyle name="Normal 9 3 2 2 6" xfId="2265" xr:uid="{35D99C85-EE14-40E9-B189-0E9F41BDCFEC}"/>
    <cellStyle name="Normal 9 3 2 2 6 2" xfId="2266" xr:uid="{2528F71F-1B9D-4204-BC80-3838E634E7D7}"/>
    <cellStyle name="Normal 9 3 2 2 7" xfId="2267" xr:uid="{1C2B22AB-95ED-4413-BD3F-071782808578}"/>
    <cellStyle name="Normal 9 3 2 2 7 2" xfId="6335" xr:uid="{90715C20-D9A0-45B7-A064-74AB24F35F2B}"/>
    <cellStyle name="Normal 9 3 2 2 8" xfId="4035" xr:uid="{9398106E-C165-4561-B31A-520F280A0EF8}"/>
    <cellStyle name="Normal 9 3 2 3" xfId="406" xr:uid="{6C733E91-F466-4668-85C6-2A90A03BD15B}"/>
    <cellStyle name="Normal 9 3 2 3 2" xfId="835" xr:uid="{ED779E09-DD90-4EBC-B40F-DAB9A8F11CD3}"/>
    <cellStyle name="Normal 9 3 2 3 2 2" xfId="836" xr:uid="{96F7206C-8495-4CBB-9D3D-358B47ABAD0A}"/>
    <cellStyle name="Normal 9 3 2 3 2 2 2" xfId="2268" xr:uid="{B19FD47F-687F-49AB-A53B-E6B2F08D7128}"/>
    <cellStyle name="Normal 9 3 2 3 2 2 2 2" xfId="2269" xr:uid="{0EBDF60B-96B4-4AA3-B9DB-FBC64648EBEB}"/>
    <cellStyle name="Normal 9 3 2 3 2 2 3" xfId="2270" xr:uid="{DD17E8DE-3D88-4CD2-BCB9-ECAFE0187B8C}"/>
    <cellStyle name="Normal 9 3 2 3 2 2 3 2" xfId="6336" xr:uid="{935C7BFE-AFAE-472A-8BD2-59F3668CBDDF}"/>
    <cellStyle name="Normal 9 3 2 3 2 2 4" xfId="6337" xr:uid="{C8F98C70-422F-4363-BF34-1AD441248AF8}"/>
    <cellStyle name="Normal 9 3 2 3 2 3" xfId="2271" xr:uid="{93831A2D-386C-4071-A084-23DA34D36585}"/>
    <cellStyle name="Normal 9 3 2 3 2 3 2" xfId="2272" xr:uid="{837F205B-095F-4FC9-BE71-4CAF0D394578}"/>
    <cellStyle name="Normal 9 3 2 3 2 4" xfId="2273" xr:uid="{5CF8A242-A079-4D05-A766-1221F3A57EAA}"/>
    <cellStyle name="Normal 9 3 2 3 2 4 2" xfId="6338" xr:uid="{EA7A0271-AF4D-424B-A38C-3FF4B43D2BAB}"/>
    <cellStyle name="Normal 9 3 2 3 2 5" xfId="6339" xr:uid="{F0EE33ED-046E-49E8-B17C-99CF00A5CFCB}"/>
    <cellStyle name="Normal 9 3 2 3 3" xfId="837" xr:uid="{8C563C2C-3C90-4FCD-928F-5AA8FF14F5EE}"/>
    <cellStyle name="Normal 9 3 2 3 3 2" xfId="2274" xr:uid="{10EDA007-E7EA-4B18-AAF9-DF84A5A3EC20}"/>
    <cellStyle name="Normal 9 3 2 3 3 2 2" xfId="2275" xr:uid="{D654FC2C-B13D-4EF2-B10C-EEBD206B3CC3}"/>
    <cellStyle name="Normal 9 3 2 3 3 3" xfId="2276" xr:uid="{4D225EEC-65D8-4E50-91CD-04571E6E7BCE}"/>
    <cellStyle name="Normal 9 3 2 3 3 3 2" xfId="6340" xr:uid="{37AEF616-97D1-4E21-9C36-36C9662B6832}"/>
    <cellStyle name="Normal 9 3 2 3 3 4" xfId="4036" xr:uid="{FE63EA8F-C87D-4AEF-942F-96185B500EAA}"/>
    <cellStyle name="Normal 9 3 2 3 4" xfId="2277" xr:uid="{A1A80CA2-08DD-40D8-9283-6518D12D6008}"/>
    <cellStyle name="Normal 9 3 2 3 4 2" xfId="2278" xr:uid="{58D6CD3F-3009-4F1D-B591-3B4C3C485F98}"/>
    <cellStyle name="Normal 9 3 2 3 5" xfId="2279" xr:uid="{2AD29B39-19EE-44F7-8462-4494DDFF2F8B}"/>
    <cellStyle name="Normal 9 3 2 3 5 2" xfId="6341" xr:uid="{6B81090E-EF17-4615-85DC-31955C7E615A}"/>
    <cellStyle name="Normal 9 3 2 3 6" xfId="4037" xr:uid="{DED79ABB-7FCE-4A8F-977C-D452D8AB9F82}"/>
    <cellStyle name="Normal 9 3 2 4" xfId="407" xr:uid="{A8772702-B280-4158-AB40-5DBEB843589D}"/>
    <cellStyle name="Normal 9 3 2 4 2" xfId="838" xr:uid="{6919B0B6-F7F3-4765-A21B-A52216B2A223}"/>
    <cellStyle name="Normal 9 3 2 4 2 2" xfId="839" xr:uid="{351D6F1D-CDF9-42C1-A55A-62DE6DCE8C41}"/>
    <cellStyle name="Normal 9 3 2 4 2 2 2" xfId="2280" xr:uid="{B4842FB0-DC28-4624-ABD1-8E29E4A9EACD}"/>
    <cellStyle name="Normal 9 3 2 4 2 2 2 2" xfId="2281" xr:uid="{CA20EC09-2D75-4944-B23A-5E972793C3AD}"/>
    <cellStyle name="Normal 9 3 2 4 2 2 3" xfId="2282" xr:uid="{75520F26-3853-43D1-B8FB-312405A4F17E}"/>
    <cellStyle name="Normal 9 3 2 4 2 2 3 2" xfId="6342" xr:uid="{478B327B-5541-4691-B09A-1BA82F6DAA33}"/>
    <cellStyle name="Normal 9 3 2 4 2 2 4" xfId="6343" xr:uid="{78EFB6A2-9058-448C-AEE0-EDCD908DDDD8}"/>
    <cellStyle name="Normal 9 3 2 4 2 3" xfId="2283" xr:uid="{63A243F9-4BE1-4A8C-804F-592AD7EE4F48}"/>
    <cellStyle name="Normal 9 3 2 4 2 3 2" xfId="2284" xr:uid="{C121AB0D-0BEB-48EE-B1BA-BD1E813E3564}"/>
    <cellStyle name="Normal 9 3 2 4 2 4" xfId="2285" xr:uid="{817BF921-9E43-40B9-A97C-D5E0E673CCD8}"/>
    <cellStyle name="Normal 9 3 2 4 2 4 2" xfId="6344" xr:uid="{8FAFFEA3-02D7-41A6-B240-303176A42DD2}"/>
    <cellStyle name="Normal 9 3 2 4 2 5" xfId="6345" xr:uid="{9E09D06D-EF6F-477D-96F9-EBCC03E6A291}"/>
    <cellStyle name="Normal 9 3 2 4 3" xfId="840" xr:uid="{F8D9320E-E3AF-4615-B357-4E0D52517B49}"/>
    <cellStyle name="Normal 9 3 2 4 3 2" xfId="2286" xr:uid="{1921EB50-5406-4855-9F8D-F6782D2EA107}"/>
    <cellStyle name="Normal 9 3 2 4 3 2 2" xfId="2287" xr:uid="{F779C0F7-79B4-45E9-BB25-76CCEC169ECD}"/>
    <cellStyle name="Normal 9 3 2 4 3 3" xfId="2288" xr:uid="{A3C3EB1A-0701-459E-A270-6AA05E97A4A5}"/>
    <cellStyle name="Normal 9 3 2 4 3 3 2" xfId="6346" xr:uid="{AC8DF5F8-95B3-44B6-999E-E4EAD79DD463}"/>
    <cellStyle name="Normal 9 3 2 4 3 4" xfId="6347" xr:uid="{76ECEA1A-DF23-40A7-A7D5-E2EEFC25B0A4}"/>
    <cellStyle name="Normal 9 3 2 4 4" xfId="2289" xr:uid="{A069E52D-BC32-4A79-A0D1-ABC8177AF744}"/>
    <cellStyle name="Normal 9 3 2 4 4 2" xfId="2290" xr:uid="{4AE0B91B-41B1-443A-BFB1-EFE5511C097A}"/>
    <cellStyle name="Normal 9 3 2 4 5" xfId="2291" xr:uid="{2C142BD6-9D16-4CF5-A77A-7EB0D7FD043E}"/>
    <cellStyle name="Normal 9 3 2 4 5 2" xfId="6348" xr:uid="{406A40DD-A6FB-482C-85AB-7EB1138DC908}"/>
    <cellStyle name="Normal 9 3 2 4 6" xfId="6349" xr:uid="{14A24F85-8BB8-44A4-9EBD-BC85B02BDB3A}"/>
    <cellStyle name="Normal 9 3 2 5" xfId="408" xr:uid="{3868E096-FD60-4553-B961-CC653D39B697}"/>
    <cellStyle name="Normal 9 3 2 5 2" xfId="841" xr:uid="{6F758C69-F38A-4634-BF36-D925FD5C3DC4}"/>
    <cellStyle name="Normal 9 3 2 5 2 2" xfId="2292" xr:uid="{BEC76151-F9E7-4B60-BAFC-C1EDA159EF1A}"/>
    <cellStyle name="Normal 9 3 2 5 2 2 2" xfId="2293" xr:uid="{34A2E17D-73CC-4DCB-A143-391F6FB63C6D}"/>
    <cellStyle name="Normal 9 3 2 5 2 3" xfId="2294" xr:uid="{79A9D7A3-0F39-429E-9BF5-800026A27FC7}"/>
    <cellStyle name="Normal 9 3 2 5 2 3 2" xfId="6350" xr:uid="{96922C5A-AF16-4526-9668-38D1BE851D64}"/>
    <cellStyle name="Normal 9 3 2 5 2 4" xfId="6351" xr:uid="{EF7CE715-F4EF-4F4C-B4C1-96072FC44902}"/>
    <cellStyle name="Normal 9 3 2 5 3" xfId="2295" xr:uid="{A1F3D082-C121-429E-B46B-0063A36B59C2}"/>
    <cellStyle name="Normal 9 3 2 5 3 2" xfId="2296" xr:uid="{CA649D39-F35D-4AD2-8041-77995AC5A283}"/>
    <cellStyle name="Normal 9 3 2 5 4" xfId="2297" xr:uid="{C8F7B27C-27B3-4090-ADF2-96B9AEAA3ADB}"/>
    <cellStyle name="Normal 9 3 2 5 4 2" xfId="6352" xr:uid="{4A1FD276-DE5F-4202-9504-56E70FA360B5}"/>
    <cellStyle name="Normal 9 3 2 5 5" xfId="6353" xr:uid="{9823CAB9-6E91-4115-A547-89E6DEDBA368}"/>
    <cellStyle name="Normal 9 3 2 6" xfId="842" xr:uid="{5ABEBFA8-4407-4097-AFA8-3D394E6F9696}"/>
    <cellStyle name="Normal 9 3 2 6 2" xfId="2298" xr:uid="{73330941-377E-4759-80DE-2B0A74677FCF}"/>
    <cellStyle name="Normal 9 3 2 6 2 2" xfId="2299" xr:uid="{91EAF812-FBF4-44F2-8655-53F0E6812E22}"/>
    <cellStyle name="Normal 9 3 2 6 3" xfId="2300" xr:uid="{BA4C4A77-725C-4AAD-A552-35618FAF24EE}"/>
    <cellStyle name="Normal 9 3 2 6 3 2" xfId="6354" xr:uid="{4E849A5F-342C-4223-B888-F6346C66ED1E}"/>
    <cellStyle name="Normal 9 3 2 6 4" xfId="4038" xr:uid="{572301E0-4AE7-407A-8ADA-49D883A7760C}"/>
    <cellStyle name="Normal 9 3 2 7" xfId="2301" xr:uid="{84DAB00E-F7CF-47C8-AA19-BD0E109FE8AA}"/>
    <cellStyle name="Normal 9 3 2 7 2" xfId="2302" xr:uid="{1FE706C5-EF68-45B5-841E-0974EBF4D4AF}"/>
    <cellStyle name="Normal 9 3 2 8" xfId="2303" xr:uid="{E399E07E-8EA0-4C5C-BD4E-E52B397B46CA}"/>
    <cellStyle name="Normal 9 3 2 8 2" xfId="6355" xr:uid="{247B46FA-9819-4715-88A5-E787F808ACDA}"/>
    <cellStyle name="Normal 9 3 2 9" xfId="4039" xr:uid="{C4B6781D-2FAB-4684-AB4A-7464B8F344AE}"/>
    <cellStyle name="Normal 9 3 3" xfId="170" xr:uid="{4B47A64B-25AA-4761-831F-E1141C50B2A9}"/>
    <cellStyle name="Normal 9 3 3 2" xfId="171" xr:uid="{668A262E-A056-44DC-83AB-B5F49FA4A034}"/>
    <cellStyle name="Normal 9 3 3 2 2" xfId="843" xr:uid="{AC232BE8-FD13-4B81-9D4B-9C75B679988E}"/>
    <cellStyle name="Normal 9 3 3 2 2 2" xfId="844" xr:uid="{B0291C7E-B8E5-44BE-B0F3-F74BD4AC42D9}"/>
    <cellStyle name="Normal 9 3 3 2 2 2 2" xfId="2304" xr:uid="{CD31CD49-EFD3-4831-972B-6E5F876FB191}"/>
    <cellStyle name="Normal 9 3 3 2 2 2 2 2" xfId="2305" xr:uid="{60B195A8-3FB7-4FED-8507-160363360818}"/>
    <cellStyle name="Normal 9 3 3 2 2 2 3" xfId="2306" xr:uid="{4C057480-3734-4DF9-AAC7-075EB3D92084}"/>
    <cellStyle name="Normal 9 3 3 2 2 2 3 2" xfId="6356" xr:uid="{B890D564-206F-4D94-A33C-35600F1A2852}"/>
    <cellStyle name="Normal 9 3 3 2 2 2 4" xfId="6357" xr:uid="{C82A3278-F706-4BC2-B960-CEB9ED0B7240}"/>
    <cellStyle name="Normal 9 3 3 2 2 3" xfId="2307" xr:uid="{88D4A8EA-4FE3-417F-89D4-82BA4D9FC497}"/>
    <cellStyle name="Normal 9 3 3 2 2 3 2" xfId="2308" xr:uid="{302A8886-4025-4568-8D50-CBAD21DF7E61}"/>
    <cellStyle name="Normal 9 3 3 2 2 4" xfId="2309" xr:uid="{B43871A6-3194-4CD5-8284-52A34EF5FA08}"/>
    <cellStyle name="Normal 9 3 3 2 2 4 2" xfId="6358" xr:uid="{DB357F9B-3260-45E6-99F2-D12A7132CB11}"/>
    <cellStyle name="Normal 9 3 3 2 2 5" xfId="6359" xr:uid="{D2E59065-1295-40AF-9ED3-E6D0266C03B3}"/>
    <cellStyle name="Normal 9 3 3 2 3" xfId="845" xr:uid="{0CEAC4F0-B764-468C-ACA9-733788EC846A}"/>
    <cellStyle name="Normal 9 3 3 2 3 2" xfId="2310" xr:uid="{AC99D3D7-DB71-4251-9F17-F1AC8FB45480}"/>
    <cellStyle name="Normal 9 3 3 2 3 2 2" xfId="2311" xr:uid="{1CECAD8B-E193-4EFD-A93B-396AF5D197EB}"/>
    <cellStyle name="Normal 9 3 3 2 3 3" xfId="2312" xr:uid="{768D1935-8E99-4BCC-B7E9-9EE0400BE323}"/>
    <cellStyle name="Normal 9 3 3 2 3 3 2" xfId="6360" xr:uid="{98D71020-4F30-4921-B0F6-40BB2F268A2C}"/>
    <cellStyle name="Normal 9 3 3 2 3 4" xfId="4040" xr:uid="{93AF7767-1D4C-42E0-8024-93411F2547EB}"/>
    <cellStyle name="Normal 9 3 3 2 4" xfId="2313" xr:uid="{1992CB98-1DA4-4485-8689-01202F034C06}"/>
    <cellStyle name="Normal 9 3 3 2 4 2" xfId="2314" xr:uid="{8F39485E-FAA8-47F3-9ACD-B1068FAD6B07}"/>
    <cellStyle name="Normal 9 3 3 2 5" xfId="2315" xr:uid="{9D9E22D8-99D6-46C7-9A73-AF759FCA0223}"/>
    <cellStyle name="Normal 9 3 3 2 5 2" xfId="6361" xr:uid="{876613E0-4677-4573-B189-685F4D051C11}"/>
    <cellStyle name="Normal 9 3 3 2 6" xfId="4041" xr:uid="{7B1E69A5-77E0-468E-ABD6-B5BA553E1EED}"/>
    <cellStyle name="Normal 9 3 3 3" xfId="409" xr:uid="{4D7FCFCF-774E-4D4D-8EBA-AB465220B40D}"/>
    <cellStyle name="Normal 9 3 3 3 2" xfId="846" xr:uid="{B743B894-5972-440E-A27B-B8B2C8FA0190}"/>
    <cellStyle name="Normal 9 3 3 3 2 2" xfId="847" xr:uid="{45AEBCD0-1C26-497A-BB38-DB641DE6B4DB}"/>
    <cellStyle name="Normal 9 3 3 3 2 2 2" xfId="2316" xr:uid="{C5A8E1B7-2EED-4AFC-BCFA-3E1A8E929B3A}"/>
    <cellStyle name="Normal 9 3 3 3 2 2 2 2" xfId="2317" xr:uid="{57C58AEA-B6B5-4C40-AB96-9E16C659FFA8}"/>
    <cellStyle name="Normal 9 3 3 3 2 2 2 2 2" xfId="4766" xr:uid="{A305276B-E907-4A99-B90B-3C384ED00CF7}"/>
    <cellStyle name="Normal 9 3 3 3 2 2 3" xfId="2318" xr:uid="{89B625E9-D6A9-4A0D-920D-A6D888315ED0}"/>
    <cellStyle name="Normal 9 3 3 3 2 2 3 2" xfId="4767" xr:uid="{FC5828E4-AED1-4487-B42A-82493AFCA4EC}"/>
    <cellStyle name="Normal 9 3 3 3 2 2 3 2 2" xfId="6362" xr:uid="{33851491-934C-4369-ACF8-812E5A1F141C}"/>
    <cellStyle name="Normal 9 3 3 3 2 2 4" xfId="6363" xr:uid="{184B2564-9C18-4063-A446-AA1DB306D6E1}"/>
    <cellStyle name="Normal 9 3 3 3 2 3" xfId="2319" xr:uid="{E432CDB0-FBB6-4D37-8BE6-B5DF7DDE8DC2}"/>
    <cellStyle name="Normal 9 3 3 3 2 3 2" xfId="2320" xr:uid="{92EB3ABF-B7F5-4F1C-8FAE-AB5DEC7A572D}"/>
    <cellStyle name="Normal 9 3 3 3 2 3 2 2" xfId="4769" xr:uid="{EB612D45-5C30-4022-A44B-3EAB55B71EDE}"/>
    <cellStyle name="Normal 9 3 3 3 2 3 3" xfId="4768" xr:uid="{A53E799E-29F8-4927-855C-6CC892DA9CE8}"/>
    <cellStyle name="Normal 9 3 3 3 2 4" xfId="2321" xr:uid="{3A5320AF-EB05-4B7F-B1D1-CE466DBA31E1}"/>
    <cellStyle name="Normal 9 3 3 3 2 4 2" xfId="4770" xr:uid="{9D658A55-ECE4-40C6-801D-3C194BD94C5E}"/>
    <cellStyle name="Normal 9 3 3 3 2 4 2 2" xfId="6364" xr:uid="{BCE763C7-17C8-485B-8C8C-F6845D98563C}"/>
    <cellStyle name="Normal 9 3 3 3 2 5" xfId="6365" xr:uid="{66BE3748-651F-4E01-8FA5-2F23C94E6916}"/>
    <cellStyle name="Normal 9 3 3 3 3" xfId="848" xr:uid="{0F3C9046-DCD6-4BCE-85CF-0E5BF6EEB866}"/>
    <cellStyle name="Normal 9 3 3 3 3 2" xfId="2322" xr:uid="{EF724029-18D6-4A72-A9A1-59E5586BB4A2}"/>
    <cellStyle name="Normal 9 3 3 3 3 2 2" xfId="2323" xr:uid="{78C9A2A2-0F0F-454B-89FD-B27CE869924F}"/>
    <cellStyle name="Normal 9 3 3 3 3 2 2 2" xfId="4773" xr:uid="{E3EA3C85-18C6-4B11-B6FC-0097338F2F48}"/>
    <cellStyle name="Normal 9 3 3 3 3 2 3" xfId="4772" xr:uid="{DBA0CF53-D9A8-4A69-81E3-D7A8413C2236}"/>
    <cellStyle name="Normal 9 3 3 3 3 3" xfId="2324" xr:uid="{06AD65CE-FAE5-41EF-846B-72161CAB966E}"/>
    <cellStyle name="Normal 9 3 3 3 3 3 2" xfId="4774" xr:uid="{93DC470E-7D49-4C1F-8E80-F523AB7CF438}"/>
    <cellStyle name="Normal 9 3 3 3 3 3 2 2" xfId="6366" xr:uid="{B50EFA63-FB72-4D8D-986F-C28868389633}"/>
    <cellStyle name="Normal 9 3 3 3 3 4" xfId="4771" xr:uid="{8F830E07-70F7-48AC-BD96-B67C5C0F5323}"/>
    <cellStyle name="Normal 9 3 3 3 3 4 2" xfId="6367" xr:uid="{8A1B2264-EE89-4638-B62C-7D2FA15AD05C}"/>
    <cellStyle name="Normal 9 3 3 3 4" xfId="2325" xr:uid="{1B02DA43-31E6-4E74-87CD-6C3D195F78C8}"/>
    <cellStyle name="Normal 9 3 3 3 4 2" xfId="2326" xr:uid="{B25414F0-3AAC-4CD6-B857-03973B443CF2}"/>
    <cellStyle name="Normal 9 3 3 3 4 2 2" xfId="4776" xr:uid="{170B9739-CF11-4B0E-9080-A7D1B35CDD51}"/>
    <cellStyle name="Normal 9 3 3 3 4 3" xfId="4775" xr:uid="{EA93881F-C960-47E1-BE5D-B86F6E984421}"/>
    <cellStyle name="Normal 9 3 3 3 5" xfId="2327" xr:uid="{247B38DF-F5CB-48C7-BB2A-ED280AF75A78}"/>
    <cellStyle name="Normal 9 3 3 3 5 2" xfId="4777" xr:uid="{84F85619-A864-407B-8510-2B68D45D46BA}"/>
    <cellStyle name="Normal 9 3 3 3 5 2 2" xfId="6368" xr:uid="{8EE859B2-4D78-4F2A-A855-079289AEF39A}"/>
    <cellStyle name="Normal 9 3 3 3 6" xfId="6369" xr:uid="{6311A82B-5E92-4FAC-8999-119B0A27C625}"/>
    <cellStyle name="Normal 9 3 3 4" xfId="410" xr:uid="{5CECCE41-44EE-4CA3-B0AE-4946BA75888C}"/>
    <cellStyle name="Normal 9 3 3 4 2" xfId="849" xr:uid="{7B0DD3DD-7383-4AD6-877A-70FF70A38D5B}"/>
    <cellStyle name="Normal 9 3 3 4 2 2" xfId="2328" xr:uid="{24DA9267-315D-412E-9DE2-36598F6D6F37}"/>
    <cellStyle name="Normal 9 3 3 4 2 2 2" xfId="2329" xr:uid="{E6E8ACC6-298C-457D-87A9-1064F436B198}"/>
    <cellStyle name="Normal 9 3 3 4 2 2 2 2" xfId="4781" xr:uid="{21DDF610-6192-47B1-93A6-F781E8011B15}"/>
    <cellStyle name="Normal 9 3 3 4 2 2 3" xfId="4780" xr:uid="{EF3FC641-C3CC-4F35-A407-87624AA01819}"/>
    <cellStyle name="Normal 9 3 3 4 2 3" xfId="2330" xr:uid="{F90BBEC0-EF50-40D2-9DF5-B1073D02D4C0}"/>
    <cellStyle name="Normal 9 3 3 4 2 3 2" xfId="4782" xr:uid="{BDE79A6E-35A2-4714-BCE0-6549395C7798}"/>
    <cellStyle name="Normal 9 3 3 4 2 3 2 2" xfId="6370" xr:uid="{297D23CB-6E45-4001-8DC3-A41D5AAB3591}"/>
    <cellStyle name="Normal 9 3 3 4 2 4" xfId="4779" xr:uid="{D04AC5FC-34EE-42F1-A438-C8814A761B0E}"/>
    <cellStyle name="Normal 9 3 3 4 2 4 2" xfId="6371" xr:uid="{B7354811-715A-456D-9807-9FE92B7FBFF8}"/>
    <cellStyle name="Normal 9 3 3 4 3" xfId="2331" xr:uid="{0DC92BDE-D501-422F-8BEF-7FF541472D1F}"/>
    <cellStyle name="Normal 9 3 3 4 3 2" xfId="2332" xr:uid="{E456E541-E70C-4351-8999-7E9D34EAFF6C}"/>
    <cellStyle name="Normal 9 3 3 4 3 2 2" xfId="4784" xr:uid="{7CEB3959-E494-4A1D-9BF5-047FBE5B4604}"/>
    <cellStyle name="Normal 9 3 3 4 3 3" xfId="4783" xr:uid="{68317FA4-4E8F-42EC-86A8-78AB886DBCF5}"/>
    <cellStyle name="Normal 9 3 3 4 4" xfId="2333" xr:uid="{DD7FED5B-2AED-44F5-9714-D1D11DDE8A2E}"/>
    <cellStyle name="Normal 9 3 3 4 4 2" xfId="4785" xr:uid="{80F4B257-6F56-4E9F-8532-E20F9181264C}"/>
    <cellStyle name="Normal 9 3 3 4 4 2 2" xfId="6372" xr:uid="{287F2AC4-51C2-4456-B491-1F28D862C857}"/>
    <cellStyle name="Normal 9 3 3 4 5" xfId="4778" xr:uid="{98433182-370B-4101-B1BC-0C973D652F4F}"/>
    <cellStyle name="Normal 9 3 3 4 5 2" xfId="6373" xr:uid="{0DF2AF93-2DC9-4F0C-B100-11130585E9CB}"/>
    <cellStyle name="Normal 9 3 3 5" xfId="850" xr:uid="{54B278DE-DE58-48A1-BCDC-A74BEA9A2789}"/>
    <cellStyle name="Normal 9 3 3 5 2" xfId="2334" xr:uid="{F48F131C-4B10-41A6-95DB-DFE835CF7B15}"/>
    <cellStyle name="Normal 9 3 3 5 2 2" xfId="2335" xr:uid="{E948A5ED-6AC3-4421-A692-A5246E176AC1}"/>
    <cellStyle name="Normal 9 3 3 5 2 2 2" xfId="4788" xr:uid="{7B7F94B4-46F1-45AD-9B3B-B3B954C1B00D}"/>
    <cellStyle name="Normal 9 3 3 5 2 3" xfId="4787" xr:uid="{EE4FDC68-3DD2-40F5-8B63-E582F8E837BE}"/>
    <cellStyle name="Normal 9 3 3 5 3" xfId="2336" xr:uid="{0C424A43-96D5-458B-90FB-0677F498C17E}"/>
    <cellStyle name="Normal 9 3 3 5 3 2" xfId="4789" xr:uid="{594D5809-EE3B-479A-94B5-B39D49FB4FE3}"/>
    <cellStyle name="Normal 9 3 3 5 3 2 2" xfId="6374" xr:uid="{6F33F559-FCCC-4D82-B0F0-75D4DDAD5005}"/>
    <cellStyle name="Normal 9 3 3 5 4" xfId="4042" xr:uid="{1BC700A3-2D05-49E2-8034-BC8C46D5F8EC}"/>
    <cellStyle name="Normal 9 3 3 5 4 2" xfId="4790" xr:uid="{FDC9AADB-3407-46A7-9BC2-ADD67F02B254}"/>
    <cellStyle name="Normal 9 3 3 5 5" xfId="4786" xr:uid="{82FBC7B0-1CBA-42CE-B5E7-1F452518704D}"/>
    <cellStyle name="Normal 9 3 3 6" xfId="2337" xr:uid="{3F090FD6-D06A-40DF-BB17-1F75FE4C6E03}"/>
    <cellStyle name="Normal 9 3 3 6 2" xfId="2338" xr:uid="{FEEAE2E4-B3B9-49E0-80C7-9FB82A5492C5}"/>
    <cellStyle name="Normal 9 3 3 6 2 2" xfId="4792" xr:uid="{5B3C24BB-CAC2-4DE3-B5B9-45738D5ADDFE}"/>
    <cellStyle name="Normal 9 3 3 6 3" xfId="4791" xr:uid="{7E7154B6-8727-45F3-803C-33AE3FAAA48B}"/>
    <cellStyle name="Normal 9 3 3 7" xfId="2339" xr:uid="{130108AF-074C-4518-95B4-F85388DB9256}"/>
    <cellStyle name="Normal 9 3 3 7 2" xfId="4793" xr:uid="{E9FBF145-2BB0-4C77-8ECD-A1A1D23F62F5}"/>
    <cellStyle name="Normal 9 3 3 7 2 2" xfId="6375" xr:uid="{6BF42D27-B8FA-4878-AA06-58C5FA397B9A}"/>
    <cellStyle name="Normal 9 3 3 8" xfId="4043" xr:uid="{4AD3E197-2F28-4B1C-A524-8C7430454231}"/>
    <cellStyle name="Normal 9 3 3 8 2" xfId="4794" xr:uid="{5A7478E5-37B7-4903-BE44-0AE1BDF72CE5}"/>
    <cellStyle name="Normal 9 3 4" xfId="172" xr:uid="{7A786E30-C4F0-459F-B784-9B0A25714933}"/>
    <cellStyle name="Normal 9 3 4 2" xfId="451" xr:uid="{E9F0DF15-8298-461E-A3C8-25822C489D24}"/>
    <cellStyle name="Normal 9 3 4 2 2" xfId="851" xr:uid="{DDBCFE38-ECE0-4543-A4C2-2B001DF4255F}"/>
    <cellStyle name="Normal 9 3 4 2 2 2" xfId="2340" xr:uid="{A5622D71-429D-4359-BF70-6542FADE4BB1}"/>
    <cellStyle name="Normal 9 3 4 2 2 2 2" xfId="2341" xr:uid="{28A62E51-8389-4C41-9634-C8821AB7A930}"/>
    <cellStyle name="Normal 9 3 4 2 2 2 2 2" xfId="4799" xr:uid="{E1D56C6C-3392-4D75-A1FF-FEC9C3C78616}"/>
    <cellStyle name="Normal 9 3 4 2 2 2 3" xfId="4798" xr:uid="{85412E62-1BCB-4AE4-BF8F-845B136BA8C5}"/>
    <cellStyle name="Normal 9 3 4 2 2 3" xfId="2342" xr:uid="{A6BD2DBB-414A-47CE-93BF-EBAABAAAC7AD}"/>
    <cellStyle name="Normal 9 3 4 2 2 3 2" xfId="4800" xr:uid="{58B94C2A-20CB-4D22-B3C2-424A310AAE5B}"/>
    <cellStyle name="Normal 9 3 4 2 2 3 2 2" xfId="6376" xr:uid="{DB3BC29A-26D9-4467-9C63-C1AB532B4FBA}"/>
    <cellStyle name="Normal 9 3 4 2 2 4" xfId="4044" xr:uid="{A409D500-2CA3-417D-988B-86E351F96A36}"/>
    <cellStyle name="Normal 9 3 4 2 2 4 2" xfId="4801" xr:uid="{4DF8AA48-0809-47DC-AC9A-AB13B5F8F9FB}"/>
    <cellStyle name="Normal 9 3 4 2 2 5" xfId="4797" xr:uid="{442A6AC4-DBF7-4EFA-9A5A-A7E559710D44}"/>
    <cellStyle name="Normal 9 3 4 2 3" xfId="2343" xr:uid="{318FFBDF-64F2-493B-A155-B60544D9CF52}"/>
    <cellStyle name="Normal 9 3 4 2 3 2" xfId="2344" xr:uid="{BDEA4F10-4911-4ED9-911C-84B5FB3DD9E2}"/>
    <cellStyle name="Normal 9 3 4 2 3 2 2" xfId="4803" xr:uid="{A5133026-8C04-437E-BD1F-9373100657C7}"/>
    <cellStyle name="Normal 9 3 4 2 3 3" xfId="4802" xr:uid="{20A51553-7421-4557-986B-80D870E78634}"/>
    <cellStyle name="Normal 9 3 4 2 4" xfId="2345" xr:uid="{D1EE511A-1491-40A3-A18C-65003706E7B4}"/>
    <cellStyle name="Normal 9 3 4 2 4 2" xfId="4804" xr:uid="{B3DB1566-6A25-4A62-9DFE-4AE222C0E4FC}"/>
    <cellStyle name="Normal 9 3 4 2 4 2 2" xfId="6377" xr:uid="{776298AE-8B6C-4F47-ACFD-2802F2357319}"/>
    <cellStyle name="Normal 9 3 4 2 5" xfId="4045" xr:uid="{9178EFD2-78A1-4771-8463-F304933ED953}"/>
    <cellStyle name="Normal 9 3 4 2 5 2" xfId="4805" xr:uid="{1E214F3C-B863-4142-A808-C4EDD49362B4}"/>
    <cellStyle name="Normal 9 3 4 2 6" xfId="4796" xr:uid="{0C234A59-4535-44FF-8235-C3E3337B6410}"/>
    <cellStyle name="Normal 9 3 4 3" xfId="852" xr:uid="{45522E58-FBBA-48EF-A798-CA198CD10DFC}"/>
    <cellStyle name="Normal 9 3 4 3 2" xfId="2346" xr:uid="{96A477B9-F2C4-42D8-9B27-3A5AA2DD7FC1}"/>
    <cellStyle name="Normal 9 3 4 3 2 2" xfId="2347" xr:uid="{5961CC50-C567-4EC5-B448-671287251D68}"/>
    <cellStyle name="Normal 9 3 4 3 2 2 2" xfId="4808" xr:uid="{88EBC80E-93CA-49FD-ACFE-0F5A4BAA7D09}"/>
    <cellStyle name="Normal 9 3 4 3 2 3" xfId="4807" xr:uid="{ED06C483-D443-4548-98AD-382203585AD4}"/>
    <cellStyle name="Normal 9 3 4 3 3" xfId="2348" xr:uid="{5B97E457-FA1C-4922-B6E8-8885553EB7C1}"/>
    <cellStyle name="Normal 9 3 4 3 3 2" xfId="4809" xr:uid="{0F6D2567-08C2-4F0F-A90D-7A091EE13F81}"/>
    <cellStyle name="Normal 9 3 4 3 3 2 2" xfId="6378" xr:uid="{F195330F-63E7-4FDE-A7D6-73D944F137F9}"/>
    <cellStyle name="Normal 9 3 4 3 4" xfId="4046" xr:uid="{DA4B871A-07FE-4657-A50B-ECC214730708}"/>
    <cellStyle name="Normal 9 3 4 3 4 2" xfId="4810" xr:uid="{D5C9CCEF-48BB-40C4-A5C7-DD1669009B74}"/>
    <cellStyle name="Normal 9 3 4 3 5" xfId="4806" xr:uid="{5597849F-B61E-46D1-A77F-402B9D1DCD25}"/>
    <cellStyle name="Normal 9 3 4 4" xfId="2349" xr:uid="{F0CB5AA6-34DE-460F-8B8A-FF69BB3AEE59}"/>
    <cellStyle name="Normal 9 3 4 4 2" xfId="2350" xr:uid="{6217D006-CC47-479C-A89C-1D3012858D07}"/>
    <cellStyle name="Normal 9 3 4 4 2 2" xfId="4812" xr:uid="{6F359933-A85C-4CF7-9B0D-1273F026BFBC}"/>
    <cellStyle name="Normal 9 3 4 4 3" xfId="4047" xr:uid="{3DB64F87-B772-432F-A434-19180FDC125E}"/>
    <cellStyle name="Normal 9 3 4 4 3 2" xfId="4813" xr:uid="{684CF7AB-9509-4409-8A32-C3E57BC57240}"/>
    <cellStyle name="Normal 9 3 4 4 4" xfId="4048" xr:uid="{BC7763BA-B5F0-4815-8CDE-4F345560595A}"/>
    <cellStyle name="Normal 9 3 4 4 4 2" xfId="4814" xr:uid="{447DC63D-CA2D-4CF8-9B73-A59517494F98}"/>
    <cellStyle name="Normal 9 3 4 4 5" xfId="4811" xr:uid="{5E87E74B-6EEB-43EE-8FCA-3B250AB422C6}"/>
    <cellStyle name="Normal 9 3 4 5" xfId="2351" xr:uid="{9337974B-41B2-42FB-A6E1-FA3D6978C5E0}"/>
    <cellStyle name="Normal 9 3 4 5 2" xfId="4815" xr:uid="{F37C5364-C2BD-4761-9C8D-0FF2D1819D18}"/>
    <cellStyle name="Normal 9 3 4 5 2 2" xfId="6379" xr:uid="{68024A31-08D5-4741-9050-A0F743176E79}"/>
    <cellStyle name="Normal 9 3 4 6" xfId="4049" xr:uid="{3CFF42B6-391F-423D-B1BC-B4E78BAACE21}"/>
    <cellStyle name="Normal 9 3 4 6 2" xfId="4816" xr:uid="{68F0BEC9-DF61-4C5B-AC73-DDE3597F2577}"/>
    <cellStyle name="Normal 9 3 4 7" xfId="4050" xr:uid="{92391DE8-7B20-4D04-B56B-B8FEBBCC49CD}"/>
    <cellStyle name="Normal 9 3 4 7 2" xfId="4817" xr:uid="{9F4D502B-7227-4071-B8C4-C0BC2F89D786}"/>
    <cellStyle name="Normal 9 3 4 8" xfId="4795" xr:uid="{C3464BBF-CE25-488D-A72E-773ADBE8E138}"/>
    <cellStyle name="Normal 9 3 5" xfId="411" xr:uid="{F9BE73FD-13E7-4976-BBF3-8DF2EA83D163}"/>
    <cellStyle name="Normal 9 3 5 2" xfId="853" xr:uid="{4AFC40A1-EDFD-4C2F-B586-10737141F5B8}"/>
    <cellStyle name="Normal 9 3 5 2 2" xfId="854" xr:uid="{3F13ABFB-1FEA-4856-9FDA-A4BA91FC16FD}"/>
    <cellStyle name="Normal 9 3 5 2 2 2" xfId="2352" xr:uid="{68249EBE-4F09-4EE7-8FD6-775398ED5512}"/>
    <cellStyle name="Normal 9 3 5 2 2 2 2" xfId="2353" xr:uid="{1295FEDB-2B2B-453D-BFB8-6557647529A1}"/>
    <cellStyle name="Normal 9 3 5 2 2 2 2 2" xfId="4822" xr:uid="{03816BA4-E94D-423E-BE7D-E8A1E88536B2}"/>
    <cellStyle name="Normal 9 3 5 2 2 2 3" xfId="4821" xr:uid="{DA4A0423-61C8-4A10-9BDF-1ED7D3489F2D}"/>
    <cellStyle name="Normal 9 3 5 2 2 3" xfId="2354" xr:uid="{1A4CBDC4-E25A-47EF-9EA6-D304F66D2E2C}"/>
    <cellStyle name="Normal 9 3 5 2 2 3 2" xfId="4823" xr:uid="{DD511248-424B-4199-AFD5-566D418CECFA}"/>
    <cellStyle name="Normal 9 3 5 2 2 3 2 2" xfId="6380" xr:uid="{C0C92811-2E5E-46C7-860E-61F08AFCAEA1}"/>
    <cellStyle name="Normal 9 3 5 2 2 4" xfId="4820" xr:uid="{6B3E7150-93F4-4128-94AB-A0713D0381E6}"/>
    <cellStyle name="Normal 9 3 5 2 2 4 2" xfId="6381" xr:uid="{997CFBAE-170B-42AA-9381-8C3E8A63E9B3}"/>
    <cellStyle name="Normal 9 3 5 2 3" xfId="2355" xr:uid="{94A0A160-9797-4EBC-A34F-25AC94EAF264}"/>
    <cellStyle name="Normal 9 3 5 2 3 2" xfId="2356" xr:uid="{8BBF334C-E909-477A-A4E4-236B040F245D}"/>
    <cellStyle name="Normal 9 3 5 2 3 2 2" xfId="4825" xr:uid="{EB19B5F7-4477-4392-A91E-F44899C6587D}"/>
    <cellStyle name="Normal 9 3 5 2 3 3" xfId="4824" xr:uid="{0EF838DD-6991-498A-A992-9028E93CC733}"/>
    <cellStyle name="Normal 9 3 5 2 4" xfId="2357" xr:uid="{407996C4-1D21-4100-B9B8-BE8623783B57}"/>
    <cellStyle name="Normal 9 3 5 2 4 2" xfId="4826" xr:uid="{9B4D04EA-D3B5-4B9B-B924-7657D507A938}"/>
    <cellStyle name="Normal 9 3 5 2 4 2 2" xfId="6382" xr:uid="{C71EF88E-5F76-43B2-A662-389DC3F028FD}"/>
    <cellStyle name="Normal 9 3 5 2 5" xfId="4819" xr:uid="{BBA53ED7-BA4D-4000-9F38-B412780A2B56}"/>
    <cellStyle name="Normal 9 3 5 2 5 2" xfId="6383" xr:uid="{B0B3C568-52C9-4E97-8BB0-0894C404DF77}"/>
    <cellStyle name="Normal 9 3 5 3" xfId="855" xr:uid="{8D97AFB2-7185-4462-B644-6BEC26F08B0B}"/>
    <cellStyle name="Normal 9 3 5 3 2" xfId="2358" xr:uid="{D6D326AD-72F9-4CF2-917D-F7E4FF29A712}"/>
    <cellStyle name="Normal 9 3 5 3 2 2" xfId="2359" xr:uid="{E3A7658B-2DEE-40C3-868F-E9C951D9E042}"/>
    <cellStyle name="Normal 9 3 5 3 2 2 2" xfId="4829" xr:uid="{CEF3701B-35F5-44BC-B839-56E788C710EC}"/>
    <cellStyle name="Normal 9 3 5 3 2 3" xfId="4828" xr:uid="{844D8B60-4FA9-4B2D-BEC6-00C6D5701C5E}"/>
    <cellStyle name="Normal 9 3 5 3 3" xfId="2360" xr:uid="{D2AEA06F-FAC1-4DDD-A608-81AF219C8591}"/>
    <cellStyle name="Normal 9 3 5 3 3 2" xfId="4830" xr:uid="{0500C93A-7AD0-4AC7-9D3F-F9705DF8CF1D}"/>
    <cellStyle name="Normal 9 3 5 3 3 2 2" xfId="6384" xr:uid="{052BF9BC-68AE-4CF8-8331-469C80ED1306}"/>
    <cellStyle name="Normal 9 3 5 3 4" xfId="4051" xr:uid="{A0102D5B-ED49-47A4-9681-583263BB85F7}"/>
    <cellStyle name="Normal 9 3 5 3 4 2" xfId="4831" xr:uid="{98FBE4E2-2394-4AFD-81C5-3278180EAC8A}"/>
    <cellStyle name="Normal 9 3 5 3 5" xfId="4827" xr:uid="{AD162DC9-3A58-45CF-AF24-2A71F5FCD40A}"/>
    <cellStyle name="Normal 9 3 5 4" xfId="2361" xr:uid="{92B5F457-4F0F-4714-AAB2-89123E079FCB}"/>
    <cellStyle name="Normal 9 3 5 4 2" xfId="2362" xr:uid="{1527FC72-96EA-4E93-B1F7-BDCF584A2DD3}"/>
    <cellStyle name="Normal 9 3 5 4 2 2" xfId="4833" xr:uid="{727EF1CF-C48A-485A-8D38-0C853FDFD81B}"/>
    <cellStyle name="Normal 9 3 5 4 3" xfId="4832" xr:uid="{FE552B9F-CA69-4D7E-A0DB-78402199B745}"/>
    <cellStyle name="Normal 9 3 5 5" xfId="2363" xr:uid="{CA9785F2-87AE-4C00-88A5-58EEBB1F325A}"/>
    <cellStyle name="Normal 9 3 5 5 2" xfId="4834" xr:uid="{D3559468-07B3-4F9C-9085-997F1FFFD971}"/>
    <cellStyle name="Normal 9 3 5 5 2 2" xfId="6385" xr:uid="{BE8B3993-F12D-4373-BCCF-CDA5F1497BA0}"/>
    <cellStyle name="Normal 9 3 5 6" xfId="4052" xr:uid="{51CD5868-2F1F-4D0D-AE5F-BB820F95FDD4}"/>
    <cellStyle name="Normal 9 3 5 6 2" xfId="4835" xr:uid="{7EE73F56-D29E-465D-9072-8FF5F2240FDD}"/>
    <cellStyle name="Normal 9 3 5 7" xfId="4818" xr:uid="{C4C97B34-E302-4B01-B226-0D05496FDEE8}"/>
    <cellStyle name="Normal 9 3 6" xfId="412" xr:uid="{35ADD4D8-D1A2-4A9A-8980-57820F9AC897}"/>
    <cellStyle name="Normal 9 3 6 2" xfId="856" xr:uid="{466B8D33-3D53-49F1-9809-F2353651A798}"/>
    <cellStyle name="Normal 9 3 6 2 2" xfId="2364" xr:uid="{F86B5BC0-0E06-470B-8D44-2B482437DFBC}"/>
    <cellStyle name="Normal 9 3 6 2 2 2" xfId="2365" xr:uid="{33BEFFD5-E33B-402B-BF40-4986840EB2D3}"/>
    <cellStyle name="Normal 9 3 6 2 2 2 2" xfId="4839" xr:uid="{172F231C-62B7-4F9E-82F3-07F2B04019B3}"/>
    <cellStyle name="Normal 9 3 6 2 2 3" xfId="4838" xr:uid="{7AD68796-CE57-4DD3-8E51-99433501CD27}"/>
    <cellStyle name="Normal 9 3 6 2 3" xfId="2366" xr:uid="{C8BC4B11-0EE3-4CCB-B67D-1A6966AB0F5D}"/>
    <cellStyle name="Normal 9 3 6 2 3 2" xfId="4840" xr:uid="{D07C93AA-2777-4C1A-B5CB-AC4BD62AD316}"/>
    <cellStyle name="Normal 9 3 6 2 3 2 2" xfId="6386" xr:uid="{63AD00B6-AA61-4971-B51C-05E7439A8BC6}"/>
    <cellStyle name="Normal 9 3 6 2 4" xfId="4053" xr:uid="{6E98458E-9475-488F-B3D5-4F888B36B2DC}"/>
    <cellStyle name="Normal 9 3 6 2 4 2" xfId="4841" xr:uid="{E3EE8470-2B79-4F31-85D8-E53390B1E782}"/>
    <cellStyle name="Normal 9 3 6 2 5" xfId="4837" xr:uid="{8B148ED0-8D75-4984-9D7F-41057CC4F1F6}"/>
    <cellStyle name="Normal 9 3 6 3" xfId="2367" xr:uid="{796B7273-7CBD-4EC9-AB8B-8EF652099AEF}"/>
    <cellStyle name="Normal 9 3 6 3 2" xfId="2368" xr:uid="{AD08DA67-556C-4A09-9790-4B1CD01DD282}"/>
    <cellStyle name="Normal 9 3 6 3 2 2" xfId="4843" xr:uid="{285D5FD3-04A8-4ED2-B912-A84EE4809AE3}"/>
    <cellStyle name="Normal 9 3 6 3 3" xfId="4842" xr:uid="{321D14E5-5161-4335-B828-5A84ACA89883}"/>
    <cellStyle name="Normal 9 3 6 4" xfId="2369" xr:uid="{89E1B760-E7C3-4837-BB1E-63408D0A5739}"/>
    <cellStyle name="Normal 9 3 6 4 2" xfId="4844" xr:uid="{9A66F578-42E8-4723-9AD6-2C51326921CF}"/>
    <cellStyle name="Normal 9 3 6 4 2 2" xfId="6387" xr:uid="{B2BA12B1-06B7-4E33-834D-8AF7F14B3CEB}"/>
    <cellStyle name="Normal 9 3 6 5" xfId="4054" xr:uid="{63F36378-BCDB-4D88-BA38-86A7357CFAC8}"/>
    <cellStyle name="Normal 9 3 6 5 2" xfId="4845" xr:uid="{2A8D7FD4-229A-4403-8F3E-0B8EF88516B3}"/>
    <cellStyle name="Normal 9 3 6 6" xfId="4836" xr:uid="{0AE6937C-737A-46F9-AC36-72D375D6A22B}"/>
    <cellStyle name="Normal 9 3 7" xfId="857" xr:uid="{A6FC64A9-0303-4A8A-B222-9A7A8A11C662}"/>
    <cellStyle name="Normal 9 3 7 2" xfId="2370" xr:uid="{D33111B3-2E7C-4989-A12C-DE38C0544C88}"/>
    <cellStyle name="Normal 9 3 7 2 2" xfId="2371" xr:uid="{65C87827-A8FE-47C5-B1AF-44D1F149544E}"/>
    <cellStyle name="Normal 9 3 7 2 2 2" xfId="4848" xr:uid="{687B91EC-2669-4B16-8D01-2F08A4B09F72}"/>
    <cellStyle name="Normal 9 3 7 2 3" xfId="4847" xr:uid="{79A7E40F-AF78-424B-9607-0C9A7D7F1A9B}"/>
    <cellStyle name="Normal 9 3 7 3" xfId="2372" xr:uid="{E1D9D77D-52D5-4D84-BAA5-31ACDE023794}"/>
    <cellStyle name="Normal 9 3 7 3 2" xfId="4849" xr:uid="{44FDC1C1-7EA6-4BA6-ABC8-C11822F2E1C9}"/>
    <cellStyle name="Normal 9 3 7 3 2 2" xfId="6388" xr:uid="{E9607724-799B-4E30-9B69-361BBE646BE1}"/>
    <cellStyle name="Normal 9 3 7 4" xfId="4055" xr:uid="{B9A63904-EA03-45DF-BC7F-4B2E613F0AAB}"/>
    <cellStyle name="Normal 9 3 7 4 2" xfId="4850" xr:uid="{F64ED3F6-03BD-4B6E-AC95-1E0C017F3AEB}"/>
    <cellStyle name="Normal 9 3 7 5" xfId="4846" xr:uid="{6E6B550C-CD8F-4E95-8442-0417A9C6B8AC}"/>
    <cellStyle name="Normal 9 3 8" xfId="2373" xr:uid="{885ADD92-DD9A-487D-95B0-269F89344BB4}"/>
    <cellStyle name="Normal 9 3 8 2" xfId="2374" xr:uid="{37B0773E-1C0B-4081-950C-FD57384B2C78}"/>
    <cellStyle name="Normal 9 3 8 2 2" xfId="4852" xr:uid="{C0F8CDC5-2F27-452A-ACEF-D46D1B76ADF1}"/>
    <cellStyle name="Normal 9 3 8 3" xfId="4056" xr:uid="{9BD51710-9A7C-4B8D-8B9A-F8A35DBC11B3}"/>
    <cellStyle name="Normal 9 3 8 3 2" xfId="4853" xr:uid="{8B0D6966-4E29-47D0-8572-471385DB3D6A}"/>
    <cellStyle name="Normal 9 3 8 4" xfId="4057" xr:uid="{25347525-BBA5-4B1C-A61A-1E1B3DE679B4}"/>
    <cellStyle name="Normal 9 3 8 4 2" xfId="4854" xr:uid="{AB16DA87-D7AE-4B0F-AA90-8214EE274191}"/>
    <cellStyle name="Normal 9 3 8 5" xfId="4851" xr:uid="{A21032C8-AFE7-4473-87E4-F84AFCD61C3E}"/>
    <cellStyle name="Normal 9 3 9" xfId="2375" xr:uid="{8E3D701E-FC4E-4E99-B9DF-DC41557BAE43}"/>
    <cellStyle name="Normal 9 3 9 2" xfId="4855" xr:uid="{AFF49CF3-C6AB-4F8B-A77A-3641EDBB54F1}"/>
    <cellStyle name="Normal 9 3 9 2 2" xfId="6389" xr:uid="{CDC996F9-1079-4A90-A64B-F0E31BF884C2}"/>
    <cellStyle name="Normal 9 4" xfId="173" xr:uid="{C4C5CBBE-81CA-4CE3-B88E-E628EEED1362}"/>
    <cellStyle name="Normal 9 4 10" xfId="4058" xr:uid="{A8A19511-85D3-46AD-8F43-7AC2A0B4BE33}"/>
    <cellStyle name="Normal 9 4 10 2" xfId="4857" xr:uid="{974A07BA-CBFB-43C7-8C49-C15B58E490AE}"/>
    <cellStyle name="Normal 9 4 11" xfId="4059" xr:uid="{5225CC3D-47FC-4C10-9060-2F760DA92D48}"/>
    <cellStyle name="Normal 9 4 11 2" xfId="4858" xr:uid="{7B0D7B33-5F64-4647-8AD3-AA00A902FB25}"/>
    <cellStyle name="Normal 9 4 12" xfId="4856" xr:uid="{511159ED-F701-4347-8D76-AAFC2FBA170A}"/>
    <cellStyle name="Normal 9 4 2" xfId="174" xr:uid="{CBB82C26-F7A9-4C64-A27F-11A6E4D59736}"/>
    <cellStyle name="Normal 9 4 2 10" xfId="4859" xr:uid="{7BB21C72-B513-4781-A78A-C2D1A28A5C77}"/>
    <cellStyle name="Normal 9 4 2 2" xfId="175" xr:uid="{57B47678-CFC1-47CC-B135-BD1CE3FCF9A5}"/>
    <cellStyle name="Normal 9 4 2 2 2" xfId="413" xr:uid="{0889EF6F-F755-4732-98F9-72BC28935377}"/>
    <cellStyle name="Normal 9 4 2 2 2 2" xfId="858" xr:uid="{2D38A88B-6EE7-4183-843A-69AF13B810A8}"/>
    <cellStyle name="Normal 9 4 2 2 2 2 2" xfId="2376" xr:uid="{61D214A9-D34A-44B2-B19B-C3F703574506}"/>
    <cellStyle name="Normal 9 4 2 2 2 2 2 2" xfId="2377" xr:uid="{054B0B6D-D368-4F93-BCC2-47F408A13B01}"/>
    <cellStyle name="Normal 9 4 2 2 2 2 2 2 2" xfId="4864" xr:uid="{25CF7986-604A-490E-BE8D-AAD195A2C6A4}"/>
    <cellStyle name="Normal 9 4 2 2 2 2 2 3" xfId="4863" xr:uid="{6E35C54A-28E6-4C54-A9F6-A4655931B4EE}"/>
    <cellStyle name="Normal 9 4 2 2 2 2 3" xfId="2378" xr:uid="{F247B7F1-1BF7-48C4-A9B3-FB471753750E}"/>
    <cellStyle name="Normal 9 4 2 2 2 2 3 2" xfId="4865" xr:uid="{373CF3BE-0615-4F26-8BCD-28B74AB0F4F1}"/>
    <cellStyle name="Normal 9 4 2 2 2 2 3 2 2" xfId="6390" xr:uid="{D7CCE727-69DE-4015-B487-7B98EFD62E4A}"/>
    <cellStyle name="Normal 9 4 2 2 2 2 4" xfId="4060" xr:uid="{8EFAD185-E395-438A-9215-2410CF52E1A9}"/>
    <cellStyle name="Normal 9 4 2 2 2 2 4 2" xfId="4866" xr:uid="{93C77FE3-0281-467F-8AC2-3701DCFEDC25}"/>
    <cellStyle name="Normal 9 4 2 2 2 2 5" xfId="4862" xr:uid="{85B939E1-5851-483E-8F13-F55C347DF2AA}"/>
    <cellStyle name="Normal 9 4 2 2 2 3" xfId="2379" xr:uid="{44C9C747-3B0A-40D3-BC3A-5B520876DEE5}"/>
    <cellStyle name="Normal 9 4 2 2 2 3 2" xfId="2380" xr:uid="{D26D28E7-F4DF-42A5-B573-0F3A479CFD8C}"/>
    <cellStyle name="Normal 9 4 2 2 2 3 2 2" xfId="4868" xr:uid="{B515952B-7EBC-4C00-BF67-E49224BF5BAE}"/>
    <cellStyle name="Normal 9 4 2 2 2 3 3" xfId="4061" xr:uid="{FF7B99DB-34C1-4E61-AD83-0DDE7433B59B}"/>
    <cellStyle name="Normal 9 4 2 2 2 3 3 2" xfId="4869" xr:uid="{B64413CE-D89D-4F83-8D66-FCE69945D853}"/>
    <cellStyle name="Normal 9 4 2 2 2 3 4" xfId="4062" xr:uid="{FDE2C9B6-370A-41F0-9226-58DBFD3F134A}"/>
    <cellStyle name="Normal 9 4 2 2 2 3 4 2" xfId="4870" xr:uid="{F9B59171-DA11-4AE4-9CAC-8C38F7BFA370}"/>
    <cellStyle name="Normal 9 4 2 2 2 3 5" xfId="4867" xr:uid="{A92C847A-16CE-4E0F-B8FD-073690525CBD}"/>
    <cellStyle name="Normal 9 4 2 2 2 4" xfId="2381" xr:uid="{52100799-A8A2-43E6-8F52-F006600137EF}"/>
    <cellStyle name="Normal 9 4 2 2 2 4 2" xfId="4871" xr:uid="{58076F11-D497-4CAF-A511-877E089AF5E4}"/>
    <cellStyle name="Normal 9 4 2 2 2 4 2 2" xfId="6391" xr:uid="{DD419E2F-9E38-439F-B1AA-E25948870935}"/>
    <cellStyle name="Normal 9 4 2 2 2 5" xfId="4063" xr:uid="{73D56462-D23B-411A-A68E-29D4E2A71F77}"/>
    <cellStyle name="Normal 9 4 2 2 2 5 2" xfId="4872" xr:uid="{6420C64E-0C7A-4241-A8FD-C7FBEC1B0A5E}"/>
    <cellStyle name="Normal 9 4 2 2 2 6" xfId="4064" xr:uid="{86FF4A1A-C3F4-4921-AA72-9F2E61B525C9}"/>
    <cellStyle name="Normal 9 4 2 2 2 6 2" xfId="4873" xr:uid="{AE624571-CF71-448A-B6EE-0EFE2A4F9CDC}"/>
    <cellStyle name="Normal 9 4 2 2 2 7" xfId="4861" xr:uid="{6AF37935-895E-403A-B377-D795F86BC47F}"/>
    <cellStyle name="Normal 9 4 2 2 3" xfId="859" xr:uid="{1201D42F-6D84-4D96-87DF-8AC6D5E729E7}"/>
    <cellStyle name="Normal 9 4 2 2 3 2" xfId="2382" xr:uid="{E233A14E-7FBC-44AD-BA0C-9C93306BC418}"/>
    <cellStyle name="Normal 9 4 2 2 3 2 2" xfId="2383" xr:uid="{689B06A3-FC0F-425B-A2FB-9E57B91903DB}"/>
    <cellStyle name="Normal 9 4 2 2 3 2 2 2" xfId="4876" xr:uid="{0C1F9E91-B6B9-405F-89C9-91D4F3682060}"/>
    <cellStyle name="Normal 9 4 2 2 3 2 3" xfId="4065" xr:uid="{1AC167F7-DC6E-421B-B3DF-C0EB67BD17B0}"/>
    <cellStyle name="Normal 9 4 2 2 3 2 3 2" xfId="4877" xr:uid="{B822D334-3492-417A-A422-E4667A849811}"/>
    <cellStyle name="Normal 9 4 2 2 3 2 4" xfId="4066" xr:uid="{4922B970-5C03-4D7F-8779-344366E314B8}"/>
    <cellStyle name="Normal 9 4 2 2 3 2 4 2" xfId="4878" xr:uid="{90417E71-0D59-4331-B6DE-4512B0F72BEC}"/>
    <cellStyle name="Normal 9 4 2 2 3 2 5" xfId="4875" xr:uid="{E6CF6B11-8AE0-434B-B3AB-D1FCDA9997B2}"/>
    <cellStyle name="Normal 9 4 2 2 3 3" xfId="2384" xr:uid="{8E2B5C4A-D664-4ABC-8A77-EDB9F8C85EB1}"/>
    <cellStyle name="Normal 9 4 2 2 3 3 2" xfId="4879" xr:uid="{99C35E73-65EB-4E78-BB90-7524B33BA4CC}"/>
    <cellStyle name="Normal 9 4 2 2 3 3 2 2" xfId="6392" xr:uid="{0D41972C-A87C-498F-81AB-EB078A1FD12C}"/>
    <cellStyle name="Normal 9 4 2 2 3 4" xfId="4067" xr:uid="{FDCA3F7C-A862-4A13-ABAE-7424D4368E4F}"/>
    <cellStyle name="Normal 9 4 2 2 3 4 2" xfId="4880" xr:uid="{0919FDFF-61DA-4196-8752-970E518998E4}"/>
    <cellStyle name="Normal 9 4 2 2 3 5" xfId="4068" xr:uid="{6727B0E7-513D-410E-AB28-DA5FF69F31AB}"/>
    <cellStyle name="Normal 9 4 2 2 3 5 2" xfId="4881" xr:uid="{1712B0BE-9D15-44F1-A699-6B19DC57C561}"/>
    <cellStyle name="Normal 9 4 2 2 3 6" xfId="4874" xr:uid="{A9E1B0A5-A505-48A3-AB23-ABE241A7167F}"/>
    <cellStyle name="Normal 9 4 2 2 4" xfId="2385" xr:uid="{D3643026-8F68-4E89-8F90-BD06B3D4FEF7}"/>
    <cellStyle name="Normal 9 4 2 2 4 2" xfId="2386" xr:uid="{064FD83F-8FD0-46E7-9772-D1DB18411245}"/>
    <cellStyle name="Normal 9 4 2 2 4 2 2" xfId="4883" xr:uid="{8E88BADC-736A-44F8-936E-73EE37C5E46E}"/>
    <cellStyle name="Normal 9 4 2 2 4 3" xfId="4069" xr:uid="{551D4AF6-0E52-4D02-B725-492E134D211E}"/>
    <cellStyle name="Normal 9 4 2 2 4 3 2" xfId="4884" xr:uid="{550D8EF8-C82A-4A04-9EF3-917DB8FFC935}"/>
    <cellStyle name="Normal 9 4 2 2 4 4" xfId="4070" xr:uid="{829535BB-6ADA-45F8-B1E9-0C7B86B3E651}"/>
    <cellStyle name="Normal 9 4 2 2 4 4 2" xfId="4885" xr:uid="{2C41A9E4-1F17-4DB4-953C-FCE1070AAD26}"/>
    <cellStyle name="Normal 9 4 2 2 4 5" xfId="4882" xr:uid="{800E86AB-847A-47EC-AB34-444D6EEB5ECA}"/>
    <cellStyle name="Normal 9 4 2 2 5" xfId="2387" xr:uid="{957340CA-F1C7-4CAD-800C-B6ABACA01BD9}"/>
    <cellStyle name="Normal 9 4 2 2 5 2" xfId="4071" xr:uid="{1A71046B-88C7-4BB9-8CF2-207A736EE339}"/>
    <cellStyle name="Normal 9 4 2 2 5 2 2" xfId="4887" xr:uid="{0DCCFF11-F7E6-4FD9-B57B-ADD779D00381}"/>
    <cellStyle name="Normal 9 4 2 2 5 3" xfId="4072" xr:uid="{E4A66673-D29C-4DA0-A633-73DF11AFCC65}"/>
    <cellStyle name="Normal 9 4 2 2 5 3 2" xfId="4888" xr:uid="{EE5BAFB8-46A4-4656-90AE-78FBED9C04F7}"/>
    <cellStyle name="Normal 9 4 2 2 5 4" xfId="4073" xr:uid="{4F9A7A94-B733-4728-985A-DF100514D4ED}"/>
    <cellStyle name="Normal 9 4 2 2 5 4 2" xfId="4889" xr:uid="{A5A9ACE7-DEA7-4556-84A6-EDE119392276}"/>
    <cellStyle name="Normal 9 4 2 2 5 5" xfId="4886" xr:uid="{C006D36C-B23F-4611-ABEE-78593984348D}"/>
    <cellStyle name="Normal 9 4 2 2 6" xfId="4074" xr:uid="{0CE31FF6-022A-409C-B7A0-FEA5EE54249E}"/>
    <cellStyle name="Normal 9 4 2 2 6 2" xfId="4890" xr:uid="{0AE5E35A-294A-4043-91CA-C75445E62FDE}"/>
    <cellStyle name="Normal 9 4 2 2 7" xfId="4075" xr:uid="{F7485FFC-A563-4183-822B-54C6CF71B034}"/>
    <cellStyle name="Normal 9 4 2 2 7 2" xfId="4891" xr:uid="{EBD0628A-E855-41A8-B1A4-095EB3E58F11}"/>
    <cellStyle name="Normal 9 4 2 2 8" xfId="4076" xr:uid="{E568F416-9720-406F-9C9F-621EFF7F74A5}"/>
    <cellStyle name="Normal 9 4 2 2 8 2" xfId="4892" xr:uid="{9D68E3D4-C558-4C76-8231-2E064B562728}"/>
    <cellStyle name="Normal 9 4 2 2 9" xfId="4860" xr:uid="{D09D0D3C-05A9-47EE-A6E9-BAAABEC9E4C9}"/>
    <cellStyle name="Normal 9 4 2 3" xfId="414" xr:uid="{61C8F566-A1E5-4F82-ABD2-627B8DA08FCC}"/>
    <cellStyle name="Normal 9 4 2 3 2" xfId="860" xr:uid="{B1E272BA-EFB5-4943-A222-5A0524CC338C}"/>
    <cellStyle name="Normal 9 4 2 3 2 2" xfId="861" xr:uid="{32ACB941-8FC4-4547-BDB6-7B1DC5AE2AE8}"/>
    <cellStyle name="Normal 9 4 2 3 2 2 2" xfId="2388" xr:uid="{6F45473F-7BAF-4124-B511-C03BD37118DB}"/>
    <cellStyle name="Normal 9 4 2 3 2 2 2 2" xfId="2389" xr:uid="{3D5A2E77-C413-4164-94EF-6949BDC74FF9}"/>
    <cellStyle name="Normal 9 4 2 3 2 2 2 2 2" xfId="4897" xr:uid="{3215D9CC-AAE2-418C-BFB0-05A3321E4C75}"/>
    <cellStyle name="Normal 9 4 2 3 2 2 2 3" xfId="4896" xr:uid="{BA23C221-D43C-4C93-BD96-7C7E2F7CD6ED}"/>
    <cellStyle name="Normal 9 4 2 3 2 2 3" xfId="2390" xr:uid="{722832DF-43D2-48EC-8E1A-1CC429C1B1A2}"/>
    <cellStyle name="Normal 9 4 2 3 2 2 3 2" xfId="4898" xr:uid="{9B4E9C89-48AC-43ED-A424-57730B374744}"/>
    <cellStyle name="Normal 9 4 2 3 2 2 3 2 2" xfId="6393" xr:uid="{6F17F509-9448-45E2-95E3-85525AF1B802}"/>
    <cellStyle name="Normal 9 4 2 3 2 2 4" xfId="4895" xr:uid="{4B774387-AB84-4832-80F5-730D393C2033}"/>
    <cellStyle name="Normal 9 4 2 3 2 2 4 2" xfId="6394" xr:uid="{0249EDBA-78D9-430C-BDE3-B8E271C1D132}"/>
    <cellStyle name="Normal 9 4 2 3 2 3" xfId="2391" xr:uid="{13742AE1-FCD2-4E53-A192-EC213A4FBBE5}"/>
    <cellStyle name="Normal 9 4 2 3 2 3 2" xfId="2392" xr:uid="{4AB588AE-0761-4B8E-9299-5BAA44BB0DFA}"/>
    <cellStyle name="Normal 9 4 2 3 2 3 2 2" xfId="4900" xr:uid="{6B79317E-4D1F-4D77-9E52-39E9B133DD9D}"/>
    <cellStyle name="Normal 9 4 2 3 2 3 3" xfId="4899" xr:uid="{8B9934F4-B33D-464F-9350-9EA5FE6B7530}"/>
    <cellStyle name="Normal 9 4 2 3 2 4" xfId="2393" xr:uid="{6749C2EE-72D3-4BDF-B966-11BEFB405936}"/>
    <cellStyle name="Normal 9 4 2 3 2 4 2" xfId="4901" xr:uid="{5A8437CD-7278-432A-9D85-0708A84D1019}"/>
    <cellStyle name="Normal 9 4 2 3 2 4 2 2" xfId="6395" xr:uid="{485B9AC5-3F37-45F9-80DE-2EC4B65E055B}"/>
    <cellStyle name="Normal 9 4 2 3 2 5" xfId="4894" xr:uid="{7D410B3C-C47A-4EF6-9E1E-C4186C91B42A}"/>
    <cellStyle name="Normal 9 4 2 3 2 5 2" xfId="6396" xr:uid="{37C4DB6E-63E3-435D-AD84-4D702116391D}"/>
    <cellStyle name="Normal 9 4 2 3 3" xfId="862" xr:uid="{8DF9EB2C-0ABF-4D60-B23D-6F72D2F83A6E}"/>
    <cellStyle name="Normal 9 4 2 3 3 2" xfId="2394" xr:uid="{7C138D1A-EDA3-45D3-B354-9D11E26FFE80}"/>
    <cellStyle name="Normal 9 4 2 3 3 2 2" xfId="2395" xr:uid="{F3DEA3B4-9F7E-4E8D-9D0A-A71B4536025B}"/>
    <cellStyle name="Normal 9 4 2 3 3 2 2 2" xfId="4904" xr:uid="{67562276-B6B0-45E8-BFE7-40A806EF4424}"/>
    <cellStyle name="Normal 9 4 2 3 3 2 3" xfId="4903" xr:uid="{1FC80D09-25FD-40CB-AF01-F5047208941C}"/>
    <cellStyle name="Normal 9 4 2 3 3 3" xfId="2396" xr:uid="{98D3A9EC-E883-4A50-A14A-4C2DFA45736B}"/>
    <cellStyle name="Normal 9 4 2 3 3 3 2" xfId="4905" xr:uid="{8597F11A-3CB8-443E-A256-B96B06C4BFEC}"/>
    <cellStyle name="Normal 9 4 2 3 3 3 2 2" xfId="6397" xr:uid="{E8BB8428-47B3-4DE1-9981-B23F2961EDC6}"/>
    <cellStyle name="Normal 9 4 2 3 3 4" xfId="4077" xr:uid="{CE19BAC8-FAEF-4BD5-A37C-7F99F971F3AC}"/>
    <cellStyle name="Normal 9 4 2 3 3 4 2" xfId="4906" xr:uid="{5075857E-091F-4A1D-B4F2-CFE00E61D44C}"/>
    <cellStyle name="Normal 9 4 2 3 3 5" xfId="4902" xr:uid="{DD387625-8F77-4AA5-B90F-1E5A3943FA3E}"/>
    <cellStyle name="Normal 9 4 2 3 4" xfId="2397" xr:uid="{3A1F90C3-3913-498C-9B21-FA6F6B5043B0}"/>
    <cellStyle name="Normal 9 4 2 3 4 2" xfId="2398" xr:uid="{4806A76D-36D7-49FF-9D75-F91A12F25925}"/>
    <cellStyle name="Normal 9 4 2 3 4 2 2" xfId="4908" xr:uid="{A1C93228-03F5-4EF1-BD9D-4669D2C83C93}"/>
    <cellStyle name="Normal 9 4 2 3 4 3" xfId="4907" xr:uid="{771FB290-FE2C-42A7-8E3A-2ED1170BA0C8}"/>
    <cellStyle name="Normal 9 4 2 3 5" xfId="2399" xr:uid="{661823E4-AB73-4C87-899F-709578FC8350}"/>
    <cellStyle name="Normal 9 4 2 3 5 2" xfId="4909" xr:uid="{298572EB-3C7C-47CC-B056-79CFD1F3AAB6}"/>
    <cellStyle name="Normal 9 4 2 3 5 2 2" xfId="6398" xr:uid="{6A4C7E3C-A740-4EDE-A832-7FE6DA53E0D8}"/>
    <cellStyle name="Normal 9 4 2 3 6" xfId="4078" xr:uid="{F659EDA6-F301-414E-BA14-D370C4038AB1}"/>
    <cellStyle name="Normal 9 4 2 3 6 2" xfId="4910" xr:uid="{A6428D24-EE97-41E9-A065-498E63669F5B}"/>
    <cellStyle name="Normal 9 4 2 3 7" xfId="4893" xr:uid="{75600D40-D425-48C7-B68A-EB143FA2A773}"/>
    <cellStyle name="Normal 9 4 2 4" xfId="415" xr:uid="{C597DC26-808B-4BE2-8731-1C673FBFCEDC}"/>
    <cellStyle name="Normal 9 4 2 4 2" xfId="863" xr:uid="{27E32A97-8C87-43E8-AFB4-F1BB734236A7}"/>
    <cellStyle name="Normal 9 4 2 4 2 2" xfId="2400" xr:uid="{B278D9A7-A2C7-43EC-8A07-F85CE0C69541}"/>
    <cellStyle name="Normal 9 4 2 4 2 2 2" xfId="2401" xr:uid="{5717D32B-64C9-49CF-91CD-BEACDD445EA5}"/>
    <cellStyle name="Normal 9 4 2 4 2 2 2 2" xfId="4914" xr:uid="{A7547F02-43D7-430A-A343-4831DED193D0}"/>
    <cellStyle name="Normal 9 4 2 4 2 2 3" xfId="4913" xr:uid="{DDE1762E-7BBD-4F19-B32D-C83D3C7469F7}"/>
    <cellStyle name="Normal 9 4 2 4 2 3" xfId="2402" xr:uid="{0574AEED-0B66-4019-A74A-9272FD770D66}"/>
    <cellStyle name="Normal 9 4 2 4 2 3 2" xfId="4915" xr:uid="{A73EB703-B367-465F-ABF6-4A3614F6F355}"/>
    <cellStyle name="Normal 9 4 2 4 2 3 2 2" xfId="6399" xr:uid="{A37222A5-9EDA-4C9F-96DD-8F66F4F4DD2E}"/>
    <cellStyle name="Normal 9 4 2 4 2 4" xfId="4079" xr:uid="{3613AEBE-3DC2-401D-B8D9-61BBBFCF96FC}"/>
    <cellStyle name="Normal 9 4 2 4 2 4 2" xfId="4916" xr:uid="{DE6AC162-95DC-4AB1-BD22-5FAA9FAD1E3F}"/>
    <cellStyle name="Normal 9 4 2 4 2 5" xfId="4912" xr:uid="{644F85A8-0B83-4832-96D5-6762E92A4E3D}"/>
    <cellStyle name="Normal 9 4 2 4 3" xfId="2403" xr:uid="{420A3B74-F84D-4041-B804-3E1F0355C831}"/>
    <cellStyle name="Normal 9 4 2 4 3 2" xfId="2404" xr:uid="{730AFD3E-9B5A-4EDE-B51B-1ADD0ED625B1}"/>
    <cellStyle name="Normal 9 4 2 4 3 2 2" xfId="4918" xr:uid="{14A671BD-C989-443F-B5EA-9E0AD8F83D05}"/>
    <cellStyle name="Normal 9 4 2 4 3 3" xfId="4917" xr:uid="{3C23628C-87BE-4FB9-A5A0-A0B3726A8BC1}"/>
    <cellStyle name="Normal 9 4 2 4 4" xfId="2405" xr:uid="{8EB49420-10C3-47F9-91DD-69B4B8CECC90}"/>
    <cellStyle name="Normal 9 4 2 4 4 2" xfId="4919" xr:uid="{96CFA43C-D744-44FF-8B5A-D7E220A9D97B}"/>
    <cellStyle name="Normal 9 4 2 4 4 2 2" xfId="6400" xr:uid="{850E0668-822B-4BBE-AB9F-209862A852D3}"/>
    <cellStyle name="Normal 9 4 2 4 5" xfId="4080" xr:uid="{CAE363D5-56A3-4280-AC89-A284557C4721}"/>
    <cellStyle name="Normal 9 4 2 4 5 2" xfId="4920" xr:uid="{F1D96E05-D3A5-481B-9784-8C68A0327755}"/>
    <cellStyle name="Normal 9 4 2 4 6" xfId="4911" xr:uid="{332B2DD0-35DE-4F54-99F8-386E3B6C518B}"/>
    <cellStyle name="Normal 9 4 2 5" xfId="416" xr:uid="{0FF1AD34-8048-4458-9FC8-1829EAF6ECA8}"/>
    <cellStyle name="Normal 9 4 2 5 2" xfId="2406" xr:uid="{D080E67D-0D89-4564-9375-2BA905A057DA}"/>
    <cellStyle name="Normal 9 4 2 5 2 2" xfId="2407" xr:uid="{C1F364A1-1769-421F-8D1C-65A40B0B7876}"/>
    <cellStyle name="Normal 9 4 2 5 2 2 2" xfId="4923" xr:uid="{C5873BDC-7C6A-4366-AE1E-E99CF8644CD4}"/>
    <cellStyle name="Normal 9 4 2 5 2 3" xfId="4922" xr:uid="{9F973CF6-0E44-42CE-BA10-D4E987D0B02B}"/>
    <cellStyle name="Normal 9 4 2 5 3" xfId="2408" xr:uid="{F03456A1-A2CA-4A9C-83EF-11EABC1211F0}"/>
    <cellStyle name="Normal 9 4 2 5 3 2" xfId="4924" xr:uid="{934C58EA-458C-42B3-88AB-C9C43C508F9B}"/>
    <cellStyle name="Normal 9 4 2 5 3 2 2" xfId="6401" xr:uid="{57A97126-0306-491A-8EDC-422F88734550}"/>
    <cellStyle name="Normal 9 4 2 5 4" xfId="4081" xr:uid="{E5AA6BE6-1890-42DA-BAA7-9CF7CFF3160E}"/>
    <cellStyle name="Normal 9 4 2 5 4 2" xfId="4925" xr:uid="{01771372-8713-498E-84E6-733E3BEB61EA}"/>
    <cellStyle name="Normal 9 4 2 5 5" xfId="4921" xr:uid="{9079D256-EBDE-4FC0-A417-117C674A2A9B}"/>
    <cellStyle name="Normal 9 4 2 6" xfId="2409" xr:uid="{DD06FBA6-3494-4171-9CE4-C060582A3A3C}"/>
    <cellStyle name="Normal 9 4 2 6 2" xfId="2410" xr:uid="{86C138A0-24F4-4EA2-B641-26A3816703CE}"/>
    <cellStyle name="Normal 9 4 2 6 2 2" xfId="4927" xr:uid="{A251B565-4AB2-41FD-BE58-A8EF02416A36}"/>
    <cellStyle name="Normal 9 4 2 6 3" xfId="4082" xr:uid="{C1C43DCD-D84D-47BB-84B7-FC7B5FA6F25C}"/>
    <cellStyle name="Normal 9 4 2 6 3 2" xfId="4928" xr:uid="{8D34B348-D7D0-4E6A-AC8A-E50CE788BB8F}"/>
    <cellStyle name="Normal 9 4 2 6 4" xfId="4083" xr:uid="{206E0A67-D362-48CD-BC17-22C66897F911}"/>
    <cellStyle name="Normal 9 4 2 6 4 2" xfId="4929" xr:uid="{A1358DD2-2485-409B-BB1A-E63080E979DB}"/>
    <cellStyle name="Normal 9 4 2 6 5" xfId="4926" xr:uid="{E983B08E-7543-4F01-AD2B-7ED0818F44A7}"/>
    <cellStyle name="Normal 9 4 2 7" xfId="2411" xr:uid="{99573D56-0C2D-4B0B-B72F-7344FC7AA5C4}"/>
    <cellStyle name="Normal 9 4 2 7 2" xfId="4930" xr:uid="{850F0857-FE2A-49F6-B134-0687A0CD0453}"/>
    <cellStyle name="Normal 9 4 2 7 2 2" xfId="6402" xr:uid="{EE8370DA-780A-4D7B-94EF-DF0468D6F21A}"/>
    <cellStyle name="Normal 9 4 2 8" xfId="4084" xr:uid="{040E98C0-AC7A-4F22-862C-3212FFA665C0}"/>
    <cellStyle name="Normal 9 4 2 8 2" xfId="4931" xr:uid="{37F2B83C-E975-4166-8750-70ADCFD011B7}"/>
    <cellStyle name="Normal 9 4 2 9" xfId="4085" xr:uid="{92757D5A-E046-4B60-AB39-E0197084B8C2}"/>
    <cellStyle name="Normal 9 4 2 9 2" xfId="4932" xr:uid="{7537B605-F102-4B0E-A3DF-1EA601C22315}"/>
    <cellStyle name="Normal 9 4 3" xfId="176" xr:uid="{2BAA91B8-A904-4DAC-849F-8D0A18F4ACA6}"/>
    <cellStyle name="Normal 9 4 3 2" xfId="177" xr:uid="{203F6E2C-C3EA-4066-9EEF-80191CB32BFF}"/>
    <cellStyle name="Normal 9 4 3 2 2" xfId="864" xr:uid="{5587DA96-92B6-4789-B947-86ED102524FC}"/>
    <cellStyle name="Normal 9 4 3 2 2 2" xfId="2412" xr:uid="{6E72FE53-BEAD-45E3-8189-ECE31ED58EAE}"/>
    <cellStyle name="Normal 9 4 3 2 2 2 2" xfId="2413" xr:uid="{971E4DF5-EA4F-4585-99A9-75608660E6A8}"/>
    <cellStyle name="Normal 9 4 3 2 2 2 2 2" xfId="4501" xr:uid="{C4FEBF3A-E528-467D-B6A7-C6451E232D9F}"/>
    <cellStyle name="Normal 9 4 3 2 2 2 2 2 2" xfId="5308" xr:uid="{011C6313-6925-47C3-AC99-94531B4546EE}"/>
    <cellStyle name="Normal 9 4 3 2 2 2 2 2 3" xfId="4937" xr:uid="{7470B0CE-FF94-413E-8564-53DEE1B49A35}"/>
    <cellStyle name="Normal 9 4 3 2 2 2 3" xfId="4502" xr:uid="{2EBE0B87-B4A1-417C-B298-F40B372DAE99}"/>
    <cellStyle name="Normal 9 4 3 2 2 2 3 2" xfId="5309" xr:uid="{211BBA33-C1B5-48D9-B818-1566FF8F0057}"/>
    <cellStyle name="Normal 9 4 3 2 2 2 3 3" xfId="4936" xr:uid="{5C977FE5-5CA2-462C-83B2-EBFAD028AE47}"/>
    <cellStyle name="Normal 9 4 3 2 2 3" xfId="2414" xr:uid="{A9A2E4A7-124C-420A-AEBC-830F2B3ED2DA}"/>
    <cellStyle name="Normal 9 4 3 2 2 3 2" xfId="4503" xr:uid="{F20D2AF3-2A47-485C-A2DA-426C64EDD54F}"/>
    <cellStyle name="Normal 9 4 3 2 2 3 2 2" xfId="5310" xr:uid="{CBD97D77-F0D2-44BA-9235-4702BFFF79A8}"/>
    <cellStyle name="Normal 9 4 3 2 2 3 2 3" xfId="4938" xr:uid="{92073CEC-F431-4D1C-ACB3-9794EF2AD742}"/>
    <cellStyle name="Normal 9 4 3 2 2 4" xfId="4086" xr:uid="{7B5CAE13-3336-44A6-ACA3-4B6F6F42A3A9}"/>
    <cellStyle name="Normal 9 4 3 2 2 4 2" xfId="4939" xr:uid="{C170281B-17DD-48AA-9F4F-CFF26033A454}"/>
    <cellStyle name="Normal 9 4 3 2 2 5" xfId="4935" xr:uid="{9628FCE0-BA3F-4A9C-801D-911383811B26}"/>
    <cellStyle name="Normal 9 4 3 2 3" xfId="2415" xr:uid="{21B45E9C-380B-4074-A115-26DD43FF9F68}"/>
    <cellStyle name="Normal 9 4 3 2 3 2" xfId="2416" xr:uid="{10EE9B96-D866-40FD-AFFB-6AB43152D130}"/>
    <cellStyle name="Normal 9 4 3 2 3 2 2" xfId="4504" xr:uid="{6CE73153-01E3-4F14-9FAB-C23D76F83949}"/>
    <cellStyle name="Normal 9 4 3 2 3 2 2 2" xfId="5311" xr:uid="{5D58758D-524C-4A1F-BA0E-E074B88F4EE2}"/>
    <cellStyle name="Normal 9 4 3 2 3 2 2 3" xfId="4941" xr:uid="{3BC60B6A-6583-435C-BBFD-181609186361}"/>
    <cellStyle name="Normal 9 4 3 2 3 3" xfId="4087" xr:uid="{5898E990-E5AA-4E6E-AE73-CC7E8F886653}"/>
    <cellStyle name="Normal 9 4 3 2 3 3 2" xfId="4942" xr:uid="{9194C232-002D-4352-BFEE-33627926E111}"/>
    <cellStyle name="Normal 9 4 3 2 3 4" xfId="4088" xr:uid="{C58488AE-6F23-4D5A-9E12-8A159347ABDF}"/>
    <cellStyle name="Normal 9 4 3 2 3 4 2" xfId="4943" xr:uid="{B207F8CF-B875-416F-90F1-F87C76D68B6F}"/>
    <cellStyle name="Normal 9 4 3 2 3 5" xfId="4940" xr:uid="{9F407C8B-47A4-47A4-918E-D494A86C1F71}"/>
    <cellStyle name="Normal 9 4 3 2 4" xfId="2417" xr:uid="{EAF2E54D-8D00-4EC4-915C-DAE4853D81AF}"/>
    <cellStyle name="Normal 9 4 3 2 4 2" xfId="4505" xr:uid="{01D7282B-6B88-409C-A6A1-D8C992345B13}"/>
    <cellStyle name="Normal 9 4 3 2 4 2 2" xfId="5312" xr:uid="{D9634E7B-D0C5-47F0-9107-EB061B13657E}"/>
    <cellStyle name="Normal 9 4 3 2 4 2 3" xfId="4944" xr:uid="{110E20C0-5243-4ED9-A36A-C6B58CBE0D72}"/>
    <cellStyle name="Normal 9 4 3 2 5" xfId="4089" xr:uid="{93AF4F11-F999-45C9-A5E1-01E687B07CB3}"/>
    <cellStyle name="Normal 9 4 3 2 5 2" xfId="4945" xr:uid="{5EEE584E-E120-4999-A457-11CADDACE2F8}"/>
    <cellStyle name="Normal 9 4 3 2 6" xfId="4090" xr:uid="{EB48D8D6-D119-4914-BB09-49D26547EB4A}"/>
    <cellStyle name="Normal 9 4 3 2 6 2" xfId="4946" xr:uid="{9AB6D73B-1BEB-447F-ABA2-AC0DCCF3720E}"/>
    <cellStyle name="Normal 9 4 3 2 7" xfId="4934" xr:uid="{BBA2D614-2137-487D-81AC-D338FB89D8AB}"/>
    <cellStyle name="Normal 9 4 3 3" xfId="417" xr:uid="{B920670A-9D6F-4AED-A282-040179F42E15}"/>
    <cellStyle name="Normal 9 4 3 3 2" xfId="2418" xr:uid="{8A637D88-C850-4528-9924-80C3973B92F3}"/>
    <cellStyle name="Normal 9 4 3 3 2 2" xfId="2419" xr:uid="{93D77C5B-3CAD-4EBB-9442-2A9DE0611A1E}"/>
    <cellStyle name="Normal 9 4 3 3 2 2 2" xfId="4506" xr:uid="{BECF0A23-22F4-4415-997E-15F05D29D8A2}"/>
    <cellStyle name="Normal 9 4 3 3 2 2 2 2" xfId="5313" xr:uid="{BAB6FA90-8BE1-44FF-882D-5A6D5471F011}"/>
    <cellStyle name="Normal 9 4 3 3 2 2 2 3" xfId="4949" xr:uid="{EA9069BA-40A2-4A83-A041-9248F5A9C0E3}"/>
    <cellStyle name="Normal 9 4 3 3 2 3" xfId="4091" xr:uid="{D0AC0045-D807-4F95-9333-D9388A858880}"/>
    <cellStyle name="Normal 9 4 3 3 2 3 2" xfId="4950" xr:uid="{229DB530-B8D8-4292-B9A0-4BD0F027FD89}"/>
    <cellStyle name="Normal 9 4 3 3 2 4" xfId="4092" xr:uid="{D15AE8B9-3970-4C92-AAB7-7930FA45C30A}"/>
    <cellStyle name="Normal 9 4 3 3 2 4 2" xfId="4951" xr:uid="{B10CBEB0-0B5B-4779-ACE3-1C7C302728BA}"/>
    <cellStyle name="Normal 9 4 3 3 2 5" xfId="4948" xr:uid="{2483F639-EC36-49E2-9BF1-5583A50191DB}"/>
    <cellStyle name="Normal 9 4 3 3 3" xfId="2420" xr:uid="{E98CA413-0A6F-4E2D-8D11-4382F59AD184}"/>
    <cellStyle name="Normal 9 4 3 3 3 2" xfId="4507" xr:uid="{D8D2CAC6-232C-445D-8643-43A19E759EA9}"/>
    <cellStyle name="Normal 9 4 3 3 3 2 2" xfId="5314" xr:uid="{87BE17E1-1766-4143-93EB-9DE0F80CED3A}"/>
    <cellStyle name="Normal 9 4 3 3 3 2 3" xfId="4952" xr:uid="{05A59E06-CF5F-41C7-AD10-A59FA53C1793}"/>
    <cellStyle name="Normal 9 4 3 3 4" xfId="4093" xr:uid="{FA63BA51-C277-475A-97AA-FC418B0475BA}"/>
    <cellStyle name="Normal 9 4 3 3 4 2" xfId="4953" xr:uid="{98CA17D3-BA13-4003-9A7A-1682DEF17911}"/>
    <cellStyle name="Normal 9 4 3 3 5" xfId="4094" xr:uid="{A0550A34-C06F-4E69-A3D3-2AEC6EF3F01C}"/>
    <cellStyle name="Normal 9 4 3 3 5 2" xfId="4954" xr:uid="{BB81375E-3DB2-4EB2-8871-EFEA5664845B}"/>
    <cellStyle name="Normal 9 4 3 3 6" xfId="4947" xr:uid="{4396B7FA-D1B5-46A4-8E59-4B10F7D5B5F5}"/>
    <cellStyle name="Normal 9 4 3 4" xfId="2421" xr:uid="{74D41764-22B6-40B3-B483-D7F15FAE3C6A}"/>
    <cellStyle name="Normal 9 4 3 4 2" xfId="2422" xr:uid="{8134B43E-7E5D-4246-AA93-AC4557BAA01B}"/>
    <cellStyle name="Normal 9 4 3 4 2 2" xfId="4508" xr:uid="{04D50DE9-57C9-4874-8CB5-E27A6CED81C6}"/>
    <cellStyle name="Normal 9 4 3 4 2 2 2" xfId="5315" xr:uid="{B7A72D07-B5A5-494B-A90C-55CA39D9A4A0}"/>
    <cellStyle name="Normal 9 4 3 4 2 2 3" xfId="4956" xr:uid="{5FED9CFD-DFF0-46EF-857F-E35CFD6423BC}"/>
    <cellStyle name="Normal 9 4 3 4 3" xfId="4095" xr:uid="{E6CF4EA8-15D6-46AB-9510-34BD346574F1}"/>
    <cellStyle name="Normal 9 4 3 4 3 2" xfId="4957" xr:uid="{21CF62D2-B2BE-4769-91D7-168A09343765}"/>
    <cellStyle name="Normal 9 4 3 4 4" xfId="4096" xr:uid="{839849D6-B3FE-47AE-A495-22B40F35A616}"/>
    <cellStyle name="Normal 9 4 3 4 4 2" xfId="4958" xr:uid="{26C5027D-56CB-49A6-91D7-02CC55265456}"/>
    <cellStyle name="Normal 9 4 3 4 5" xfId="4955" xr:uid="{76FC1880-A227-4B6B-AD73-98B3E1CF44D0}"/>
    <cellStyle name="Normal 9 4 3 5" xfId="2423" xr:uid="{43861177-2B11-44CE-BC6D-59A8580F8842}"/>
    <cellStyle name="Normal 9 4 3 5 2" xfId="4097" xr:uid="{D7667B37-A5A8-4B13-88D5-94C1BE8755D9}"/>
    <cellStyle name="Normal 9 4 3 5 2 2" xfId="4960" xr:uid="{1A17061C-E3EA-4EB4-8455-C3828C010B30}"/>
    <cellStyle name="Normal 9 4 3 5 3" xfId="4098" xr:uid="{A9A7EAC8-5D13-42A1-9AF2-8F2A1D6CE69E}"/>
    <cellStyle name="Normal 9 4 3 5 3 2" xfId="4961" xr:uid="{72B83C51-BED5-4288-BAD5-868EF0A93BD2}"/>
    <cellStyle name="Normal 9 4 3 5 4" xfId="4099" xr:uid="{DE778DFC-E878-4352-9E92-2E6BA694E579}"/>
    <cellStyle name="Normal 9 4 3 5 4 2" xfId="4962" xr:uid="{B0554EDE-2C6E-445F-A5FF-3A8A2D8B9351}"/>
    <cellStyle name="Normal 9 4 3 5 5" xfId="4959" xr:uid="{89A77706-E7A8-49B2-BBD9-0B54D4C089DD}"/>
    <cellStyle name="Normal 9 4 3 6" xfId="4100" xr:uid="{9236D403-52FC-459B-9F37-2CFC7B8CFC08}"/>
    <cellStyle name="Normal 9 4 3 6 2" xfId="4963" xr:uid="{825CCB75-D0A3-4335-B1D5-CB76EFA1B1B1}"/>
    <cellStyle name="Normal 9 4 3 7" xfId="4101" xr:uid="{F22375E4-7943-41B0-B5CF-D92C9853468A}"/>
    <cellStyle name="Normal 9 4 3 7 2" xfId="4964" xr:uid="{07E5B5E8-56F4-40E1-99CA-A3419A8BA1E0}"/>
    <cellStyle name="Normal 9 4 3 8" xfId="4102" xr:uid="{8BDF1E5D-5FD2-4870-8ACA-70F6EA882287}"/>
    <cellStyle name="Normal 9 4 3 8 2" xfId="4965" xr:uid="{1BB5C002-E361-4C21-B41E-38D0B2F6DA62}"/>
    <cellStyle name="Normal 9 4 3 9" xfId="4933" xr:uid="{3E695BDF-FE34-49F4-A464-4D3206408750}"/>
    <cellStyle name="Normal 9 4 4" xfId="178" xr:uid="{4970A3ED-4D09-4D4C-AB4A-5CABAA88D6DB}"/>
    <cellStyle name="Normal 9 4 4 2" xfId="865" xr:uid="{6215CCCC-DD07-4FF4-AE53-08D253AA9134}"/>
    <cellStyle name="Normal 9 4 4 2 2" xfId="866" xr:uid="{65FBA844-2B5A-4545-869B-E3F5F2491E35}"/>
    <cellStyle name="Normal 9 4 4 2 2 2" xfId="2424" xr:uid="{CCBCE273-9646-49EB-A2EF-5D46448CD1B3}"/>
    <cellStyle name="Normal 9 4 4 2 2 2 2" xfId="2425" xr:uid="{9EA9C7A4-EB11-4484-81B6-A338B4FF9BE2}"/>
    <cellStyle name="Normal 9 4 4 2 2 2 2 2" xfId="4970" xr:uid="{4220B9EC-45CA-4441-A656-2A37B57729A9}"/>
    <cellStyle name="Normal 9 4 4 2 2 2 3" xfId="4969" xr:uid="{A1357B02-AFDD-456C-82FE-BD940F8F1F7D}"/>
    <cellStyle name="Normal 9 4 4 2 2 3" xfId="2426" xr:uid="{B0744BAD-6FD5-49D0-A429-9EADAC09EBB1}"/>
    <cellStyle name="Normal 9 4 4 2 2 3 2" xfId="4971" xr:uid="{75520ACA-EF42-4740-A84D-1C13E934679C}"/>
    <cellStyle name="Normal 9 4 4 2 2 3 2 2" xfId="6403" xr:uid="{43539D9B-0349-4048-8FC3-E66FD9A3C9BD}"/>
    <cellStyle name="Normal 9 4 4 2 2 4" xfId="4103" xr:uid="{84B014A0-2177-4495-8B8D-7D52856F8816}"/>
    <cellStyle name="Normal 9 4 4 2 2 4 2" xfId="4972" xr:uid="{FD49EBFC-6EEC-49E1-8942-E3CC9747B6F0}"/>
    <cellStyle name="Normal 9 4 4 2 2 5" xfId="4968" xr:uid="{75975B5A-29B9-45C0-A5A7-AB4B916344C5}"/>
    <cellStyle name="Normal 9 4 4 2 3" xfId="2427" xr:uid="{5C58B608-2250-4CE0-95C4-60A661936FC8}"/>
    <cellStyle name="Normal 9 4 4 2 3 2" xfId="2428" xr:uid="{B130A96A-EFB6-4E86-9FEA-A60C50B73CA8}"/>
    <cellStyle name="Normal 9 4 4 2 3 2 2" xfId="4974" xr:uid="{109CB0EE-3DDC-45CB-8B1E-E02EF75C6519}"/>
    <cellStyle name="Normal 9 4 4 2 3 3" xfId="4973" xr:uid="{99B71460-320E-45FB-AC1D-6B90EF16CE93}"/>
    <cellStyle name="Normal 9 4 4 2 4" xfId="2429" xr:uid="{C0CFFF36-BBBE-4D62-9B8A-E36345C0D418}"/>
    <cellStyle name="Normal 9 4 4 2 4 2" xfId="4975" xr:uid="{9DFB1518-2349-4A5C-B74A-1A3D784CE67E}"/>
    <cellStyle name="Normal 9 4 4 2 4 2 2" xfId="6404" xr:uid="{7B02B8F4-AFD2-4AA9-8AD8-E491E5891330}"/>
    <cellStyle name="Normal 9 4 4 2 5" xfId="4104" xr:uid="{07C14168-CCBB-4BCA-9262-49BF53584DC5}"/>
    <cellStyle name="Normal 9 4 4 2 5 2" xfId="4976" xr:uid="{7F5EE348-46BD-4D92-B978-2D4912B2A4C1}"/>
    <cellStyle name="Normal 9 4 4 2 6" xfId="4967" xr:uid="{DCF68BF5-DB05-4AA8-A3B3-C279A3163EEB}"/>
    <cellStyle name="Normal 9 4 4 3" xfId="867" xr:uid="{F8B51BDD-3E7A-4805-9C44-1B1B9079E4B8}"/>
    <cellStyle name="Normal 9 4 4 3 2" xfId="2430" xr:uid="{515202B9-C2ED-4F78-A295-5A245E4919B7}"/>
    <cellStyle name="Normal 9 4 4 3 2 2" xfId="2431" xr:uid="{6CC2D22D-67F0-4C0F-A7A9-F76757530257}"/>
    <cellStyle name="Normal 9 4 4 3 2 2 2" xfId="4979" xr:uid="{ACF29617-E1F7-4C0E-B3B4-CA9873938644}"/>
    <cellStyle name="Normal 9 4 4 3 2 3" xfId="4978" xr:uid="{6FE6260E-89CC-4920-B724-96B2BEAF5314}"/>
    <cellStyle name="Normal 9 4 4 3 3" xfId="2432" xr:uid="{FD85C73E-2B7D-48C7-B4AB-1E702F2EEE19}"/>
    <cellStyle name="Normal 9 4 4 3 3 2" xfId="4980" xr:uid="{D1D6888F-2C0B-43A9-B56C-4D9F0CD5D97E}"/>
    <cellStyle name="Normal 9 4 4 3 3 2 2" xfId="6405" xr:uid="{C3C07C2A-3B7A-4C73-80B3-6CC99A55788B}"/>
    <cellStyle name="Normal 9 4 4 3 4" xfId="4105" xr:uid="{98D2CCBD-C9EF-4DB2-964F-5C06CDD0BD0A}"/>
    <cellStyle name="Normal 9 4 4 3 4 2" xfId="4981" xr:uid="{94C7BF4C-87BB-44AD-8A30-9F1583A68AC4}"/>
    <cellStyle name="Normal 9 4 4 3 5" xfId="4977" xr:uid="{69A80765-5CBC-4C19-9F23-91863CF6AAB4}"/>
    <cellStyle name="Normal 9 4 4 4" xfId="2433" xr:uid="{382B5D01-B31A-4D88-B7D7-92BBE4E2F9E9}"/>
    <cellStyle name="Normal 9 4 4 4 2" xfId="2434" xr:uid="{A1188B98-823A-4ECA-A0C8-4C1FFDEA3135}"/>
    <cellStyle name="Normal 9 4 4 4 2 2" xfId="4983" xr:uid="{D251D840-BE2C-442C-A070-AE2EDC50AE55}"/>
    <cellStyle name="Normal 9 4 4 4 3" xfId="4106" xr:uid="{658C2E7B-651D-41DB-8E38-11AEFB28F1EB}"/>
    <cellStyle name="Normal 9 4 4 4 3 2" xfId="4984" xr:uid="{65BF3BD1-3541-45BA-928A-9E3FB0182715}"/>
    <cellStyle name="Normal 9 4 4 4 4" xfId="4107" xr:uid="{3DB1C185-8F49-49E0-BC09-83A188C3E695}"/>
    <cellStyle name="Normal 9 4 4 4 4 2" xfId="4985" xr:uid="{800EC1DB-32D9-4CF0-A57C-F9414589CA2D}"/>
    <cellStyle name="Normal 9 4 4 4 5" xfId="4982" xr:uid="{47BE03F5-C358-491F-ADDC-FF5F44DE90EB}"/>
    <cellStyle name="Normal 9 4 4 5" xfId="2435" xr:uid="{683FDA51-6504-489D-AF60-04874B1EAFF1}"/>
    <cellStyle name="Normal 9 4 4 5 2" xfId="4986" xr:uid="{D2C16016-54CC-4E34-947F-EDECBCB81361}"/>
    <cellStyle name="Normal 9 4 4 5 2 2" xfId="6406" xr:uid="{A1341C48-E4D6-4099-9659-63BB30A7DA74}"/>
    <cellStyle name="Normal 9 4 4 6" xfId="4108" xr:uid="{F0E53B27-4116-49CD-A008-4C540BE4B9D0}"/>
    <cellStyle name="Normal 9 4 4 6 2" xfId="4987" xr:uid="{248AA045-3EFE-460D-95CF-9DA4A83D3F8A}"/>
    <cellStyle name="Normal 9 4 4 7" xfId="4109" xr:uid="{5749F26A-0711-4FC0-89E7-88C644ED1668}"/>
    <cellStyle name="Normal 9 4 4 7 2" xfId="4988" xr:uid="{045CEA54-53EB-4070-95EF-FD4DBE7BCFF5}"/>
    <cellStyle name="Normal 9 4 4 8" xfId="4966" xr:uid="{4CF3321A-BEB1-40E1-A145-FD26D8F4A0F9}"/>
    <cellStyle name="Normal 9 4 5" xfId="418" xr:uid="{A6FB748A-D97D-418E-8405-7E1E489237EC}"/>
    <cellStyle name="Normal 9 4 5 2" xfId="868" xr:uid="{32D662FB-CC5D-4643-ACBB-85C4B516D457}"/>
    <cellStyle name="Normal 9 4 5 2 2" xfId="2436" xr:uid="{B2D14EE6-0BDC-4497-92B4-9EEAC42041AF}"/>
    <cellStyle name="Normal 9 4 5 2 2 2" xfId="2437" xr:uid="{D48FA234-DFFA-4917-B094-D1C0E64EFF8E}"/>
    <cellStyle name="Normal 9 4 5 2 2 2 2" xfId="4992" xr:uid="{1E5B3288-E594-4708-A7B4-5641AC1C51EE}"/>
    <cellStyle name="Normal 9 4 5 2 2 3" xfId="4991" xr:uid="{BAB9E3A2-4DE9-4FF6-9FB4-8583FD838422}"/>
    <cellStyle name="Normal 9 4 5 2 3" xfId="2438" xr:uid="{2249C854-872D-4271-89C0-9624D6E6F929}"/>
    <cellStyle name="Normal 9 4 5 2 3 2" xfId="4993" xr:uid="{793A7967-4689-4DA9-99A9-A7DE9EAD5835}"/>
    <cellStyle name="Normal 9 4 5 2 3 2 2" xfId="6407" xr:uid="{09A55153-BE79-430F-8C65-35DDA5123FF4}"/>
    <cellStyle name="Normal 9 4 5 2 4" xfId="4110" xr:uid="{30DDA25C-5BB7-4D69-BC4F-47C163B99EE6}"/>
    <cellStyle name="Normal 9 4 5 2 4 2" xfId="4994" xr:uid="{6FFA58B2-9D6C-4BF3-AC09-2B1DDF77FDA0}"/>
    <cellStyle name="Normal 9 4 5 2 5" xfId="4990" xr:uid="{90A84F54-6B42-4447-868E-68F9813E3B1F}"/>
    <cellStyle name="Normal 9 4 5 3" xfId="2439" xr:uid="{F1E6FE34-BCAB-481D-8E4F-46A00F4C718B}"/>
    <cellStyle name="Normal 9 4 5 3 2" xfId="2440" xr:uid="{87B7E881-F7AD-4217-9F0D-31156D414B00}"/>
    <cellStyle name="Normal 9 4 5 3 2 2" xfId="4996" xr:uid="{CA2FD78A-E2C3-452B-861A-97218EEDEE37}"/>
    <cellStyle name="Normal 9 4 5 3 3" xfId="4111" xr:uid="{1A17CEB1-4FB7-418A-9611-346EF476B0A9}"/>
    <cellStyle name="Normal 9 4 5 3 3 2" xfId="4997" xr:uid="{64256A4E-B7DF-42BB-ACEE-0E098D3CC1DE}"/>
    <cellStyle name="Normal 9 4 5 3 4" xfId="4112" xr:uid="{066D3520-AE8E-424B-8CCC-CF80BC7744A7}"/>
    <cellStyle name="Normal 9 4 5 3 4 2" xfId="4998" xr:uid="{8BC8FD98-60BB-42DB-B775-BEDC930C5767}"/>
    <cellStyle name="Normal 9 4 5 3 5" xfId="4995" xr:uid="{D216F8C5-06D2-4ED9-AA1A-780146E16803}"/>
    <cellStyle name="Normal 9 4 5 4" xfId="2441" xr:uid="{F31075D4-7320-4031-94D8-B33D5E9E6788}"/>
    <cellStyle name="Normal 9 4 5 4 2" xfId="4999" xr:uid="{50D671AD-14AD-4C9E-BE95-84BD55D5CC4D}"/>
    <cellStyle name="Normal 9 4 5 4 2 2" xfId="6408" xr:uid="{753FB83F-7E96-4937-B9B8-A863ABC9D99C}"/>
    <cellStyle name="Normal 9 4 5 5" xfId="4113" xr:uid="{54366CDF-6C8C-4611-ADC2-F13D2673353F}"/>
    <cellStyle name="Normal 9 4 5 5 2" xfId="5000" xr:uid="{4B31A728-3F59-4384-AAAC-BC4C696A7F2C}"/>
    <cellStyle name="Normal 9 4 5 6" xfId="4114" xr:uid="{BE494273-4CC5-494F-9A7D-2FCC75C7587D}"/>
    <cellStyle name="Normal 9 4 5 6 2" xfId="5001" xr:uid="{F34059E8-4868-424B-8A4A-89F13FD13B64}"/>
    <cellStyle name="Normal 9 4 5 7" xfId="4989" xr:uid="{6156116A-09CC-4305-96DD-1F9C3A9F9FB2}"/>
    <cellStyle name="Normal 9 4 6" xfId="419" xr:uid="{8871382E-15C2-49A1-B4FD-1E9451B4F20F}"/>
    <cellStyle name="Normal 9 4 6 2" xfId="2442" xr:uid="{869A70EC-9132-4875-B259-01454C70F7E9}"/>
    <cellStyle name="Normal 9 4 6 2 2" xfId="2443" xr:uid="{06F18B13-1B33-4982-AF19-60FDAEE7CA72}"/>
    <cellStyle name="Normal 9 4 6 2 2 2" xfId="5004" xr:uid="{C70E2A9D-DB25-41FF-B98E-428D69D2531B}"/>
    <cellStyle name="Normal 9 4 6 2 3" xfId="4115" xr:uid="{E3CC87E1-7B34-4AD2-A613-DA87AA42DF4E}"/>
    <cellStyle name="Normal 9 4 6 2 3 2" xfId="5005" xr:uid="{51A5055A-B92F-4136-84C2-D6E5D17DBCB2}"/>
    <cellStyle name="Normal 9 4 6 2 4" xfId="4116" xr:uid="{47CD5345-9F62-4244-98A4-64664A0F5239}"/>
    <cellStyle name="Normal 9 4 6 2 4 2" xfId="5006" xr:uid="{9BB7AEB7-1B14-4090-89A1-670CADEBAF27}"/>
    <cellStyle name="Normal 9 4 6 2 5" xfId="5003" xr:uid="{DC8CC602-A5E6-43B7-ACB1-5079D20D7893}"/>
    <cellStyle name="Normal 9 4 6 3" xfId="2444" xr:uid="{BFBCFDF2-2187-4728-BC85-17B1E59D8BA1}"/>
    <cellStyle name="Normal 9 4 6 3 2" xfId="5007" xr:uid="{C9376FB3-78CF-4F78-9849-C7046DCEA527}"/>
    <cellStyle name="Normal 9 4 6 3 2 2" xfId="6409" xr:uid="{1BD66CD0-2DA1-4706-BA5B-9388A60C5DDB}"/>
    <cellStyle name="Normal 9 4 6 4" xfId="4117" xr:uid="{DDC39526-BBAB-43DF-B4DE-E2D7986B046C}"/>
    <cellStyle name="Normal 9 4 6 4 2" xfId="5008" xr:uid="{605BEB65-1506-409E-BD7C-BED2D75A64EC}"/>
    <cellStyle name="Normal 9 4 6 5" xfId="4118" xr:uid="{0FF35747-3C70-43A8-B918-17DC9B5E2C36}"/>
    <cellStyle name="Normal 9 4 6 5 2" xfId="5009" xr:uid="{E4AC2358-8DED-4BDC-B1F5-FC5D995865E7}"/>
    <cellStyle name="Normal 9 4 6 6" xfId="5002" xr:uid="{2FA6878E-7437-40BA-ADAC-34D20823914A}"/>
    <cellStyle name="Normal 9 4 7" xfId="2445" xr:uid="{68A34344-45C6-4880-AF8B-AF34792E67EE}"/>
    <cellStyle name="Normal 9 4 7 2" xfId="2446" xr:uid="{947038F4-36DB-42C0-B9B2-9E3F3613060C}"/>
    <cellStyle name="Normal 9 4 7 2 2" xfId="5011" xr:uid="{283CA0F1-B3CD-40AD-85B3-5C127A8040FB}"/>
    <cellStyle name="Normal 9 4 7 3" xfId="4119" xr:uid="{3024D7CE-6F5C-437B-BC40-FB0618A8E60B}"/>
    <cellStyle name="Normal 9 4 7 3 2" xfId="5012" xr:uid="{9142ED57-1F40-49FF-A950-1FC1EA099CD0}"/>
    <cellStyle name="Normal 9 4 7 4" xfId="4120" xr:uid="{55B97030-A886-4C98-A34E-800979FAB2BE}"/>
    <cellStyle name="Normal 9 4 7 4 2" xfId="5013" xr:uid="{1E595CD6-5ADC-4B6E-A8E2-2B2D77DE682E}"/>
    <cellStyle name="Normal 9 4 7 5" xfId="5010" xr:uid="{C55781AB-F874-4E5E-9222-C720578A1144}"/>
    <cellStyle name="Normal 9 4 8" xfId="2447" xr:uid="{5972E303-8069-4A8A-8808-05EFFAFC03CA}"/>
    <cellStyle name="Normal 9 4 8 2" xfId="4121" xr:uid="{78D4F6B2-A636-43E0-B720-F171F423867E}"/>
    <cellStyle name="Normal 9 4 8 2 2" xfId="5015" xr:uid="{4DD6798F-812C-4C88-9EAC-DE66A5E8DBA3}"/>
    <cellStyle name="Normal 9 4 8 3" xfId="4122" xr:uid="{66654726-96E6-4232-8AA4-29B43520CE5C}"/>
    <cellStyle name="Normal 9 4 8 3 2" xfId="5016" xr:uid="{C076D0EA-0016-4AAB-A6E7-35B5D9EDBE26}"/>
    <cellStyle name="Normal 9 4 8 4" xfId="4123" xr:uid="{4708380A-8C0B-48F8-B719-75B79299C39F}"/>
    <cellStyle name="Normal 9 4 8 4 2" xfId="5017" xr:uid="{11BD6616-49D9-47E2-AF4D-847DA38DBC3E}"/>
    <cellStyle name="Normal 9 4 8 5" xfId="5014" xr:uid="{D97B5A6C-30AD-49B5-A0FC-8243AAC12729}"/>
    <cellStyle name="Normal 9 4 9" xfId="4124" xr:uid="{534E090B-AF32-475D-9F54-B7A2C622ABF0}"/>
    <cellStyle name="Normal 9 4 9 2" xfId="5018" xr:uid="{A539F508-5B3E-45C1-86E0-FE9BA47931F2}"/>
    <cellStyle name="Normal 9 5" xfId="179" xr:uid="{D8CC30CD-6A4B-4E23-8C20-9FC164321D8A}"/>
    <cellStyle name="Normal 9 5 10" xfId="4125" xr:uid="{BCA187AC-AFF3-4DA9-A6F6-5C53FB3EE0B6}"/>
    <cellStyle name="Normal 9 5 10 2" xfId="5020" xr:uid="{8EEB7A27-C3BD-498B-B648-F0C819107E91}"/>
    <cellStyle name="Normal 9 5 11" xfId="4126" xr:uid="{E4A1226E-159D-4F8A-9EFC-F758DAC9BC14}"/>
    <cellStyle name="Normal 9 5 11 2" xfId="5021" xr:uid="{2F6164EB-EB7B-4C0D-A7CB-411C43167769}"/>
    <cellStyle name="Normal 9 5 12" xfId="5019" xr:uid="{B22D5071-104F-49F4-B267-F0A5C03EB26A}"/>
    <cellStyle name="Normal 9 5 2" xfId="180" xr:uid="{3DABC718-4E76-4E6B-A2ED-F6A68AD833F9}"/>
    <cellStyle name="Normal 9 5 2 10" xfId="5022" xr:uid="{0D20125E-C889-45E2-8657-2798528F66E3}"/>
    <cellStyle name="Normal 9 5 2 2" xfId="420" xr:uid="{093AFB74-628D-43D9-93E7-0061C263F2EA}"/>
    <cellStyle name="Normal 9 5 2 2 2" xfId="869" xr:uid="{933AA5EA-8808-48E3-B46B-725FC8BF46CD}"/>
    <cellStyle name="Normal 9 5 2 2 2 2" xfId="870" xr:uid="{5C52FFBD-1D98-4734-9AB5-0B6B866B6C75}"/>
    <cellStyle name="Normal 9 5 2 2 2 2 2" xfId="2448" xr:uid="{D66F385E-0851-4EF8-874D-B4CB295295AE}"/>
    <cellStyle name="Normal 9 5 2 2 2 2 2 2" xfId="5026" xr:uid="{7E3262B6-13D8-47CF-A6B1-2D164BC68E3E}"/>
    <cellStyle name="Normal 9 5 2 2 2 2 3" xfId="4127" xr:uid="{A156AF28-9DA4-41BA-B0FA-ABFEB62091A4}"/>
    <cellStyle name="Normal 9 5 2 2 2 2 3 2" xfId="5027" xr:uid="{A694E66D-C645-49D7-86F2-565DFFB576DB}"/>
    <cellStyle name="Normal 9 5 2 2 2 2 4" xfId="4128" xr:uid="{7937DA05-21EB-42EB-86DD-A2195F65CA94}"/>
    <cellStyle name="Normal 9 5 2 2 2 2 4 2" xfId="5028" xr:uid="{CD7BAB43-70D7-4472-A57F-FDAA0E0E363B}"/>
    <cellStyle name="Normal 9 5 2 2 2 2 5" xfId="5025" xr:uid="{A1930C94-62FB-49E4-8D62-1582E1B47C71}"/>
    <cellStyle name="Normal 9 5 2 2 2 3" xfId="2449" xr:uid="{CB748679-12A9-41F4-AE9F-B5D33B09A8F4}"/>
    <cellStyle name="Normal 9 5 2 2 2 3 2" xfId="4129" xr:uid="{C313FD28-D606-4CB3-A505-43DA58B3EE7B}"/>
    <cellStyle name="Normal 9 5 2 2 2 3 2 2" xfId="5030" xr:uid="{F5D4CF9C-00FD-49B9-B388-54806C1170C0}"/>
    <cellStyle name="Normal 9 5 2 2 2 3 3" xfId="4130" xr:uid="{DBDE49B7-FE21-4C25-AD5B-A3577402F60D}"/>
    <cellStyle name="Normal 9 5 2 2 2 3 3 2" xfId="5031" xr:uid="{EFBDFF8E-C85A-4276-A923-5BA4E35D95B8}"/>
    <cellStyle name="Normal 9 5 2 2 2 3 4" xfId="4131" xr:uid="{4EAEC0B2-F182-47A9-A53A-2B12D6BB4893}"/>
    <cellStyle name="Normal 9 5 2 2 2 3 4 2" xfId="5032" xr:uid="{5A45AE2A-9D61-40E8-98F5-63B26D83553D}"/>
    <cellStyle name="Normal 9 5 2 2 2 3 5" xfId="5029" xr:uid="{8480957E-E344-41D2-80C5-5BF8C8F9FE8E}"/>
    <cellStyle name="Normal 9 5 2 2 2 4" xfId="4132" xr:uid="{4275731B-A468-4A9E-B376-AEF1D7992803}"/>
    <cellStyle name="Normal 9 5 2 2 2 4 2" xfId="5033" xr:uid="{984CF918-FC3C-4CF0-ADD2-4A3B312AC497}"/>
    <cellStyle name="Normal 9 5 2 2 2 5" xfId="4133" xr:uid="{11C35EC0-7BE4-4B46-B364-9B96A901E42D}"/>
    <cellStyle name="Normal 9 5 2 2 2 5 2" xfId="5034" xr:uid="{C762930A-8F8F-4DA8-9ED3-59E7944D53C8}"/>
    <cellStyle name="Normal 9 5 2 2 2 6" xfId="4134" xr:uid="{E3DC0F5E-4ED8-4CB5-94B5-E72CD5D89FB6}"/>
    <cellStyle name="Normal 9 5 2 2 2 6 2" xfId="5035" xr:uid="{CB495342-B54E-455E-906E-799C7B47BA74}"/>
    <cellStyle name="Normal 9 5 2 2 2 7" xfId="5024" xr:uid="{23DD7177-4D3B-401A-B857-C7851FB8B2C7}"/>
    <cellStyle name="Normal 9 5 2 2 3" xfId="871" xr:uid="{E8BA67AC-F0FA-4B9B-98CA-B7116A3D6BCE}"/>
    <cellStyle name="Normal 9 5 2 2 3 2" xfId="2450" xr:uid="{6424F73E-5FCE-4153-AF25-2C01172AA60D}"/>
    <cellStyle name="Normal 9 5 2 2 3 2 2" xfId="4135" xr:uid="{60A950F0-012A-491C-AA35-9910B5338811}"/>
    <cellStyle name="Normal 9 5 2 2 3 2 2 2" xfId="5038" xr:uid="{DF93CF78-FCA4-4246-9C7C-EDF142E52D50}"/>
    <cellStyle name="Normal 9 5 2 2 3 2 3" xfId="4136" xr:uid="{678D0B0A-3ECE-4265-A729-50E412A9658C}"/>
    <cellStyle name="Normal 9 5 2 2 3 2 3 2" xfId="5039" xr:uid="{782D599C-D5CB-4766-969F-520498B69FF7}"/>
    <cellStyle name="Normal 9 5 2 2 3 2 4" xfId="4137" xr:uid="{920657A3-2876-4520-83C6-F332BCA2CB41}"/>
    <cellStyle name="Normal 9 5 2 2 3 2 4 2" xfId="5040" xr:uid="{BDFA74C4-3E11-4307-A2D2-C41B3D0E7B88}"/>
    <cellStyle name="Normal 9 5 2 2 3 2 5" xfId="5037" xr:uid="{C182C875-8942-4966-B54B-548664B5BDE5}"/>
    <cellStyle name="Normal 9 5 2 2 3 3" xfId="4138" xr:uid="{040B0838-5627-4BDE-90B9-ADA046BB9A77}"/>
    <cellStyle name="Normal 9 5 2 2 3 3 2" xfId="5041" xr:uid="{31D83F5D-B4EE-4452-B6DB-FFE8116B8935}"/>
    <cellStyle name="Normal 9 5 2 2 3 4" xfId="4139" xr:uid="{A9F8ABE3-75B1-41AC-84DF-5ACDEB450920}"/>
    <cellStyle name="Normal 9 5 2 2 3 4 2" xfId="5042" xr:uid="{4D455B60-3A41-41D8-86B7-21F0BF1B23D8}"/>
    <cellStyle name="Normal 9 5 2 2 3 5" xfId="4140" xr:uid="{826449C4-E683-4A85-AB41-D827F366849C}"/>
    <cellStyle name="Normal 9 5 2 2 3 5 2" xfId="5043" xr:uid="{1F1C2BC7-B7ED-472B-9245-FDD7BE028EBF}"/>
    <cellStyle name="Normal 9 5 2 2 3 6" xfId="5036" xr:uid="{359F53A8-5CBB-46AA-8B1D-91464DC4C31D}"/>
    <cellStyle name="Normal 9 5 2 2 4" xfId="2451" xr:uid="{B65F0CEA-71C5-4462-BDC9-AAF4D761A75C}"/>
    <cellStyle name="Normal 9 5 2 2 4 2" xfId="4141" xr:uid="{8B2ADBED-FFD3-45ED-8E36-EB5F6B82D9A3}"/>
    <cellStyle name="Normal 9 5 2 2 4 2 2" xfId="5045" xr:uid="{6FBF5430-C09C-4F13-8887-4CF9D49B5392}"/>
    <cellStyle name="Normal 9 5 2 2 4 3" xfId="4142" xr:uid="{68756FD2-6640-4098-AE26-75492F7281E8}"/>
    <cellStyle name="Normal 9 5 2 2 4 3 2" xfId="5046" xr:uid="{5E1C777F-A3FB-4BA5-A9AC-56C70B48121E}"/>
    <cellStyle name="Normal 9 5 2 2 4 4" xfId="4143" xr:uid="{C5143CA3-14DE-468E-B233-FF8E7C6C4DCE}"/>
    <cellStyle name="Normal 9 5 2 2 4 4 2" xfId="5047" xr:uid="{975B3916-CB9E-40D6-BC18-A6C8EF1E1313}"/>
    <cellStyle name="Normal 9 5 2 2 4 5" xfId="5044" xr:uid="{65E53610-BD0B-4546-94B9-D2072B415877}"/>
    <cellStyle name="Normal 9 5 2 2 5" xfId="4144" xr:uid="{353CEB80-5EC5-46E8-BEAF-DE7B76B92103}"/>
    <cellStyle name="Normal 9 5 2 2 5 2" xfId="4145" xr:uid="{ADF68456-B422-471C-B6E8-0A48F235FC49}"/>
    <cellStyle name="Normal 9 5 2 2 5 2 2" xfId="5049" xr:uid="{97CC8FCA-EB3F-4582-89CB-DF909F2A3EC4}"/>
    <cellStyle name="Normal 9 5 2 2 5 3" xfId="4146" xr:uid="{4A3C551B-8773-4649-A6E7-B0CA76896DE6}"/>
    <cellStyle name="Normal 9 5 2 2 5 3 2" xfId="5050" xr:uid="{DBB3D68C-1027-49DC-B7E4-941FE2AADC19}"/>
    <cellStyle name="Normal 9 5 2 2 5 4" xfId="4147" xr:uid="{A2948F0B-8778-48EB-89FC-25D3EF94FD83}"/>
    <cellStyle name="Normal 9 5 2 2 5 4 2" xfId="5051" xr:uid="{D9F76A4F-F693-452E-9B08-FE679A30F14C}"/>
    <cellStyle name="Normal 9 5 2 2 5 5" xfId="5048" xr:uid="{4E131705-8120-47F6-B421-3FEA6EE04712}"/>
    <cellStyle name="Normal 9 5 2 2 6" xfId="4148" xr:uid="{FD6785D2-2022-4DF4-9684-88603A0E5EB0}"/>
    <cellStyle name="Normal 9 5 2 2 6 2" xfId="5052" xr:uid="{BA73FBCD-1456-484F-8ECF-B297BDBE95B4}"/>
    <cellStyle name="Normal 9 5 2 2 7" xfId="4149" xr:uid="{7B3994BF-C95B-48BA-8555-2FEFCD292C51}"/>
    <cellStyle name="Normal 9 5 2 2 7 2" xfId="5053" xr:uid="{C0FF0472-AAAF-4441-8D1A-D9889B394F0D}"/>
    <cellStyle name="Normal 9 5 2 2 8" xfId="4150" xr:uid="{693F491E-0058-4ECF-AA59-154720AEDA39}"/>
    <cellStyle name="Normal 9 5 2 2 8 2" xfId="5054" xr:uid="{F9A6DB7B-443F-476C-BA9A-C172770FB7E4}"/>
    <cellStyle name="Normal 9 5 2 2 9" xfId="5023" xr:uid="{953C0407-C6D3-404B-9A83-516573072282}"/>
    <cellStyle name="Normal 9 5 2 3" xfId="872" xr:uid="{F2C820F2-9A38-4D86-B8BB-898508F34C52}"/>
    <cellStyle name="Normal 9 5 2 3 2" xfId="873" xr:uid="{46C057E8-FC20-4AAB-89F7-9221750CD9CB}"/>
    <cellStyle name="Normal 9 5 2 3 2 2" xfId="874" xr:uid="{F2419EBE-A160-4601-8E46-597D02D1E1AF}"/>
    <cellStyle name="Normal 9 5 2 3 2 2 2" xfId="5057" xr:uid="{403081F3-DEA1-4930-99CA-9CE0453BE592}"/>
    <cellStyle name="Normal 9 5 2 3 2 3" xfId="4151" xr:uid="{C62A980C-BDA6-4824-A20F-2C0A0AB3B3D3}"/>
    <cellStyle name="Normal 9 5 2 3 2 3 2" xfId="5058" xr:uid="{BC1A47DA-D23B-4BDA-BCFD-B10C2678B17D}"/>
    <cellStyle name="Normal 9 5 2 3 2 4" xfId="4152" xr:uid="{7A3A0EBB-BEC9-47E0-8C52-34AE8DF57B80}"/>
    <cellStyle name="Normal 9 5 2 3 2 4 2" xfId="5059" xr:uid="{AAAB8BF3-385D-48B1-ABE1-C6DD0568304C}"/>
    <cellStyle name="Normal 9 5 2 3 2 5" xfId="5056" xr:uid="{3EF2DB3A-BD0D-4536-A9F9-8130434A2A9B}"/>
    <cellStyle name="Normal 9 5 2 3 3" xfId="875" xr:uid="{F3AD8C77-F4CB-41AE-AFDE-0F9A63D5180F}"/>
    <cellStyle name="Normal 9 5 2 3 3 2" xfId="4153" xr:uid="{50F73348-146D-49E2-95FD-43384094E7D7}"/>
    <cellStyle name="Normal 9 5 2 3 3 2 2" xfId="5061" xr:uid="{267DD835-729E-4232-9B1F-6D5B74933EDF}"/>
    <cellStyle name="Normal 9 5 2 3 3 3" xfId="4154" xr:uid="{DA9605AE-046E-4D6C-AD64-04497879D6BA}"/>
    <cellStyle name="Normal 9 5 2 3 3 3 2" xfId="5062" xr:uid="{FB4C6C45-5C7C-4D34-9F84-F3216BF9ED96}"/>
    <cellStyle name="Normal 9 5 2 3 3 4" xfId="4155" xr:uid="{5602ECBC-FE3C-47B9-BF40-CDB64DCCED76}"/>
    <cellStyle name="Normal 9 5 2 3 3 4 2" xfId="5063" xr:uid="{DB3F65DC-2673-4A9E-9884-97AD5BC06AFC}"/>
    <cellStyle name="Normal 9 5 2 3 3 5" xfId="5060" xr:uid="{D07796A7-1198-4915-AC24-35CCA602B485}"/>
    <cellStyle name="Normal 9 5 2 3 4" xfId="4156" xr:uid="{18DCD4B1-0E02-47FA-9174-A2B9128EB7DE}"/>
    <cellStyle name="Normal 9 5 2 3 4 2" xfId="5064" xr:uid="{222B2748-CF72-4092-A0B2-985CBF03FC25}"/>
    <cellStyle name="Normal 9 5 2 3 5" xfId="4157" xr:uid="{45B061EB-4EF3-4E66-AB5A-31F6E62CC378}"/>
    <cellStyle name="Normal 9 5 2 3 5 2" xfId="5065" xr:uid="{063899C1-DCA7-433A-BB2D-18D8FA0E781F}"/>
    <cellStyle name="Normal 9 5 2 3 6" xfId="4158" xr:uid="{575E3F05-1AB1-4E58-BCB0-0B7DA8355D44}"/>
    <cellStyle name="Normal 9 5 2 3 6 2" xfId="5066" xr:uid="{B30BE7A3-8071-46D6-9B2F-605AA9BB7CA0}"/>
    <cellStyle name="Normal 9 5 2 3 7" xfId="5055" xr:uid="{0BAB905F-6F2D-4CF5-9ED0-40A529076131}"/>
    <cellStyle name="Normal 9 5 2 4" xfId="876" xr:uid="{8B0BC0F6-299E-4BFF-A5E3-61BEA4C42D32}"/>
    <cellStyle name="Normal 9 5 2 4 2" xfId="877" xr:uid="{0CF07228-B0A2-443F-B6B4-F322D673F40E}"/>
    <cellStyle name="Normal 9 5 2 4 2 2" xfId="4159" xr:uid="{EB3FE39D-2962-4F19-9B1E-086A552F736C}"/>
    <cellStyle name="Normal 9 5 2 4 2 2 2" xfId="5069" xr:uid="{6A440988-4499-4B38-9562-9EC89DEF9E2E}"/>
    <cellStyle name="Normal 9 5 2 4 2 3" xfId="4160" xr:uid="{E0B1144A-E8F3-46E8-AA14-8818546421D2}"/>
    <cellStyle name="Normal 9 5 2 4 2 3 2" xfId="5070" xr:uid="{49893F62-8F7E-4A49-90DC-E744936690EC}"/>
    <cellStyle name="Normal 9 5 2 4 2 4" xfId="4161" xr:uid="{F9B33DD1-38E2-43AF-824B-DBE81436BA8C}"/>
    <cellStyle name="Normal 9 5 2 4 2 4 2" xfId="5071" xr:uid="{F58E5C98-36C2-4FF3-A2AC-7E3E05EDF972}"/>
    <cellStyle name="Normal 9 5 2 4 2 5" xfId="5068" xr:uid="{287759AD-66F2-4F21-AF1C-11F0CFFA7598}"/>
    <cellStyle name="Normal 9 5 2 4 3" xfId="4162" xr:uid="{C24830DC-3D75-474B-B671-B8655A33EF4C}"/>
    <cellStyle name="Normal 9 5 2 4 3 2" xfId="5072" xr:uid="{2432F98A-0275-4B77-8727-350D8681C1E3}"/>
    <cellStyle name="Normal 9 5 2 4 4" xfId="4163" xr:uid="{515D575A-C822-4230-AC46-531DE586FBD8}"/>
    <cellStyle name="Normal 9 5 2 4 4 2" xfId="5073" xr:uid="{D6D533C5-A625-41D9-8274-58226D68D60E}"/>
    <cellStyle name="Normal 9 5 2 4 5" xfId="4164" xr:uid="{E3511736-EA32-48CA-A2BC-C69E3E9A2471}"/>
    <cellStyle name="Normal 9 5 2 4 5 2" xfId="5074" xr:uid="{04E9B163-D5C0-47BE-A550-0DC8C8C8207D}"/>
    <cellStyle name="Normal 9 5 2 4 6" xfId="5067" xr:uid="{98EAAC37-7267-4498-9544-54A704398562}"/>
    <cellStyle name="Normal 9 5 2 5" xfId="878" xr:uid="{2A638B24-0087-4D4F-9802-6124511C2A69}"/>
    <cellStyle name="Normal 9 5 2 5 2" xfId="4165" xr:uid="{878633BB-D760-4A0C-A32D-030F54EFFE03}"/>
    <cellStyle name="Normal 9 5 2 5 2 2" xfId="5076" xr:uid="{BE336A75-EBE3-4CAC-A40E-F891FB134CE0}"/>
    <cellStyle name="Normal 9 5 2 5 3" xfId="4166" xr:uid="{5921A9F9-D56A-405F-A6F1-ADC8B2AB1D80}"/>
    <cellStyle name="Normal 9 5 2 5 3 2" xfId="5077" xr:uid="{D50A17C5-20B3-4466-A28A-D89CEAC4FB0E}"/>
    <cellStyle name="Normal 9 5 2 5 4" xfId="4167" xr:uid="{08BA6C16-3793-4201-9E5D-349D09358BE3}"/>
    <cellStyle name="Normal 9 5 2 5 4 2" xfId="5078" xr:uid="{97996CDD-26FC-41D9-82F4-DD8EE63E6E80}"/>
    <cellStyle name="Normal 9 5 2 5 5" xfId="5075" xr:uid="{FED9FFD2-A8FF-4905-A2F1-B5931FCCF0FC}"/>
    <cellStyle name="Normal 9 5 2 6" xfId="4168" xr:uid="{A28020BA-89B6-4ABB-A7A5-02D8113DA644}"/>
    <cellStyle name="Normal 9 5 2 6 2" xfId="4169" xr:uid="{982D5D25-D090-4C52-85A7-E5421046EB0D}"/>
    <cellStyle name="Normal 9 5 2 6 2 2" xfId="5080" xr:uid="{22414B05-E694-491C-9FFC-67CA5D562657}"/>
    <cellStyle name="Normal 9 5 2 6 3" xfId="4170" xr:uid="{D2DF043C-8F72-464C-A69B-7F36CC8A5B02}"/>
    <cellStyle name="Normal 9 5 2 6 3 2" xfId="5081" xr:uid="{A74C920A-85FB-4BEA-87A6-40498728806A}"/>
    <cellStyle name="Normal 9 5 2 6 4" xfId="4171" xr:uid="{828FF0B9-561C-48C5-B40C-10A4B23B44CE}"/>
    <cellStyle name="Normal 9 5 2 6 4 2" xfId="5082" xr:uid="{E512F5D2-A92F-4643-B390-1BF66EA056FF}"/>
    <cellStyle name="Normal 9 5 2 6 5" xfId="5079" xr:uid="{4474DB44-BB55-42CF-A342-456B28C64CB8}"/>
    <cellStyle name="Normal 9 5 2 7" xfId="4172" xr:uid="{FD94DC05-134B-4122-886A-3F8A04DC779D}"/>
    <cellStyle name="Normal 9 5 2 7 2" xfId="5083" xr:uid="{8553C34E-AD50-4391-8FFE-71EC18754724}"/>
    <cellStyle name="Normal 9 5 2 8" xfId="4173" xr:uid="{4794AA04-E419-4005-88A0-707D5B44ECB0}"/>
    <cellStyle name="Normal 9 5 2 8 2" xfId="5084" xr:uid="{6A24BA01-5937-4A42-A5F7-BFA847996335}"/>
    <cellStyle name="Normal 9 5 2 9" xfId="4174" xr:uid="{9792DD8E-FFF6-4F2E-919C-9677DCF31F9B}"/>
    <cellStyle name="Normal 9 5 2 9 2" xfId="5085" xr:uid="{DFBDDBB6-C698-49B2-94E0-17CC767E29FC}"/>
    <cellStyle name="Normal 9 5 3" xfId="421" xr:uid="{3F6A6017-9E95-4353-B40E-FA883254FD95}"/>
    <cellStyle name="Normal 9 5 3 2" xfId="879" xr:uid="{5966FFEF-8181-4F11-AEB6-1F95BF126B2A}"/>
    <cellStyle name="Normal 9 5 3 2 2" xfId="880" xr:uid="{DD5285BE-F8EF-4BF3-85E0-23C3831E1140}"/>
    <cellStyle name="Normal 9 5 3 2 2 2" xfId="2452" xr:uid="{3679A80E-FA31-4AE3-8404-1B7AA306E08E}"/>
    <cellStyle name="Normal 9 5 3 2 2 2 2" xfId="2453" xr:uid="{3862CD16-CB46-4E7F-85B2-F8316EB85249}"/>
    <cellStyle name="Normal 9 5 3 2 2 2 2 2" xfId="5090" xr:uid="{265840B1-A5A8-4AA1-A24D-60A21CFA90FE}"/>
    <cellStyle name="Normal 9 5 3 2 2 2 3" xfId="5089" xr:uid="{88D49690-A2D1-459D-A612-FBFB3A9237BF}"/>
    <cellStyle name="Normal 9 5 3 2 2 3" xfId="2454" xr:uid="{70B62CDB-867B-469E-BF01-A8B710713593}"/>
    <cellStyle name="Normal 9 5 3 2 2 3 2" xfId="5091" xr:uid="{7F5BAA0D-5939-4005-9BDF-9A2D7B8514ED}"/>
    <cellStyle name="Normal 9 5 3 2 2 3 2 2" xfId="6410" xr:uid="{154AECBB-DA35-4DB2-8BAD-93C2E0811737}"/>
    <cellStyle name="Normal 9 5 3 2 2 4" xfId="4175" xr:uid="{A7AA0B49-0E4B-4835-9B8B-427228EA340E}"/>
    <cellStyle name="Normal 9 5 3 2 2 4 2" xfId="5092" xr:uid="{18B59118-B18F-434A-9318-524FA4A968D2}"/>
    <cellStyle name="Normal 9 5 3 2 2 5" xfId="5088" xr:uid="{AFDCCBB7-4671-461E-8946-6FDFEFDC6B87}"/>
    <cellStyle name="Normal 9 5 3 2 3" xfId="2455" xr:uid="{51C2F79E-470C-4EEB-95F6-BA7D14630432}"/>
    <cellStyle name="Normal 9 5 3 2 3 2" xfId="2456" xr:uid="{5FF00E94-47C3-4880-8476-200531B27545}"/>
    <cellStyle name="Normal 9 5 3 2 3 2 2" xfId="5094" xr:uid="{F96E3473-54B5-4ED6-B85B-4C67D436D1C3}"/>
    <cellStyle name="Normal 9 5 3 2 3 3" xfId="4176" xr:uid="{8CBDD05B-6C38-434B-BAB4-31CA8F6F603D}"/>
    <cellStyle name="Normal 9 5 3 2 3 3 2" xfId="5095" xr:uid="{F0A390E7-B2BC-4A70-B3DB-08758AF59097}"/>
    <cellStyle name="Normal 9 5 3 2 3 4" xfId="4177" xr:uid="{2CDD1898-066D-4FE4-8AD1-09C4C5B1E77C}"/>
    <cellStyle name="Normal 9 5 3 2 3 4 2" xfId="5096" xr:uid="{B00BADB3-B29D-4EC0-91BA-268B94E2C501}"/>
    <cellStyle name="Normal 9 5 3 2 3 5" xfId="5093" xr:uid="{88A7EF20-6ED2-4254-93F0-9EF990392DB7}"/>
    <cellStyle name="Normal 9 5 3 2 4" xfId="2457" xr:uid="{97FF9A61-5A80-4F75-BC1C-D7EFD2BE1133}"/>
    <cellStyle name="Normal 9 5 3 2 4 2" xfId="5097" xr:uid="{5F1344E6-54DE-4174-9E6A-1C4221624730}"/>
    <cellStyle name="Normal 9 5 3 2 4 2 2" xfId="6411" xr:uid="{4255CF8E-3149-4682-A6FF-CCC233299F9D}"/>
    <cellStyle name="Normal 9 5 3 2 5" xfId="4178" xr:uid="{BC4255E3-9006-442F-94AA-B4FE04B4AB2C}"/>
    <cellStyle name="Normal 9 5 3 2 5 2" xfId="5098" xr:uid="{378247DB-4D7A-4CC0-A71D-026DB589A7B9}"/>
    <cellStyle name="Normal 9 5 3 2 6" xfId="4179" xr:uid="{E0BAD815-7B43-4426-9B4D-D1570BCA7EF4}"/>
    <cellStyle name="Normal 9 5 3 2 6 2" xfId="5099" xr:uid="{30ABB936-FBBC-470E-8CE1-59C38181BE6E}"/>
    <cellStyle name="Normal 9 5 3 2 7" xfId="5087" xr:uid="{6CFD1654-184D-4802-9B11-80852F1041DC}"/>
    <cellStyle name="Normal 9 5 3 3" xfId="881" xr:uid="{DC50C248-6389-42FD-BA5A-E4FB1EF1F226}"/>
    <cellStyle name="Normal 9 5 3 3 2" xfId="2458" xr:uid="{DAA631A1-B649-403C-AEDF-D2EDEFD67C49}"/>
    <cellStyle name="Normal 9 5 3 3 2 2" xfId="2459" xr:uid="{B7777DF7-353B-4C73-91EF-275ACA03ED8B}"/>
    <cellStyle name="Normal 9 5 3 3 2 2 2" xfId="5102" xr:uid="{22DA1C6D-65DB-492F-92C7-421F4AF18BC4}"/>
    <cellStyle name="Normal 9 5 3 3 2 3" xfId="4180" xr:uid="{7C69127E-E468-4B8A-8BE5-ED73DBA98ACA}"/>
    <cellStyle name="Normal 9 5 3 3 2 3 2" xfId="5103" xr:uid="{9AC2263B-DED1-4BE9-A056-F0B154846EDA}"/>
    <cellStyle name="Normal 9 5 3 3 2 4" xfId="4181" xr:uid="{D9D21816-069D-44B8-8EBF-9A5CD370C271}"/>
    <cellStyle name="Normal 9 5 3 3 2 4 2" xfId="5104" xr:uid="{F81F5AF7-4645-4E84-8A14-04DA7033A7F9}"/>
    <cellStyle name="Normal 9 5 3 3 2 5" xfId="5101" xr:uid="{50895799-4F21-4BB3-8F32-D16F52E53C8B}"/>
    <cellStyle name="Normal 9 5 3 3 3" xfId="2460" xr:uid="{21F8BBB5-282A-4DD7-BD8B-2CAB68A4C028}"/>
    <cellStyle name="Normal 9 5 3 3 3 2" xfId="5105" xr:uid="{296D80C8-CC76-48A2-8651-4A4D98D4543F}"/>
    <cellStyle name="Normal 9 5 3 3 3 2 2" xfId="6412" xr:uid="{F17D48DE-C700-444F-BB5D-081B7692999F}"/>
    <cellStyle name="Normal 9 5 3 3 4" xfId="4182" xr:uid="{FB27DD7C-B6E8-4196-A6A1-912CD0D08203}"/>
    <cellStyle name="Normal 9 5 3 3 4 2" xfId="5106" xr:uid="{5B2EFF5D-9607-4D9D-B4DC-F4BE4EB57763}"/>
    <cellStyle name="Normal 9 5 3 3 5" xfId="4183" xr:uid="{334608A9-D15E-4984-BD92-D7EBA27F0485}"/>
    <cellStyle name="Normal 9 5 3 3 5 2" xfId="5107" xr:uid="{8655CA65-F380-40AA-B306-AAF04B6F9B85}"/>
    <cellStyle name="Normal 9 5 3 3 6" xfId="5100" xr:uid="{98354AC9-2642-4C40-849F-1F0E76E1F40C}"/>
    <cellStyle name="Normal 9 5 3 4" xfId="2461" xr:uid="{96F009E2-BC00-4334-BFC3-C03F1886ECDA}"/>
    <cellStyle name="Normal 9 5 3 4 2" xfId="2462" xr:uid="{B7F5037B-400E-472D-AB80-5AB30284440F}"/>
    <cellStyle name="Normal 9 5 3 4 2 2" xfId="5109" xr:uid="{29ED11C3-B6E0-4E7A-86C5-15220FEDEDE2}"/>
    <cellStyle name="Normal 9 5 3 4 3" xfId="4184" xr:uid="{7D79EF08-648A-410A-A90C-84EFACE0D361}"/>
    <cellStyle name="Normal 9 5 3 4 3 2" xfId="5110" xr:uid="{918EF893-FC80-47B8-AB26-B8A273EAC168}"/>
    <cellStyle name="Normal 9 5 3 4 4" xfId="4185" xr:uid="{88485060-329A-4F3E-9548-7548C9EC4645}"/>
    <cellStyle name="Normal 9 5 3 4 4 2" xfId="5111" xr:uid="{5B5DB619-52A3-4894-B133-978DE084E7B6}"/>
    <cellStyle name="Normal 9 5 3 4 5" xfId="5108" xr:uid="{8BA97344-236E-409F-9621-A53647D9198E}"/>
    <cellStyle name="Normal 9 5 3 5" xfId="2463" xr:uid="{88EFA75F-AAEB-4DF5-B292-C74F36E6F963}"/>
    <cellStyle name="Normal 9 5 3 5 2" xfId="4186" xr:uid="{FEF1D8B3-1258-468B-BE45-C788C0003D15}"/>
    <cellStyle name="Normal 9 5 3 5 2 2" xfId="5113" xr:uid="{12207001-BC82-484D-8162-D8D904FBD0BD}"/>
    <cellStyle name="Normal 9 5 3 5 3" xfId="4187" xr:uid="{2B463040-4806-4410-A5FD-359F37236479}"/>
    <cellStyle name="Normal 9 5 3 5 3 2" xfId="5114" xr:uid="{CB62F95B-C1A9-4E96-A401-ACCD99ABDAD8}"/>
    <cellStyle name="Normal 9 5 3 5 4" xfId="4188" xr:uid="{7EA3193B-1E5D-4F5A-8EA2-CC6172F786A0}"/>
    <cellStyle name="Normal 9 5 3 5 4 2" xfId="5115" xr:uid="{61246A58-58DF-4412-9B96-375B2F7BB88D}"/>
    <cellStyle name="Normal 9 5 3 5 5" xfId="5112" xr:uid="{3185ED71-4639-4EEF-8656-1E6EE1AF548C}"/>
    <cellStyle name="Normal 9 5 3 6" xfId="4189" xr:uid="{95D1021F-77B3-4EC7-9C8F-6056B6560A26}"/>
    <cellStyle name="Normal 9 5 3 6 2" xfId="5116" xr:uid="{9DCFD13D-2053-4F48-AEF1-949CD6DE22EA}"/>
    <cellStyle name="Normal 9 5 3 7" xfId="4190" xr:uid="{5D6958D7-95FA-4F9F-B810-71E77CCA2A56}"/>
    <cellStyle name="Normal 9 5 3 7 2" xfId="5117" xr:uid="{58D89189-DBAB-4C59-BB2A-6899F604A8CE}"/>
    <cellStyle name="Normal 9 5 3 8" xfId="4191" xr:uid="{B8348230-2937-4E7B-9308-05AD702506F2}"/>
    <cellStyle name="Normal 9 5 3 8 2" xfId="5118" xr:uid="{D479B0BC-51AB-47AF-989D-4179000876AD}"/>
    <cellStyle name="Normal 9 5 3 9" xfId="5086" xr:uid="{274E3915-6E84-46E9-B60C-C182FD8ABD65}"/>
    <cellStyle name="Normal 9 5 4" xfId="422" xr:uid="{FFB73338-BB8F-454D-8CCE-898BF2BE38A7}"/>
    <cellStyle name="Normal 9 5 4 2" xfId="882" xr:uid="{10EB029A-49BD-4C59-B39E-803072460F17}"/>
    <cellStyle name="Normal 9 5 4 2 2" xfId="883" xr:uid="{FC29E1A6-9051-4FE2-AB4F-1F2297331821}"/>
    <cellStyle name="Normal 9 5 4 2 2 2" xfId="2464" xr:uid="{1CDD064F-98CF-4121-95DF-F079DFEA9DE9}"/>
    <cellStyle name="Normal 9 5 4 2 2 2 2" xfId="5122" xr:uid="{55EAACA0-8BA7-4A47-BF96-034891465315}"/>
    <cellStyle name="Normal 9 5 4 2 2 3" xfId="4192" xr:uid="{F957D559-FA5F-4E44-9086-406B5FC67F2E}"/>
    <cellStyle name="Normal 9 5 4 2 2 3 2" xfId="5123" xr:uid="{14429A2D-B0DA-4DD6-B493-FC3D62CB4F77}"/>
    <cellStyle name="Normal 9 5 4 2 2 4" xfId="4193" xr:uid="{23C1AE70-06FC-4B51-85A4-50E6A5E3004D}"/>
    <cellStyle name="Normal 9 5 4 2 2 4 2" xfId="5124" xr:uid="{6E5D4918-E082-430D-AE17-3FB71DF93670}"/>
    <cellStyle name="Normal 9 5 4 2 2 5" xfId="5121" xr:uid="{D027D796-9704-4FC6-A5DF-4A092133FCCA}"/>
    <cellStyle name="Normal 9 5 4 2 3" xfId="2465" xr:uid="{51AF490A-6A63-48A3-B2F3-CC792974BE19}"/>
    <cellStyle name="Normal 9 5 4 2 3 2" xfId="5125" xr:uid="{DAE1F7BF-1475-4D2E-85F0-3E647707D4CF}"/>
    <cellStyle name="Normal 9 5 4 2 3 2 2" xfId="6413" xr:uid="{B065E10C-3080-4DA7-824F-793C7C7F1CD2}"/>
    <cellStyle name="Normal 9 5 4 2 4" xfId="4194" xr:uid="{F505E1BA-8761-4159-975E-877AB469A33A}"/>
    <cellStyle name="Normal 9 5 4 2 4 2" xfId="5126" xr:uid="{9BC761EE-56AD-44DC-9C57-22BE70774175}"/>
    <cellStyle name="Normal 9 5 4 2 5" xfId="4195" xr:uid="{578364C7-DD62-4885-9DD3-82A90976466C}"/>
    <cellStyle name="Normal 9 5 4 2 5 2" xfId="5127" xr:uid="{B03ECA1C-8444-42AA-B99C-231B62C21C76}"/>
    <cellStyle name="Normal 9 5 4 2 6" xfId="5120" xr:uid="{41EBEE28-6E72-43B4-BA27-5AD5B15AC318}"/>
    <cellStyle name="Normal 9 5 4 3" xfId="884" xr:uid="{DE7499F2-14D9-47AD-A2CD-9469045B52AD}"/>
    <cellStyle name="Normal 9 5 4 3 2" xfId="2466" xr:uid="{CCD99815-E91F-48BF-86A8-26BB9D7CDF86}"/>
    <cellStyle name="Normal 9 5 4 3 2 2" xfId="5129" xr:uid="{A56A06D4-BB73-4362-AEFB-3D8D3206CC02}"/>
    <cellStyle name="Normal 9 5 4 3 3" xfId="4196" xr:uid="{F5726555-24BC-40FE-9353-E60A91CA99C7}"/>
    <cellStyle name="Normal 9 5 4 3 3 2" xfId="5130" xr:uid="{6743B34D-1806-4561-BDA9-F7296C1F1F67}"/>
    <cellStyle name="Normal 9 5 4 3 4" xfId="4197" xr:uid="{0FBD63AE-B31E-4A4B-93FA-1226F9B59914}"/>
    <cellStyle name="Normal 9 5 4 3 4 2" xfId="5131" xr:uid="{9DC10D2E-2879-451B-817E-70B376FBA223}"/>
    <cellStyle name="Normal 9 5 4 3 5" xfId="5128" xr:uid="{5942F8DC-1536-47DD-9E96-A409E17D7CBD}"/>
    <cellStyle name="Normal 9 5 4 4" xfId="2467" xr:uid="{0D8350AB-7238-49B8-BB1E-AE1F217E1C57}"/>
    <cellStyle name="Normal 9 5 4 4 2" xfId="4198" xr:uid="{B93E4BAE-7BAE-44DA-9F20-54DB923BBFBC}"/>
    <cellStyle name="Normal 9 5 4 4 2 2" xfId="5133" xr:uid="{5C6D839C-9A48-4DFE-B091-B44843D8AF4A}"/>
    <cellStyle name="Normal 9 5 4 4 3" xfId="4199" xr:uid="{60D3C3A0-6FCA-4140-ACD5-3420ED055EC7}"/>
    <cellStyle name="Normal 9 5 4 4 3 2" xfId="5134" xr:uid="{552D3F0F-5604-4258-A88D-F2895664D3D7}"/>
    <cellStyle name="Normal 9 5 4 4 4" xfId="4200" xr:uid="{D8AE9C2E-1219-41A6-B31E-26B4B4DC9A24}"/>
    <cellStyle name="Normal 9 5 4 4 4 2" xfId="5135" xr:uid="{7FBA26DA-73AF-4F04-B119-FEC8A80F13D6}"/>
    <cellStyle name="Normal 9 5 4 4 5" xfId="5132" xr:uid="{34AFF644-A107-45BB-AE6D-913A24BC62ED}"/>
    <cellStyle name="Normal 9 5 4 5" xfId="4201" xr:uid="{4C6CF80F-A8F2-4D8A-9CA4-D84ECE5F04AF}"/>
    <cellStyle name="Normal 9 5 4 5 2" xfId="5136" xr:uid="{FF2EE8C3-D51B-4B62-8A3D-17F29C73DCA5}"/>
    <cellStyle name="Normal 9 5 4 6" xfId="4202" xr:uid="{5A810AB0-73A9-4085-8E93-D6D91E681021}"/>
    <cellStyle name="Normal 9 5 4 6 2" xfId="5137" xr:uid="{34D30151-27AD-4DBF-9D65-2D8BC21BC624}"/>
    <cellStyle name="Normal 9 5 4 7" xfId="4203" xr:uid="{72330B63-5345-4512-9FBB-FC7A4DC5B925}"/>
    <cellStyle name="Normal 9 5 4 7 2" xfId="5138" xr:uid="{F572AF84-3ADA-4AC4-94C2-0B1F1521EA53}"/>
    <cellStyle name="Normal 9 5 4 8" xfId="5119" xr:uid="{5BADE7E4-8126-44E3-820F-76975075E3AE}"/>
    <cellStyle name="Normal 9 5 5" xfId="423" xr:uid="{D9DE7163-69B8-43E6-9429-43B12169C50D}"/>
    <cellStyle name="Normal 9 5 5 2" xfId="885" xr:uid="{25971287-06D4-456D-8B70-EF6AA9B7FE30}"/>
    <cellStyle name="Normal 9 5 5 2 2" xfId="2468" xr:uid="{EE2089D6-3055-4FF7-8BDA-C5F1722ADCFA}"/>
    <cellStyle name="Normal 9 5 5 2 2 2" xfId="5141" xr:uid="{EF556FFD-3A61-4BC1-8419-65B9AC933DF8}"/>
    <cellStyle name="Normal 9 5 5 2 3" xfId="4204" xr:uid="{BF8C412F-FFD4-4013-B4E6-4B8140654AE8}"/>
    <cellStyle name="Normal 9 5 5 2 3 2" xfId="5142" xr:uid="{246E8A01-FBDE-445E-BE77-13FA835BD749}"/>
    <cellStyle name="Normal 9 5 5 2 4" xfId="4205" xr:uid="{1ACDB124-DE36-49BB-910A-2F44119E598B}"/>
    <cellStyle name="Normal 9 5 5 2 4 2" xfId="5143" xr:uid="{BCACB979-9A5D-481B-BDAA-02F163953765}"/>
    <cellStyle name="Normal 9 5 5 2 5" xfId="5140" xr:uid="{DC861405-5345-4E7E-973B-7EF5AD0F8154}"/>
    <cellStyle name="Normal 9 5 5 3" xfId="2469" xr:uid="{A88D5521-5DEF-4717-AFD6-64793AEF6FE0}"/>
    <cellStyle name="Normal 9 5 5 3 2" xfId="4206" xr:uid="{48087E55-7B4E-4A55-B280-728AA934D879}"/>
    <cellStyle name="Normal 9 5 5 3 2 2" xfId="5145" xr:uid="{F0D238E5-0534-44EE-A75D-3744799E20E9}"/>
    <cellStyle name="Normal 9 5 5 3 3" xfId="4207" xr:uid="{CB91A2F6-F0EF-4BD2-8FE4-9B14C1884A0C}"/>
    <cellStyle name="Normal 9 5 5 3 3 2" xfId="5146" xr:uid="{B92934B6-A83E-43B0-AB3B-2A1B9B0D1443}"/>
    <cellStyle name="Normal 9 5 5 3 4" xfId="4208" xr:uid="{320FD67D-0CCA-4A0B-BE95-DF3759A044FC}"/>
    <cellStyle name="Normal 9 5 5 3 4 2" xfId="5147" xr:uid="{EB2AF606-60FC-4E06-B5D9-ADCB8A1BF248}"/>
    <cellStyle name="Normal 9 5 5 3 5" xfId="5144" xr:uid="{B57A3746-C3D9-4EA0-B17D-3454D047126C}"/>
    <cellStyle name="Normal 9 5 5 4" xfId="4209" xr:uid="{CB0F5B5B-99F0-4D69-8A6F-97EB4A7B4401}"/>
    <cellStyle name="Normal 9 5 5 4 2" xfId="5148" xr:uid="{693D1BF5-4B2C-4377-8F29-043979090C8E}"/>
    <cellStyle name="Normal 9 5 5 5" xfId="4210" xr:uid="{DF5B7F7B-903E-45AE-A4BD-4B623A4F9B21}"/>
    <cellStyle name="Normal 9 5 5 5 2" xfId="5149" xr:uid="{FDED2B01-214E-4CAC-B1C3-0B6CEA179CD1}"/>
    <cellStyle name="Normal 9 5 5 6" xfId="4211" xr:uid="{158D074F-EFA1-4CDA-B154-C9F1ED01F209}"/>
    <cellStyle name="Normal 9 5 5 6 2" xfId="5150" xr:uid="{45317B29-AA6E-4649-808F-952938AB5EE1}"/>
    <cellStyle name="Normal 9 5 5 7" xfId="5139" xr:uid="{D175C46A-5792-4A7A-8C12-97EF6290BCFA}"/>
    <cellStyle name="Normal 9 5 6" xfId="886" xr:uid="{0FCD056A-3616-4017-AD48-1E7F0DD202E1}"/>
    <cellStyle name="Normal 9 5 6 2" xfId="2470" xr:uid="{5FD56D96-A876-47E1-A9CF-1988EAD7CD37}"/>
    <cellStyle name="Normal 9 5 6 2 2" xfId="4212" xr:uid="{5DE28364-A0B6-488B-9884-80526714DF4B}"/>
    <cellStyle name="Normal 9 5 6 2 2 2" xfId="5153" xr:uid="{1A6A87E4-889D-4F68-A04A-1D5BCBC71957}"/>
    <cellStyle name="Normal 9 5 6 2 3" xfId="4213" xr:uid="{D19E919F-8A72-469F-BF62-1A7662CD4BDF}"/>
    <cellStyle name="Normal 9 5 6 2 3 2" xfId="5154" xr:uid="{20BD6D36-E451-4496-851F-EA4E69CB0196}"/>
    <cellStyle name="Normal 9 5 6 2 4" xfId="4214" xr:uid="{623FF5C4-4590-438D-8E22-CBC076EE9A79}"/>
    <cellStyle name="Normal 9 5 6 2 4 2" xfId="5155" xr:uid="{1A1DC715-E1E8-4E6D-8F80-22F9B8254980}"/>
    <cellStyle name="Normal 9 5 6 2 5" xfId="5152" xr:uid="{62BEDD51-C64E-4ED7-B562-AE0CD1CA4F78}"/>
    <cellStyle name="Normal 9 5 6 3" xfId="4215" xr:uid="{B758D611-7EFB-428F-83EE-E5039DA81279}"/>
    <cellStyle name="Normal 9 5 6 3 2" xfId="5156" xr:uid="{44A5D808-444D-4A59-BB38-A26D33BDBA28}"/>
    <cellStyle name="Normal 9 5 6 4" xfId="4216" xr:uid="{66665FB5-5557-425C-ADDB-22AA42D1A036}"/>
    <cellStyle name="Normal 9 5 6 4 2" xfId="5157" xr:uid="{FAC9DADD-3375-493D-A5BB-25BF091ED93B}"/>
    <cellStyle name="Normal 9 5 6 5" xfId="4217" xr:uid="{E3043A64-30CF-4940-AB89-D995F056F39F}"/>
    <cellStyle name="Normal 9 5 6 5 2" xfId="5158" xr:uid="{9BFDFA38-98B0-4540-B76B-24C3C50A116C}"/>
    <cellStyle name="Normal 9 5 6 6" xfId="5151" xr:uid="{617EAEC1-1A4D-4681-BE06-04D9C90C17DD}"/>
    <cellStyle name="Normal 9 5 7" xfId="2471" xr:uid="{60A6B30E-CBD8-4AEB-BA0D-547B8818D3F5}"/>
    <cellStyle name="Normal 9 5 7 2" xfId="4218" xr:uid="{E99B03DD-8ACC-4313-BE78-7DDF91673624}"/>
    <cellStyle name="Normal 9 5 7 2 2" xfId="5160" xr:uid="{2C662959-8B63-44FF-B10F-C8A3F2D9273A}"/>
    <cellStyle name="Normal 9 5 7 3" xfId="4219" xr:uid="{67737186-7451-48A6-B858-B9F3B2103FE9}"/>
    <cellStyle name="Normal 9 5 7 3 2" xfId="5161" xr:uid="{BE3A0002-69C6-429F-A9AF-1F498FC33189}"/>
    <cellStyle name="Normal 9 5 7 4" xfId="4220" xr:uid="{2CB00F38-5A7A-4C28-9CEE-50D95AC3321B}"/>
    <cellStyle name="Normal 9 5 7 4 2" xfId="5162" xr:uid="{53841115-68C2-48E2-ABF8-12ADA88D906A}"/>
    <cellStyle name="Normal 9 5 7 5" xfId="5159" xr:uid="{4755BA3E-F829-4EED-8354-258AFD079550}"/>
    <cellStyle name="Normal 9 5 8" xfId="4221" xr:uid="{8E903CEF-FF23-4AF2-8261-8EA34108FE8A}"/>
    <cellStyle name="Normal 9 5 8 2" xfId="4222" xr:uid="{7B83E220-3088-435C-A10A-9541C6846F8E}"/>
    <cellStyle name="Normal 9 5 8 2 2" xfId="5164" xr:uid="{2A1760AC-5114-484F-A235-783F1C67991F}"/>
    <cellStyle name="Normal 9 5 8 3" xfId="4223" xr:uid="{CEC14971-F94D-4348-9B93-2BE808FEB23F}"/>
    <cellStyle name="Normal 9 5 8 3 2" xfId="5165" xr:uid="{0AA5E87F-3584-4E4E-956A-6870A4AC9697}"/>
    <cellStyle name="Normal 9 5 8 4" xfId="4224" xr:uid="{0C22745C-B274-4C04-A3B4-3C8B31277810}"/>
    <cellStyle name="Normal 9 5 8 4 2" xfId="5166" xr:uid="{F9EC8C9B-45AF-49B9-B0EC-B3D76EF89A6A}"/>
    <cellStyle name="Normal 9 5 8 5" xfId="5163" xr:uid="{EF57390E-72BA-4224-8168-88F5096ECE1E}"/>
    <cellStyle name="Normal 9 5 9" xfId="4225" xr:uid="{B1DBB998-FA2A-4356-9985-3E1ACB646046}"/>
    <cellStyle name="Normal 9 5 9 2" xfId="5167" xr:uid="{22107D42-2454-4DA3-AEC2-89598D9C8F41}"/>
    <cellStyle name="Normal 9 6" xfId="181" xr:uid="{285FD79E-A8DA-40E5-8C2A-842CB13957CF}"/>
    <cellStyle name="Normal 9 6 10" xfId="5168" xr:uid="{3ECE0988-2BCC-4B04-89D9-D9C52FDB9227}"/>
    <cellStyle name="Normal 9 6 2" xfId="182" xr:uid="{CED20E80-E9F2-4E10-9193-31CEDA2DC3EF}"/>
    <cellStyle name="Normal 9 6 2 2" xfId="424" xr:uid="{44E45E06-CE8E-4384-A145-61BF878387B5}"/>
    <cellStyle name="Normal 9 6 2 2 2" xfId="887" xr:uid="{25D50ED8-630D-42B9-B256-349D2E1B53B9}"/>
    <cellStyle name="Normal 9 6 2 2 2 2" xfId="2472" xr:uid="{0B4CF761-C63F-4028-844F-D5F1A4CFA595}"/>
    <cellStyle name="Normal 9 6 2 2 2 2 2" xfId="5172" xr:uid="{3A90ADEF-48F3-4DE0-B2A3-1026EF04A0E9}"/>
    <cellStyle name="Normal 9 6 2 2 2 3" xfId="4226" xr:uid="{E4EF58D9-254D-4014-B6A0-380FDB8AC979}"/>
    <cellStyle name="Normal 9 6 2 2 2 3 2" xfId="5173" xr:uid="{28AF43AF-930A-4DDA-B093-005073D96EE1}"/>
    <cellStyle name="Normal 9 6 2 2 2 4" xfId="4227" xr:uid="{2F8794A2-CD73-4513-A3F2-7C83CC3287AB}"/>
    <cellStyle name="Normal 9 6 2 2 2 4 2" xfId="5174" xr:uid="{21BF34A1-64F6-4C22-9BEC-BAC6650C30D5}"/>
    <cellStyle name="Normal 9 6 2 2 2 5" xfId="5171" xr:uid="{F8017C1F-A326-415B-BCDD-ACEA11772B51}"/>
    <cellStyle name="Normal 9 6 2 2 3" xfId="2473" xr:uid="{DC2CF00A-DBFE-4938-B9F6-7CAF38EE1158}"/>
    <cellStyle name="Normal 9 6 2 2 3 2" xfId="4228" xr:uid="{0472EF1B-77F7-4021-996E-92D7220F6B5C}"/>
    <cellStyle name="Normal 9 6 2 2 3 2 2" xfId="5176" xr:uid="{8CA2EC34-397B-456A-96A1-CC7E0274A723}"/>
    <cellStyle name="Normal 9 6 2 2 3 3" xfId="4229" xr:uid="{020BBA4A-5345-419E-9936-F7C7F0D9CA27}"/>
    <cellStyle name="Normal 9 6 2 2 3 3 2" xfId="5177" xr:uid="{C7C4A763-B1A1-4099-A145-BE54B102D6FF}"/>
    <cellStyle name="Normal 9 6 2 2 3 4" xfId="4230" xr:uid="{81121AAC-C9DF-425B-AA2A-54CF7010C429}"/>
    <cellStyle name="Normal 9 6 2 2 3 4 2" xfId="5178" xr:uid="{3F3FB6F5-0B8B-441F-8088-69785AC22AF0}"/>
    <cellStyle name="Normal 9 6 2 2 3 5" xfId="5175" xr:uid="{779CDCBB-C5A1-42CE-A2EB-7674304E8590}"/>
    <cellStyle name="Normal 9 6 2 2 4" xfId="4231" xr:uid="{8A6E842C-CB78-4A1F-9F31-4EFA355AB69B}"/>
    <cellStyle name="Normal 9 6 2 2 4 2" xfId="5179" xr:uid="{F32DB7FF-9D66-40E0-997F-85E36A794754}"/>
    <cellStyle name="Normal 9 6 2 2 5" xfId="4232" xr:uid="{F15796AF-2705-450A-BFFB-8DEB8A056042}"/>
    <cellStyle name="Normal 9 6 2 2 5 2" xfId="5180" xr:uid="{59EB9105-E9E7-40E7-9072-5CA2A9E86718}"/>
    <cellStyle name="Normal 9 6 2 2 6" xfId="4233" xr:uid="{03BF92B1-D273-4774-AFE6-02DF21D6436B}"/>
    <cellStyle name="Normal 9 6 2 2 6 2" xfId="5181" xr:uid="{AE247EA1-146C-4AE8-B36D-25DD3ACE3DF4}"/>
    <cellStyle name="Normal 9 6 2 2 7" xfId="5170" xr:uid="{A84B89AD-28B8-4B8D-8288-5B29C37C7B5C}"/>
    <cellStyle name="Normal 9 6 2 3" xfId="888" xr:uid="{F1710410-AB4D-4B3C-A462-D064B87BA11B}"/>
    <cellStyle name="Normal 9 6 2 3 2" xfId="2474" xr:uid="{18990726-483E-4CC1-86F3-AF8063374DE9}"/>
    <cellStyle name="Normal 9 6 2 3 2 2" xfId="4234" xr:uid="{21EC5AC5-9C05-4ACA-8AAD-00711DE1E8EF}"/>
    <cellStyle name="Normal 9 6 2 3 2 2 2" xfId="5184" xr:uid="{D7AA0286-8E0B-40EE-94DC-A421F507EBDF}"/>
    <cellStyle name="Normal 9 6 2 3 2 3" xfId="4235" xr:uid="{1623E936-040B-41EE-A9B3-CE95AF5D2528}"/>
    <cellStyle name="Normal 9 6 2 3 2 3 2" xfId="5185" xr:uid="{2D571634-C942-4D6C-9258-E38DDC0F74BA}"/>
    <cellStyle name="Normal 9 6 2 3 2 4" xfId="4236" xr:uid="{68C7ABEA-1B8B-4C11-8213-7C5B863D11BF}"/>
    <cellStyle name="Normal 9 6 2 3 2 4 2" xfId="5186" xr:uid="{0B170D44-28CC-444B-84A8-402C916089BF}"/>
    <cellStyle name="Normal 9 6 2 3 2 5" xfId="5183" xr:uid="{9BC7B007-DA45-44EF-BDFA-CC98E1F6D493}"/>
    <cellStyle name="Normal 9 6 2 3 3" xfId="4237" xr:uid="{76D8948E-2518-4AE1-B769-0B3C0F980629}"/>
    <cellStyle name="Normal 9 6 2 3 3 2" xfId="5187" xr:uid="{2C229C60-BE2F-439B-8227-908521636DF1}"/>
    <cellStyle name="Normal 9 6 2 3 4" xfId="4238" xr:uid="{6B2BF26D-286D-4BBD-8552-E014B912AE83}"/>
    <cellStyle name="Normal 9 6 2 3 4 2" xfId="5188" xr:uid="{64CA688A-9960-4EA0-BDC3-775348A4B143}"/>
    <cellStyle name="Normal 9 6 2 3 5" xfId="4239" xr:uid="{4B3B3F3C-882C-4861-AB38-4258C35B2FCC}"/>
    <cellStyle name="Normal 9 6 2 3 5 2" xfId="5189" xr:uid="{49310FEB-C9A4-4AB6-9E3B-FA9A7BCD29C5}"/>
    <cellStyle name="Normal 9 6 2 3 6" xfId="5182" xr:uid="{31683567-06AB-4AA5-BBBF-B51031C7F053}"/>
    <cellStyle name="Normal 9 6 2 4" xfId="2475" xr:uid="{2D6359FD-9E05-494C-82BF-AF989BAA1C50}"/>
    <cellStyle name="Normal 9 6 2 4 2" xfId="4240" xr:uid="{B1F89E52-1E36-4470-8955-46C69C1A6432}"/>
    <cellStyle name="Normal 9 6 2 4 2 2" xfId="5191" xr:uid="{F7E39810-5FAF-424D-B4DC-3A7193F8C14A}"/>
    <cellStyle name="Normal 9 6 2 4 3" xfId="4241" xr:uid="{C246F9F5-764B-495D-8231-32CA0B44B23D}"/>
    <cellStyle name="Normal 9 6 2 4 3 2" xfId="5192" xr:uid="{E4D5AC27-FBB4-4C7D-9AD9-26FE946044BC}"/>
    <cellStyle name="Normal 9 6 2 4 4" xfId="4242" xr:uid="{6C552E1B-F223-4809-BA91-9BC1D422A41F}"/>
    <cellStyle name="Normal 9 6 2 4 4 2" xfId="5193" xr:uid="{7D69C502-D431-4212-BBE0-A3C4BE52492F}"/>
    <cellStyle name="Normal 9 6 2 4 5" xfId="5190" xr:uid="{7AB1BC04-617B-4221-A3E5-5F95B4E4E65E}"/>
    <cellStyle name="Normal 9 6 2 5" xfId="4243" xr:uid="{225B0FA7-683F-472B-B34F-A2303B4BE843}"/>
    <cellStyle name="Normal 9 6 2 5 2" xfId="4244" xr:uid="{52411CFC-4DE7-4FFB-B00D-6E32D5BA62A3}"/>
    <cellStyle name="Normal 9 6 2 5 2 2" xfId="5195" xr:uid="{1E0731BA-9D03-4E2D-9B90-954336D8FE4D}"/>
    <cellStyle name="Normal 9 6 2 5 3" xfId="4245" xr:uid="{C5790CE3-F0AC-4CF7-BA0B-473A781EA270}"/>
    <cellStyle name="Normal 9 6 2 5 3 2" xfId="5196" xr:uid="{77F1A8B5-154B-4B7E-9DD3-1F45F0C0E309}"/>
    <cellStyle name="Normal 9 6 2 5 4" xfId="4246" xr:uid="{7A277275-A922-4776-AF3F-90DB2D8C8E37}"/>
    <cellStyle name="Normal 9 6 2 5 4 2" xfId="5197" xr:uid="{C4A6E875-9C22-43CB-BC06-17C864947C75}"/>
    <cellStyle name="Normal 9 6 2 5 5" xfId="5194" xr:uid="{59D0BB98-0C58-460B-BCBA-E46619CD7CA4}"/>
    <cellStyle name="Normal 9 6 2 6" xfId="4247" xr:uid="{FC6A6DE7-75D4-4AA5-B538-D6426222AB9B}"/>
    <cellStyle name="Normal 9 6 2 6 2" xfId="5198" xr:uid="{3F93DBF0-CB14-43F1-8ACA-1CC44FCC2D65}"/>
    <cellStyle name="Normal 9 6 2 7" xfId="4248" xr:uid="{04A2B522-17E6-4400-A135-C772535DD1E4}"/>
    <cellStyle name="Normal 9 6 2 7 2" xfId="5199" xr:uid="{E5F96871-E306-40FD-A1AC-E7B2B0ECAC1C}"/>
    <cellStyle name="Normal 9 6 2 8" xfId="4249" xr:uid="{20444913-6116-4177-910D-5E9C17FDB30C}"/>
    <cellStyle name="Normal 9 6 2 8 2" xfId="5200" xr:uid="{9A01086D-BA01-476C-952E-B87D60213F74}"/>
    <cellStyle name="Normal 9 6 2 9" xfId="5169" xr:uid="{ED1F8F49-1301-4FB2-82B6-8FD011D31A5B}"/>
    <cellStyle name="Normal 9 6 3" xfId="425" xr:uid="{6539BCCD-E7F8-4EDD-873A-E919B0C1741D}"/>
    <cellStyle name="Normal 9 6 3 2" xfId="889" xr:uid="{F5FE2A98-30EE-428D-98F5-B01DB1683FE1}"/>
    <cellStyle name="Normal 9 6 3 2 2" xfId="890" xr:uid="{28D9302A-4694-43FF-94E6-4E2FE9EB2DF8}"/>
    <cellStyle name="Normal 9 6 3 2 2 2" xfId="5203" xr:uid="{C3268C9A-CC1B-46C0-A410-B3EEA7474CB7}"/>
    <cellStyle name="Normal 9 6 3 2 3" xfId="4250" xr:uid="{2031292C-02CA-420B-B6BA-A232CA64C42D}"/>
    <cellStyle name="Normal 9 6 3 2 3 2" xfId="5204" xr:uid="{6D5538C0-00BF-4239-9C93-215E914ECB7B}"/>
    <cellStyle name="Normal 9 6 3 2 4" xfId="4251" xr:uid="{690F2B4A-2DF5-4211-8440-4C3E14FEABBD}"/>
    <cellStyle name="Normal 9 6 3 2 4 2" xfId="5205" xr:uid="{0267C998-246D-46E1-8A85-BA9E6B4A8322}"/>
    <cellStyle name="Normal 9 6 3 2 5" xfId="5202" xr:uid="{227388C3-5DBC-4E25-BCC0-1E12826F6ABF}"/>
    <cellStyle name="Normal 9 6 3 3" xfId="891" xr:uid="{667ADEBA-3FED-4B1D-9BB0-476DA3145D8F}"/>
    <cellStyle name="Normal 9 6 3 3 2" xfId="4252" xr:uid="{1D1C0431-1F66-4399-97CC-5D695C67C9C3}"/>
    <cellStyle name="Normal 9 6 3 3 2 2" xfId="5207" xr:uid="{C80DDCC0-B2EB-4DF4-9569-ADFBE75026B1}"/>
    <cellStyle name="Normal 9 6 3 3 3" xfId="4253" xr:uid="{D17795AA-6D51-4E65-AA02-F855A734060E}"/>
    <cellStyle name="Normal 9 6 3 3 3 2" xfId="5208" xr:uid="{26B5CFBA-97A4-477B-B9A2-3679819FC667}"/>
    <cellStyle name="Normal 9 6 3 3 4" xfId="4254" xr:uid="{CF43086E-860F-4293-901C-8EB1F8AF4319}"/>
    <cellStyle name="Normal 9 6 3 3 4 2" xfId="5209" xr:uid="{EBB64097-B519-4481-86BF-14F22CA075CD}"/>
    <cellStyle name="Normal 9 6 3 3 5" xfId="5206" xr:uid="{7399BCC7-6752-4146-B9E5-7EDB839C3166}"/>
    <cellStyle name="Normal 9 6 3 4" xfId="4255" xr:uid="{15A6A1F7-E558-4747-A29B-8ADDCDDFBE9E}"/>
    <cellStyle name="Normal 9 6 3 4 2" xfId="5210" xr:uid="{59F35ACA-4B1C-49AD-B12F-E69A4124125B}"/>
    <cellStyle name="Normal 9 6 3 5" xfId="4256" xr:uid="{192E749F-AB2D-4BE5-8715-F15A22796FED}"/>
    <cellStyle name="Normal 9 6 3 5 2" xfId="5211" xr:uid="{2C2E3CBA-18B1-4106-B497-17CE5A238474}"/>
    <cellStyle name="Normal 9 6 3 6" xfId="4257" xr:uid="{909EDBE7-01AA-49B7-A56F-029C45645EC4}"/>
    <cellStyle name="Normal 9 6 3 6 2" xfId="5212" xr:uid="{E6E8D61F-A7D9-49EC-9A7E-036342A655BE}"/>
    <cellStyle name="Normal 9 6 3 7" xfId="5201" xr:uid="{4D935510-DA34-4DB9-B104-8605342904AC}"/>
    <cellStyle name="Normal 9 6 4" xfId="426" xr:uid="{5791BF6C-4A33-42A0-B989-7C46D8C41434}"/>
    <cellStyle name="Normal 9 6 4 2" xfId="892" xr:uid="{E7F82495-BD9B-4D9F-884F-C452B20842F2}"/>
    <cellStyle name="Normal 9 6 4 2 2" xfId="4258" xr:uid="{41BC6DE8-DB42-475F-B0FC-5D6274ECE0C4}"/>
    <cellStyle name="Normal 9 6 4 2 2 2" xfId="5215" xr:uid="{D18B49BA-3D4D-4F14-A030-347566D8DDDF}"/>
    <cellStyle name="Normal 9 6 4 2 3" xfId="4259" xr:uid="{CFD0D4CD-92E1-427B-B354-3587CC699655}"/>
    <cellStyle name="Normal 9 6 4 2 3 2" xfId="5216" xr:uid="{CC5D9133-0935-4146-AD34-B9A9B00493F8}"/>
    <cellStyle name="Normal 9 6 4 2 4" xfId="4260" xr:uid="{FF0C1FAF-7836-43CF-9C85-733A88A04AAD}"/>
    <cellStyle name="Normal 9 6 4 2 4 2" xfId="5217" xr:uid="{9A433599-EFBE-4E04-A650-0660DA7D3108}"/>
    <cellStyle name="Normal 9 6 4 2 5" xfId="5214" xr:uid="{249D515D-1857-4FBF-B358-B9E6E1265DCC}"/>
    <cellStyle name="Normal 9 6 4 3" xfId="4261" xr:uid="{33354136-6CB0-49A3-AF10-5E3B3771161B}"/>
    <cellStyle name="Normal 9 6 4 3 2" xfId="5218" xr:uid="{D425E733-C883-41D7-B219-EBB2AE8E15DF}"/>
    <cellStyle name="Normal 9 6 4 4" xfId="4262" xr:uid="{75B96301-8FCC-4265-8E08-95503412ED26}"/>
    <cellStyle name="Normal 9 6 4 4 2" xfId="5219" xr:uid="{5CA59ACC-AE21-4C7D-8D5E-7D4F8D713F88}"/>
    <cellStyle name="Normal 9 6 4 5" xfId="4263" xr:uid="{F42FCF82-D3DE-4DC2-9F3C-1787C11D385A}"/>
    <cellStyle name="Normal 9 6 4 5 2" xfId="5220" xr:uid="{5A831959-1837-4597-8566-DB3EF5FE6B6D}"/>
    <cellStyle name="Normal 9 6 4 6" xfId="5213" xr:uid="{4C48BD4A-BA90-4481-A7C9-8F5557872DAF}"/>
    <cellStyle name="Normal 9 6 5" xfId="893" xr:uid="{1B35A9CD-A14D-4B1A-A3C9-CC1910F7AA53}"/>
    <cellStyle name="Normal 9 6 5 2" xfId="4264" xr:uid="{FA43AC8E-A7A8-4E58-9E1C-8E4338953DE2}"/>
    <cellStyle name="Normal 9 6 5 2 2" xfId="5222" xr:uid="{B26B8051-CF41-4D0F-A066-2170B645460E}"/>
    <cellStyle name="Normal 9 6 5 3" xfId="4265" xr:uid="{C538B9F1-BAF0-4757-94D3-046D34A1B8B4}"/>
    <cellStyle name="Normal 9 6 5 3 2" xfId="5223" xr:uid="{F938F1D1-3507-4688-B50C-C37EF1C65F25}"/>
    <cellStyle name="Normal 9 6 5 4" xfId="4266" xr:uid="{74E821E2-8B4F-423B-AEFE-158D972C46E4}"/>
    <cellStyle name="Normal 9 6 5 4 2" xfId="5224" xr:uid="{14B75A06-388E-41BF-9765-E035796500B8}"/>
    <cellStyle name="Normal 9 6 5 5" xfId="5221" xr:uid="{942A13C1-2780-4242-9386-FA99E0F255A6}"/>
    <cellStyle name="Normal 9 6 6" xfId="4267" xr:uid="{E76131B0-AB8B-40B3-B2E0-73CC251CACA3}"/>
    <cellStyle name="Normal 9 6 6 2" xfId="4268" xr:uid="{DA5BDC1E-8880-4456-AA39-A3B395CF337D}"/>
    <cellStyle name="Normal 9 6 6 2 2" xfId="5226" xr:uid="{92DD9758-D1DC-41C3-8C44-BEE05B69D39C}"/>
    <cellStyle name="Normal 9 6 6 3" xfId="4269" xr:uid="{FA316828-9302-42AB-BA77-CC3ABEAE9E4A}"/>
    <cellStyle name="Normal 9 6 6 3 2" xfId="5227" xr:uid="{C3B9AC40-5C0C-4579-B807-A5DA02F2CB22}"/>
    <cellStyle name="Normal 9 6 6 4" xfId="4270" xr:uid="{BE38302B-2C82-402E-B414-7888D519819A}"/>
    <cellStyle name="Normal 9 6 6 4 2" xfId="5228" xr:uid="{173289C1-D89A-4D1C-8312-8386A4794CFD}"/>
    <cellStyle name="Normal 9 6 6 5" xfId="5225" xr:uid="{FBB42BA1-9897-40F9-B1B0-CBC04BE459E7}"/>
    <cellStyle name="Normal 9 6 7" xfId="4271" xr:uid="{61CB6EFF-8772-410A-82C9-9240ECF20569}"/>
    <cellStyle name="Normal 9 6 7 2" xfId="5229" xr:uid="{D8B74EFA-40DE-44FC-BD44-0EF2865AF1E3}"/>
    <cellStyle name="Normal 9 6 8" xfId="4272" xr:uid="{75941146-FE69-48E0-B046-D3EB025C960A}"/>
    <cellStyle name="Normal 9 6 8 2" xfId="5230" xr:uid="{E9C31E90-3771-4579-8CA8-2A11797264A9}"/>
    <cellStyle name="Normal 9 6 9" xfId="4273" xr:uid="{EE7B3FF3-2BBE-41EF-AA29-2CAF2E740888}"/>
    <cellStyle name="Normal 9 6 9 2" xfId="5231" xr:uid="{4DFEAEB4-25F3-4080-97B1-7729AE90BC16}"/>
    <cellStyle name="Normal 9 7" xfId="183" xr:uid="{481D7B81-F6C5-413F-8D52-29FE70C02FCD}"/>
    <cellStyle name="Normal 9 7 2" xfId="427" xr:uid="{2CC195D0-AA48-4DAE-B0A4-A1BA16A8A63F}"/>
    <cellStyle name="Normal 9 7 2 2" xfId="894" xr:uid="{F8387FA6-CD6D-4734-974A-7C8F4B71822B}"/>
    <cellStyle name="Normal 9 7 2 2 2" xfId="2476" xr:uid="{E6F7A76A-6203-432E-AD8A-D39AED68BA75}"/>
    <cellStyle name="Normal 9 7 2 2 2 2" xfId="2477" xr:uid="{563088DC-0D47-4EDE-B4F2-4C9A7AD92003}"/>
    <cellStyle name="Normal 9 7 2 2 2 2 2" xfId="5236" xr:uid="{634FD7D4-6B42-4CBF-B407-037738481137}"/>
    <cellStyle name="Normal 9 7 2 2 2 3" xfId="5235" xr:uid="{F23DCA55-6E9F-454A-AE58-DAFDF10F1391}"/>
    <cellStyle name="Normal 9 7 2 2 3" xfId="2478" xr:uid="{991074DB-7397-4F84-9B16-ABFE582B98F9}"/>
    <cellStyle name="Normal 9 7 2 2 3 2" xfId="5237" xr:uid="{52A895BF-FCEB-46CD-89E8-C79AE6A04980}"/>
    <cellStyle name="Normal 9 7 2 2 3 2 2" xfId="6414" xr:uid="{008BCF38-276A-4BD9-BE95-28A0D3944BF6}"/>
    <cellStyle name="Normal 9 7 2 2 4" xfId="4274" xr:uid="{F0102AA4-AC45-457A-A32B-9392353EBE13}"/>
    <cellStyle name="Normal 9 7 2 2 4 2" xfId="5238" xr:uid="{3AAD6F16-F136-4FDE-8D7C-F3963AE153B3}"/>
    <cellStyle name="Normal 9 7 2 2 5" xfId="5234" xr:uid="{4CE34FAD-256E-47C4-B0CD-6799DBBF51FA}"/>
    <cellStyle name="Normal 9 7 2 3" xfId="2479" xr:uid="{2991C289-FBAF-4A9E-9A40-89AF06073519}"/>
    <cellStyle name="Normal 9 7 2 3 2" xfId="2480" xr:uid="{F8A66E13-5E88-42A6-BB19-4E9267546D9F}"/>
    <cellStyle name="Normal 9 7 2 3 2 2" xfId="5240" xr:uid="{C420BEC5-D5A7-4FAF-9894-923BFFD5DD93}"/>
    <cellStyle name="Normal 9 7 2 3 3" xfId="4275" xr:uid="{9877F822-4ECF-4718-A0C2-FAED2B34BAF3}"/>
    <cellStyle name="Normal 9 7 2 3 3 2" xfId="5241" xr:uid="{9CBD155B-0F10-4C1B-83CE-FC45E549502D}"/>
    <cellStyle name="Normal 9 7 2 3 4" xfId="4276" xr:uid="{D048F9AC-88D3-4127-A112-20F017C9E4EF}"/>
    <cellStyle name="Normal 9 7 2 3 4 2" xfId="5242" xr:uid="{5AB7249E-DE70-4686-9729-47298B3EE688}"/>
    <cellStyle name="Normal 9 7 2 3 5" xfId="5239" xr:uid="{371C12B4-1541-4F09-B23B-2B54323538F8}"/>
    <cellStyle name="Normal 9 7 2 4" xfId="2481" xr:uid="{359F56C4-80B1-4972-AEFB-846B82059637}"/>
    <cellStyle name="Normal 9 7 2 4 2" xfId="5243" xr:uid="{74306BB5-BAF0-4DD4-93FD-3E46A6535DD7}"/>
    <cellStyle name="Normal 9 7 2 4 2 2" xfId="6415" xr:uid="{14CD1424-AE8C-4D13-BEDC-D2EE9A025B0D}"/>
    <cellStyle name="Normal 9 7 2 5" xfId="4277" xr:uid="{C829638E-2F1A-4E8E-843A-9C303945F0B6}"/>
    <cellStyle name="Normal 9 7 2 5 2" xfId="5244" xr:uid="{EC2D23CE-DD5B-4232-AE5B-41BF7CA298C3}"/>
    <cellStyle name="Normal 9 7 2 6" xfId="4278" xr:uid="{FC49142A-498B-4F74-AAAE-BE055BB75748}"/>
    <cellStyle name="Normal 9 7 2 6 2" xfId="5245" xr:uid="{54EACA87-5986-41D5-BACD-58EAEB1E7002}"/>
    <cellStyle name="Normal 9 7 2 7" xfId="5233" xr:uid="{6E2D6082-BB3A-4740-A653-C1FE0D9B6F66}"/>
    <cellStyle name="Normal 9 7 3" xfId="895" xr:uid="{7F91E52E-CD78-43D6-9161-59DF7F5E1757}"/>
    <cellStyle name="Normal 9 7 3 2" xfId="2482" xr:uid="{CED13D29-0B1B-4CFA-984A-00F2A08D9B75}"/>
    <cellStyle name="Normal 9 7 3 2 2" xfId="2483" xr:uid="{8DD692FB-FC8A-455F-A0D5-0AAA092FB666}"/>
    <cellStyle name="Normal 9 7 3 2 2 2" xfId="5248" xr:uid="{D7A5ADC0-3176-47D5-B1BB-F45D2FED7EE9}"/>
    <cellStyle name="Normal 9 7 3 2 3" xfId="4279" xr:uid="{B68170A3-7C59-40B6-97A9-107044E97FEF}"/>
    <cellStyle name="Normal 9 7 3 2 3 2" xfId="5249" xr:uid="{E7BB0C2E-0C5E-4DF0-B1FE-60CFFE2094F6}"/>
    <cellStyle name="Normal 9 7 3 2 4" xfId="4280" xr:uid="{B3057876-06B1-4EB7-B104-FD8FC4590E52}"/>
    <cellStyle name="Normal 9 7 3 2 4 2" xfId="5250" xr:uid="{6CA708AB-3667-4D65-91CB-67587D893B12}"/>
    <cellStyle name="Normal 9 7 3 2 5" xfId="5247" xr:uid="{5A041965-A91A-4359-9C25-26E77D48F4D4}"/>
    <cellStyle name="Normal 9 7 3 3" xfId="2484" xr:uid="{6C711CFD-9AEB-46C6-BD26-072517A6B3F4}"/>
    <cellStyle name="Normal 9 7 3 3 2" xfId="5251" xr:uid="{AC40D5B4-B8F6-4F5B-8A0E-E2BFF797B670}"/>
    <cellStyle name="Normal 9 7 3 3 2 2" xfId="6416" xr:uid="{F2CAEBC0-9062-4D77-98F9-38324DB17FED}"/>
    <cellStyle name="Normal 9 7 3 4" xfId="4281" xr:uid="{3EEB33C0-1915-4BEE-9ED1-531AB7BAF30C}"/>
    <cellStyle name="Normal 9 7 3 4 2" xfId="5252" xr:uid="{176575E8-83ED-4D98-A533-B97F09B9A544}"/>
    <cellStyle name="Normal 9 7 3 5" xfId="4282" xr:uid="{8E6FF9F5-5AAC-452D-885F-72D35DBDEC49}"/>
    <cellStyle name="Normal 9 7 3 5 2" xfId="5253" xr:uid="{E41722C1-0EC0-4D6B-B4D0-F2977A8CB6E9}"/>
    <cellStyle name="Normal 9 7 3 6" xfId="5246" xr:uid="{6915D2F7-1838-4764-BC8D-03374A729D3B}"/>
    <cellStyle name="Normal 9 7 4" xfId="2485" xr:uid="{AD75DC15-5622-42F6-AB25-53C9C89A0CA5}"/>
    <cellStyle name="Normal 9 7 4 2" xfId="2486" xr:uid="{9410A3EC-E150-4F2B-B99D-7183B52B53B5}"/>
    <cellStyle name="Normal 9 7 4 2 2" xfId="5255" xr:uid="{5C213AD1-203E-4A13-9708-E6F840F2AC84}"/>
    <cellStyle name="Normal 9 7 4 3" xfId="4283" xr:uid="{7D30E3ED-726A-460C-BE28-1C6DB6686522}"/>
    <cellStyle name="Normal 9 7 4 3 2" xfId="5256" xr:uid="{3E962673-E354-42F6-9B99-8A32F6F5CCB8}"/>
    <cellStyle name="Normal 9 7 4 4" xfId="4284" xr:uid="{B47C3020-9F00-45F1-A53B-AB14A6DC573E}"/>
    <cellStyle name="Normal 9 7 4 4 2" xfId="5257" xr:uid="{994DD218-2C42-4BE8-93B7-31CBC189AA53}"/>
    <cellStyle name="Normal 9 7 4 5" xfId="5254" xr:uid="{929E5D1A-5700-4774-86CC-D2FE16772C5A}"/>
    <cellStyle name="Normal 9 7 5" xfId="2487" xr:uid="{A0053B64-DA83-4F64-8AB1-F9623D2E2833}"/>
    <cellStyle name="Normal 9 7 5 2" xfId="4285" xr:uid="{CA5DE02A-2FC6-4B2F-9599-AFE64CAC5EC5}"/>
    <cellStyle name="Normal 9 7 5 2 2" xfId="5259" xr:uid="{AACBDCF5-7C86-47DE-95B0-11E6BFFC82E3}"/>
    <cellStyle name="Normal 9 7 5 3" xfId="4286" xr:uid="{686DE3DF-6255-4D4D-8B80-356F86B5C648}"/>
    <cellStyle name="Normal 9 7 5 3 2" xfId="5260" xr:uid="{FA3008F8-AA39-48C7-A4F9-5CB972379BEA}"/>
    <cellStyle name="Normal 9 7 5 4" xfId="4287" xr:uid="{43A483A0-F7FA-4766-900F-CA90677AA6D4}"/>
    <cellStyle name="Normal 9 7 5 4 2" xfId="5261" xr:uid="{2768B95F-E2E4-4736-94C6-301CCCA1C481}"/>
    <cellStyle name="Normal 9 7 5 5" xfId="5258" xr:uid="{AB049CE8-4A6E-4788-8009-923C845FE98B}"/>
    <cellStyle name="Normal 9 7 6" xfId="4288" xr:uid="{25B4FF1E-A611-414A-8125-2FD33FA3A4D9}"/>
    <cellStyle name="Normal 9 7 6 2" xfId="5262" xr:uid="{F7A895FB-1291-4D43-A887-AE0AF7E9C215}"/>
    <cellStyle name="Normal 9 7 7" xfId="4289" xr:uid="{4983FD33-E94E-4867-84E1-C387F418DB5A}"/>
    <cellStyle name="Normal 9 7 7 2" xfId="5263" xr:uid="{C6C36E61-5F6F-4055-927D-71CDA832DEC9}"/>
    <cellStyle name="Normal 9 7 8" xfId="4290" xr:uid="{2F98F604-ABBF-45CC-92D7-4323702446D4}"/>
    <cellStyle name="Normal 9 7 8 2" xfId="5264" xr:uid="{AF404986-79C3-4D1B-8E77-D366B67CDD29}"/>
    <cellStyle name="Normal 9 7 9" xfId="5232" xr:uid="{3DC24215-D18D-4C02-BAB7-8182CD2CA466}"/>
    <cellStyle name="Normal 9 8" xfId="428" xr:uid="{DA914C6F-5A51-476B-A52F-A91AEB4A71EE}"/>
    <cellStyle name="Normal 9 8 2" xfId="896" xr:uid="{DE6BBFFC-FA2F-4B49-9640-F9815BCB25AA}"/>
    <cellStyle name="Normal 9 8 2 2" xfId="897" xr:uid="{4F50B4A2-817A-42BF-A6C6-EBC47D9759F2}"/>
    <cellStyle name="Normal 9 8 2 2 2" xfId="2488" xr:uid="{EA8839B5-49CC-4D5A-93D9-8433CACDBC16}"/>
    <cellStyle name="Normal 9 8 2 2 2 2" xfId="5268" xr:uid="{D6E4594E-2447-4DA5-BA78-3151CEF65400}"/>
    <cellStyle name="Normal 9 8 2 2 3" xfId="4291" xr:uid="{14D8A3BD-C6EE-40CB-A841-1FD5949524C1}"/>
    <cellStyle name="Normal 9 8 2 2 3 2" xfId="5269" xr:uid="{D332D300-9E4E-4DD4-87C5-B11528CDB3F5}"/>
    <cellStyle name="Normal 9 8 2 2 4" xfId="4292" xr:uid="{44A8B5B7-DE67-4595-9DCF-5CDA3C0DBC2E}"/>
    <cellStyle name="Normal 9 8 2 2 4 2" xfId="5270" xr:uid="{CB933DFD-E3E7-49C0-8A13-471208F1CBA4}"/>
    <cellStyle name="Normal 9 8 2 2 5" xfId="5267" xr:uid="{1E6AA5C5-5D80-4E6E-AFE7-4FA1AF1867A6}"/>
    <cellStyle name="Normal 9 8 2 3" xfId="2489" xr:uid="{9C758E83-A964-428C-8140-F67F3BFA26D2}"/>
    <cellStyle name="Normal 9 8 2 3 2" xfId="5271" xr:uid="{68D9F490-9857-48D5-BB2D-F211DD4151F5}"/>
    <cellStyle name="Normal 9 8 2 3 2 2" xfId="6417" xr:uid="{71B003B5-DE0D-4860-91D4-D0CCAB94D13D}"/>
    <cellStyle name="Normal 9 8 2 4" xfId="4293" xr:uid="{FBAB8094-93CF-4514-8123-EDC7CDE09D28}"/>
    <cellStyle name="Normal 9 8 2 4 2" xfId="5272" xr:uid="{1EF09537-34DB-4A59-9270-4ED3AAA5992E}"/>
    <cellStyle name="Normal 9 8 2 5" xfId="4294" xr:uid="{F04CFEB2-971F-48CA-9FE4-990E5B8BC70A}"/>
    <cellStyle name="Normal 9 8 2 5 2" xfId="5273" xr:uid="{099E0C54-65F9-47DB-B843-E4EBACA05C01}"/>
    <cellStyle name="Normal 9 8 2 6" xfId="5266" xr:uid="{6F781543-2F23-4B16-869A-3BEFDF408516}"/>
    <cellStyle name="Normal 9 8 3" xfId="898" xr:uid="{0F0C4BC8-3AB8-422D-AD6E-C9EF3A5CCC8F}"/>
    <cellStyle name="Normal 9 8 3 2" xfId="2490" xr:uid="{AD7A08B5-ABD9-4E24-92DD-9F55A2D91CA4}"/>
    <cellStyle name="Normal 9 8 3 2 2" xfId="5275" xr:uid="{227640D9-A297-4975-90CF-1267F291FF30}"/>
    <cellStyle name="Normal 9 8 3 3" xfId="4295" xr:uid="{5AE8356D-54F3-4214-A872-77C2BB230E5C}"/>
    <cellStyle name="Normal 9 8 3 3 2" xfId="5276" xr:uid="{3DFB8733-F96F-436B-B57A-020C1B1C1E03}"/>
    <cellStyle name="Normal 9 8 3 4" xfId="4296" xr:uid="{9A6C902F-EFD5-4A9A-91B1-1ECE92802E5D}"/>
    <cellStyle name="Normal 9 8 3 4 2" xfId="5277" xr:uid="{87B950C9-FFED-41AE-B242-C9325B440897}"/>
    <cellStyle name="Normal 9 8 3 5" xfId="5274" xr:uid="{730C7E7E-1495-4A72-BC91-156C463D3876}"/>
    <cellStyle name="Normal 9 8 4" xfId="2491" xr:uid="{DD004174-39B8-45EA-99B3-DCC34C08C2D0}"/>
    <cellStyle name="Normal 9 8 4 2" xfId="4297" xr:uid="{D3C76AB1-4B49-4232-800E-D04F5B31DAC6}"/>
    <cellStyle name="Normal 9 8 4 2 2" xfId="5279" xr:uid="{222BC1A9-3B59-466C-B584-7C07E4B35BDA}"/>
    <cellStyle name="Normal 9 8 4 3" xfId="4298" xr:uid="{6A21E5CA-4BEB-4D03-91CA-C2172AD4B7F7}"/>
    <cellStyle name="Normal 9 8 4 3 2" xfId="5280" xr:uid="{0AFDFD11-7617-4644-97DB-F0C32A65787A}"/>
    <cellStyle name="Normal 9 8 4 4" xfId="4299" xr:uid="{9DE78B52-4DD9-4007-96B6-79842E24D31F}"/>
    <cellStyle name="Normal 9 8 4 4 2" xfId="5281" xr:uid="{2ED4C449-8C27-4CC3-9F48-EA42666C5B82}"/>
    <cellStyle name="Normal 9 8 4 5" xfId="5278" xr:uid="{E94B599F-A367-4E4C-A892-91DDFAE74604}"/>
    <cellStyle name="Normal 9 8 5" xfId="4300" xr:uid="{76057B59-7EEB-47C1-B734-FE64AFEAC320}"/>
    <cellStyle name="Normal 9 8 5 2" xfId="5282" xr:uid="{04DB7D22-6629-4707-A92A-BC020E8B2369}"/>
    <cellStyle name="Normal 9 8 6" xfId="4301" xr:uid="{24230B33-EE79-4DF9-9824-2822A021C438}"/>
    <cellStyle name="Normal 9 8 6 2" xfId="5283" xr:uid="{0EAE86F1-CD0A-4A35-9A58-2E333486675C}"/>
    <cellStyle name="Normal 9 8 7" xfId="4302" xr:uid="{8FF1F00D-AB98-4B75-8C6F-FD0245CABF16}"/>
    <cellStyle name="Normal 9 8 7 2" xfId="5284" xr:uid="{1D83E4BD-623F-4C6E-B8BD-2FDBD2C615E8}"/>
    <cellStyle name="Normal 9 8 8" xfId="5265" xr:uid="{740E679E-D643-412F-9D9A-D370C4369749}"/>
    <cellStyle name="Normal 9 9" xfId="429" xr:uid="{CB7A0FDC-6604-4859-8536-BA23105C2CAB}"/>
    <cellStyle name="Normal 9 9 2" xfId="899" xr:uid="{8110BFD0-F389-4853-893B-F3A5156244E2}"/>
    <cellStyle name="Normal 9 9 2 2" xfId="2492" xr:uid="{1A7FE7B8-4791-47CA-A46E-BB348FAF1272}"/>
    <cellStyle name="Normal 9 9 2 2 2" xfId="5287" xr:uid="{1B642C59-5B17-48D1-AE82-DEE27D506F4F}"/>
    <cellStyle name="Normal 9 9 2 3" xfId="4303" xr:uid="{32113495-B515-44F2-974C-84D5FF025DC8}"/>
    <cellStyle name="Normal 9 9 2 3 2" xfId="5288" xr:uid="{BD388088-2896-4D0D-8007-15D1ABB719BA}"/>
    <cellStyle name="Normal 9 9 2 4" xfId="4304" xr:uid="{1766F12D-9D45-4304-9294-37319D193167}"/>
    <cellStyle name="Normal 9 9 2 4 2" xfId="5289" xr:uid="{61BE7919-FB25-4588-991F-3FFE48A79854}"/>
    <cellStyle name="Normal 9 9 2 5" xfId="5286" xr:uid="{50BDA4E6-656A-4B2B-9DF3-D6F7BD35107F}"/>
    <cellStyle name="Normal 9 9 3" xfId="2493" xr:uid="{7B5990FE-EC73-4359-9F86-D38892BE451D}"/>
    <cellStyle name="Normal 9 9 3 2" xfId="4305" xr:uid="{491181BA-6C6D-45CA-AE99-75FE23985E16}"/>
    <cellStyle name="Normal 9 9 3 2 2" xfId="5291" xr:uid="{1F0362E8-356B-429C-BFCF-A996BB23288C}"/>
    <cellStyle name="Normal 9 9 3 3" xfId="4306" xr:uid="{9A953994-E590-4CB3-8ED9-0A95AB85258D}"/>
    <cellStyle name="Normal 9 9 3 3 2" xfId="5292" xr:uid="{D17C36CB-DCCD-4C71-AE62-4B9D7A45001B}"/>
    <cellStyle name="Normal 9 9 3 4" xfId="4307" xr:uid="{3CA50CC5-B3D3-499B-9884-5597E0B48198}"/>
    <cellStyle name="Normal 9 9 3 4 2" xfId="5293" xr:uid="{DDE7B874-AB4E-4880-97CE-A0AC559F25CE}"/>
    <cellStyle name="Normal 9 9 3 5" xfId="5290" xr:uid="{AF19289A-19FF-4658-89E9-03DA5AA161A4}"/>
    <cellStyle name="Normal 9 9 4" xfId="4308" xr:uid="{0C569DEF-8AE6-4801-A0E2-DF5D4FECD878}"/>
    <cellStyle name="Normal 9 9 4 2" xfId="5294" xr:uid="{DF7361D7-A033-41EC-B73E-89D32D82C22D}"/>
    <cellStyle name="Normal 9 9 5" xfId="4309" xr:uid="{F6710DD9-DE39-4908-A8FA-899AAB0D8DDB}"/>
    <cellStyle name="Normal 9 9 5 2" xfId="5295" xr:uid="{D3C60B03-E6A8-47E6-9F26-37F3832A931A}"/>
    <cellStyle name="Normal 9 9 6" xfId="4310" xr:uid="{089490FD-99C6-4999-8E99-BFB1B5ABAC5B}"/>
    <cellStyle name="Normal 9 9 6 2" xfId="5296" xr:uid="{6589884F-7C85-4DE8-A0AC-F4DA3596490F}"/>
    <cellStyle name="Normal 9 9 7" xfId="5285" xr:uid="{C9548F3E-074F-47AB-B2A4-60BA85209774}"/>
    <cellStyle name="Percent 2" xfId="184" xr:uid="{CE664FD2-04E8-477F-A2BC-681FEA16ED44}"/>
    <cellStyle name="Percent 2 10" xfId="6688" xr:uid="{E04C610D-3FC8-43F6-8684-B76C2DF8B38D}"/>
    <cellStyle name="Percent 2 2" xfId="5297" xr:uid="{06074141-FB73-426F-98A2-C371F6E33FCC}"/>
    <cellStyle name="Percent 2 2 2" xfId="5493" xr:uid="{06CA39BB-81D6-469B-9AEB-FA07860F0EF4}"/>
    <cellStyle name="Percent 2 2 2 2" xfId="5762" xr:uid="{D57BC850-AA61-4905-A1A2-19CE5750B783}"/>
    <cellStyle name="Percent 2 2 2 2 2" xfId="5574" xr:uid="{C47A76F5-0EF3-4384-B52D-33EF36C74AAD}"/>
    <cellStyle name="Percent 2 2 2 2 2 2" xfId="6629" xr:uid="{8C94E307-616F-471D-BB6B-17BE5C4EA007}"/>
    <cellStyle name="Percent 2 2 2 2 2 3" xfId="6851" xr:uid="{F140CC48-6A73-4AB9-A645-EB1BE197EBBA}"/>
    <cellStyle name="Percent 2 2 2 2 3" xfId="5503" xr:uid="{AB1A78E4-9D74-4206-8791-9833490C4B0E}"/>
    <cellStyle name="Percent 2 2 2 2 4" xfId="6731" xr:uid="{7E12A310-3C2E-4C86-8B52-282EC4E05C26}"/>
    <cellStyle name="Percent 2 2 2 3" xfId="5509" xr:uid="{37DD6AA6-4B46-42EA-A9DF-DAD2FA089611}"/>
    <cellStyle name="Percent 2 2 2 3 2" xfId="5427" xr:uid="{772769D6-1F63-4732-8B80-E036622421E2}"/>
    <cellStyle name="Percent 2 2 2 3 3" xfId="6783" xr:uid="{EF2CBB8A-45C3-4FC5-B00F-77C9FA0FAE1B}"/>
    <cellStyle name="Percent 2 2 2 4" xfId="5733" xr:uid="{D162A91E-8DFF-4733-9EB4-8B46B83D68D2}"/>
    <cellStyle name="Percent 2 2 2 5" xfId="5681" xr:uid="{7EDF6E2A-BD27-45F9-9D1A-B8C236B07E89}"/>
    <cellStyle name="Percent 2 2 2 6" xfId="6705" xr:uid="{50E35FF9-B390-4191-BA95-115370814D41}"/>
    <cellStyle name="Percent 2 2 3" xfId="5490" xr:uid="{1139B613-6E46-4F46-9FE8-DDC892ECFAAB}"/>
    <cellStyle name="Percent 2 2 3 2" xfId="5425" xr:uid="{323F39A5-8A22-4E03-8299-A36ABE6309C7}"/>
    <cellStyle name="Percent 2 2 3 2 2" xfId="5795" xr:uid="{8017C66F-652E-406D-AAAA-6767322F8B2B}"/>
    <cellStyle name="Percent 2 2 3 2 3" xfId="6835" xr:uid="{4BC7199E-16CC-4F5D-991F-A8A9560DC67B}"/>
    <cellStyle name="Percent 2 2 3 3" xfId="6635" xr:uid="{D58F0B3B-0465-4CDD-8A44-510C19205B5C}"/>
    <cellStyle name="Percent 2 2 3 4" xfId="6719" xr:uid="{CF221B73-5CF1-4CF0-AC66-B268268617A8}"/>
    <cellStyle name="Percent 2 2 4" xfId="5603" xr:uid="{65DA708A-DC47-4329-ACD3-D4563FF65869}"/>
    <cellStyle name="Percent 2 2 4 2" xfId="5458" xr:uid="{12BC0241-D5F2-471F-96FE-7A91FEA78A01}"/>
    <cellStyle name="Percent 2 2 4 2 2" xfId="5746" xr:uid="{B145C251-6EB3-4328-944D-35FB34D00F2E}"/>
    <cellStyle name="Percent 2 2 4 2 3" xfId="6819" xr:uid="{B104F308-C88F-41F8-9DED-7DA8EEFF3796}"/>
    <cellStyle name="Percent 2 2 4 3" xfId="5455" xr:uid="{74614CAB-CF79-411A-BF76-30993F428E27}"/>
    <cellStyle name="Percent 2 2 4 4" xfId="6746" xr:uid="{872DF49A-E71C-46C8-8DBB-5301DD200771}"/>
    <cellStyle name="Percent 2 2 5" xfId="5630" xr:uid="{D3FC17CD-234D-46ED-9C7F-044DB85ED574}"/>
    <cellStyle name="Percent 2 2 5 2" xfId="5732" xr:uid="{6779C4F6-FAE1-4A54-B3EA-931AC2A3C7BB}"/>
    <cellStyle name="Percent 2 2 5 3" xfId="6802" xr:uid="{4E8ECF72-0548-4DEC-AF4F-D188A28FA40C}"/>
    <cellStyle name="Percent 2 2 6" xfId="5599" xr:uid="{292A0F50-737B-4A59-8782-A237E36C4ED2}"/>
    <cellStyle name="Percent 2 2 6 2" xfId="5497" xr:uid="{4D62042D-CE39-4259-A2AA-12D66316E235}"/>
    <cellStyle name="Percent 2 2 6 3" xfId="6766" xr:uid="{7B2B0F6F-F340-4500-B607-BDC0137EC74A}"/>
    <cellStyle name="Percent 2 2 7" xfId="5669" xr:uid="{F0B04E13-D054-4B91-B787-98971A7E0DE5}"/>
    <cellStyle name="Percent 2 2 8" xfId="5437" xr:uid="{3B3ACAD2-C914-4DD4-A5EF-0AD634128B63}"/>
    <cellStyle name="Percent 2 2 9" xfId="5622" xr:uid="{C2153EBB-F7C2-4494-B7D7-6A338F373763}"/>
    <cellStyle name="Percent 2 3" xfId="5764" xr:uid="{D4C1E956-1EEC-4C19-AFA2-3778CAA63709}"/>
    <cellStyle name="Percent 2 3 2" xfId="5763" xr:uid="{579B3374-0784-416D-AB2D-43E3B9759DA7}"/>
    <cellStyle name="Percent 2 3 2 2" xfId="5505" xr:uid="{9DBE5075-093E-4541-A2C2-C861475C57E0}"/>
    <cellStyle name="Percent 2 3 2 2 2" xfId="5788" xr:uid="{0710A019-E516-4871-A244-E825818C37CF}"/>
    <cellStyle name="Percent 2 3 2 2 3" xfId="6843" xr:uid="{C063E909-34F4-470D-BC03-31710A895466}"/>
    <cellStyle name="Percent 2 3 2 3" xfId="5433" xr:uid="{333B2870-4B79-4B9B-BC1C-B792EEEA3D07}"/>
    <cellStyle name="Percent 2 3 2 4" xfId="6726" xr:uid="{1F8955AE-3A0E-43E3-AE1E-3687CC0B89F8}"/>
    <cellStyle name="Percent 2 3 3" xfId="5652" xr:uid="{F3546581-B671-4F0C-BDC2-FEAEB6AEAD6C}"/>
    <cellStyle name="Percent 2 3 3 2" xfId="5544" xr:uid="{C3EB1F58-05E5-4095-AD46-8A0E81430328}"/>
    <cellStyle name="Percent 2 3 3 3" xfId="6776" xr:uid="{BC27AE17-8221-480E-937F-6D3FFD468BD7}"/>
    <cellStyle name="Percent 2 3 4" xfId="5470" xr:uid="{1DED4FBD-2748-4299-865D-BE214C814CD1}"/>
    <cellStyle name="Percent 2 3 5" xfId="5561" xr:uid="{2EAB0B36-2F79-4A6A-BCC4-7290B39C4C5A}"/>
    <cellStyle name="Percent 2 3 6" xfId="6700" xr:uid="{C56DB07C-868B-43EB-836A-4F099B9BE16B}"/>
    <cellStyle name="Percent 2 4" xfId="5519" xr:uid="{76CDB35B-220D-4A96-A9FB-439032E38720}"/>
    <cellStyle name="Percent 2 4 2" xfId="5583" xr:uid="{6444FF42-063A-4F3A-9CEA-F9EC63A09921}"/>
    <cellStyle name="Percent 2 4 2 2" xfId="5496" xr:uid="{20F7A224-5657-465D-A887-DBF652149BDD}"/>
    <cellStyle name="Percent 2 4 2 3" xfId="6826" xr:uid="{0D188D8E-DC74-41F7-8BD4-D1BA6BE67A3F}"/>
    <cellStyle name="Percent 2 4 3" xfId="5677" xr:uid="{4EE8B658-EDDF-4CAF-BBB4-38297CDFB221}"/>
    <cellStyle name="Percent 2 4 4" xfId="6712" xr:uid="{25F07109-2555-416A-AAF8-18D090B77F48}"/>
    <cellStyle name="Percent 2 5" xfId="5655" xr:uid="{A1832C94-2BCF-47EA-8600-D8DEF00695A1}"/>
    <cellStyle name="Percent 2 5 2" xfId="5701" xr:uid="{A9D6E3C0-1B09-4B9C-863D-DE26428AD0AF}"/>
    <cellStyle name="Percent 2 5 2 2" xfId="5454" xr:uid="{7263485E-D7AC-4F55-9464-133D147CC85E}"/>
    <cellStyle name="Percent 2 5 2 3" xfId="6810" xr:uid="{AB93A56B-EBA3-40AF-AB6A-901337640ED7}"/>
    <cellStyle name="Percent 2 5 3" xfId="6639" xr:uid="{7C75BE34-70B4-4D2C-9AE9-B8A4D1C92A35}"/>
    <cellStyle name="Percent 2 5 4" xfId="6738" xr:uid="{F71C80D6-B15B-4EC5-BE63-407AC29C7C5A}"/>
    <cellStyle name="Percent 2 6" xfId="5707" xr:uid="{C274E38B-245F-4AA7-8787-615E95CF44D7}"/>
    <cellStyle name="Percent 2 6 2" xfId="6647" xr:uid="{C6F54E04-AA4A-494B-A90C-5D41EAE8CC69}"/>
    <cellStyle name="Percent 2 6 3" xfId="6792" xr:uid="{E4195C50-6881-4753-9769-E83ECE7294A2}"/>
    <cellStyle name="Percent 2 7" xfId="5760" xr:uid="{F9818376-28F3-4959-9AB5-3CF2BAB3CEED}"/>
    <cellStyle name="Percent 2 7 2" xfId="5672" xr:uid="{AB84EC1C-B4B0-42A9-B412-45C2C9C40AEE}"/>
    <cellStyle name="Percent 2 7 3" xfId="6756" xr:uid="{A12F0770-82F5-40A0-9711-C3A35D869893}"/>
    <cellStyle name="Percent 2 8" xfId="6658" xr:uid="{E85838C6-74F9-44A5-A365-1C062D994636}"/>
    <cellStyle name="Percent 2 9" xfId="5568" xr:uid="{4DFF69A0-22F5-4EDB-A643-4DE23D4BB30A}"/>
    <cellStyle name="Гиперссылка 2" xfId="4" xr:uid="{49BAA0F8-B3D3-41B5-87DD-435502328B29}"/>
    <cellStyle name="Гиперссылка 2 2" xfId="5298" xr:uid="{3FE9CDE6-EBB2-4CAA-A015-65980C36D1A7}"/>
    <cellStyle name="Обычный 2" xfId="1" xr:uid="{A3CD5D5E-4502-4158-8112-08CDD679ACF5}"/>
    <cellStyle name="Обычный 2 2" xfId="5" xr:uid="{D19F253E-EE9B-4476-9D91-2EE3A6D7A3DC}"/>
    <cellStyle name="Обычный 2 2 2" xfId="5300" xr:uid="{9C3C3AE5-E965-4418-9F96-0F21A08064F1}"/>
    <cellStyle name="Обычный 2 2 2 2" xfId="6419" xr:uid="{45091D69-8E02-4A46-999D-D183E254E5A7}"/>
    <cellStyle name="Обычный 2 3" xfId="5299" xr:uid="{19C34B63-B5B1-4E18-8B07-4E2F63A07DD9}"/>
    <cellStyle name="常规_Sheet1_1" xfId="4412" xr:uid="{AFF76C93-0AD9-45D3-8476-052014E39B63}"/>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row>
        <row r="4275">
          <cell r="A4275">
            <v>45176</v>
          </cell>
        </row>
        <row r="4276">
          <cell r="A4276">
            <v>45177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R30" sqref="R30"/>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69" t="s">
        <v>2</v>
      </c>
      <c r="C8" s="94"/>
      <c r="D8" s="94"/>
      <c r="E8" s="94"/>
      <c r="F8" s="94"/>
      <c r="G8" s="95"/>
    </row>
    <row r="9" spans="2:7" ht="14.25">
      <c r="B9" s="169"/>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R796"/>
  <sheetViews>
    <sheetView tabSelected="1" topLeftCell="A777" zoomScale="90" zoomScaleNormal="90" workbookViewId="0">
      <selection activeCell="I792" sqref="I792"/>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5" t="s">
        <v>139</v>
      </c>
      <c r="C2" s="132"/>
      <c r="D2" s="132"/>
      <c r="E2" s="132"/>
      <c r="F2" s="132"/>
      <c r="G2" s="132"/>
      <c r="H2" s="132"/>
      <c r="I2" s="132"/>
      <c r="J2" s="137" t="s">
        <v>145</v>
      </c>
      <c r="K2" s="127"/>
    </row>
    <row r="3" spans="1:11">
      <c r="A3" s="126"/>
      <c r="B3" s="134" t="s">
        <v>140</v>
      </c>
      <c r="C3" s="132"/>
      <c r="D3" s="132"/>
      <c r="E3" s="132"/>
      <c r="F3" s="132"/>
      <c r="G3" s="132"/>
      <c r="H3" s="132"/>
      <c r="I3" s="132"/>
      <c r="J3" s="132"/>
      <c r="K3" s="127"/>
    </row>
    <row r="4" spans="1:11">
      <c r="A4" s="126"/>
      <c r="B4" s="134" t="s">
        <v>141</v>
      </c>
      <c r="C4" s="132"/>
      <c r="D4" s="132"/>
      <c r="E4" s="132"/>
      <c r="F4" s="132"/>
      <c r="G4" s="132"/>
      <c r="H4" s="132"/>
      <c r="I4" s="132"/>
      <c r="J4" s="132"/>
      <c r="K4" s="127"/>
    </row>
    <row r="5" spans="1:11">
      <c r="A5" s="126"/>
      <c r="B5" s="134" t="s">
        <v>142</v>
      </c>
      <c r="C5" s="132"/>
      <c r="D5" s="132"/>
      <c r="E5" s="132"/>
      <c r="F5" s="132"/>
      <c r="G5" s="132"/>
      <c r="H5" s="132"/>
      <c r="I5" s="132"/>
      <c r="J5" s="132"/>
      <c r="K5" s="127"/>
    </row>
    <row r="6" spans="1:11">
      <c r="A6" s="126"/>
      <c r="B6" s="134" t="s">
        <v>143</v>
      </c>
      <c r="C6" s="132"/>
      <c r="D6" s="132"/>
      <c r="E6" s="132"/>
      <c r="F6" s="132"/>
      <c r="G6" s="132"/>
      <c r="H6" s="132"/>
      <c r="I6" s="132"/>
      <c r="J6" s="132"/>
      <c r="K6" s="127"/>
    </row>
    <row r="7" spans="1:11">
      <c r="A7" s="126"/>
      <c r="B7" s="134"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714</v>
      </c>
      <c r="C10" s="132"/>
      <c r="D10" s="132"/>
      <c r="E10" s="132"/>
      <c r="F10" s="127"/>
      <c r="G10" s="128"/>
      <c r="H10" s="128" t="s">
        <v>714</v>
      </c>
      <c r="I10" s="132"/>
      <c r="J10" s="182">
        <v>51100</v>
      </c>
      <c r="K10" s="127"/>
    </row>
    <row r="11" spans="1:11">
      <c r="A11" s="126"/>
      <c r="B11" s="126" t="s">
        <v>715</v>
      </c>
      <c r="C11" s="132"/>
      <c r="D11" s="132"/>
      <c r="E11" s="132"/>
      <c r="F11" s="127"/>
      <c r="G11" s="128"/>
      <c r="H11" s="128" t="s">
        <v>715</v>
      </c>
      <c r="I11" s="132"/>
      <c r="J11" s="183"/>
      <c r="K11" s="127"/>
    </row>
    <row r="12" spans="1:11">
      <c r="A12" s="126"/>
      <c r="B12" s="126" t="s">
        <v>716</v>
      </c>
      <c r="C12" s="132"/>
      <c r="D12" s="132"/>
      <c r="E12" s="132"/>
      <c r="F12" s="127"/>
      <c r="G12" s="128"/>
      <c r="H12" s="128" t="s">
        <v>716</v>
      </c>
      <c r="I12" s="132"/>
      <c r="J12" s="132"/>
      <c r="K12" s="127"/>
    </row>
    <row r="13" spans="1:11">
      <c r="A13" s="126"/>
      <c r="B13" s="126" t="s">
        <v>717</v>
      </c>
      <c r="C13" s="132"/>
      <c r="D13" s="132"/>
      <c r="E13" s="132"/>
      <c r="F13" s="127"/>
      <c r="G13" s="128"/>
      <c r="H13" s="128" t="s">
        <v>717</v>
      </c>
      <c r="I13" s="132"/>
      <c r="J13" s="111" t="s">
        <v>16</v>
      </c>
      <c r="K13" s="127"/>
    </row>
    <row r="14" spans="1:11" ht="15" customHeight="1">
      <c r="A14" s="126"/>
      <c r="B14" s="126" t="s">
        <v>718</v>
      </c>
      <c r="C14" s="132"/>
      <c r="D14" s="132"/>
      <c r="E14" s="132"/>
      <c r="F14" s="127"/>
      <c r="G14" s="128"/>
      <c r="H14" s="128" t="s">
        <v>718</v>
      </c>
      <c r="I14" s="132"/>
      <c r="J14" s="184">
        <v>45158</v>
      </c>
      <c r="K14" s="127"/>
    </row>
    <row r="15" spans="1:11" ht="15" customHeight="1">
      <c r="A15" s="126"/>
      <c r="B15" s="6" t="s">
        <v>11</v>
      </c>
      <c r="C15" s="7"/>
      <c r="D15" s="7"/>
      <c r="E15" s="7"/>
      <c r="F15" s="8"/>
      <c r="G15" s="128"/>
      <c r="H15" s="9" t="s">
        <v>11</v>
      </c>
      <c r="I15" s="132"/>
      <c r="J15" s="185"/>
      <c r="K15" s="127"/>
    </row>
    <row r="16" spans="1:11" ht="15" customHeight="1">
      <c r="A16" s="126"/>
      <c r="B16" s="132"/>
      <c r="C16" s="132"/>
      <c r="D16" s="132"/>
      <c r="E16" s="132"/>
      <c r="F16" s="132"/>
      <c r="G16" s="132"/>
      <c r="H16" s="132"/>
      <c r="I16" s="133" t="s">
        <v>147</v>
      </c>
      <c r="J16" s="141">
        <v>39684</v>
      </c>
      <c r="K16" s="127"/>
    </row>
    <row r="17" spans="1:11">
      <c r="A17" s="126"/>
      <c r="B17" s="132" t="s">
        <v>719</v>
      </c>
      <c r="C17" s="132"/>
      <c r="D17" s="132"/>
      <c r="E17" s="132"/>
      <c r="F17" s="132"/>
      <c r="G17" s="132"/>
      <c r="H17" s="132"/>
      <c r="I17" s="133" t="s">
        <v>148</v>
      </c>
      <c r="J17" s="141" t="s">
        <v>1591</v>
      </c>
      <c r="K17" s="127"/>
    </row>
    <row r="18" spans="1:11" ht="18">
      <c r="A18" s="126"/>
      <c r="B18" s="132" t="s">
        <v>720</v>
      </c>
      <c r="C18" s="132"/>
      <c r="D18" s="132"/>
      <c r="E18" s="132"/>
      <c r="F18" s="132"/>
      <c r="G18" s="132"/>
      <c r="H18" s="132"/>
      <c r="I18" s="136" t="s">
        <v>264</v>
      </c>
      <c r="J18" s="116" t="s">
        <v>164</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86" t="s">
        <v>207</v>
      </c>
      <c r="G20" s="187"/>
      <c r="H20" s="112" t="s">
        <v>174</v>
      </c>
      <c r="I20" s="112" t="s">
        <v>208</v>
      </c>
      <c r="J20" s="112" t="s">
        <v>26</v>
      </c>
      <c r="K20" s="127"/>
    </row>
    <row r="21" spans="1:11">
      <c r="A21" s="126"/>
      <c r="B21" s="117"/>
      <c r="C21" s="117"/>
      <c r="D21" s="118"/>
      <c r="E21" s="118"/>
      <c r="F21" s="188"/>
      <c r="G21" s="189"/>
      <c r="H21" s="117" t="s">
        <v>146</v>
      </c>
      <c r="I21" s="117"/>
      <c r="J21" s="117"/>
      <c r="K21" s="127"/>
    </row>
    <row r="22" spans="1:11" ht="48">
      <c r="A22" s="126"/>
      <c r="B22" s="119">
        <v>1</v>
      </c>
      <c r="C22" s="10" t="s">
        <v>721</v>
      </c>
      <c r="D22" s="130" t="s">
        <v>722</v>
      </c>
      <c r="E22" s="130" t="s">
        <v>705</v>
      </c>
      <c r="F22" s="170"/>
      <c r="G22" s="171"/>
      <c r="H22" s="11" t="s">
        <v>723</v>
      </c>
      <c r="I22" s="14">
        <v>27.21</v>
      </c>
      <c r="J22" s="121">
        <f t="shared" ref="J22:J85" si="0">I22*B22</f>
        <v>27.21</v>
      </c>
      <c r="K22" s="127"/>
    </row>
    <row r="23" spans="1:11" ht="36">
      <c r="A23" s="126"/>
      <c r="B23" s="119">
        <v>10</v>
      </c>
      <c r="C23" s="10" t="s">
        <v>724</v>
      </c>
      <c r="D23" s="130" t="s">
        <v>725</v>
      </c>
      <c r="E23" s="130" t="s">
        <v>34</v>
      </c>
      <c r="F23" s="170" t="s">
        <v>219</v>
      </c>
      <c r="G23" s="171"/>
      <c r="H23" s="11" t="s">
        <v>726</v>
      </c>
      <c r="I23" s="14">
        <v>0.51</v>
      </c>
      <c r="J23" s="121">
        <f t="shared" si="0"/>
        <v>5.0999999999999996</v>
      </c>
      <c r="K23" s="127"/>
    </row>
    <row r="24" spans="1:11" ht="36">
      <c r="A24" s="126"/>
      <c r="B24" s="119">
        <v>10</v>
      </c>
      <c r="C24" s="10" t="s">
        <v>724</v>
      </c>
      <c r="D24" s="130" t="s">
        <v>725</v>
      </c>
      <c r="E24" s="130" t="s">
        <v>34</v>
      </c>
      <c r="F24" s="170" t="s">
        <v>271</v>
      </c>
      <c r="G24" s="171"/>
      <c r="H24" s="11" t="s">
        <v>726</v>
      </c>
      <c r="I24" s="14">
        <v>0.51</v>
      </c>
      <c r="J24" s="121">
        <f t="shared" si="0"/>
        <v>5.0999999999999996</v>
      </c>
      <c r="K24" s="127"/>
    </row>
    <row r="25" spans="1:11" ht="36">
      <c r="A25" s="126"/>
      <c r="B25" s="119">
        <v>10</v>
      </c>
      <c r="C25" s="10" t="s">
        <v>724</v>
      </c>
      <c r="D25" s="130" t="s">
        <v>725</v>
      </c>
      <c r="E25" s="130" t="s">
        <v>34</v>
      </c>
      <c r="F25" s="170" t="s">
        <v>273</v>
      </c>
      <c r="G25" s="171"/>
      <c r="H25" s="11" t="s">
        <v>726</v>
      </c>
      <c r="I25" s="14">
        <v>0.51</v>
      </c>
      <c r="J25" s="121">
        <f t="shared" si="0"/>
        <v>5.0999999999999996</v>
      </c>
      <c r="K25" s="127"/>
    </row>
    <row r="26" spans="1:11">
      <c r="A26" s="126"/>
      <c r="B26" s="119">
        <v>10</v>
      </c>
      <c r="C26" s="10" t="s">
        <v>727</v>
      </c>
      <c r="D26" s="130" t="s">
        <v>728</v>
      </c>
      <c r="E26" s="130" t="s">
        <v>729</v>
      </c>
      <c r="F26" s="170" t="s">
        <v>490</v>
      </c>
      <c r="G26" s="171"/>
      <c r="H26" s="11" t="s">
        <v>730</v>
      </c>
      <c r="I26" s="14">
        <v>0.65</v>
      </c>
      <c r="J26" s="121">
        <f t="shared" si="0"/>
        <v>6.5</v>
      </c>
      <c r="K26" s="127"/>
    </row>
    <row r="27" spans="1:11">
      <c r="A27" s="126"/>
      <c r="B27" s="119">
        <v>10</v>
      </c>
      <c r="C27" s="10" t="s">
        <v>727</v>
      </c>
      <c r="D27" s="130" t="s">
        <v>728</v>
      </c>
      <c r="E27" s="130" t="s">
        <v>729</v>
      </c>
      <c r="F27" s="170" t="s">
        <v>731</v>
      </c>
      <c r="G27" s="171"/>
      <c r="H27" s="11" t="s">
        <v>730</v>
      </c>
      <c r="I27" s="14">
        <v>0.65</v>
      </c>
      <c r="J27" s="121">
        <f t="shared" si="0"/>
        <v>6.5</v>
      </c>
      <c r="K27" s="127"/>
    </row>
    <row r="28" spans="1:11">
      <c r="A28" s="126"/>
      <c r="B28" s="119">
        <v>10</v>
      </c>
      <c r="C28" s="10" t="s">
        <v>727</v>
      </c>
      <c r="D28" s="130" t="s">
        <v>732</v>
      </c>
      <c r="E28" s="130" t="s">
        <v>733</v>
      </c>
      <c r="F28" s="170" t="s">
        <v>490</v>
      </c>
      <c r="G28" s="171"/>
      <c r="H28" s="11" t="s">
        <v>730</v>
      </c>
      <c r="I28" s="14">
        <v>0.88</v>
      </c>
      <c r="J28" s="121">
        <f t="shared" si="0"/>
        <v>8.8000000000000007</v>
      </c>
      <c r="K28" s="127"/>
    </row>
    <row r="29" spans="1:11">
      <c r="A29" s="126"/>
      <c r="B29" s="119">
        <v>10</v>
      </c>
      <c r="C29" s="10" t="s">
        <v>727</v>
      </c>
      <c r="D29" s="130" t="s">
        <v>734</v>
      </c>
      <c r="E29" s="130" t="s">
        <v>735</v>
      </c>
      <c r="F29" s="170" t="s">
        <v>736</v>
      </c>
      <c r="G29" s="171"/>
      <c r="H29" s="11" t="s">
        <v>730</v>
      </c>
      <c r="I29" s="14">
        <v>1.24</v>
      </c>
      <c r="J29" s="121">
        <f t="shared" si="0"/>
        <v>12.4</v>
      </c>
      <c r="K29" s="127"/>
    </row>
    <row r="30" spans="1:11">
      <c r="A30" s="126"/>
      <c r="B30" s="119">
        <v>10</v>
      </c>
      <c r="C30" s="10" t="s">
        <v>727</v>
      </c>
      <c r="D30" s="130" t="s">
        <v>737</v>
      </c>
      <c r="E30" s="130" t="s">
        <v>738</v>
      </c>
      <c r="F30" s="170" t="s">
        <v>279</v>
      </c>
      <c r="G30" s="171"/>
      <c r="H30" s="11" t="s">
        <v>730</v>
      </c>
      <c r="I30" s="14">
        <v>1.39</v>
      </c>
      <c r="J30" s="121">
        <f t="shared" si="0"/>
        <v>13.899999999999999</v>
      </c>
      <c r="K30" s="127"/>
    </row>
    <row r="31" spans="1:11">
      <c r="A31" s="126"/>
      <c r="B31" s="119">
        <v>10</v>
      </c>
      <c r="C31" s="10" t="s">
        <v>727</v>
      </c>
      <c r="D31" s="130" t="s">
        <v>737</v>
      </c>
      <c r="E31" s="130" t="s">
        <v>738</v>
      </c>
      <c r="F31" s="170" t="s">
        <v>731</v>
      </c>
      <c r="G31" s="171"/>
      <c r="H31" s="11" t="s">
        <v>730</v>
      </c>
      <c r="I31" s="14">
        <v>1.39</v>
      </c>
      <c r="J31" s="121">
        <f t="shared" si="0"/>
        <v>13.899999999999999</v>
      </c>
      <c r="K31" s="127"/>
    </row>
    <row r="32" spans="1:11">
      <c r="A32" s="126"/>
      <c r="B32" s="119">
        <v>10</v>
      </c>
      <c r="C32" s="10" t="s">
        <v>727</v>
      </c>
      <c r="D32" s="130" t="s">
        <v>739</v>
      </c>
      <c r="E32" s="130" t="s">
        <v>740</v>
      </c>
      <c r="F32" s="170" t="s">
        <v>736</v>
      </c>
      <c r="G32" s="171"/>
      <c r="H32" s="11" t="s">
        <v>730</v>
      </c>
      <c r="I32" s="14">
        <v>1.49</v>
      </c>
      <c r="J32" s="121">
        <f t="shared" si="0"/>
        <v>14.9</v>
      </c>
      <c r="K32" s="127"/>
    </row>
    <row r="33" spans="1:11">
      <c r="A33" s="126"/>
      <c r="B33" s="119">
        <v>10</v>
      </c>
      <c r="C33" s="10" t="s">
        <v>727</v>
      </c>
      <c r="D33" s="130" t="s">
        <v>741</v>
      </c>
      <c r="E33" s="130" t="s">
        <v>742</v>
      </c>
      <c r="F33" s="170" t="s">
        <v>279</v>
      </c>
      <c r="G33" s="171"/>
      <c r="H33" s="11" t="s">
        <v>730</v>
      </c>
      <c r="I33" s="14">
        <v>1.64</v>
      </c>
      <c r="J33" s="121">
        <f t="shared" si="0"/>
        <v>16.399999999999999</v>
      </c>
      <c r="K33" s="127"/>
    </row>
    <row r="34" spans="1:11">
      <c r="A34" s="126"/>
      <c r="B34" s="119">
        <v>10</v>
      </c>
      <c r="C34" s="10" t="s">
        <v>727</v>
      </c>
      <c r="D34" s="130" t="s">
        <v>741</v>
      </c>
      <c r="E34" s="130" t="s">
        <v>742</v>
      </c>
      <c r="F34" s="170" t="s">
        <v>736</v>
      </c>
      <c r="G34" s="171"/>
      <c r="H34" s="11" t="s">
        <v>730</v>
      </c>
      <c r="I34" s="14">
        <v>1.64</v>
      </c>
      <c r="J34" s="121">
        <f t="shared" si="0"/>
        <v>16.399999999999999</v>
      </c>
      <c r="K34" s="127"/>
    </row>
    <row r="35" spans="1:11" ht="24">
      <c r="A35" s="126"/>
      <c r="B35" s="148">
        <v>0</v>
      </c>
      <c r="C35" s="145" t="s">
        <v>743</v>
      </c>
      <c r="D35" s="143" t="s">
        <v>744</v>
      </c>
      <c r="E35" s="143" t="s">
        <v>745</v>
      </c>
      <c r="F35" s="178"/>
      <c r="G35" s="179"/>
      <c r="H35" s="151" t="s">
        <v>746</v>
      </c>
      <c r="I35" s="162">
        <v>0.87</v>
      </c>
      <c r="J35" s="160">
        <f t="shared" si="0"/>
        <v>0</v>
      </c>
      <c r="K35" s="127"/>
    </row>
    <row r="36" spans="1:11">
      <c r="A36" s="126"/>
      <c r="B36" s="119">
        <v>20</v>
      </c>
      <c r="C36" s="10" t="s">
        <v>580</v>
      </c>
      <c r="D36" s="130" t="s">
        <v>747</v>
      </c>
      <c r="E36" s="130" t="s">
        <v>304</v>
      </c>
      <c r="F36" s="170"/>
      <c r="G36" s="171"/>
      <c r="H36" s="11" t="s">
        <v>582</v>
      </c>
      <c r="I36" s="14">
        <v>0.33</v>
      </c>
      <c r="J36" s="121">
        <f t="shared" si="0"/>
        <v>6.6000000000000005</v>
      </c>
      <c r="K36" s="127"/>
    </row>
    <row r="37" spans="1:11">
      <c r="A37" s="126"/>
      <c r="B37" s="119">
        <v>20</v>
      </c>
      <c r="C37" s="10" t="s">
        <v>580</v>
      </c>
      <c r="D37" s="130" t="s">
        <v>748</v>
      </c>
      <c r="E37" s="130" t="s">
        <v>749</v>
      </c>
      <c r="F37" s="170"/>
      <c r="G37" s="171"/>
      <c r="H37" s="11" t="s">
        <v>582</v>
      </c>
      <c r="I37" s="14">
        <v>0.39</v>
      </c>
      <c r="J37" s="121">
        <f t="shared" si="0"/>
        <v>7.8000000000000007</v>
      </c>
      <c r="K37" s="127"/>
    </row>
    <row r="38" spans="1:11">
      <c r="A38" s="126"/>
      <c r="B38" s="119">
        <v>20</v>
      </c>
      <c r="C38" s="10" t="s">
        <v>580</v>
      </c>
      <c r="D38" s="130" t="s">
        <v>581</v>
      </c>
      <c r="E38" s="130" t="s">
        <v>300</v>
      </c>
      <c r="F38" s="170"/>
      <c r="G38" s="171"/>
      <c r="H38" s="11" t="s">
        <v>582</v>
      </c>
      <c r="I38" s="14">
        <v>0.47</v>
      </c>
      <c r="J38" s="121">
        <f t="shared" si="0"/>
        <v>9.3999999999999986</v>
      </c>
      <c r="K38" s="127"/>
    </row>
    <row r="39" spans="1:11">
      <c r="A39" s="126"/>
      <c r="B39" s="119">
        <v>20</v>
      </c>
      <c r="C39" s="10" t="s">
        <v>580</v>
      </c>
      <c r="D39" s="130" t="s">
        <v>750</v>
      </c>
      <c r="E39" s="130" t="s">
        <v>751</v>
      </c>
      <c r="F39" s="170"/>
      <c r="G39" s="171"/>
      <c r="H39" s="11" t="s">
        <v>582</v>
      </c>
      <c r="I39" s="14">
        <v>0.51</v>
      </c>
      <c r="J39" s="121">
        <f t="shared" si="0"/>
        <v>10.199999999999999</v>
      </c>
      <c r="K39" s="127"/>
    </row>
    <row r="40" spans="1:11">
      <c r="A40" s="126"/>
      <c r="B40" s="119">
        <v>20</v>
      </c>
      <c r="C40" s="10" t="s">
        <v>580</v>
      </c>
      <c r="D40" s="130" t="s">
        <v>752</v>
      </c>
      <c r="E40" s="130" t="s">
        <v>320</v>
      </c>
      <c r="F40" s="170"/>
      <c r="G40" s="171"/>
      <c r="H40" s="11" t="s">
        <v>582</v>
      </c>
      <c r="I40" s="14">
        <v>0.57999999999999996</v>
      </c>
      <c r="J40" s="121">
        <f t="shared" si="0"/>
        <v>11.6</v>
      </c>
      <c r="K40" s="127"/>
    </row>
    <row r="41" spans="1:11">
      <c r="A41" s="126"/>
      <c r="B41" s="119">
        <v>50</v>
      </c>
      <c r="C41" s="10" t="s">
        <v>753</v>
      </c>
      <c r="D41" s="130" t="s">
        <v>754</v>
      </c>
      <c r="E41" s="130" t="s">
        <v>28</v>
      </c>
      <c r="F41" s="170"/>
      <c r="G41" s="171"/>
      <c r="H41" s="11" t="s">
        <v>755</v>
      </c>
      <c r="I41" s="14">
        <v>0.24</v>
      </c>
      <c r="J41" s="121">
        <f t="shared" si="0"/>
        <v>12</v>
      </c>
      <c r="K41" s="127"/>
    </row>
    <row r="42" spans="1:11">
      <c r="A42" s="126"/>
      <c r="B42" s="119">
        <v>50</v>
      </c>
      <c r="C42" s="10" t="s">
        <v>753</v>
      </c>
      <c r="D42" s="130" t="s">
        <v>756</v>
      </c>
      <c r="E42" s="130" t="s">
        <v>657</v>
      </c>
      <c r="F42" s="170"/>
      <c r="G42" s="171"/>
      <c r="H42" s="11" t="s">
        <v>755</v>
      </c>
      <c r="I42" s="14">
        <v>0.31</v>
      </c>
      <c r="J42" s="121">
        <f t="shared" si="0"/>
        <v>15.5</v>
      </c>
      <c r="K42" s="127"/>
    </row>
    <row r="43" spans="1:11">
      <c r="A43" s="126"/>
      <c r="B43" s="119">
        <v>50</v>
      </c>
      <c r="C43" s="10" t="s">
        <v>753</v>
      </c>
      <c r="D43" s="130" t="s">
        <v>757</v>
      </c>
      <c r="E43" s="130" t="s">
        <v>30</v>
      </c>
      <c r="F43" s="170"/>
      <c r="G43" s="171"/>
      <c r="H43" s="11" t="s">
        <v>755</v>
      </c>
      <c r="I43" s="14">
        <v>0.31</v>
      </c>
      <c r="J43" s="121">
        <f t="shared" si="0"/>
        <v>15.5</v>
      </c>
      <c r="K43" s="127"/>
    </row>
    <row r="44" spans="1:11" ht="36">
      <c r="A44" s="126"/>
      <c r="B44" s="119">
        <v>5</v>
      </c>
      <c r="C44" s="10" t="s">
        <v>758</v>
      </c>
      <c r="D44" s="130" t="s">
        <v>759</v>
      </c>
      <c r="E44" s="130"/>
      <c r="F44" s="170"/>
      <c r="G44" s="171"/>
      <c r="H44" s="11" t="s">
        <v>1565</v>
      </c>
      <c r="I44" s="14">
        <v>2.0699999999999998</v>
      </c>
      <c r="J44" s="121">
        <f t="shared" si="0"/>
        <v>10.35</v>
      </c>
      <c r="K44" s="127"/>
    </row>
    <row r="45" spans="1:11" ht="24">
      <c r="A45" s="126"/>
      <c r="B45" s="119">
        <v>5</v>
      </c>
      <c r="C45" s="10" t="s">
        <v>760</v>
      </c>
      <c r="D45" s="130" t="s">
        <v>761</v>
      </c>
      <c r="E45" s="130"/>
      <c r="F45" s="170"/>
      <c r="G45" s="171"/>
      <c r="H45" s="11" t="s">
        <v>762</v>
      </c>
      <c r="I45" s="14">
        <v>3.72</v>
      </c>
      <c r="J45" s="121">
        <f t="shared" si="0"/>
        <v>18.600000000000001</v>
      </c>
      <c r="K45" s="127"/>
    </row>
    <row r="46" spans="1:11" ht="24">
      <c r="A46" s="126"/>
      <c r="B46" s="119">
        <v>5</v>
      </c>
      <c r="C46" s="10" t="s">
        <v>763</v>
      </c>
      <c r="D46" s="130" t="s">
        <v>764</v>
      </c>
      <c r="E46" s="130"/>
      <c r="F46" s="170"/>
      <c r="G46" s="171"/>
      <c r="H46" s="11" t="s">
        <v>1566</v>
      </c>
      <c r="I46" s="14">
        <v>3.06</v>
      </c>
      <c r="J46" s="121">
        <f t="shared" si="0"/>
        <v>15.3</v>
      </c>
      <c r="K46" s="127"/>
    </row>
    <row r="47" spans="1:11" ht="24">
      <c r="A47" s="126"/>
      <c r="B47" s="119">
        <v>5</v>
      </c>
      <c r="C47" s="10" t="s">
        <v>765</v>
      </c>
      <c r="D47" s="130" t="s">
        <v>766</v>
      </c>
      <c r="E47" s="130"/>
      <c r="F47" s="170"/>
      <c r="G47" s="171"/>
      <c r="H47" s="11" t="s">
        <v>1567</v>
      </c>
      <c r="I47" s="14">
        <v>2.82</v>
      </c>
      <c r="J47" s="121">
        <f t="shared" si="0"/>
        <v>14.1</v>
      </c>
      <c r="K47" s="127"/>
    </row>
    <row r="48" spans="1:11" ht="24">
      <c r="A48" s="126"/>
      <c r="B48" s="119">
        <v>5</v>
      </c>
      <c r="C48" s="10" t="s">
        <v>767</v>
      </c>
      <c r="D48" s="130" t="s">
        <v>768</v>
      </c>
      <c r="E48" s="130"/>
      <c r="F48" s="170"/>
      <c r="G48" s="171"/>
      <c r="H48" s="11" t="s">
        <v>1568</v>
      </c>
      <c r="I48" s="14">
        <v>3.63</v>
      </c>
      <c r="J48" s="121">
        <f t="shared" si="0"/>
        <v>18.149999999999999</v>
      </c>
      <c r="K48" s="127"/>
    </row>
    <row r="49" spans="1:11" ht="36">
      <c r="A49" s="126"/>
      <c r="B49" s="119">
        <v>5</v>
      </c>
      <c r="C49" s="10" t="s">
        <v>769</v>
      </c>
      <c r="D49" s="130" t="s">
        <v>770</v>
      </c>
      <c r="E49" s="130" t="s">
        <v>245</v>
      </c>
      <c r="F49" s="170"/>
      <c r="G49" s="171"/>
      <c r="H49" s="11" t="s">
        <v>1569</v>
      </c>
      <c r="I49" s="14">
        <v>5.84</v>
      </c>
      <c r="J49" s="121">
        <f t="shared" si="0"/>
        <v>29.2</v>
      </c>
      <c r="K49" s="127"/>
    </row>
    <row r="50" spans="1:11" ht="36">
      <c r="A50" s="126"/>
      <c r="B50" s="119">
        <v>5</v>
      </c>
      <c r="C50" s="10" t="s">
        <v>769</v>
      </c>
      <c r="D50" s="130" t="s">
        <v>770</v>
      </c>
      <c r="E50" s="130" t="s">
        <v>354</v>
      </c>
      <c r="F50" s="170"/>
      <c r="G50" s="171"/>
      <c r="H50" s="11" t="s">
        <v>1569</v>
      </c>
      <c r="I50" s="14">
        <v>5.84</v>
      </c>
      <c r="J50" s="121">
        <f t="shared" si="0"/>
        <v>29.2</v>
      </c>
      <c r="K50" s="127"/>
    </row>
    <row r="51" spans="1:11" ht="36">
      <c r="A51" s="126"/>
      <c r="B51" s="119">
        <v>5</v>
      </c>
      <c r="C51" s="10" t="s">
        <v>769</v>
      </c>
      <c r="D51" s="130" t="s">
        <v>770</v>
      </c>
      <c r="E51" s="130" t="s">
        <v>534</v>
      </c>
      <c r="F51" s="170"/>
      <c r="G51" s="171"/>
      <c r="H51" s="11" t="s">
        <v>1569</v>
      </c>
      <c r="I51" s="14">
        <v>5.84</v>
      </c>
      <c r="J51" s="121">
        <f t="shared" si="0"/>
        <v>29.2</v>
      </c>
      <c r="K51" s="127"/>
    </row>
    <row r="52" spans="1:11">
      <c r="A52" s="126"/>
      <c r="B52" s="119">
        <v>40</v>
      </c>
      <c r="C52" s="10" t="s">
        <v>771</v>
      </c>
      <c r="D52" s="130" t="s">
        <v>772</v>
      </c>
      <c r="E52" s="130" t="s">
        <v>28</v>
      </c>
      <c r="F52" s="170"/>
      <c r="G52" s="171"/>
      <c r="H52" s="11" t="s">
        <v>773</v>
      </c>
      <c r="I52" s="14">
        <v>0.16</v>
      </c>
      <c r="J52" s="121">
        <f t="shared" si="0"/>
        <v>6.4</v>
      </c>
      <c r="K52" s="127"/>
    </row>
    <row r="53" spans="1:11">
      <c r="A53" s="126"/>
      <c r="B53" s="119">
        <v>20</v>
      </c>
      <c r="C53" s="10" t="s">
        <v>771</v>
      </c>
      <c r="D53" s="130" t="s">
        <v>772</v>
      </c>
      <c r="E53" s="130" t="s">
        <v>31</v>
      </c>
      <c r="F53" s="170"/>
      <c r="G53" s="171"/>
      <c r="H53" s="11" t="s">
        <v>773</v>
      </c>
      <c r="I53" s="14">
        <v>0.16</v>
      </c>
      <c r="J53" s="121">
        <f t="shared" si="0"/>
        <v>3.2</v>
      </c>
      <c r="K53" s="127"/>
    </row>
    <row r="54" spans="1:11" ht="24">
      <c r="A54" s="126"/>
      <c r="B54" s="119">
        <v>20</v>
      </c>
      <c r="C54" s="10" t="s">
        <v>774</v>
      </c>
      <c r="D54" s="130" t="s">
        <v>775</v>
      </c>
      <c r="E54" s="130" t="s">
        <v>30</v>
      </c>
      <c r="F54" s="170" t="s">
        <v>279</v>
      </c>
      <c r="G54" s="171"/>
      <c r="H54" s="11" t="s">
        <v>776</v>
      </c>
      <c r="I54" s="14">
        <v>0.4</v>
      </c>
      <c r="J54" s="121">
        <f t="shared" si="0"/>
        <v>8</v>
      </c>
      <c r="K54" s="127"/>
    </row>
    <row r="55" spans="1:11">
      <c r="A55" s="126"/>
      <c r="B55" s="119">
        <v>10</v>
      </c>
      <c r="C55" s="10" t="s">
        <v>777</v>
      </c>
      <c r="D55" s="130" t="s">
        <v>778</v>
      </c>
      <c r="E55" s="130" t="s">
        <v>28</v>
      </c>
      <c r="F55" s="170" t="s">
        <v>278</v>
      </c>
      <c r="G55" s="171"/>
      <c r="H55" s="11" t="s">
        <v>779</v>
      </c>
      <c r="I55" s="14">
        <v>0.28000000000000003</v>
      </c>
      <c r="J55" s="121">
        <f t="shared" si="0"/>
        <v>2.8000000000000003</v>
      </c>
      <c r="K55" s="127"/>
    </row>
    <row r="56" spans="1:11">
      <c r="A56" s="126"/>
      <c r="B56" s="119">
        <v>10</v>
      </c>
      <c r="C56" s="10" t="s">
        <v>777</v>
      </c>
      <c r="D56" s="130" t="s">
        <v>778</v>
      </c>
      <c r="E56" s="130" t="s">
        <v>30</v>
      </c>
      <c r="F56" s="170" t="s">
        <v>278</v>
      </c>
      <c r="G56" s="171"/>
      <c r="H56" s="11" t="s">
        <v>779</v>
      </c>
      <c r="I56" s="14">
        <v>0.28000000000000003</v>
      </c>
      <c r="J56" s="121">
        <f t="shared" si="0"/>
        <v>2.8000000000000003</v>
      </c>
      <c r="K56" s="127"/>
    </row>
    <row r="57" spans="1:11" ht="24">
      <c r="A57" s="126"/>
      <c r="B57" s="119">
        <v>6</v>
      </c>
      <c r="C57" s="10" t="s">
        <v>780</v>
      </c>
      <c r="D57" s="130" t="s">
        <v>781</v>
      </c>
      <c r="E57" s="130" t="s">
        <v>745</v>
      </c>
      <c r="F57" s="170"/>
      <c r="G57" s="171"/>
      <c r="H57" s="11" t="s">
        <v>782</v>
      </c>
      <c r="I57" s="14">
        <v>0.63</v>
      </c>
      <c r="J57" s="121">
        <f t="shared" si="0"/>
        <v>3.7800000000000002</v>
      </c>
      <c r="K57" s="127"/>
    </row>
    <row r="58" spans="1:11">
      <c r="A58" s="126"/>
      <c r="B58" s="119">
        <v>10</v>
      </c>
      <c r="C58" s="10" t="s">
        <v>783</v>
      </c>
      <c r="D58" s="130" t="s">
        <v>784</v>
      </c>
      <c r="E58" s="130" t="s">
        <v>785</v>
      </c>
      <c r="F58" s="170" t="s">
        <v>279</v>
      </c>
      <c r="G58" s="171"/>
      <c r="H58" s="11" t="s">
        <v>786</v>
      </c>
      <c r="I58" s="14">
        <v>0.42</v>
      </c>
      <c r="J58" s="121">
        <f t="shared" si="0"/>
        <v>4.2</v>
      </c>
      <c r="K58" s="127"/>
    </row>
    <row r="59" spans="1:11">
      <c r="A59" s="126"/>
      <c r="B59" s="119">
        <v>10</v>
      </c>
      <c r="C59" s="10" t="s">
        <v>783</v>
      </c>
      <c r="D59" s="130" t="s">
        <v>787</v>
      </c>
      <c r="E59" s="130" t="s">
        <v>729</v>
      </c>
      <c r="F59" s="170" t="s">
        <v>279</v>
      </c>
      <c r="G59" s="171"/>
      <c r="H59" s="11" t="s">
        <v>786</v>
      </c>
      <c r="I59" s="14">
        <v>0.44</v>
      </c>
      <c r="J59" s="121">
        <f t="shared" si="0"/>
        <v>4.4000000000000004</v>
      </c>
      <c r="K59" s="127"/>
    </row>
    <row r="60" spans="1:11">
      <c r="A60" s="126"/>
      <c r="B60" s="119">
        <v>10</v>
      </c>
      <c r="C60" s="10" t="s">
        <v>783</v>
      </c>
      <c r="D60" s="130" t="s">
        <v>788</v>
      </c>
      <c r="E60" s="130" t="s">
        <v>742</v>
      </c>
      <c r="F60" s="170" t="s">
        <v>736</v>
      </c>
      <c r="G60" s="171"/>
      <c r="H60" s="11" t="s">
        <v>786</v>
      </c>
      <c r="I60" s="14">
        <v>0.99</v>
      </c>
      <c r="J60" s="121">
        <f t="shared" si="0"/>
        <v>9.9</v>
      </c>
      <c r="K60" s="127"/>
    </row>
    <row r="61" spans="1:11" ht="24">
      <c r="A61" s="126"/>
      <c r="B61" s="119">
        <v>5</v>
      </c>
      <c r="C61" s="10" t="s">
        <v>789</v>
      </c>
      <c r="D61" s="130" t="s">
        <v>790</v>
      </c>
      <c r="E61" s="130" t="s">
        <v>279</v>
      </c>
      <c r="F61" s="170"/>
      <c r="G61" s="171"/>
      <c r="H61" s="11" t="s">
        <v>791</v>
      </c>
      <c r="I61" s="14">
        <v>1.69</v>
      </c>
      <c r="J61" s="121">
        <f t="shared" si="0"/>
        <v>8.4499999999999993</v>
      </c>
      <c r="K61" s="127"/>
    </row>
    <row r="62" spans="1:11" ht="24">
      <c r="A62" s="126"/>
      <c r="B62" s="119">
        <v>5</v>
      </c>
      <c r="C62" s="10" t="s">
        <v>789</v>
      </c>
      <c r="D62" s="130" t="s">
        <v>790</v>
      </c>
      <c r="E62" s="130" t="s">
        <v>278</v>
      </c>
      <c r="F62" s="170"/>
      <c r="G62" s="171"/>
      <c r="H62" s="11" t="s">
        <v>791</v>
      </c>
      <c r="I62" s="14">
        <v>1.69</v>
      </c>
      <c r="J62" s="121">
        <f t="shared" si="0"/>
        <v>8.4499999999999993</v>
      </c>
      <c r="K62" s="127"/>
    </row>
    <row r="63" spans="1:11" ht="24">
      <c r="A63" s="126"/>
      <c r="B63" s="119">
        <v>10</v>
      </c>
      <c r="C63" s="10" t="s">
        <v>792</v>
      </c>
      <c r="D63" s="130" t="s">
        <v>793</v>
      </c>
      <c r="E63" s="130" t="s">
        <v>34</v>
      </c>
      <c r="F63" s="170"/>
      <c r="G63" s="171"/>
      <c r="H63" s="11" t="s">
        <v>794</v>
      </c>
      <c r="I63" s="14">
        <v>0.42</v>
      </c>
      <c r="J63" s="121">
        <f t="shared" si="0"/>
        <v>4.2</v>
      </c>
      <c r="K63" s="127"/>
    </row>
    <row r="64" spans="1:11" ht="24">
      <c r="A64" s="126"/>
      <c r="B64" s="119">
        <v>10</v>
      </c>
      <c r="C64" s="10" t="s">
        <v>792</v>
      </c>
      <c r="D64" s="130" t="s">
        <v>793</v>
      </c>
      <c r="E64" s="130" t="s">
        <v>53</v>
      </c>
      <c r="F64" s="170"/>
      <c r="G64" s="171"/>
      <c r="H64" s="11" t="s">
        <v>794</v>
      </c>
      <c r="I64" s="14">
        <v>0.42</v>
      </c>
      <c r="J64" s="121">
        <f t="shared" si="0"/>
        <v>4.2</v>
      </c>
      <c r="K64" s="127"/>
    </row>
    <row r="65" spans="1:11" ht="36">
      <c r="A65" s="126"/>
      <c r="B65" s="119">
        <v>20</v>
      </c>
      <c r="C65" s="10" t="s">
        <v>795</v>
      </c>
      <c r="D65" s="130" t="s">
        <v>796</v>
      </c>
      <c r="E65" s="130"/>
      <c r="F65" s="170"/>
      <c r="G65" s="171"/>
      <c r="H65" s="11" t="s">
        <v>1570</v>
      </c>
      <c r="I65" s="14">
        <v>0.99</v>
      </c>
      <c r="J65" s="121">
        <f t="shared" si="0"/>
        <v>19.8</v>
      </c>
      <c r="K65" s="127"/>
    </row>
    <row r="66" spans="1:11" ht="24">
      <c r="A66" s="126"/>
      <c r="B66" s="119">
        <v>10</v>
      </c>
      <c r="C66" s="10" t="s">
        <v>797</v>
      </c>
      <c r="D66" s="130" t="s">
        <v>798</v>
      </c>
      <c r="E66" s="130" t="s">
        <v>28</v>
      </c>
      <c r="F66" s="170" t="s">
        <v>279</v>
      </c>
      <c r="G66" s="171"/>
      <c r="H66" s="11" t="s">
        <v>1571</v>
      </c>
      <c r="I66" s="14">
        <v>0.65</v>
      </c>
      <c r="J66" s="121">
        <f t="shared" si="0"/>
        <v>6.5</v>
      </c>
      <c r="K66" s="127"/>
    </row>
    <row r="67" spans="1:11" ht="24">
      <c r="A67" s="126"/>
      <c r="B67" s="119">
        <v>10</v>
      </c>
      <c r="C67" s="10" t="s">
        <v>799</v>
      </c>
      <c r="D67" s="130" t="s">
        <v>800</v>
      </c>
      <c r="E67" s="130" t="s">
        <v>28</v>
      </c>
      <c r="F67" s="170" t="s">
        <v>245</v>
      </c>
      <c r="G67" s="171"/>
      <c r="H67" s="11" t="s">
        <v>801</v>
      </c>
      <c r="I67" s="14">
        <v>0.99</v>
      </c>
      <c r="J67" s="121">
        <f t="shared" si="0"/>
        <v>9.9</v>
      </c>
      <c r="K67" s="127"/>
    </row>
    <row r="68" spans="1:11" ht="24">
      <c r="A68" s="126"/>
      <c r="B68" s="119">
        <v>10</v>
      </c>
      <c r="C68" s="10" t="s">
        <v>802</v>
      </c>
      <c r="D68" s="130" t="s">
        <v>803</v>
      </c>
      <c r="E68" s="130" t="s">
        <v>28</v>
      </c>
      <c r="F68" s="170" t="s">
        <v>804</v>
      </c>
      <c r="G68" s="171"/>
      <c r="H68" s="11" t="s">
        <v>805</v>
      </c>
      <c r="I68" s="14">
        <v>0.59</v>
      </c>
      <c r="J68" s="121">
        <f t="shared" si="0"/>
        <v>5.8999999999999995</v>
      </c>
      <c r="K68" s="127"/>
    </row>
    <row r="69" spans="1:11" ht="24">
      <c r="A69" s="126"/>
      <c r="B69" s="119">
        <v>10</v>
      </c>
      <c r="C69" s="10" t="s">
        <v>802</v>
      </c>
      <c r="D69" s="130" t="s">
        <v>803</v>
      </c>
      <c r="E69" s="130" t="s">
        <v>30</v>
      </c>
      <c r="F69" s="170" t="s">
        <v>804</v>
      </c>
      <c r="G69" s="171"/>
      <c r="H69" s="11" t="s">
        <v>805</v>
      </c>
      <c r="I69" s="14">
        <v>0.59</v>
      </c>
      <c r="J69" s="121">
        <f t="shared" si="0"/>
        <v>5.8999999999999995</v>
      </c>
      <c r="K69" s="127"/>
    </row>
    <row r="70" spans="1:11" ht="24">
      <c r="A70" s="126"/>
      <c r="B70" s="119">
        <v>10</v>
      </c>
      <c r="C70" s="10" t="s">
        <v>802</v>
      </c>
      <c r="D70" s="130" t="s">
        <v>803</v>
      </c>
      <c r="E70" s="130" t="s">
        <v>31</v>
      </c>
      <c r="F70" s="170" t="s">
        <v>804</v>
      </c>
      <c r="G70" s="171"/>
      <c r="H70" s="11" t="s">
        <v>805</v>
      </c>
      <c r="I70" s="14">
        <v>0.59</v>
      </c>
      <c r="J70" s="121">
        <f t="shared" si="0"/>
        <v>5.8999999999999995</v>
      </c>
      <c r="K70" s="127"/>
    </row>
    <row r="71" spans="1:11" ht="24">
      <c r="A71" s="126"/>
      <c r="B71" s="119">
        <v>10</v>
      </c>
      <c r="C71" s="10" t="s">
        <v>802</v>
      </c>
      <c r="D71" s="130" t="s">
        <v>803</v>
      </c>
      <c r="E71" s="130" t="s">
        <v>32</v>
      </c>
      <c r="F71" s="170" t="s">
        <v>804</v>
      </c>
      <c r="G71" s="171"/>
      <c r="H71" s="11" t="s">
        <v>805</v>
      </c>
      <c r="I71" s="14">
        <v>0.59</v>
      </c>
      <c r="J71" s="121">
        <f t="shared" si="0"/>
        <v>5.8999999999999995</v>
      </c>
      <c r="K71" s="127"/>
    </row>
    <row r="72" spans="1:11" ht="36">
      <c r="A72" s="126"/>
      <c r="B72" s="119">
        <v>40</v>
      </c>
      <c r="C72" s="10" t="s">
        <v>806</v>
      </c>
      <c r="D72" s="130" t="s">
        <v>807</v>
      </c>
      <c r="E72" s="130" t="s">
        <v>643</v>
      </c>
      <c r="F72" s="170"/>
      <c r="G72" s="171"/>
      <c r="H72" s="11" t="s">
        <v>1572</v>
      </c>
      <c r="I72" s="14">
        <v>1.24</v>
      </c>
      <c r="J72" s="121">
        <f t="shared" si="0"/>
        <v>49.6</v>
      </c>
      <c r="K72" s="127"/>
    </row>
    <row r="73" spans="1:11" ht="36">
      <c r="A73" s="126"/>
      <c r="B73" s="119">
        <v>5</v>
      </c>
      <c r="C73" s="10" t="s">
        <v>808</v>
      </c>
      <c r="D73" s="130" t="s">
        <v>809</v>
      </c>
      <c r="E73" s="130" t="s">
        <v>33</v>
      </c>
      <c r="F73" s="170" t="s">
        <v>642</v>
      </c>
      <c r="G73" s="171"/>
      <c r="H73" s="11" t="s">
        <v>810</v>
      </c>
      <c r="I73" s="14">
        <v>2.06</v>
      </c>
      <c r="J73" s="121">
        <f t="shared" si="0"/>
        <v>10.3</v>
      </c>
      <c r="K73" s="127"/>
    </row>
    <row r="74" spans="1:11" ht="36">
      <c r="A74" s="126"/>
      <c r="B74" s="119">
        <v>5</v>
      </c>
      <c r="C74" s="10" t="s">
        <v>808</v>
      </c>
      <c r="D74" s="130" t="s">
        <v>809</v>
      </c>
      <c r="E74" s="130" t="s">
        <v>33</v>
      </c>
      <c r="F74" s="170" t="s">
        <v>643</v>
      </c>
      <c r="G74" s="171"/>
      <c r="H74" s="11" t="s">
        <v>810</v>
      </c>
      <c r="I74" s="14">
        <v>2.06</v>
      </c>
      <c r="J74" s="121">
        <f t="shared" si="0"/>
        <v>10.3</v>
      </c>
      <c r="K74" s="127"/>
    </row>
    <row r="75" spans="1:11" ht="36">
      <c r="A75" s="126"/>
      <c r="B75" s="119">
        <v>5</v>
      </c>
      <c r="C75" s="10" t="s">
        <v>808</v>
      </c>
      <c r="D75" s="130" t="s">
        <v>809</v>
      </c>
      <c r="E75" s="130" t="s">
        <v>34</v>
      </c>
      <c r="F75" s="170" t="s">
        <v>643</v>
      </c>
      <c r="G75" s="171"/>
      <c r="H75" s="11" t="s">
        <v>810</v>
      </c>
      <c r="I75" s="14">
        <v>2.06</v>
      </c>
      <c r="J75" s="121">
        <f t="shared" si="0"/>
        <v>10.3</v>
      </c>
      <c r="K75" s="127"/>
    </row>
    <row r="76" spans="1:11" ht="36">
      <c r="A76" s="126"/>
      <c r="B76" s="119">
        <v>10</v>
      </c>
      <c r="C76" s="10" t="s">
        <v>811</v>
      </c>
      <c r="D76" s="130" t="s">
        <v>812</v>
      </c>
      <c r="E76" s="130" t="s">
        <v>33</v>
      </c>
      <c r="F76" s="170" t="s">
        <v>219</v>
      </c>
      <c r="G76" s="171"/>
      <c r="H76" s="11" t="s">
        <v>813</v>
      </c>
      <c r="I76" s="14">
        <v>1.66</v>
      </c>
      <c r="J76" s="121">
        <f t="shared" si="0"/>
        <v>16.599999999999998</v>
      </c>
      <c r="K76" s="127"/>
    </row>
    <row r="77" spans="1:11" ht="36">
      <c r="A77" s="126"/>
      <c r="B77" s="119">
        <v>10</v>
      </c>
      <c r="C77" s="10" t="s">
        <v>811</v>
      </c>
      <c r="D77" s="130" t="s">
        <v>812</v>
      </c>
      <c r="E77" s="130" t="s">
        <v>33</v>
      </c>
      <c r="F77" s="170" t="s">
        <v>220</v>
      </c>
      <c r="G77" s="171"/>
      <c r="H77" s="11" t="s">
        <v>813</v>
      </c>
      <c r="I77" s="14">
        <v>1.66</v>
      </c>
      <c r="J77" s="121">
        <f t="shared" si="0"/>
        <v>16.599999999999998</v>
      </c>
      <c r="K77" s="127"/>
    </row>
    <row r="78" spans="1:11" ht="36">
      <c r="A78" s="126"/>
      <c r="B78" s="119">
        <v>10</v>
      </c>
      <c r="C78" s="10" t="s">
        <v>811</v>
      </c>
      <c r="D78" s="130" t="s">
        <v>812</v>
      </c>
      <c r="E78" s="130" t="s">
        <v>33</v>
      </c>
      <c r="F78" s="170" t="s">
        <v>271</v>
      </c>
      <c r="G78" s="171"/>
      <c r="H78" s="11" t="s">
        <v>813</v>
      </c>
      <c r="I78" s="14">
        <v>1.66</v>
      </c>
      <c r="J78" s="121">
        <f t="shared" si="0"/>
        <v>16.599999999999998</v>
      </c>
      <c r="K78" s="127"/>
    </row>
    <row r="79" spans="1:11" ht="36">
      <c r="A79" s="126"/>
      <c r="B79" s="119">
        <v>10</v>
      </c>
      <c r="C79" s="10" t="s">
        <v>811</v>
      </c>
      <c r="D79" s="130" t="s">
        <v>812</v>
      </c>
      <c r="E79" s="130" t="s">
        <v>33</v>
      </c>
      <c r="F79" s="170" t="s">
        <v>273</v>
      </c>
      <c r="G79" s="171"/>
      <c r="H79" s="11" t="s">
        <v>813</v>
      </c>
      <c r="I79" s="14">
        <v>1.66</v>
      </c>
      <c r="J79" s="121">
        <f t="shared" si="0"/>
        <v>16.599999999999998</v>
      </c>
      <c r="K79" s="127"/>
    </row>
    <row r="80" spans="1:11" ht="36">
      <c r="A80" s="126"/>
      <c r="B80" s="119">
        <v>10</v>
      </c>
      <c r="C80" s="10" t="s">
        <v>811</v>
      </c>
      <c r="D80" s="130" t="s">
        <v>812</v>
      </c>
      <c r="E80" s="130" t="s">
        <v>34</v>
      </c>
      <c r="F80" s="170" t="s">
        <v>316</v>
      </c>
      <c r="G80" s="171"/>
      <c r="H80" s="11" t="s">
        <v>813</v>
      </c>
      <c r="I80" s="14">
        <v>1.66</v>
      </c>
      <c r="J80" s="121">
        <f t="shared" si="0"/>
        <v>16.599999999999998</v>
      </c>
      <c r="K80" s="127"/>
    </row>
    <row r="81" spans="1:11" ht="36">
      <c r="A81" s="126"/>
      <c r="B81" s="119">
        <v>10</v>
      </c>
      <c r="C81" s="10" t="s">
        <v>814</v>
      </c>
      <c r="D81" s="130" t="s">
        <v>815</v>
      </c>
      <c r="E81" s="130" t="s">
        <v>33</v>
      </c>
      <c r="F81" s="170" t="s">
        <v>644</v>
      </c>
      <c r="G81" s="171"/>
      <c r="H81" s="11" t="s">
        <v>816</v>
      </c>
      <c r="I81" s="14">
        <v>2.1</v>
      </c>
      <c r="J81" s="121">
        <f t="shared" si="0"/>
        <v>21</v>
      </c>
      <c r="K81" s="127"/>
    </row>
    <row r="82" spans="1:11" ht="24">
      <c r="A82" s="126"/>
      <c r="B82" s="119">
        <v>50</v>
      </c>
      <c r="C82" s="10" t="s">
        <v>817</v>
      </c>
      <c r="D82" s="130" t="s">
        <v>818</v>
      </c>
      <c r="E82" s="130" t="s">
        <v>490</v>
      </c>
      <c r="F82" s="170"/>
      <c r="G82" s="171"/>
      <c r="H82" s="11" t="s">
        <v>1573</v>
      </c>
      <c r="I82" s="14">
        <v>0.17</v>
      </c>
      <c r="J82" s="121">
        <f t="shared" si="0"/>
        <v>8.5</v>
      </c>
      <c r="K82" s="127"/>
    </row>
    <row r="83" spans="1:11" ht="24">
      <c r="A83" s="126"/>
      <c r="B83" s="119">
        <v>50</v>
      </c>
      <c r="C83" s="10" t="s">
        <v>817</v>
      </c>
      <c r="D83" s="130" t="s">
        <v>818</v>
      </c>
      <c r="E83" s="130" t="s">
        <v>736</v>
      </c>
      <c r="F83" s="170"/>
      <c r="G83" s="171"/>
      <c r="H83" s="11" t="s">
        <v>1573</v>
      </c>
      <c r="I83" s="14">
        <v>0.17</v>
      </c>
      <c r="J83" s="121">
        <f t="shared" si="0"/>
        <v>8.5</v>
      </c>
      <c r="K83" s="127"/>
    </row>
    <row r="84" spans="1:11" ht="36">
      <c r="A84" s="126"/>
      <c r="B84" s="119">
        <v>10</v>
      </c>
      <c r="C84" s="10" t="s">
        <v>819</v>
      </c>
      <c r="D84" s="130" t="s">
        <v>820</v>
      </c>
      <c r="E84" s="130" t="s">
        <v>112</v>
      </c>
      <c r="F84" s="170"/>
      <c r="G84" s="171"/>
      <c r="H84" s="11" t="s">
        <v>1574</v>
      </c>
      <c r="I84" s="14">
        <v>1.85</v>
      </c>
      <c r="J84" s="121">
        <f t="shared" si="0"/>
        <v>18.5</v>
      </c>
      <c r="K84" s="127"/>
    </row>
    <row r="85" spans="1:11" ht="36">
      <c r="A85" s="126"/>
      <c r="B85" s="119">
        <v>5</v>
      </c>
      <c r="C85" s="10" t="s">
        <v>819</v>
      </c>
      <c r="D85" s="130" t="s">
        <v>820</v>
      </c>
      <c r="E85" s="130" t="s">
        <v>218</v>
      </c>
      <c r="F85" s="170"/>
      <c r="G85" s="171"/>
      <c r="H85" s="11" t="s">
        <v>1574</v>
      </c>
      <c r="I85" s="14">
        <v>1.85</v>
      </c>
      <c r="J85" s="121">
        <f t="shared" si="0"/>
        <v>9.25</v>
      </c>
      <c r="K85" s="127"/>
    </row>
    <row r="86" spans="1:11" ht="36">
      <c r="A86" s="126"/>
      <c r="B86" s="119">
        <v>20</v>
      </c>
      <c r="C86" s="10" t="s">
        <v>821</v>
      </c>
      <c r="D86" s="130" t="s">
        <v>822</v>
      </c>
      <c r="E86" s="130" t="s">
        <v>823</v>
      </c>
      <c r="F86" s="170"/>
      <c r="G86" s="171"/>
      <c r="H86" s="11" t="s">
        <v>1575</v>
      </c>
      <c r="I86" s="14">
        <v>1.98</v>
      </c>
      <c r="J86" s="121">
        <f t="shared" ref="J86:J149" si="1">I86*B86</f>
        <v>39.6</v>
      </c>
      <c r="K86" s="127"/>
    </row>
    <row r="87" spans="1:11" ht="36">
      <c r="A87" s="126"/>
      <c r="B87" s="119">
        <v>20</v>
      </c>
      <c r="C87" s="10" t="s">
        <v>821</v>
      </c>
      <c r="D87" s="130" t="s">
        <v>822</v>
      </c>
      <c r="E87" s="130" t="s">
        <v>824</v>
      </c>
      <c r="F87" s="170"/>
      <c r="G87" s="171"/>
      <c r="H87" s="11" t="s">
        <v>1575</v>
      </c>
      <c r="I87" s="14">
        <v>1.98</v>
      </c>
      <c r="J87" s="121">
        <f t="shared" si="1"/>
        <v>39.6</v>
      </c>
      <c r="K87" s="127"/>
    </row>
    <row r="88" spans="1:11" ht="36">
      <c r="A88" s="126"/>
      <c r="B88" s="119">
        <v>5</v>
      </c>
      <c r="C88" s="10" t="s">
        <v>825</v>
      </c>
      <c r="D88" s="130" t="s">
        <v>826</v>
      </c>
      <c r="E88" s="130" t="s">
        <v>33</v>
      </c>
      <c r="F88" s="170" t="s">
        <v>644</v>
      </c>
      <c r="G88" s="171"/>
      <c r="H88" s="11" t="s">
        <v>827</v>
      </c>
      <c r="I88" s="14">
        <v>2.44</v>
      </c>
      <c r="J88" s="121">
        <f t="shared" si="1"/>
        <v>12.2</v>
      </c>
      <c r="K88" s="127"/>
    </row>
    <row r="89" spans="1:11" ht="36">
      <c r="A89" s="126"/>
      <c r="B89" s="119">
        <v>10</v>
      </c>
      <c r="C89" s="10" t="s">
        <v>828</v>
      </c>
      <c r="D89" s="130" t="s">
        <v>829</v>
      </c>
      <c r="E89" s="130" t="s">
        <v>277</v>
      </c>
      <c r="F89" s="170"/>
      <c r="G89" s="171"/>
      <c r="H89" s="11" t="s">
        <v>1576</v>
      </c>
      <c r="I89" s="14">
        <v>1.49</v>
      </c>
      <c r="J89" s="121">
        <f t="shared" si="1"/>
        <v>14.9</v>
      </c>
      <c r="K89" s="127"/>
    </row>
    <row r="90" spans="1:11" ht="24">
      <c r="A90" s="126"/>
      <c r="B90" s="119">
        <v>20</v>
      </c>
      <c r="C90" s="10" t="s">
        <v>830</v>
      </c>
      <c r="D90" s="130" t="s">
        <v>831</v>
      </c>
      <c r="E90" s="130" t="s">
        <v>679</v>
      </c>
      <c r="F90" s="170"/>
      <c r="G90" s="171"/>
      <c r="H90" s="11" t="s">
        <v>1577</v>
      </c>
      <c r="I90" s="14">
        <v>0.16</v>
      </c>
      <c r="J90" s="121">
        <f t="shared" si="1"/>
        <v>3.2</v>
      </c>
      <c r="K90" s="127"/>
    </row>
    <row r="91" spans="1:11" ht="24">
      <c r="A91" s="126"/>
      <c r="B91" s="119">
        <v>20</v>
      </c>
      <c r="C91" s="10" t="s">
        <v>832</v>
      </c>
      <c r="D91" s="130" t="s">
        <v>833</v>
      </c>
      <c r="E91" s="130" t="s">
        <v>679</v>
      </c>
      <c r="F91" s="170"/>
      <c r="G91" s="171"/>
      <c r="H91" s="11" t="s">
        <v>1578</v>
      </c>
      <c r="I91" s="14">
        <v>0.28999999999999998</v>
      </c>
      <c r="J91" s="121">
        <f t="shared" si="1"/>
        <v>5.8</v>
      </c>
      <c r="K91" s="127"/>
    </row>
    <row r="92" spans="1:11" ht="24">
      <c r="A92" s="126"/>
      <c r="B92" s="119">
        <v>20</v>
      </c>
      <c r="C92" s="10" t="s">
        <v>834</v>
      </c>
      <c r="D92" s="130" t="s">
        <v>835</v>
      </c>
      <c r="E92" s="130" t="s">
        <v>836</v>
      </c>
      <c r="F92" s="170" t="s">
        <v>837</v>
      </c>
      <c r="G92" s="171"/>
      <c r="H92" s="11" t="s">
        <v>838</v>
      </c>
      <c r="I92" s="14">
        <v>0.84</v>
      </c>
      <c r="J92" s="121">
        <f t="shared" si="1"/>
        <v>16.8</v>
      </c>
      <c r="K92" s="127"/>
    </row>
    <row r="93" spans="1:11" ht="24">
      <c r="A93" s="126"/>
      <c r="B93" s="119">
        <v>20</v>
      </c>
      <c r="C93" s="10" t="s">
        <v>834</v>
      </c>
      <c r="D93" s="130" t="s">
        <v>839</v>
      </c>
      <c r="E93" s="130" t="s">
        <v>836</v>
      </c>
      <c r="F93" s="170" t="s">
        <v>840</v>
      </c>
      <c r="G93" s="171"/>
      <c r="H93" s="11" t="s">
        <v>838</v>
      </c>
      <c r="I93" s="14">
        <v>0.99</v>
      </c>
      <c r="J93" s="121">
        <f t="shared" si="1"/>
        <v>19.8</v>
      </c>
      <c r="K93" s="127"/>
    </row>
    <row r="94" spans="1:11" ht="24">
      <c r="A94" s="126"/>
      <c r="B94" s="119">
        <v>20</v>
      </c>
      <c r="C94" s="10" t="s">
        <v>841</v>
      </c>
      <c r="D94" s="130" t="s">
        <v>842</v>
      </c>
      <c r="E94" s="130" t="s">
        <v>30</v>
      </c>
      <c r="F94" s="170" t="s">
        <v>279</v>
      </c>
      <c r="G94" s="171"/>
      <c r="H94" s="11" t="s">
        <v>843</v>
      </c>
      <c r="I94" s="14">
        <v>0.16</v>
      </c>
      <c r="J94" s="121">
        <f t="shared" si="1"/>
        <v>3.2</v>
      </c>
      <c r="K94" s="127"/>
    </row>
    <row r="95" spans="1:11" ht="24">
      <c r="A95" s="126"/>
      <c r="B95" s="119">
        <v>20</v>
      </c>
      <c r="C95" s="10" t="s">
        <v>841</v>
      </c>
      <c r="D95" s="130" t="s">
        <v>842</v>
      </c>
      <c r="E95" s="130" t="s">
        <v>30</v>
      </c>
      <c r="F95" s="170" t="s">
        <v>589</v>
      </c>
      <c r="G95" s="171"/>
      <c r="H95" s="11" t="s">
        <v>843</v>
      </c>
      <c r="I95" s="14">
        <v>0.16</v>
      </c>
      <c r="J95" s="121">
        <f t="shared" si="1"/>
        <v>3.2</v>
      </c>
      <c r="K95" s="127"/>
    </row>
    <row r="96" spans="1:11" ht="24">
      <c r="A96" s="126"/>
      <c r="B96" s="119">
        <v>10</v>
      </c>
      <c r="C96" s="10" t="s">
        <v>844</v>
      </c>
      <c r="D96" s="130" t="s">
        <v>845</v>
      </c>
      <c r="E96" s="130" t="s">
        <v>28</v>
      </c>
      <c r="F96" s="170"/>
      <c r="G96" s="171"/>
      <c r="H96" s="11" t="s">
        <v>846</v>
      </c>
      <c r="I96" s="14">
        <v>0.25</v>
      </c>
      <c r="J96" s="121">
        <f t="shared" si="1"/>
        <v>2.5</v>
      </c>
      <c r="K96" s="127"/>
    </row>
    <row r="97" spans="1:11" ht="24">
      <c r="A97" s="126"/>
      <c r="B97" s="119">
        <v>10</v>
      </c>
      <c r="C97" s="10" t="s">
        <v>844</v>
      </c>
      <c r="D97" s="130" t="s">
        <v>845</v>
      </c>
      <c r="E97" s="130" t="s">
        <v>30</v>
      </c>
      <c r="F97" s="170"/>
      <c r="G97" s="171"/>
      <c r="H97" s="11" t="s">
        <v>846</v>
      </c>
      <c r="I97" s="14">
        <v>0.25</v>
      </c>
      <c r="J97" s="121">
        <f t="shared" si="1"/>
        <v>2.5</v>
      </c>
      <c r="K97" s="127"/>
    </row>
    <row r="98" spans="1:11" ht="24">
      <c r="A98" s="126"/>
      <c r="B98" s="119">
        <v>10</v>
      </c>
      <c r="C98" s="10" t="s">
        <v>847</v>
      </c>
      <c r="D98" s="130" t="s">
        <v>848</v>
      </c>
      <c r="E98" s="130" t="s">
        <v>28</v>
      </c>
      <c r="F98" s="170"/>
      <c r="G98" s="171"/>
      <c r="H98" s="11" t="s">
        <v>849</v>
      </c>
      <c r="I98" s="14">
        <v>1.03</v>
      </c>
      <c r="J98" s="121">
        <f t="shared" si="1"/>
        <v>10.3</v>
      </c>
      <c r="K98" s="127"/>
    </row>
    <row r="99" spans="1:11" ht="24">
      <c r="A99" s="126"/>
      <c r="B99" s="119">
        <v>10</v>
      </c>
      <c r="C99" s="10" t="s">
        <v>850</v>
      </c>
      <c r="D99" s="130" t="s">
        <v>851</v>
      </c>
      <c r="E99" s="130" t="s">
        <v>28</v>
      </c>
      <c r="F99" s="170"/>
      <c r="G99" s="171"/>
      <c r="H99" s="11" t="s">
        <v>852</v>
      </c>
      <c r="I99" s="14">
        <v>1.03</v>
      </c>
      <c r="J99" s="121">
        <f t="shared" si="1"/>
        <v>10.3</v>
      </c>
      <c r="K99" s="127"/>
    </row>
    <row r="100" spans="1:11" ht="24">
      <c r="A100" s="126"/>
      <c r="B100" s="119">
        <v>5</v>
      </c>
      <c r="C100" s="10" t="s">
        <v>853</v>
      </c>
      <c r="D100" s="130" t="s">
        <v>854</v>
      </c>
      <c r="E100" s="130" t="s">
        <v>34</v>
      </c>
      <c r="F100" s="170"/>
      <c r="G100" s="171"/>
      <c r="H100" s="11" t="s">
        <v>855</v>
      </c>
      <c r="I100" s="14">
        <v>1.99</v>
      </c>
      <c r="J100" s="121">
        <f t="shared" si="1"/>
        <v>9.9499999999999993</v>
      </c>
      <c r="K100" s="127"/>
    </row>
    <row r="101" spans="1:11" ht="24">
      <c r="A101" s="126"/>
      <c r="B101" s="119">
        <v>5</v>
      </c>
      <c r="C101" s="10" t="s">
        <v>853</v>
      </c>
      <c r="D101" s="130" t="s">
        <v>854</v>
      </c>
      <c r="E101" s="130" t="s">
        <v>53</v>
      </c>
      <c r="F101" s="170"/>
      <c r="G101" s="171"/>
      <c r="H101" s="11" t="s">
        <v>855</v>
      </c>
      <c r="I101" s="14">
        <v>1.99</v>
      </c>
      <c r="J101" s="121">
        <f t="shared" si="1"/>
        <v>9.9499999999999993</v>
      </c>
      <c r="K101" s="127"/>
    </row>
    <row r="102" spans="1:11" ht="24">
      <c r="A102" s="126"/>
      <c r="B102" s="119">
        <v>5</v>
      </c>
      <c r="C102" s="10" t="s">
        <v>856</v>
      </c>
      <c r="D102" s="130" t="s">
        <v>857</v>
      </c>
      <c r="E102" s="130" t="s">
        <v>304</v>
      </c>
      <c r="F102" s="170" t="s">
        <v>32</v>
      </c>
      <c r="G102" s="171"/>
      <c r="H102" s="11" t="s">
        <v>858</v>
      </c>
      <c r="I102" s="14">
        <v>1.29</v>
      </c>
      <c r="J102" s="121">
        <f t="shared" si="1"/>
        <v>6.45</v>
      </c>
      <c r="K102" s="127"/>
    </row>
    <row r="103" spans="1:11">
      <c r="A103" s="126"/>
      <c r="B103" s="119">
        <v>20</v>
      </c>
      <c r="C103" s="10" t="s">
        <v>859</v>
      </c>
      <c r="D103" s="130" t="s">
        <v>860</v>
      </c>
      <c r="E103" s="130" t="s">
        <v>657</v>
      </c>
      <c r="F103" s="170"/>
      <c r="G103" s="171"/>
      <c r="H103" s="11" t="s">
        <v>861</v>
      </c>
      <c r="I103" s="14">
        <v>0.27</v>
      </c>
      <c r="J103" s="121">
        <f t="shared" si="1"/>
        <v>5.4</v>
      </c>
      <c r="K103" s="127"/>
    </row>
    <row r="104" spans="1:11">
      <c r="A104" s="126"/>
      <c r="B104" s="119">
        <v>20</v>
      </c>
      <c r="C104" s="10" t="s">
        <v>859</v>
      </c>
      <c r="D104" s="130" t="s">
        <v>860</v>
      </c>
      <c r="E104" s="130" t="s">
        <v>72</v>
      </c>
      <c r="F104" s="170"/>
      <c r="G104" s="171"/>
      <c r="H104" s="11" t="s">
        <v>861</v>
      </c>
      <c r="I104" s="14">
        <v>0.27</v>
      </c>
      <c r="J104" s="121">
        <f t="shared" si="1"/>
        <v>5.4</v>
      </c>
      <c r="K104" s="127"/>
    </row>
    <row r="105" spans="1:11">
      <c r="A105" s="126"/>
      <c r="B105" s="119">
        <v>50</v>
      </c>
      <c r="C105" s="10" t="s">
        <v>859</v>
      </c>
      <c r="D105" s="130" t="s">
        <v>860</v>
      </c>
      <c r="E105" s="130" t="s">
        <v>31</v>
      </c>
      <c r="F105" s="170"/>
      <c r="G105" s="171"/>
      <c r="H105" s="11" t="s">
        <v>861</v>
      </c>
      <c r="I105" s="14">
        <v>0.27</v>
      </c>
      <c r="J105" s="121">
        <f t="shared" si="1"/>
        <v>13.5</v>
      </c>
      <c r="K105" s="127"/>
    </row>
    <row r="106" spans="1:11">
      <c r="A106" s="126"/>
      <c r="B106" s="119">
        <v>20</v>
      </c>
      <c r="C106" s="10" t="s">
        <v>859</v>
      </c>
      <c r="D106" s="130" t="s">
        <v>860</v>
      </c>
      <c r="E106" s="130" t="s">
        <v>95</v>
      </c>
      <c r="F106" s="170"/>
      <c r="G106" s="171"/>
      <c r="H106" s="11" t="s">
        <v>861</v>
      </c>
      <c r="I106" s="14">
        <v>0.27</v>
      </c>
      <c r="J106" s="121">
        <f t="shared" si="1"/>
        <v>5.4</v>
      </c>
      <c r="K106" s="127"/>
    </row>
    <row r="107" spans="1:11">
      <c r="A107" s="126"/>
      <c r="B107" s="119">
        <v>20</v>
      </c>
      <c r="C107" s="10" t="s">
        <v>859</v>
      </c>
      <c r="D107" s="130" t="s">
        <v>860</v>
      </c>
      <c r="E107" s="130" t="s">
        <v>32</v>
      </c>
      <c r="F107" s="170"/>
      <c r="G107" s="171"/>
      <c r="H107" s="11" t="s">
        <v>861</v>
      </c>
      <c r="I107" s="14">
        <v>0.27</v>
      </c>
      <c r="J107" s="121">
        <f t="shared" si="1"/>
        <v>5.4</v>
      </c>
      <c r="K107" s="127"/>
    </row>
    <row r="108" spans="1:11" ht="24">
      <c r="A108" s="126"/>
      <c r="B108" s="119">
        <v>10</v>
      </c>
      <c r="C108" s="10" t="s">
        <v>862</v>
      </c>
      <c r="D108" s="130" t="s">
        <v>863</v>
      </c>
      <c r="E108" s="130" t="s">
        <v>30</v>
      </c>
      <c r="F108" s="170" t="s">
        <v>218</v>
      </c>
      <c r="G108" s="171"/>
      <c r="H108" s="11" t="s">
        <v>864</v>
      </c>
      <c r="I108" s="14">
        <v>0.69</v>
      </c>
      <c r="J108" s="121">
        <f t="shared" si="1"/>
        <v>6.8999999999999995</v>
      </c>
      <c r="K108" s="127"/>
    </row>
    <row r="109" spans="1:11" ht="24">
      <c r="A109" s="126"/>
      <c r="B109" s="119">
        <v>10</v>
      </c>
      <c r="C109" s="10" t="s">
        <v>862</v>
      </c>
      <c r="D109" s="130" t="s">
        <v>863</v>
      </c>
      <c r="E109" s="130" t="s">
        <v>30</v>
      </c>
      <c r="F109" s="170" t="s">
        <v>865</v>
      </c>
      <c r="G109" s="171"/>
      <c r="H109" s="11" t="s">
        <v>864</v>
      </c>
      <c r="I109" s="14">
        <v>0.69</v>
      </c>
      <c r="J109" s="121">
        <f t="shared" si="1"/>
        <v>6.8999999999999995</v>
      </c>
      <c r="K109" s="127"/>
    </row>
    <row r="110" spans="1:11" ht="24">
      <c r="A110" s="126"/>
      <c r="B110" s="119">
        <v>10</v>
      </c>
      <c r="C110" s="10" t="s">
        <v>866</v>
      </c>
      <c r="D110" s="130" t="s">
        <v>867</v>
      </c>
      <c r="E110" s="130" t="s">
        <v>31</v>
      </c>
      <c r="F110" s="170" t="s">
        <v>736</v>
      </c>
      <c r="G110" s="171"/>
      <c r="H110" s="11" t="s">
        <v>868</v>
      </c>
      <c r="I110" s="14">
        <v>0.55000000000000004</v>
      </c>
      <c r="J110" s="121">
        <f t="shared" si="1"/>
        <v>5.5</v>
      </c>
      <c r="K110" s="127"/>
    </row>
    <row r="111" spans="1:11" ht="24">
      <c r="A111" s="126"/>
      <c r="B111" s="119">
        <v>20</v>
      </c>
      <c r="C111" s="10" t="s">
        <v>869</v>
      </c>
      <c r="D111" s="130" t="s">
        <v>870</v>
      </c>
      <c r="E111" s="130" t="s">
        <v>245</v>
      </c>
      <c r="F111" s="170" t="s">
        <v>28</v>
      </c>
      <c r="G111" s="171"/>
      <c r="H111" s="11" t="s">
        <v>871</v>
      </c>
      <c r="I111" s="14">
        <v>0.69</v>
      </c>
      <c r="J111" s="121">
        <f t="shared" si="1"/>
        <v>13.799999999999999</v>
      </c>
      <c r="K111" s="127"/>
    </row>
    <row r="112" spans="1:11" ht="24">
      <c r="A112" s="126"/>
      <c r="B112" s="119">
        <v>20</v>
      </c>
      <c r="C112" s="10" t="s">
        <v>869</v>
      </c>
      <c r="D112" s="130" t="s">
        <v>870</v>
      </c>
      <c r="E112" s="130" t="s">
        <v>245</v>
      </c>
      <c r="F112" s="170" t="s">
        <v>30</v>
      </c>
      <c r="G112" s="171"/>
      <c r="H112" s="11" t="s">
        <v>871</v>
      </c>
      <c r="I112" s="14">
        <v>0.69</v>
      </c>
      <c r="J112" s="121">
        <f t="shared" si="1"/>
        <v>13.799999999999999</v>
      </c>
      <c r="K112" s="127"/>
    </row>
    <row r="113" spans="1:11" ht="24">
      <c r="A113" s="126"/>
      <c r="B113" s="119">
        <v>20</v>
      </c>
      <c r="C113" s="10" t="s">
        <v>869</v>
      </c>
      <c r="D113" s="130" t="s">
        <v>870</v>
      </c>
      <c r="E113" s="130" t="s">
        <v>245</v>
      </c>
      <c r="F113" s="170" t="s">
        <v>31</v>
      </c>
      <c r="G113" s="171"/>
      <c r="H113" s="11" t="s">
        <v>871</v>
      </c>
      <c r="I113" s="14">
        <v>0.69</v>
      </c>
      <c r="J113" s="121">
        <f t="shared" si="1"/>
        <v>13.799999999999999</v>
      </c>
      <c r="K113" s="127"/>
    </row>
    <row r="114" spans="1:11" ht="24">
      <c r="A114" s="126"/>
      <c r="B114" s="119">
        <v>10</v>
      </c>
      <c r="C114" s="10" t="s">
        <v>872</v>
      </c>
      <c r="D114" s="130" t="s">
        <v>873</v>
      </c>
      <c r="E114" s="130" t="s">
        <v>28</v>
      </c>
      <c r="F114" s="170"/>
      <c r="G114" s="171"/>
      <c r="H114" s="11" t="s">
        <v>874</v>
      </c>
      <c r="I114" s="14">
        <v>0.69</v>
      </c>
      <c r="J114" s="121">
        <f t="shared" si="1"/>
        <v>6.8999999999999995</v>
      </c>
      <c r="K114" s="127"/>
    </row>
    <row r="115" spans="1:11" ht="24">
      <c r="A115" s="126"/>
      <c r="B115" s="119">
        <v>10</v>
      </c>
      <c r="C115" s="10" t="s">
        <v>875</v>
      </c>
      <c r="D115" s="130" t="s">
        <v>876</v>
      </c>
      <c r="E115" s="130" t="s">
        <v>28</v>
      </c>
      <c r="F115" s="170" t="s">
        <v>112</v>
      </c>
      <c r="G115" s="171"/>
      <c r="H115" s="11" t="s">
        <v>877</v>
      </c>
      <c r="I115" s="14">
        <v>0.69</v>
      </c>
      <c r="J115" s="121">
        <f t="shared" si="1"/>
        <v>6.8999999999999995</v>
      </c>
      <c r="K115" s="127"/>
    </row>
    <row r="116" spans="1:11" ht="24">
      <c r="A116" s="126"/>
      <c r="B116" s="119">
        <v>10</v>
      </c>
      <c r="C116" s="10" t="s">
        <v>875</v>
      </c>
      <c r="D116" s="130" t="s">
        <v>876</v>
      </c>
      <c r="E116" s="130" t="s">
        <v>30</v>
      </c>
      <c r="F116" s="170" t="s">
        <v>218</v>
      </c>
      <c r="G116" s="171"/>
      <c r="H116" s="11" t="s">
        <v>877</v>
      </c>
      <c r="I116" s="14">
        <v>0.69</v>
      </c>
      <c r="J116" s="121">
        <f t="shared" si="1"/>
        <v>6.8999999999999995</v>
      </c>
      <c r="K116" s="127"/>
    </row>
    <row r="117" spans="1:11" ht="24">
      <c r="A117" s="126"/>
      <c r="B117" s="119">
        <v>10</v>
      </c>
      <c r="C117" s="10" t="s">
        <v>875</v>
      </c>
      <c r="D117" s="130" t="s">
        <v>876</v>
      </c>
      <c r="E117" s="130" t="s">
        <v>31</v>
      </c>
      <c r="F117" s="170" t="s">
        <v>112</v>
      </c>
      <c r="G117" s="171"/>
      <c r="H117" s="11" t="s">
        <v>877</v>
      </c>
      <c r="I117" s="14">
        <v>0.69</v>
      </c>
      <c r="J117" s="121">
        <f t="shared" si="1"/>
        <v>6.8999999999999995</v>
      </c>
      <c r="K117" s="127"/>
    </row>
    <row r="118" spans="1:11" ht="24">
      <c r="A118" s="126"/>
      <c r="B118" s="119">
        <v>10</v>
      </c>
      <c r="C118" s="10" t="s">
        <v>878</v>
      </c>
      <c r="D118" s="130" t="s">
        <v>879</v>
      </c>
      <c r="E118" s="130" t="s">
        <v>245</v>
      </c>
      <c r="F118" s="170" t="s">
        <v>28</v>
      </c>
      <c r="G118" s="171"/>
      <c r="H118" s="11" t="s">
        <v>880</v>
      </c>
      <c r="I118" s="14">
        <v>0.89</v>
      </c>
      <c r="J118" s="121">
        <f t="shared" si="1"/>
        <v>8.9</v>
      </c>
      <c r="K118" s="127"/>
    </row>
    <row r="119" spans="1:11" ht="24">
      <c r="A119" s="126"/>
      <c r="B119" s="119">
        <v>10</v>
      </c>
      <c r="C119" s="10" t="s">
        <v>878</v>
      </c>
      <c r="D119" s="130" t="s">
        <v>879</v>
      </c>
      <c r="E119" s="130" t="s">
        <v>245</v>
      </c>
      <c r="F119" s="170" t="s">
        <v>30</v>
      </c>
      <c r="G119" s="171"/>
      <c r="H119" s="11" t="s">
        <v>880</v>
      </c>
      <c r="I119" s="14">
        <v>0.89</v>
      </c>
      <c r="J119" s="121">
        <f t="shared" si="1"/>
        <v>8.9</v>
      </c>
      <c r="K119" s="127"/>
    </row>
    <row r="120" spans="1:11" ht="24">
      <c r="A120" s="126"/>
      <c r="B120" s="119">
        <v>10</v>
      </c>
      <c r="C120" s="10" t="s">
        <v>878</v>
      </c>
      <c r="D120" s="130" t="s">
        <v>879</v>
      </c>
      <c r="E120" s="130" t="s">
        <v>245</v>
      </c>
      <c r="F120" s="170" t="s">
        <v>31</v>
      </c>
      <c r="G120" s="171"/>
      <c r="H120" s="11" t="s">
        <v>880</v>
      </c>
      <c r="I120" s="14">
        <v>0.89</v>
      </c>
      <c r="J120" s="121">
        <f t="shared" si="1"/>
        <v>8.9</v>
      </c>
      <c r="K120" s="127"/>
    </row>
    <row r="121" spans="1:11" ht="24">
      <c r="A121" s="126"/>
      <c r="B121" s="119">
        <v>10</v>
      </c>
      <c r="C121" s="10" t="s">
        <v>878</v>
      </c>
      <c r="D121" s="130" t="s">
        <v>879</v>
      </c>
      <c r="E121" s="130" t="s">
        <v>354</v>
      </c>
      <c r="F121" s="170" t="s">
        <v>28</v>
      </c>
      <c r="G121" s="171"/>
      <c r="H121" s="11" t="s">
        <v>880</v>
      </c>
      <c r="I121" s="14">
        <v>0.89</v>
      </c>
      <c r="J121" s="121">
        <f t="shared" si="1"/>
        <v>8.9</v>
      </c>
      <c r="K121" s="127"/>
    </row>
    <row r="122" spans="1:11" ht="24">
      <c r="A122" s="126"/>
      <c r="B122" s="119">
        <v>10</v>
      </c>
      <c r="C122" s="10" t="s">
        <v>878</v>
      </c>
      <c r="D122" s="130" t="s">
        <v>879</v>
      </c>
      <c r="E122" s="130" t="s">
        <v>354</v>
      </c>
      <c r="F122" s="170" t="s">
        <v>30</v>
      </c>
      <c r="G122" s="171"/>
      <c r="H122" s="11" t="s">
        <v>880</v>
      </c>
      <c r="I122" s="14">
        <v>0.89</v>
      </c>
      <c r="J122" s="121">
        <f t="shared" si="1"/>
        <v>8.9</v>
      </c>
      <c r="K122" s="127"/>
    </row>
    <row r="123" spans="1:11" ht="24">
      <c r="A123" s="126"/>
      <c r="B123" s="119">
        <v>10</v>
      </c>
      <c r="C123" s="10" t="s">
        <v>878</v>
      </c>
      <c r="D123" s="130" t="s">
        <v>879</v>
      </c>
      <c r="E123" s="130" t="s">
        <v>354</v>
      </c>
      <c r="F123" s="170" t="s">
        <v>31</v>
      </c>
      <c r="G123" s="171"/>
      <c r="H123" s="11" t="s">
        <v>880</v>
      </c>
      <c r="I123" s="14">
        <v>0.89</v>
      </c>
      <c r="J123" s="121">
        <f t="shared" si="1"/>
        <v>8.9</v>
      </c>
      <c r="K123" s="127"/>
    </row>
    <row r="124" spans="1:11" ht="24">
      <c r="A124" s="126"/>
      <c r="B124" s="119">
        <v>10</v>
      </c>
      <c r="C124" s="10" t="s">
        <v>878</v>
      </c>
      <c r="D124" s="130" t="s">
        <v>879</v>
      </c>
      <c r="E124" s="130" t="s">
        <v>534</v>
      </c>
      <c r="F124" s="170" t="s">
        <v>28</v>
      </c>
      <c r="G124" s="171"/>
      <c r="H124" s="11" t="s">
        <v>880</v>
      </c>
      <c r="I124" s="14">
        <v>0.89</v>
      </c>
      <c r="J124" s="121">
        <f t="shared" si="1"/>
        <v>8.9</v>
      </c>
      <c r="K124" s="127"/>
    </row>
    <row r="125" spans="1:11" ht="24">
      <c r="A125" s="126"/>
      <c r="B125" s="119">
        <v>10</v>
      </c>
      <c r="C125" s="10" t="s">
        <v>878</v>
      </c>
      <c r="D125" s="130" t="s">
        <v>879</v>
      </c>
      <c r="E125" s="130" t="s">
        <v>534</v>
      </c>
      <c r="F125" s="170" t="s">
        <v>30</v>
      </c>
      <c r="G125" s="171"/>
      <c r="H125" s="11" t="s">
        <v>880</v>
      </c>
      <c r="I125" s="14">
        <v>0.89</v>
      </c>
      <c r="J125" s="121">
        <f t="shared" si="1"/>
        <v>8.9</v>
      </c>
      <c r="K125" s="127"/>
    </row>
    <row r="126" spans="1:11" ht="24">
      <c r="A126" s="126"/>
      <c r="B126" s="119">
        <v>10</v>
      </c>
      <c r="C126" s="10" t="s">
        <v>878</v>
      </c>
      <c r="D126" s="130" t="s">
        <v>879</v>
      </c>
      <c r="E126" s="130" t="s">
        <v>534</v>
      </c>
      <c r="F126" s="170" t="s">
        <v>31</v>
      </c>
      <c r="G126" s="171"/>
      <c r="H126" s="11" t="s">
        <v>880</v>
      </c>
      <c r="I126" s="14">
        <v>0.89</v>
      </c>
      <c r="J126" s="121">
        <f t="shared" si="1"/>
        <v>8.9</v>
      </c>
      <c r="K126" s="127"/>
    </row>
    <row r="127" spans="1:11" ht="24">
      <c r="A127" s="126"/>
      <c r="B127" s="119">
        <v>10</v>
      </c>
      <c r="C127" s="10" t="s">
        <v>878</v>
      </c>
      <c r="D127" s="130" t="s">
        <v>879</v>
      </c>
      <c r="E127" s="130" t="s">
        <v>881</v>
      </c>
      <c r="F127" s="170" t="s">
        <v>28</v>
      </c>
      <c r="G127" s="171"/>
      <c r="H127" s="11" t="s">
        <v>880</v>
      </c>
      <c r="I127" s="14">
        <v>0.89</v>
      </c>
      <c r="J127" s="121">
        <f t="shared" si="1"/>
        <v>8.9</v>
      </c>
      <c r="K127" s="127"/>
    </row>
    <row r="128" spans="1:11" ht="24">
      <c r="A128" s="126"/>
      <c r="B128" s="119">
        <v>10</v>
      </c>
      <c r="C128" s="10" t="s">
        <v>878</v>
      </c>
      <c r="D128" s="130" t="s">
        <v>879</v>
      </c>
      <c r="E128" s="130" t="s">
        <v>881</v>
      </c>
      <c r="F128" s="170" t="s">
        <v>30</v>
      </c>
      <c r="G128" s="171"/>
      <c r="H128" s="11" t="s">
        <v>880</v>
      </c>
      <c r="I128" s="14">
        <v>0.89</v>
      </c>
      <c r="J128" s="121">
        <f t="shared" si="1"/>
        <v>8.9</v>
      </c>
      <c r="K128" s="127"/>
    </row>
    <row r="129" spans="1:11" ht="24">
      <c r="A129" s="126"/>
      <c r="B129" s="119">
        <v>10</v>
      </c>
      <c r="C129" s="10" t="s">
        <v>878</v>
      </c>
      <c r="D129" s="130" t="s">
        <v>879</v>
      </c>
      <c r="E129" s="130" t="s">
        <v>881</v>
      </c>
      <c r="F129" s="170" t="s">
        <v>31</v>
      </c>
      <c r="G129" s="171"/>
      <c r="H129" s="11" t="s">
        <v>880</v>
      </c>
      <c r="I129" s="14">
        <v>0.89</v>
      </c>
      <c r="J129" s="121">
        <f t="shared" si="1"/>
        <v>8.9</v>
      </c>
      <c r="K129" s="127"/>
    </row>
    <row r="130" spans="1:11" ht="24">
      <c r="A130" s="126"/>
      <c r="B130" s="119">
        <v>10</v>
      </c>
      <c r="C130" s="10" t="s">
        <v>878</v>
      </c>
      <c r="D130" s="130" t="s">
        <v>879</v>
      </c>
      <c r="E130" s="130" t="s">
        <v>882</v>
      </c>
      <c r="F130" s="170" t="s">
        <v>28</v>
      </c>
      <c r="G130" s="171"/>
      <c r="H130" s="11" t="s">
        <v>880</v>
      </c>
      <c r="I130" s="14">
        <v>0.89</v>
      </c>
      <c r="J130" s="121">
        <f t="shared" si="1"/>
        <v>8.9</v>
      </c>
      <c r="K130" s="127"/>
    </row>
    <row r="131" spans="1:11" ht="24">
      <c r="A131" s="126"/>
      <c r="B131" s="119">
        <v>10</v>
      </c>
      <c r="C131" s="10" t="s">
        <v>878</v>
      </c>
      <c r="D131" s="130" t="s">
        <v>879</v>
      </c>
      <c r="E131" s="130" t="s">
        <v>882</v>
      </c>
      <c r="F131" s="170" t="s">
        <v>30</v>
      </c>
      <c r="G131" s="171"/>
      <c r="H131" s="11" t="s">
        <v>880</v>
      </c>
      <c r="I131" s="14">
        <v>0.89</v>
      </c>
      <c r="J131" s="121">
        <f t="shared" si="1"/>
        <v>8.9</v>
      </c>
      <c r="K131" s="127"/>
    </row>
    <row r="132" spans="1:11" ht="24">
      <c r="A132" s="126"/>
      <c r="B132" s="119">
        <v>10</v>
      </c>
      <c r="C132" s="10" t="s">
        <v>878</v>
      </c>
      <c r="D132" s="130" t="s">
        <v>879</v>
      </c>
      <c r="E132" s="130" t="s">
        <v>882</v>
      </c>
      <c r="F132" s="170" t="s">
        <v>31</v>
      </c>
      <c r="G132" s="171"/>
      <c r="H132" s="11" t="s">
        <v>880</v>
      </c>
      <c r="I132" s="14">
        <v>0.89</v>
      </c>
      <c r="J132" s="121">
        <f t="shared" si="1"/>
        <v>8.9</v>
      </c>
      <c r="K132" s="127"/>
    </row>
    <row r="133" spans="1:11" ht="24">
      <c r="A133" s="126"/>
      <c r="B133" s="119">
        <v>10</v>
      </c>
      <c r="C133" s="10" t="s">
        <v>878</v>
      </c>
      <c r="D133" s="130" t="s">
        <v>879</v>
      </c>
      <c r="E133" s="130" t="s">
        <v>883</v>
      </c>
      <c r="F133" s="170" t="s">
        <v>28</v>
      </c>
      <c r="G133" s="171"/>
      <c r="H133" s="11" t="s">
        <v>880</v>
      </c>
      <c r="I133" s="14">
        <v>0.89</v>
      </c>
      <c r="J133" s="121">
        <f t="shared" si="1"/>
        <v>8.9</v>
      </c>
      <c r="K133" s="127"/>
    </row>
    <row r="134" spans="1:11" ht="24">
      <c r="A134" s="126"/>
      <c r="B134" s="119">
        <v>10</v>
      </c>
      <c r="C134" s="10" t="s">
        <v>878</v>
      </c>
      <c r="D134" s="130" t="s">
        <v>879</v>
      </c>
      <c r="E134" s="130" t="s">
        <v>883</v>
      </c>
      <c r="F134" s="170" t="s">
        <v>30</v>
      </c>
      <c r="G134" s="171"/>
      <c r="H134" s="11" t="s">
        <v>880</v>
      </c>
      <c r="I134" s="14">
        <v>0.89</v>
      </c>
      <c r="J134" s="121">
        <f t="shared" si="1"/>
        <v>8.9</v>
      </c>
      <c r="K134" s="127"/>
    </row>
    <row r="135" spans="1:11" ht="24">
      <c r="A135" s="126"/>
      <c r="B135" s="119">
        <v>10</v>
      </c>
      <c r="C135" s="10" t="s">
        <v>878</v>
      </c>
      <c r="D135" s="130" t="s">
        <v>879</v>
      </c>
      <c r="E135" s="130" t="s">
        <v>883</v>
      </c>
      <c r="F135" s="170" t="s">
        <v>31</v>
      </c>
      <c r="G135" s="171"/>
      <c r="H135" s="11" t="s">
        <v>880</v>
      </c>
      <c r="I135" s="14">
        <v>0.89</v>
      </c>
      <c r="J135" s="121">
        <f t="shared" si="1"/>
        <v>8.9</v>
      </c>
      <c r="K135" s="127"/>
    </row>
    <row r="136" spans="1:11" ht="24">
      <c r="A136" s="126"/>
      <c r="B136" s="119">
        <v>10</v>
      </c>
      <c r="C136" s="10" t="s">
        <v>878</v>
      </c>
      <c r="D136" s="130" t="s">
        <v>879</v>
      </c>
      <c r="E136" s="130" t="s">
        <v>884</v>
      </c>
      <c r="F136" s="170" t="s">
        <v>28</v>
      </c>
      <c r="G136" s="171"/>
      <c r="H136" s="11" t="s">
        <v>880</v>
      </c>
      <c r="I136" s="14">
        <v>0.89</v>
      </c>
      <c r="J136" s="121">
        <f t="shared" si="1"/>
        <v>8.9</v>
      </c>
      <c r="K136" s="127"/>
    </row>
    <row r="137" spans="1:11" ht="24">
      <c r="A137" s="126"/>
      <c r="B137" s="119">
        <v>10</v>
      </c>
      <c r="C137" s="10" t="s">
        <v>878</v>
      </c>
      <c r="D137" s="130" t="s">
        <v>879</v>
      </c>
      <c r="E137" s="130" t="s">
        <v>884</v>
      </c>
      <c r="F137" s="170" t="s">
        <v>30</v>
      </c>
      <c r="G137" s="171"/>
      <c r="H137" s="11" t="s">
        <v>880</v>
      </c>
      <c r="I137" s="14">
        <v>0.89</v>
      </c>
      <c r="J137" s="121">
        <f t="shared" si="1"/>
        <v>8.9</v>
      </c>
      <c r="K137" s="127"/>
    </row>
    <row r="138" spans="1:11" ht="24">
      <c r="A138" s="126"/>
      <c r="B138" s="119">
        <v>10</v>
      </c>
      <c r="C138" s="10" t="s">
        <v>878</v>
      </c>
      <c r="D138" s="130" t="s">
        <v>879</v>
      </c>
      <c r="E138" s="130" t="s">
        <v>884</v>
      </c>
      <c r="F138" s="170" t="s">
        <v>31</v>
      </c>
      <c r="G138" s="171"/>
      <c r="H138" s="11" t="s">
        <v>880</v>
      </c>
      <c r="I138" s="14">
        <v>0.89</v>
      </c>
      <c r="J138" s="121">
        <f t="shared" si="1"/>
        <v>8.9</v>
      </c>
      <c r="K138" s="127"/>
    </row>
    <row r="139" spans="1:11" ht="24">
      <c r="A139" s="126"/>
      <c r="B139" s="119">
        <v>10</v>
      </c>
      <c r="C139" s="10" t="s">
        <v>878</v>
      </c>
      <c r="D139" s="130" t="s">
        <v>879</v>
      </c>
      <c r="E139" s="130" t="s">
        <v>885</v>
      </c>
      <c r="F139" s="170" t="s">
        <v>28</v>
      </c>
      <c r="G139" s="171"/>
      <c r="H139" s="11" t="s">
        <v>880</v>
      </c>
      <c r="I139" s="14">
        <v>0.89</v>
      </c>
      <c r="J139" s="121">
        <f t="shared" si="1"/>
        <v>8.9</v>
      </c>
      <c r="K139" s="127"/>
    </row>
    <row r="140" spans="1:11" ht="24">
      <c r="A140" s="126"/>
      <c r="B140" s="119">
        <v>10</v>
      </c>
      <c r="C140" s="10" t="s">
        <v>878</v>
      </c>
      <c r="D140" s="130" t="s">
        <v>879</v>
      </c>
      <c r="E140" s="130" t="s">
        <v>885</v>
      </c>
      <c r="F140" s="170" t="s">
        <v>30</v>
      </c>
      <c r="G140" s="171"/>
      <c r="H140" s="11" t="s">
        <v>880</v>
      </c>
      <c r="I140" s="14">
        <v>0.89</v>
      </c>
      <c r="J140" s="121">
        <f t="shared" si="1"/>
        <v>8.9</v>
      </c>
      <c r="K140" s="127"/>
    </row>
    <row r="141" spans="1:11" ht="24">
      <c r="A141" s="126"/>
      <c r="B141" s="119">
        <v>10</v>
      </c>
      <c r="C141" s="10" t="s">
        <v>878</v>
      </c>
      <c r="D141" s="130" t="s">
        <v>879</v>
      </c>
      <c r="E141" s="130" t="s">
        <v>885</v>
      </c>
      <c r="F141" s="170" t="s">
        <v>31</v>
      </c>
      <c r="G141" s="171"/>
      <c r="H141" s="11" t="s">
        <v>880</v>
      </c>
      <c r="I141" s="14">
        <v>0.89</v>
      </c>
      <c r="J141" s="121">
        <f t="shared" si="1"/>
        <v>8.9</v>
      </c>
      <c r="K141" s="127"/>
    </row>
    <row r="142" spans="1:11" ht="24">
      <c r="A142" s="126"/>
      <c r="B142" s="119">
        <v>10</v>
      </c>
      <c r="C142" s="10" t="s">
        <v>878</v>
      </c>
      <c r="D142" s="130" t="s">
        <v>879</v>
      </c>
      <c r="E142" s="130" t="s">
        <v>886</v>
      </c>
      <c r="F142" s="170" t="s">
        <v>28</v>
      </c>
      <c r="G142" s="171"/>
      <c r="H142" s="11" t="s">
        <v>880</v>
      </c>
      <c r="I142" s="14">
        <v>0.89</v>
      </c>
      <c r="J142" s="121">
        <f t="shared" si="1"/>
        <v>8.9</v>
      </c>
      <c r="K142" s="127"/>
    </row>
    <row r="143" spans="1:11" ht="24">
      <c r="A143" s="126"/>
      <c r="B143" s="119">
        <v>10</v>
      </c>
      <c r="C143" s="10" t="s">
        <v>878</v>
      </c>
      <c r="D143" s="130" t="s">
        <v>879</v>
      </c>
      <c r="E143" s="130" t="s">
        <v>886</v>
      </c>
      <c r="F143" s="170" t="s">
        <v>30</v>
      </c>
      <c r="G143" s="171"/>
      <c r="H143" s="11" t="s">
        <v>880</v>
      </c>
      <c r="I143" s="14">
        <v>0.89</v>
      </c>
      <c r="J143" s="121">
        <f t="shared" si="1"/>
        <v>8.9</v>
      </c>
      <c r="K143" s="127"/>
    </row>
    <row r="144" spans="1:11" ht="24">
      <c r="A144" s="126"/>
      <c r="B144" s="119">
        <v>10</v>
      </c>
      <c r="C144" s="10" t="s">
        <v>878</v>
      </c>
      <c r="D144" s="130" t="s">
        <v>879</v>
      </c>
      <c r="E144" s="130" t="s">
        <v>886</v>
      </c>
      <c r="F144" s="170" t="s">
        <v>31</v>
      </c>
      <c r="G144" s="171"/>
      <c r="H144" s="11" t="s">
        <v>880</v>
      </c>
      <c r="I144" s="14">
        <v>0.89</v>
      </c>
      <c r="J144" s="121">
        <f t="shared" si="1"/>
        <v>8.9</v>
      </c>
      <c r="K144" s="127"/>
    </row>
    <row r="145" spans="1:11" ht="24">
      <c r="A145" s="126"/>
      <c r="B145" s="119">
        <v>10</v>
      </c>
      <c r="C145" s="10" t="s">
        <v>878</v>
      </c>
      <c r="D145" s="130" t="s">
        <v>879</v>
      </c>
      <c r="E145" s="130" t="s">
        <v>887</v>
      </c>
      <c r="F145" s="170" t="s">
        <v>28</v>
      </c>
      <c r="G145" s="171"/>
      <c r="H145" s="11" t="s">
        <v>880</v>
      </c>
      <c r="I145" s="14">
        <v>0.89</v>
      </c>
      <c r="J145" s="121">
        <f t="shared" si="1"/>
        <v>8.9</v>
      </c>
      <c r="K145" s="127"/>
    </row>
    <row r="146" spans="1:11" ht="24">
      <c r="A146" s="126"/>
      <c r="B146" s="119">
        <v>10</v>
      </c>
      <c r="C146" s="10" t="s">
        <v>878</v>
      </c>
      <c r="D146" s="130" t="s">
        <v>879</v>
      </c>
      <c r="E146" s="130" t="s">
        <v>887</v>
      </c>
      <c r="F146" s="170" t="s">
        <v>30</v>
      </c>
      <c r="G146" s="171"/>
      <c r="H146" s="11" t="s">
        <v>880</v>
      </c>
      <c r="I146" s="14">
        <v>0.89</v>
      </c>
      <c r="J146" s="121">
        <f t="shared" si="1"/>
        <v>8.9</v>
      </c>
      <c r="K146" s="127"/>
    </row>
    <row r="147" spans="1:11" ht="24">
      <c r="A147" s="126"/>
      <c r="B147" s="119">
        <v>10</v>
      </c>
      <c r="C147" s="10" t="s">
        <v>878</v>
      </c>
      <c r="D147" s="130" t="s">
        <v>879</v>
      </c>
      <c r="E147" s="130" t="s">
        <v>887</v>
      </c>
      <c r="F147" s="170" t="s">
        <v>31</v>
      </c>
      <c r="G147" s="171"/>
      <c r="H147" s="11" t="s">
        <v>880</v>
      </c>
      <c r="I147" s="14">
        <v>0.89</v>
      </c>
      <c r="J147" s="121">
        <f t="shared" si="1"/>
        <v>8.9</v>
      </c>
      <c r="K147" s="127"/>
    </row>
    <row r="148" spans="1:11" ht="24">
      <c r="A148" s="126"/>
      <c r="B148" s="119">
        <v>10</v>
      </c>
      <c r="C148" s="10" t="s">
        <v>878</v>
      </c>
      <c r="D148" s="130" t="s">
        <v>879</v>
      </c>
      <c r="E148" s="130" t="s">
        <v>888</v>
      </c>
      <c r="F148" s="170" t="s">
        <v>28</v>
      </c>
      <c r="G148" s="171"/>
      <c r="H148" s="11" t="s">
        <v>880</v>
      </c>
      <c r="I148" s="14">
        <v>0.89</v>
      </c>
      <c r="J148" s="121">
        <f t="shared" si="1"/>
        <v>8.9</v>
      </c>
      <c r="K148" s="127"/>
    </row>
    <row r="149" spans="1:11" ht="24">
      <c r="A149" s="126"/>
      <c r="B149" s="119">
        <v>10</v>
      </c>
      <c r="C149" s="10" t="s">
        <v>878</v>
      </c>
      <c r="D149" s="130" t="s">
        <v>879</v>
      </c>
      <c r="E149" s="130" t="s">
        <v>888</v>
      </c>
      <c r="F149" s="170" t="s">
        <v>30</v>
      </c>
      <c r="G149" s="171"/>
      <c r="H149" s="11" t="s">
        <v>880</v>
      </c>
      <c r="I149" s="14">
        <v>0.89</v>
      </c>
      <c r="J149" s="121">
        <f t="shared" si="1"/>
        <v>8.9</v>
      </c>
      <c r="K149" s="127"/>
    </row>
    <row r="150" spans="1:11" ht="24">
      <c r="A150" s="126"/>
      <c r="B150" s="119">
        <v>10</v>
      </c>
      <c r="C150" s="10" t="s">
        <v>878</v>
      </c>
      <c r="D150" s="130" t="s">
        <v>879</v>
      </c>
      <c r="E150" s="130" t="s">
        <v>888</v>
      </c>
      <c r="F150" s="170" t="s">
        <v>31</v>
      </c>
      <c r="G150" s="171"/>
      <c r="H150" s="11" t="s">
        <v>880</v>
      </c>
      <c r="I150" s="14">
        <v>0.89</v>
      </c>
      <c r="J150" s="121">
        <f t="shared" ref="J150:J213" si="2">I150*B150</f>
        <v>8.9</v>
      </c>
      <c r="K150" s="127"/>
    </row>
    <row r="151" spans="1:11" ht="36">
      <c r="A151" s="126"/>
      <c r="B151" s="119">
        <v>1</v>
      </c>
      <c r="C151" s="10" t="s">
        <v>889</v>
      </c>
      <c r="D151" s="130" t="s">
        <v>890</v>
      </c>
      <c r="E151" s="130" t="s">
        <v>210</v>
      </c>
      <c r="F151" s="170" t="s">
        <v>245</v>
      </c>
      <c r="G151" s="171"/>
      <c r="H151" s="11" t="s">
        <v>891</v>
      </c>
      <c r="I151" s="14">
        <v>26.18</v>
      </c>
      <c r="J151" s="121">
        <f t="shared" si="2"/>
        <v>26.18</v>
      </c>
      <c r="K151" s="127"/>
    </row>
    <row r="152" spans="1:11" ht="24">
      <c r="A152" s="126"/>
      <c r="B152" s="119">
        <v>10</v>
      </c>
      <c r="C152" s="10" t="s">
        <v>892</v>
      </c>
      <c r="D152" s="130" t="s">
        <v>893</v>
      </c>
      <c r="E152" s="130" t="s">
        <v>642</v>
      </c>
      <c r="F152" s="170"/>
      <c r="G152" s="171"/>
      <c r="H152" s="11" t="s">
        <v>1579</v>
      </c>
      <c r="I152" s="14">
        <v>0.18</v>
      </c>
      <c r="J152" s="121">
        <f t="shared" si="2"/>
        <v>1.7999999999999998</v>
      </c>
      <c r="K152" s="127"/>
    </row>
    <row r="153" spans="1:11" ht="24">
      <c r="A153" s="126"/>
      <c r="B153" s="119">
        <v>10</v>
      </c>
      <c r="C153" s="10" t="s">
        <v>894</v>
      </c>
      <c r="D153" s="130" t="s">
        <v>895</v>
      </c>
      <c r="E153" s="130" t="s">
        <v>30</v>
      </c>
      <c r="F153" s="170" t="s">
        <v>279</v>
      </c>
      <c r="G153" s="171"/>
      <c r="H153" s="11" t="s">
        <v>896</v>
      </c>
      <c r="I153" s="14">
        <v>0.59</v>
      </c>
      <c r="J153" s="121">
        <f t="shared" si="2"/>
        <v>5.8999999999999995</v>
      </c>
      <c r="K153" s="127"/>
    </row>
    <row r="154" spans="1:11" ht="24">
      <c r="A154" s="126"/>
      <c r="B154" s="119">
        <v>10</v>
      </c>
      <c r="C154" s="10" t="s">
        <v>894</v>
      </c>
      <c r="D154" s="130" t="s">
        <v>895</v>
      </c>
      <c r="E154" s="130" t="s">
        <v>31</v>
      </c>
      <c r="F154" s="170" t="s">
        <v>736</v>
      </c>
      <c r="G154" s="171"/>
      <c r="H154" s="11" t="s">
        <v>896</v>
      </c>
      <c r="I154" s="14">
        <v>0.59</v>
      </c>
      <c r="J154" s="121">
        <f t="shared" si="2"/>
        <v>5.8999999999999995</v>
      </c>
      <c r="K154" s="127"/>
    </row>
    <row r="155" spans="1:11" ht="24">
      <c r="A155" s="126"/>
      <c r="B155" s="119">
        <v>10</v>
      </c>
      <c r="C155" s="10" t="s">
        <v>897</v>
      </c>
      <c r="D155" s="130" t="s">
        <v>898</v>
      </c>
      <c r="E155" s="130" t="s">
        <v>28</v>
      </c>
      <c r="F155" s="170"/>
      <c r="G155" s="171"/>
      <c r="H155" s="11" t="s">
        <v>899</v>
      </c>
      <c r="I155" s="14">
        <v>0.67</v>
      </c>
      <c r="J155" s="121">
        <f t="shared" si="2"/>
        <v>6.7</v>
      </c>
      <c r="K155" s="127"/>
    </row>
    <row r="156" spans="1:11" ht="24">
      <c r="A156" s="126"/>
      <c r="B156" s="119">
        <v>10</v>
      </c>
      <c r="C156" s="10" t="s">
        <v>897</v>
      </c>
      <c r="D156" s="130" t="s">
        <v>898</v>
      </c>
      <c r="E156" s="130" t="s">
        <v>30</v>
      </c>
      <c r="F156" s="170"/>
      <c r="G156" s="171"/>
      <c r="H156" s="11" t="s">
        <v>899</v>
      </c>
      <c r="I156" s="14">
        <v>0.67</v>
      </c>
      <c r="J156" s="121">
        <f t="shared" si="2"/>
        <v>6.7</v>
      </c>
      <c r="K156" s="127"/>
    </row>
    <row r="157" spans="1:11" ht="24">
      <c r="A157" s="126"/>
      <c r="B157" s="119">
        <v>10</v>
      </c>
      <c r="C157" s="10" t="s">
        <v>897</v>
      </c>
      <c r="D157" s="130" t="s">
        <v>898</v>
      </c>
      <c r="E157" s="130" t="s">
        <v>31</v>
      </c>
      <c r="F157" s="170"/>
      <c r="G157" s="171"/>
      <c r="H157" s="11" t="s">
        <v>899</v>
      </c>
      <c r="I157" s="14">
        <v>0.67</v>
      </c>
      <c r="J157" s="121">
        <f t="shared" si="2"/>
        <v>6.7</v>
      </c>
      <c r="K157" s="127"/>
    </row>
    <row r="158" spans="1:11" ht="36">
      <c r="A158" s="126"/>
      <c r="B158" s="119">
        <v>2</v>
      </c>
      <c r="C158" s="10" t="s">
        <v>900</v>
      </c>
      <c r="D158" s="130" t="s">
        <v>901</v>
      </c>
      <c r="E158" s="130" t="s">
        <v>30</v>
      </c>
      <c r="F158" s="170" t="s">
        <v>641</v>
      </c>
      <c r="G158" s="171"/>
      <c r="H158" s="11" t="s">
        <v>902</v>
      </c>
      <c r="I158" s="14">
        <v>2.06</v>
      </c>
      <c r="J158" s="121">
        <f t="shared" si="2"/>
        <v>4.12</v>
      </c>
      <c r="K158" s="127"/>
    </row>
    <row r="159" spans="1:11" ht="36">
      <c r="A159" s="126"/>
      <c r="B159" s="119">
        <v>2</v>
      </c>
      <c r="C159" s="10" t="s">
        <v>900</v>
      </c>
      <c r="D159" s="130" t="s">
        <v>901</v>
      </c>
      <c r="E159" s="130" t="s">
        <v>30</v>
      </c>
      <c r="F159" s="170" t="s">
        <v>642</v>
      </c>
      <c r="G159" s="171"/>
      <c r="H159" s="11" t="s">
        <v>902</v>
      </c>
      <c r="I159" s="14">
        <v>2.06</v>
      </c>
      <c r="J159" s="121">
        <f t="shared" si="2"/>
        <v>4.12</v>
      </c>
      <c r="K159" s="127"/>
    </row>
    <row r="160" spans="1:11" ht="36">
      <c r="A160" s="126"/>
      <c r="B160" s="119">
        <v>2</v>
      </c>
      <c r="C160" s="10" t="s">
        <v>903</v>
      </c>
      <c r="D160" s="130" t="s">
        <v>904</v>
      </c>
      <c r="E160" s="130" t="s">
        <v>30</v>
      </c>
      <c r="F160" s="170" t="s">
        <v>642</v>
      </c>
      <c r="G160" s="171"/>
      <c r="H160" s="11" t="s">
        <v>905</v>
      </c>
      <c r="I160" s="14">
        <v>3.33</v>
      </c>
      <c r="J160" s="121">
        <f t="shared" si="2"/>
        <v>6.66</v>
      </c>
      <c r="K160" s="127"/>
    </row>
    <row r="161" spans="1:11" ht="36">
      <c r="A161" s="126"/>
      <c r="B161" s="119">
        <v>2</v>
      </c>
      <c r="C161" s="10" t="s">
        <v>903</v>
      </c>
      <c r="D161" s="130" t="s">
        <v>904</v>
      </c>
      <c r="E161" s="130" t="s">
        <v>30</v>
      </c>
      <c r="F161" s="170" t="s">
        <v>644</v>
      </c>
      <c r="G161" s="171"/>
      <c r="H161" s="11" t="s">
        <v>905</v>
      </c>
      <c r="I161" s="14">
        <v>3.33</v>
      </c>
      <c r="J161" s="121">
        <f t="shared" si="2"/>
        <v>6.66</v>
      </c>
      <c r="K161" s="127"/>
    </row>
    <row r="162" spans="1:11" ht="24">
      <c r="A162" s="126"/>
      <c r="B162" s="119">
        <v>5</v>
      </c>
      <c r="C162" s="10" t="s">
        <v>906</v>
      </c>
      <c r="D162" s="130" t="s">
        <v>907</v>
      </c>
      <c r="E162" s="130" t="s">
        <v>30</v>
      </c>
      <c r="F162" s="170" t="s">
        <v>908</v>
      </c>
      <c r="G162" s="171"/>
      <c r="H162" s="11" t="s">
        <v>909</v>
      </c>
      <c r="I162" s="14">
        <v>0.88</v>
      </c>
      <c r="J162" s="121">
        <f t="shared" si="2"/>
        <v>4.4000000000000004</v>
      </c>
      <c r="K162" s="127"/>
    </row>
    <row r="163" spans="1:11" ht="24">
      <c r="A163" s="126"/>
      <c r="B163" s="119">
        <v>5</v>
      </c>
      <c r="C163" s="10" t="s">
        <v>906</v>
      </c>
      <c r="D163" s="130" t="s">
        <v>907</v>
      </c>
      <c r="E163" s="130" t="s">
        <v>30</v>
      </c>
      <c r="F163" s="170" t="s">
        <v>910</v>
      </c>
      <c r="G163" s="171"/>
      <c r="H163" s="11" t="s">
        <v>909</v>
      </c>
      <c r="I163" s="14">
        <v>0.88</v>
      </c>
      <c r="J163" s="121">
        <f t="shared" si="2"/>
        <v>4.4000000000000004</v>
      </c>
      <c r="K163" s="127"/>
    </row>
    <row r="164" spans="1:11" ht="24">
      <c r="A164" s="126"/>
      <c r="B164" s="119">
        <v>10</v>
      </c>
      <c r="C164" s="10" t="s">
        <v>911</v>
      </c>
      <c r="D164" s="130" t="s">
        <v>912</v>
      </c>
      <c r="E164" s="130" t="s">
        <v>30</v>
      </c>
      <c r="F164" s="170" t="s">
        <v>804</v>
      </c>
      <c r="G164" s="171"/>
      <c r="H164" s="11" t="s">
        <v>913</v>
      </c>
      <c r="I164" s="14">
        <v>0.76</v>
      </c>
      <c r="J164" s="121">
        <f t="shared" si="2"/>
        <v>7.6</v>
      </c>
      <c r="K164" s="127"/>
    </row>
    <row r="165" spans="1:11" ht="24">
      <c r="A165" s="126"/>
      <c r="B165" s="119">
        <v>10</v>
      </c>
      <c r="C165" s="10" t="s">
        <v>911</v>
      </c>
      <c r="D165" s="130" t="s">
        <v>912</v>
      </c>
      <c r="E165" s="130" t="s">
        <v>31</v>
      </c>
      <c r="F165" s="170" t="s">
        <v>804</v>
      </c>
      <c r="G165" s="171"/>
      <c r="H165" s="11" t="s">
        <v>913</v>
      </c>
      <c r="I165" s="14">
        <v>0.76</v>
      </c>
      <c r="J165" s="121">
        <f t="shared" si="2"/>
        <v>7.6</v>
      </c>
      <c r="K165" s="127"/>
    </row>
    <row r="166" spans="1:11" ht="24">
      <c r="A166" s="126"/>
      <c r="B166" s="119">
        <v>10</v>
      </c>
      <c r="C166" s="10" t="s">
        <v>911</v>
      </c>
      <c r="D166" s="130" t="s">
        <v>912</v>
      </c>
      <c r="E166" s="130" t="s">
        <v>32</v>
      </c>
      <c r="F166" s="170" t="s">
        <v>804</v>
      </c>
      <c r="G166" s="171"/>
      <c r="H166" s="11" t="s">
        <v>913</v>
      </c>
      <c r="I166" s="14">
        <v>0.76</v>
      </c>
      <c r="J166" s="121">
        <f t="shared" si="2"/>
        <v>7.6</v>
      </c>
      <c r="K166" s="127"/>
    </row>
    <row r="167" spans="1:11" ht="24">
      <c r="A167" s="126"/>
      <c r="B167" s="119">
        <v>10</v>
      </c>
      <c r="C167" s="10" t="s">
        <v>911</v>
      </c>
      <c r="D167" s="130" t="s">
        <v>912</v>
      </c>
      <c r="E167" s="130" t="s">
        <v>33</v>
      </c>
      <c r="F167" s="170" t="s">
        <v>804</v>
      </c>
      <c r="G167" s="171"/>
      <c r="H167" s="11" t="s">
        <v>913</v>
      </c>
      <c r="I167" s="14">
        <v>0.76</v>
      </c>
      <c r="J167" s="121">
        <f t="shared" si="2"/>
        <v>7.6</v>
      </c>
      <c r="K167" s="127"/>
    </row>
    <row r="168" spans="1:11" ht="24">
      <c r="A168" s="126"/>
      <c r="B168" s="119">
        <v>10</v>
      </c>
      <c r="C168" s="10" t="s">
        <v>914</v>
      </c>
      <c r="D168" s="130" t="s">
        <v>915</v>
      </c>
      <c r="E168" s="130" t="s">
        <v>30</v>
      </c>
      <c r="F168" s="170" t="s">
        <v>278</v>
      </c>
      <c r="G168" s="171"/>
      <c r="H168" s="11" t="s">
        <v>916</v>
      </c>
      <c r="I168" s="14">
        <v>0.69</v>
      </c>
      <c r="J168" s="121">
        <f t="shared" si="2"/>
        <v>6.8999999999999995</v>
      </c>
      <c r="K168" s="127"/>
    </row>
    <row r="169" spans="1:11" ht="24">
      <c r="A169" s="126"/>
      <c r="B169" s="119">
        <v>10</v>
      </c>
      <c r="C169" s="10" t="s">
        <v>914</v>
      </c>
      <c r="D169" s="130" t="s">
        <v>915</v>
      </c>
      <c r="E169" s="130" t="s">
        <v>30</v>
      </c>
      <c r="F169" s="170" t="s">
        <v>804</v>
      </c>
      <c r="G169" s="171"/>
      <c r="H169" s="11" t="s">
        <v>916</v>
      </c>
      <c r="I169" s="14">
        <v>0.69</v>
      </c>
      <c r="J169" s="121">
        <f t="shared" si="2"/>
        <v>6.8999999999999995</v>
      </c>
      <c r="K169" s="127"/>
    </row>
    <row r="170" spans="1:11" ht="24">
      <c r="A170" s="126"/>
      <c r="B170" s="119">
        <v>10</v>
      </c>
      <c r="C170" s="10" t="s">
        <v>914</v>
      </c>
      <c r="D170" s="130" t="s">
        <v>915</v>
      </c>
      <c r="E170" s="130" t="s">
        <v>31</v>
      </c>
      <c r="F170" s="170" t="s">
        <v>278</v>
      </c>
      <c r="G170" s="171"/>
      <c r="H170" s="11" t="s">
        <v>916</v>
      </c>
      <c r="I170" s="14">
        <v>0.69</v>
      </c>
      <c r="J170" s="121">
        <f t="shared" si="2"/>
        <v>6.8999999999999995</v>
      </c>
      <c r="K170" s="127"/>
    </row>
    <row r="171" spans="1:11" ht="24">
      <c r="A171" s="126"/>
      <c r="B171" s="119">
        <v>10</v>
      </c>
      <c r="C171" s="10" t="s">
        <v>914</v>
      </c>
      <c r="D171" s="130" t="s">
        <v>915</v>
      </c>
      <c r="E171" s="130" t="s">
        <v>31</v>
      </c>
      <c r="F171" s="170" t="s">
        <v>804</v>
      </c>
      <c r="G171" s="171"/>
      <c r="H171" s="11" t="s">
        <v>916</v>
      </c>
      <c r="I171" s="14">
        <v>0.69</v>
      </c>
      <c r="J171" s="121">
        <f t="shared" si="2"/>
        <v>6.8999999999999995</v>
      </c>
      <c r="K171" s="127"/>
    </row>
    <row r="172" spans="1:11" ht="24">
      <c r="A172" s="126"/>
      <c r="B172" s="119">
        <v>10</v>
      </c>
      <c r="C172" s="10" t="s">
        <v>914</v>
      </c>
      <c r="D172" s="130" t="s">
        <v>915</v>
      </c>
      <c r="E172" s="130" t="s">
        <v>32</v>
      </c>
      <c r="F172" s="170" t="s">
        <v>804</v>
      </c>
      <c r="G172" s="171"/>
      <c r="H172" s="11" t="s">
        <v>916</v>
      </c>
      <c r="I172" s="14">
        <v>0.69</v>
      </c>
      <c r="J172" s="121">
        <f t="shared" si="2"/>
        <v>6.8999999999999995</v>
      </c>
      <c r="K172" s="127"/>
    </row>
    <row r="173" spans="1:11" ht="24">
      <c r="A173" s="126"/>
      <c r="B173" s="119">
        <v>10</v>
      </c>
      <c r="C173" s="10" t="s">
        <v>914</v>
      </c>
      <c r="D173" s="130" t="s">
        <v>915</v>
      </c>
      <c r="E173" s="130" t="s">
        <v>33</v>
      </c>
      <c r="F173" s="170" t="s">
        <v>804</v>
      </c>
      <c r="G173" s="171"/>
      <c r="H173" s="11" t="s">
        <v>916</v>
      </c>
      <c r="I173" s="14">
        <v>0.69</v>
      </c>
      <c r="J173" s="121">
        <f t="shared" si="2"/>
        <v>6.8999999999999995</v>
      </c>
      <c r="K173" s="127"/>
    </row>
    <row r="174" spans="1:11" ht="24">
      <c r="A174" s="126"/>
      <c r="B174" s="119">
        <v>5</v>
      </c>
      <c r="C174" s="10" t="s">
        <v>917</v>
      </c>
      <c r="D174" s="130" t="s">
        <v>918</v>
      </c>
      <c r="E174" s="130" t="s">
        <v>30</v>
      </c>
      <c r="F174" s="170"/>
      <c r="G174" s="171"/>
      <c r="H174" s="11" t="s">
        <v>919</v>
      </c>
      <c r="I174" s="14">
        <v>3.88</v>
      </c>
      <c r="J174" s="121">
        <f t="shared" si="2"/>
        <v>19.399999999999999</v>
      </c>
      <c r="K174" s="127"/>
    </row>
    <row r="175" spans="1:11" ht="24">
      <c r="A175" s="126"/>
      <c r="B175" s="119">
        <v>5</v>
      </c>
      <c r="C175" s="10" t="s">
        <v>917</v>
      </c>
      <c r="D175" s="130" t="s">
        <v>918</v>
      </c>
      <c r="E175" s="130" t="s">
        <v>31</v>
      </c>
      <c r="F175" s="170"/>
      <c r="G175" s="171"/>
      <c r="H175" s="11" t="s">
        <v>919</v>
      </c>
      <c r="I175" s="14">
        <v>3.88</v>
      </c>
      <c r="J175" s="121">
        <f t="shared" si="2"/>
        <v>19.399999999999999</v>
      </c>
      <c r="K175" s="127"/>
    </row>
    <row r="176" spans="1:11" ht="24">
      <c r="A176" s="126"/>
      <c r="B176" s="119">
        <v>10</v>
      </c>
      <c r="C176" s="10" t="s">
        <v>920</v>
      </c>
      <c r="D176" s="130" t="s">
        <v>921</v>
      </c>
      <c r="E176" s="130" t="s">
        <v>28</v>
      </c>
      <c r="F176" s="170"/>
      <c r="G176" s="171"/>
      <c r="H176" s="11" t="s">
        <v>922</v>
      </c>
      <c r="I176" s="14">
        <v>0.49</v>
      </c>
      <c r="J176" s="121">
        <f t="shared" si="2"/>
        <v>4.9000000000000004</v>
      </c>
      <c r="K176" s="127"/>
    </row>
    <row r="177" spans="1:11" ht="24">
      <c r="A177" s="126"/>
      <c r="B177" s="119">
        <v>10</v>
      </c>
      <c r="C177" s="10" t="s">
        <v>920</v>
      </c>
      <c r="D177" s="130" t="s">
        <v>921</v>
      </c>
      <c r="E177" s="130" t="s">
        <v>657</v>
      </c>
      <c r="F177" s="170"/>
      <c r="G177" s="171"/>
      <c r="H177" s="11" t="s">
        <v>922</v>
      </c>
      <c r="I177" s="14">
        <v>0.49</v>
      </c>
      <c r="J177" s="121">
        <f t="shared" si="2"/>
        <v>4.9000000000000004</v>
      </c>
      <c r="K177" s="127"/>
    </row>
    <row r="178" spans="1:11" ht="24">
      <c r="A178" s="126"/>
      <c r="B178" s="119">
        <v>10</v>
      </c>
      <c r="C178" s="10" t="s">
        <v>920</v>
      </c>
      <c r="D178" s="130" t="s">
        <v>921</v>
      </c>
      <c r="E178" s="130" t="s">
        <v>30</v>
      </c>
      <c r="F178" s="170"/>
      <c r="G178" s="171"/>
      <c r="H178" s="11" t="s">
        <v>922</v>
      </c>
      <c r="I178" s="14">
        <v>0.49</v>
      </c>
      <c r="J178" s="121">
        <f t="shared" si="2"/>
        <v>4.9000000000000004</v>
      </c>
      <c r="K178" s="127"/>
    </row>
    <row r="179" spans="1:11" ht="24">
      <c r="A179" s="126"/>
      <c r="B179" s="119">
        <v>10</v>
      </c>
      <c r="C179" s="10" t="s">
        <v>920</v>
      </c>
      <c r="D179" s="130" t="s">
        <v>921</v>
      </c>
      <c r="E179" s="130" t="s">
        <v>72</v>
      </c>
      <c r="F179" s="170"/>
      <c r="G179" s="171"/>
      <c r="H179" s="11" t="s">
        <v>922</v>
      </c>
      <c r="I179" s="14">
        <v>0.49</v>
      </c>
      <c r="J179" s="121">
        <f t="shared" si="2"/>
        <v>4.9000000000000004</v>
      </c>
      <c r="K179" s="127"/>
    </row>
    <row r="180" spans="1:11" ht="24">
      <c r="A180" s="126"/>
      <c r="B180" s="119">
        <v>10</v>
      </c>
      <c r="C180" s="10" t="s">
        <v>920</v>
      </c>
      <c r="D180" s="130" t="s">
        <v>921</v>
      </c>
      <c r="E180" s="130" t="s">
        <v>31</v>
      </c>
      <c r="F180" s="170"/>
      <c r="G180" s="171"/>
      <c r="H180" s="11" t="s">
        <v>922</v>
      </c>
      <c r="I180" s="14">
        <v>0.49</v>
      </c>
      <c r="J180" s="121">
        <f t="shared" si="2"/>
        <v>4.9000000000000004</v>
      </c>
      <c r="K180" s="127"/>
    </row>
    <row r="181" spans="1:11" ht="24">
      <c r="A181" s="126"/>
      <c r="B181" s="119">
        <v>10</v>
      </c>
      <c r="C181" s="10" t="s">
        <v>920</v>
      </c>
      <c r="D181" s="130" t="s">
        <v>921</v>
      </c>
      <c r="E181" s="130" t="s">
        <v>95</v>
      </c>
      <c r="F181" s="170"/>
      <c r="G181" s="171"/>
      <c r="H181" s="11" t="s">
        <v>922</v>
      </c>
      <c r="I181" s="14">
        <v>0.49</v>
      </c>
      <c r="J181" s="121">
        <f t="shared" si="2"/>
        <v>4.9000000000000004</v>
      </c>
      <c r="K181" s="127"/>
    </row>
    <row r="182" spans="1:11" ht="24">
      <c r="A182" s="126"/>
      <c r="B182" s="119">
        <v>10</v>
      </c>
      <c r="C182" s="10" t="s">
        <v>920</v>
      </c>
      <c r="D182" s="130" t="s">
        <v>921</v>
      </c>
      <c r="E182" s="130" t="s">
        <v>32</v>
      </c>
      <c r="F182" s="170"/>
      <c r="G182" s="171"/>
      <c r="H182" s="11" t="s">
        <v>922</v>
      </c>
      <c r="I182" s="14">
        <v>0.49</v>
      </c>
      <c r="J182" s="121">
        <f t="shared" si="2"/>
        <v>4.9000000000000004</v>
      </c>
      <c r="K182" s="127"/>
    </row>
    <row r="183" spans="1:11" ht="24">
      <c r="A183" s="126"/>
      <c r="B183" s="119">
        <v>10</v>
      </c>
      <c r="C183" s="10" t="s">
        <v>920</v>
      </c>
      <c r="D183" s="130" t="s">
        <v>921</v>
      </c>
      <c r="E183" s="130" t="s">
        <v>33</v>
      </c>
      <c r="F183" s="170"/>
      <c r="G183" s="171"/>
      <c r="H183" s="11" t="s">
        <v>922</v>
      </c>
      <c r="I183" s="14">
        <v>0.49</v>
      </c>
      <c r="J183" s="121">
        <f t="shared" si="2"/>
        <v>4.9000000000000004</v>
      </c>
      <c r="K183" s="127"/>
    </row>
    <row r="184" spans="1:11" ht="24">
      <c r="A184" s="126"/>
      <c r="B184" s="119">
        <v>10</v>
      </c>
      <c r="C184" s="10" t="s">
        <v>920</v>
      </c>
      <c r="D184" s="130" t="s">
        <v>921</v>
      </c>
      <c r="E184" s="130" t="s">
        <v>34</v>
      </c>
      <c r="F184" s="170"/>
      <c r="G184" s="171"/>
      <c r="H184" s="11" t="s">
        <v>922</v>
      </c>
      <c r="I184" s="14">
        <v>0.49</v>
      </c>
      <c r="J184" s="121">
        <f t="shared" si="2"/>
        <v>4.9000000000000004</v>
      </c>
      <c r="K184" s="127"/>
    </row>
    <row r="185" spans="1:11" ht="24">
      <c r="A185" s="126"/>
      <c r="B185" s="119">
        <v>10</v>
      </c>
      <c r="C185" s="10" t="s">
        <v>920</v>
      </c>
      <c r="D185" s="130" t="s">
        <v>921</v>
      </c>
      <c r="E185" s="130" t="s">
        <v>50</v>
      </c>
      <c r="F185" s="170"/>
      <c r="G185" s="171"/>
      <c r="H185" s="11" t="s">
        <v>922</v>
      </c>
      <c r="I185" s="14">
        <v>0.49</v>
      </c>
      <c r="J185" s="121">
        <f t="shared" si="2"/>
        <v>4.9000000000000004</v>
      </c>
      <c r="K185" s="127"/>
    </row>
    <row r="186" spans="1:11" ht="36">
      <c r="A186" s="126"/>
      <c r="B186" s="119">
        <v>5</v>
      </c>
      <c r="C186" s="10" t="s">
        <v>923</v>
      </c>
      <c r="D186" s="130" t="s">
        <v>924</v>
      </c>
      <c r="E186" s="130" t="s">
        <v>31</v>
      </c>
      <c r="F186" s="170"/>
      <c r="G186" s="171"/>
      <c r="H186" s="11" t="s">
        <v>925</v>
      </c>
      <c r="I186" s="14">
        <v>1.1499999999999999</v>
      </c>
      <c r="J186" s="121">
        <f t="shared" si="2"/>
        <v>5.75</v>
      </c>
      <c r="K186" s="127"/>
    </row>
    <row r="187" spans="1:11" ht="24">
      <c r="A187" s="126"/>
      <c r="B187" s="119">
        <v>10</v>
      </c>
      <c r="C187" s="10" t="s">
        <v>926</v>
      </c>
      <c r="D187" s="130" t="s">
        <v>927</v>
      </c>
      <c r="E187" s="130" t="s">
        <v>28</v>
      </c>
      <c r="F187" s="170" t="s">
        <v>804</v>
      </c>
      <c r="G187" s="171"/>
      <c r="H187" s="11" t="s">
        <v>928</v>
      </c>
      <c r="I187" s="14">
        <v>0.59</v>
      </c>
      <c r="J187" s="121">
        <f t="shared" si="2"/>
        <v>5.8999999999999995</v>
      </c>
      <c r="K187" s="127"/>
    </row>
    <row r="188" spans="1:11" ht="24">
      <c r="A188" s="126"/>
      <c r="B188" s="119">
        <v>10</v>
      </c>
      <c r="C188" s="10" t="s">
        <v>926</v>
      </c>
      <c r="D188" s="130" t="s">
        <v>927</v>
      </c>
      <c r="E188" s="130" t="s">
        <v>30</v>
      </c>
      <c r="F188" s="170" t="s">
        <v>679</v>
      </c>
      <c r="G188" s="171"/>
      <c r="H188" s="11" t="s">
        <v>928</v>
      </c>
      <c r="I188" s="14">
        <v>0.59</v>
      </c>
      <c r="J188" s="121">
        <f t="shared" si="2"/>
        <v>5.8999999999999995</v>
      </c>
      <c r="K188" s="127"/>
    </row>
    <row r="189" spans="1:11" ht="24">
      <c r="A189" s="126"/>
      <c r="B189" s="119">
        <v>20</v>
      </c>
      <c r="C189" s="10" t="s">
        <v>926</v>
      </c>
      <c r="D189" s="130" t="s">
        <v>927</v>
      </c>
      <c r="E189" s="130" t="s">
        <v>30</v>
      </c>
      <c r="F189" s="170" t="s">
        <v>278</v>
      </c>
      <c r="G189" s="171"/>
      <c r="H189" s="11" t="s">
        <v>928</v>
      </c>
      <c r="I189" s="14">
        <v>0.59</v>
      </c>
      <c r="J189" s="121">
        <f t="shared" si="2"/>
        <v>11.799999999999999</v>
      </c>
      <c r="K189" s="127"/>
    </row>
    <row r="190" spans="1:11" ht="24">
      <c r="A190" s="126"/>
      <c r="B190" s="119">
        <v>10</v>
      </c>
      <c r="C190" s="10" t="s">
        <v>926</v>
      </c>
      <c r="D190" s="130" t="s">
        <v>927</v>
      </c>
      <c r="E190" s="130" t="s">
        <v>30</v>
      </c>
      <c r="F190" s="170" t="s">
        <v>804</v>
      </c>
      <c r="G190" s="171"/>
      <c r="H190" s="11" t="s">
        <v>928</v>
      </c>
      <c r="I190" s="14">
        <v>0.59</v>
      </c>
      <c r="J190" s="121">
        <f t="shared" si="2"/>
        <v>5.8999999999999995</v>
      </c>
      <c r="K190" s="127"/>
    </row>
    <row r="191" spans="1:11" ht="24">
      <c r="A191" s="126"/>
      <c r="B191" s="119">
        <v>20</v>
      </c>
      <c r="C191" s="10" t="s">
        <v>926</v>
      </c>
      <c r="D191" s="130" t="s">
        <v>927</v>
      </c>
      <c r="E191" s="130" t="s">
        <v>31</v>
      </c>
      <c r="F191" s="170" t="s">
        <v>278</v>
      </c>
      <c r="G191" s="171"/>
      <c r="H191" s="11" t="s">
        <v>928</v>
      </c>
      <c r="I191" s="14">
        <v>0.59</v>
      </c>
      <c r="J191" s="121">
        <f t="shared" si="2"/>
        <v>11.799999999999999</v>
      </c>
      <c r="K191" s="127"/>
    </row>
    <row r="192" spans="1:11" ht="24">
      <c r="A192" s="126"/>
      <c r="B192" s="119">
        <v>10</v>
      </c>
      <c r="C192" s="10" t="s">
        <v>926</v>
      </c>
      <c r="D192" s="130" t="s">
        <v>927</v>
      </c>
      <c r="E192" s="130" t="s">
        <v>31</v>
      </c>
      <c r="F192" s="170" t="s">
        <v>804</v>
      </c>
      <c r="G192" s="171"/>
      <c r="H192" s="11" t="s">
        <v>928</v>
      </c>
      <c r="I192" s="14">
        <v>0.59</v>
      </c>
      <c r="J192" s="121">
        <f t="shared" si="2"/>
        <v>5.8999999999999995</v>
      </c>
      <c r="K192" s="127"/>
    </row>
    <row r="193" spans="1:11" ht="24">
      <c r="A193" s="126"/>
      <c r="B193" s="119">
        <v>10</v>
      </c>
      <c r="C193" s="10" t="s">
        <v>926</v>
      </c>
      <c r="D193" s="130" t="s">
        <v>927</v>
      </c>
      <c r="E193" s="130" t="s">
        <v>32</v>
      </c>
      <c r="F193" s="170" t="s">
        <v>804</v>
      </c>
      <c r="G193" s="171"/>
      <c r="H193" s="11" t="s">
        <v>928</v>
      </c>
      <c r="I193" s="14">
        <v>0.59</v>
      </c>
      <c r="J193" s="121">
        <f t="shared" si="2"/>
        <v>5.8999999999999995</v>
      </c>
      <c r="K193" s="127"/>
    </row>
    <row r="194" spans="1:11" ht="24">
      <c r="A194" s="126"/>
      <c r="B194" s="119">
        <v>10</v>
      </c>
      <c r="C194" s="10" t="s">
        <v>929</v>
      </c>
      <c r="D194" s="130" t="s">
        <v>930</v>
      </c>
      <c r="E194" s="130" t="s">
        <v>28</v>
      </c>
      <c r="F194" s="170" t="s">
        <v>279</v>
      </c>
      <c r="G194" s="171"/>
      <c r="H194" s="11" t="s">
        <v>931</v>
      </c>
      <c r="I194" s="14">
        <v>0.59</v>
      </c>
      <c r="J194" s="121">
        <f t="shared" si="2"/>
        <v>5.8999999999999995</v>
      </c>
      <c r="K194" s="127"/>
    </row>
    <row r="195" spans="1:11" ht="24">
      <c r="A195" s="126"/>
      <c r="B195" s="119">
        <v>10</v>
      </c>
      <c r="C195" s="10" t="s">
        <v>929</v>
      </c>
      <c r="D195" s="130" t="s">
        <v>930</v>
      </c>
      <c r="E195" s="130" t="s">
        <v>28</v>
      </c>
      <c r="F195" s="170" t="s">
        <v>679</v>
      </c>
      <c r="G195" s="171"/>
      <c r="H195" s="11" t="s">
        <v>931</v>
      </c>
      <c r="I195" s="14">
        <v>0.59</v>
      </c>
      <c r="J195" s="121">
        <f t="shared" si="2"/>
        <v>5.8999999999999995</v>
      </c>
      <c r="K195" s="127"/>
    </row>
    <row r="196" spans="1:11" ht="24">
      <c r="A196" s="126"/>
      <c r="B196" s="119">
        <v>10</v>
      </c>
      <c r="C196" s="10" t="s">
        <v>929</v>
      </c>
      <c r="D196" s="130" t="s">
        <v>930</v>
      </c>
      <c r="E196" s="130" t="s">
        <v>30</v>
      </c>
      <c r="F196" s="170" t="s">
        <v>279</v>
      </c>
      <c r="G196" s="171"/>
      <c r="H196" s="11" t="s">
        <v>931</v>
      </c>
      <c r="I196" s="14">
        <v>0.59</v>
      </c>
      <c r="J196" s="121">
        <f t="shared" si="2"/>
        <v>5.8999999999999995</v>
      </c>
      <c r="K196" s="127"/>
    </row>
    <row r="197" spans="1:11" ht="24">
      <c r="A197" s="126"/>
      <c r="B197" s="119">
        <v>10</v>
      </c>
      <c r="C197" s="10" t="s">
        <v>929</v>
      </c>
      <c r="D197" s="130" t="s">
        <v>930</v>
      </c>
      <c r="E197" s="130" t="s">
        <v>30</v>
      </c>
      <c r="F197" s="170" t="s">
        <v>679</v>
      </c>
      <c r="G197" s="171"/>
      <c r="H197" s="11" t="s">
        <v>931</v>
      </c>
      <c r="I197" s="14">
        <v>0.59</v>
      </c>
      <c r="J197" s="121">
        <f t="shared" si="2"/>
        <v>5.8999999999999995</v>
      </c>
      <c r="K197" s="127"/>
    </row>
    <row r="198" spans="1:11" ht="24">
      <c r="A198" s="126"/>
      <c r="B198" s="119">
        <v>10</v>
      </c>
      <c r="C198" s="10" t="s">
        <v>929</v>
      </c>
      <c r="D198" s="130" t="s">
        <v>930</v>
      </c>
      <c r="E198" s="130" t="s">
        <v>31</v>
      </c>
      <c r="F198" s="170" t="s">
        <v>279</v>
      </c>
      <c r="G198" s="171"/>
      <c r="H198" s="11" t="s">
        <v>931</v>
      </c>
      <c r="I198" s="14">
        <v>0.59</v>
      </c>
      <c r="J198" s="121">
        <f t="shared" si="2"/>
        <v>5.8999999999999995</v>
      </c>
      <c r="K198" s="127"/>
    </row>
    <row r="199" spans="1:11" ht="24">
      <c r="A199" s="126"/>
      <c r="B199" s="119">
        <v>10</v>
      </c>
      <c r="C199" s="10" t="s">
        <v>929</v>
      </c>
      <c r="D199" s="130" t="s">
        <v>930</v>
      </c>
      <c r="E199" s="130" t="s">
        <v>31</v>
      </c>
      <c r="F199" s="170" t="s">
        <v>679</v>
      </c>
      <c r="G199" s="171"/>
      <c r="H199" s="11" t="s">
        <v>931</v>
      </c>
      <c r="I199" s="14">
        <v>0.59</v>
      </c>
      <c r="J199" s="121">
        <f t="shared" si="2"/>
        <v>5.8999999999999995</v>
      </c>
      <c r="K199" s="127"/>
    </row>
    <row r="200" spans="1:11" ht="24">
      <c r="A200" s="126"/>
      <c r="B200" s="119">
        <v>20</v>
      </c>
      <c r="C200" s="10" t="s">
        <v>932</v>
      </c>
      <c r="D200" s="130" t="s">
        <v>933</v>
      </c>
      <c r="E200" s="130" t="s">
        <v>30</v>
      </c>
      <c r="F200" s="170"/>
      <c r="G200" s="171"/>
      <c r="H200" s="11" t="s">
        <v>934</v>
      </c>
      <c r="I200" s="14">
        <v>0.59</v>
      </c>
      <c r="J200" s="121">
        <f t="shared" si="2"/>
        <v>11.799999999999999</v>
      </c>
      <c r="K200" s="127"/>
    </row>
    <row r="201" spans="1:11" ht="24">
      <c r="A201" s="126"/>
      <c r="B201" s="119">
        <v>10</v>
      </c>
      <c r="C201" s="10" t="s">
        <v>935</v>
      </c>
      <c r="D201" s="130" t="s">
        <v>936</v>
      </c>
      <c r="E201" s="130" t="s">
        <v>30</v>
      </c>
      <c r="F201" s="170" t="s">
        <v>908</v>
      </c>
      <c r="G201" s="171"/>
      <c r="H201" s="11" t="s">
        <v>937</v>
      </c>
      <c r="I201" s="14">
        <v>0.88</v>
      </c>
      <c r="J201" s="121">
        <f t="shared" si="2"/>
        <v>8.8000000000000007</v>
      </c>
      <c r="K201" s="127"/>
    </row>
    <row r="202" spans="1:11" ht="24">
      <c r="A202" s="126"/>
      <c r="B202" s="119">
        <v>10</v>
      </c>
      <c r="C202" s="10" t="s">
        <v>938</v>
      </c>
      <c r="D202" s="130" t="s">
        <v>939</v>
      </c>
      <c r="E202" s="130" t="s">
        <v>32</v>
      </c>
      <c r="F202" s="170"/>
      <c r="G202" s="171"/>
      <c r="H202" s="11" t="s">
        <v>940</v>
      </c>
      <c r="I202" s="14">
        <v>0.55000000000000004</v>
      </c>
      <c r="J202" s="121">
        <f t="shared" si="2"/>
        <v>5.5</v>
      </c>
      <c r="K202" s="127"/>
    </row>
    <row r="203" spans="1:11" ht="24">
      <c r="A203" s="126"/>
      <c r="B203" s="119">
        <v>10</v>
      </c>
      <c r="C203" s="10" t="s">
        <v>938</v>
      </c>
      <c r="D203" s="130" t="s">
        <v>939</v>
      </c>
      <c r="E203" s="130" t="s">
        <v>33</v>
      </c>
      <c r="F203" s="170"/>
      <c r="G203" s="171"/>
      <c r="H203" s="11" t="s">
        <v>940</v>
      </c>
      <c r="I203" s="14">
        <v>0.55000000000000004</v>
      </c>
      <c r="J203" s="121">
        <f t="shared" si="2"/>
        <v>5.5</v>
      </c>
      <c r="K203" s="127"/>
    </row>
    <row r="204" spans="1:11" ht="24">
      <c r="A204" s="126"/>
      <c r="B204" s="119">
        <v>10</v>
      </c>
      <c r="C204" s="10" t="s">
        <v>938</v>
      </c>
      <c r="D204" s="130" t="s">
        <v>939</v>
      </c>
      <c r="E204" s="130" t="s">
        <v>34</v>
      </c>
      <c r="F204" s="170"/>
      <c r="G204" s="171"/>
      <c r="H204" s="11" t="s">
        <v>940</v>
      </c>
      <c r="I204" s="14">
        <v>0.55000000000000004</v>
      </c>
      <c r="J204" s="121">
        <f t="shared" si="2"/>
        <v>5.5</v>
      </c>
      <c r="K204" s="127"/>
    </row>
    <row r="205" spans="1:11" ht="24">
      <c r="A205" s="126"/>
      <c r="B205" s="119">
        <v>10</v>
      </c>
      <c r="C205" s="10" t="s">
        <v>941</v>
      </c>
      <c r="D205" s="130" t="s">
        <v>942</v>
      </c>
      <c r="E205" s="130" t="s">
        <v>32</v>
      </c>
      <c r="F205" s="170"/>
      <c r="G205" s="171"/>
      <c r="H205" s="11" t="s">
        <v>943</v>
      </c>
      <c r="I205" s="14">
        <v>3.29</v>
      </c>
      <c r="J205" s="121">
        <f t="shared" si="2"/>
        <v>32.9</v>
      </c>
      <c r="K205" s="127"/>
    </row>
    <row r="206" spans="1:11" ht="24">
      <c r="A206" s="126"/>
      <c r="B206" s="119">
        <v>10</v>
      </c>
      <c r="C206" s="10" t="s">
        <v>941</v>
      </c>
      <c r="D206" s="130" t="s">
        <v>942</v>
      </c>
      <c r="E206" s="130" t="s">
        <v>33</v>
      </c>
      <c r="F206" s="170"/>
      <c r="G206" s="171"/>
      <c r="H206" s="11" t="s">
        <v>943</v>
      </c>
      <c r="I206" s="14">
        <v>3.29</v>
      </c>
      <c r="J206" s="121">
        <f t="shared" si="2"/>
        <v>32.9</v>
      </c>
      <c r="K206" s="127"/>
    </row>
    <row r="207" spans="1:11" ht="24">
      <c r="A207" s="126"/>
      <c r="B207" s="119">
        <v>10</v>
      </c>
      <c r="C207" s="10" t="s">
        <v>941</v>
      </c>
      <c r="D207" s="130" t="s">
        <v>942</v>
      </c>
      <c r="E207" s="130" t="s">
        <v>34</v>
      </c>
      <c r="F207" s="170"/>
      <c r="G207" s="171"/>
      <c r="H207" s="11" t="s">
        <v>943</v>
      </c>
      <c r="I207" s="14">
        <v>3.29</v>
      </c>
      <c r="J207" s="121">
        <f t="shared" si="2"/>
        <v>32.9</v>
      </c>
      <c r="K207" s="127"/>
    </row>
    <row r="208" spans="1:11" ht="24">
      <c r="A208" s="126"/>
      <c r="B208" s="119">
        <v>10</v>
      </c>
      <c r="C208" s="10" t="s">
        <v>941</v>
      </c>
      <c r="D208" s="130" t="s">
        <v>942</v>
      </c>
      <c r="E208" s="130" t="s">
        <v>53</v>
      </c>
      <c r="F208" s="170"/>
      <c r="G208" s="171"/>
      <c r="H208" s="11" t="s">
        <v>943</v>
      </c>
      <c r="I208" s="14">
        <v>3.29</v>
      </c>
      <c r="J208" s="121">
        <f t="shared" si="2"/>
        <v>32.9</v>
      </c>
      <c r="K208" s="127"/>
    </row>
    <row r="209" spans="1:11" ht="24">
      <c r="A209" s="126"/>
      <c r="B209" s="119">
        <v>10</v>
      </c>
      <c r="C209" s="10" t="s">
        <v>944</v>
      </c>
      <c r="D209" s="130" t="s">
        <v>945</v>
      </c>
      <c r="E209" s="130" t="s">
        <v>32</v>
      </c>
      <c r="F209" s="170"/>
      <c r="G209" s="171"/>
      <c r="H209" s="11" t="s">
        <v>946</v>
      </c>
      <c r="I209" s="14">
        <v>0.89</v>
      </c>
      <c r="J209" s="121">
        <f t="shared" si="2"/>
        <v>8.9</v>
      </c>
      <c r="K209" s="127"/>
    </row>
    <row r="210" spans="1:11" ht="24">
      <c r="A210" s="126"/>
      <c r="B210" s="119">
        <v>10</v>
      </c>
      <c r="C210" s="10" t="s">
        <v>944</v>
      </c>
      <c r="D210" s="130" t="s">
        <v>945</v>
      </c>
      <c r="E210" s="130" t="s">
        <v>33</v>
      </c>
      <c r="F210" s="170"/>
      <c r="G210" s="171"/>
      <c r="H210" s="11" t="s">
        <v>946</v>
      </c>
      <c r="I210" s="14">
        <v>0.89</v>
      </c>
      <c r="J210" s="121">
        <f t="shared" si="2"/>
        <v>8.9</v>
      </c>
      <c r="K210" s="127"/>
    </row>
    <row r="211" spans="1:11" ht="24">
      <c r="A211" s="126"/>
      <c r="B211" s="119">
        <v>10</v>
      </c>
      <c r="C211" s="10" t="s">
        <v>947</v>
      </c>
      <c r="D211" s="130" t="s">
        <v>948</v>
      </c>
      <c r="E211" s="130" t="s">
        <v>95</v>
      </c>
      <c r="F211" s="170"/>
      <c r="G211" s="171"/>
      <c r="H211" s="11" t="s">
        <v>949</v>
      </c>
      <c r="I211" s="14">
        <v>0.59</v>
      </c>
      <c r="J211" s="121">
        <f t="shared" si="2"/>
        <v>5.8999999999999995</v>
      </c>
      <c r="K211" s="127"/>
    </row>
    <row r="212" spans="1:11" ht="24">
      <c r="A212" s="126"/>
      <c r="B212" s="119">
        <v>10</v>
      </c>
      <c r="C212" s="10" t="s">
        <v>947</v>
      </c>
      <c r="D212" s="130" t="s">
        <v>948</v>
      </c>
      <c r="E212" s="130" t="s">
        <v>32</v>
      </c>
      <c r="F212" s="170"/>
      <c r="G212" s="171"/>
      <c r="H212" s="11" t="s">
        <v>949</v>
      </c>
      <c r="I212" s="14">
        <v>0.59</v>
      </c>
      <c r="J212" s="121">
        <f t="shared" si="2"/>
        <v>5.8999999999999995</v>
      </c>
      <c r="K212" s="127"/>
    </row>
    <row r="213" spans="1:11" ht="24">
      <c r="A213" s="126"/>
      <c r="B213" s="119">
        <v>10</v>
      </c>
      <c r="C213" s="10" t="s">
        <v>950</v>
      </c>
      <c r="D213" s="130" t="s">
        <v>951</v>
      </c>
      <c r="E213" s="130" t="s">
        <v>30</v>
      </c>
      <c r="F213" s="170" t="s">
        <v>804</v>
      </c>
      <c r="G213" s="171"/>
      <c r="H213" s="11" t="s">
        <v>952</v>
      </c>
      <c r="I213" s="14">
        <v>0.64</v>
      </c>
      <c r="J213" s="121">
        <f t="shared" si="2"/>
        <v>6.4</v>
      </c>
      <c r="K213" s="127"/>
    </row>
    <row r="214" spans="1:11" ht="24">
      <c r="A214" s="126"/>
      <c r="B214" s="119">
        <v>10</v>
      </c>
      <c r="C214" s="10" t="s">
        <v>950</v>
      </c>
      <c r="D214" s="130" t="s">
        <v>951</v>
      </c>
      <c r="E214" s="130" t="s">
        <v>31</v>
      </c>
      <c r="F214" s="170" t="s">
        <v>277</v>
      </c>
      <c r="G214" s="171"/>
      <c r="H214" s="11" t="s">
        <v>952</v>
      </c>
      <c r="I214" s="14">
        <v>0.64</v>
      </c>
      <c r="J214" s="121">
        <f t="shared" ref="J214:J277" si="3">I214*B214</f>
        <v>6.4</v>
      </c>
      <c r="K214" s="127"/>
    </row>
    <row r="215" spans="1:11" ht="24">
      <c r="A215" s="126"/>
      <c r="B215" s="119">
        <v>10</v>
      </c>
      <c r="C215" s="10" t="s">
        <v>950</v>
      </c>
      <c r="D215" s="130" t="s">
        <v>951</v>
      </c>
      <c r="E215" s="130" t="s">
        <v>31</v>
      </c>
      <c r="F215" s="170" t="s">
        <v>804</v>
      </c>
      <c r="G215" s="171"/>
      <c r="H215" s="11" t="s">
        <v>952</v>
      </c>
      <c r="I215" s="14">
        <v>0.64</v>
      </c>
      <c r="J215" s="121">
        <f t="shared" si="3"/>
        <v>6.4</v>
      </c>
      <c r="K215" s="127"/>
    </row>
    <row r="216" spans="1:11" ht="24">
      <c r="A216" s="126"/>
      <c r="B216" s="119">
        <v>10</v>
      </c>
      <c r="C216" s="10" t="s">
        <v>950</v>
      </c>
      <c r="D216" s="130" t="s">
        <v>951</v>
      </c>
      <c r="E216" s="130" t="s">
        <v>32</v>
      </c>
      <c r="F216" s="170" t="s">
        <v>277</v>
      </c>
      <c r="G216" s="171"/>
      <c r="H216" s="11" t="s">
        <v>952</v>
      </c>
      <c r="I216" s="14">
        <v>0.64</v>
      </c>
      <c r="J216" s="121">
        <f t="shared" si="3"/>
        <v>6.4</v>
      </c>
      <c r="K216" s="127"/>
    </row>
    <row r="217" spans="1:11" ht="24">
      <c r="A217" s="126"/>
      <c r="B217" s="119">
        <v>10</v>
      </c>
      <c r="C217" s="10" t="s">
        <v>950</v>
      </c>
      <c r="D217" s="130" t="s">
        <v>951</v>
      </c>
      <c r="E217" s="130" t="s">
        <v>32</v>
      </c>
      <c r="F217" s="170" t="s">
        <v>804</v>
      </c>
      <c r="G217" s="171"/>
      <c r="H217" s="11" t="s">
        <v>952</v>
      </c>
      <c r="I217" s="14">
        <v>0.64</v>
      </c>
      <c r="J217" s="121">
        <f t="shared" si="3"/>
        <v>6.4</v>
      </c>
      <c r="K217" s="127"/>
    </row>
    <row r="218" spans="1:11" ht="24">
      <c r="A218" s="126"/>
      <c r="B218" s="119">
        <v>10</v>
      </c>
      <c r="C218" s="10" t="s">
        <v>950</v>
      </c>
      <c r="D218" s="130" t="s">
        <v>951</v>
      </c>
      <c r="E218" s="130" t="s">
        <v>33</v>
      </c>
      <c r="F218" s="170" t="s">
        <v>679</v>
      </c>
      <c r="G218" s="171"/>
      <c r="H218" s="11" t="s">
        <v>952</v>
      </c>
      <c r="I218" s="14">
        <v>0.64</v>
      </c>
      <c r="J218" s="121">
        <f t="shared" si="3"/>
        <v>6.4</v>
      </c>
      <c r="K218" s="127"/>
    </row>
    <row r="219" spans="1:11" ht="24">
      <c r="A219" s="126"/>
      <c r="B219" s="119">
        <v>10</v>
      </c>
      <c r="C219" s="10" t="s">
        <v>950</v>
      </c>
      <c r="D219" s="130" t="s">
        <v>951</v>
      </c>
      <c r="E219" s="130" t="s">
        <v>33</v>
      </c>
      <c r="F219" s="170" t="s">
        <v>277</v>
      </c>
      <c r="G219" s="171"/>
      <c r="H219" s="11" t="s">
        <v>952</v>
      </c>
      <c r="I219" s="14">
        <v>0.64</v>
      </c>
      <c r="J219" s="121">
        <f t="shared" si="3"/>
        <v>6.4</v>
      </c>
      <c r="K219" s="127"/>
    </row>
    <row r="220" spans="1:11" ht="24">
      <c r="A220" s="126"/>
      <c r="B220" s="119">
        <v>10</v>
      </c>
      <c r="C220" s="10" t="s">
        <v>950</v>
      </c>
      <c r="D220" s="130" t="s">
        <v>951</v>
      </c>
      <c r="E220" s="130" t="s">
        <v>33</v>
      </c>
      <c r="F220" s="170" t="s">
        <v>804</v>
      </c>
      <c r="G220" s="171"/>
      <c r="H220" s="11" t="s">
        <v>952</v>
      </c>
      <c r="I220" s="14">
        <v>0.64</v>
      </c>
      <c r="J220" s="121">
        <f t="shared" si="3"/>
        <v>6.4</v>
      </c>
      <c r="K220" s="127"/>
    </row>
    <row r="221" spans="1:11" ht="24">
      <c r="A221" s="126"/>
      <c r="B221" s="119">
        <v>5</v>
      </c>
      <c r="C221" s="10" t="s">
        <v>953</v>
      </c>
      <c r="D221" s="130" t="s">
        <v>954</v>
      </c>
      <c r="E221" s="130" t="s">
        <v>31</v>
      </c>
      <c r="F221" s="170" t="s">
        <v>279</v>
      </c>
      <c r="G221" s="171"/>
      <c r="H221" s="11" t="s">
        <v>955</v>
      </c>
      <c r="I221" s="14">
        <v>0.99</v>
      </c>
      <c r="J221" s="121">
        <f t="shared" si="3"/>
        <v>4.95</v>
      </c>
      <c r="K221" s="127"/>
    </row>
    <row r="222" spans="1:11" ht="24">
      <c r="A222" s="126"/>
      <c r="B222" s="119">
        <v>5</v>
      </c>
      <c r="C222" s="10" t="s">
        <v>953</v>
      </c>
      <c r="D222" s="130" t="s">
        <v>954</v>
      </c>
      <c r="E222" s="130" t="s">
        <v>31</v>
      </c>
      <c r="F222" s="170" t="s">
        <v>278</v>
      </c>
      <c r="G222" s="171"/>
      <c r="H222" s="11" t="s">
        <v>955</v>
      </c>
      <c r="I222" s="14">
        <v>0.99</v>
      </c>
      <c r="J222" s="121">
        <f t="shared" si="3"/>
        <v>4.95</v>
      </c>
      <c r="K222" s="127"/>
    </row>
    <row r="223" spans="1:11" ht="24">
      <c r="A223" s="126"/>
      <c r="B223" s="119">
        <v>5</v>
      </c>
      <c r="C223" s="10" t="s">
        <v>953</v>
      </c>
      <c r="D223" s="130" t="s">
        <v>954</v>
      </c>
      <c r="E223" s="130" t="s">
        <v>32</v>
      </c>
      <c r="F223" s="170" t="s">
        <v>278</v>
      </c>
      <c r="G223" s="171"/>
      <c r="H223" s="11" t="s">
        <v>955</v>
      </c>
      <c r="I223" s="14">
        <v>0.99</v>
      </c>
      <c r="J223" s="121">
        <f t="shared" si="3"/>
        <v>4.95</v>
      </c>
      <c r="K223" s="127"/>
    </row>
    <row r="224" spans="1:11" ht="24">
      <c r="A224" s="126"/>
      <c r="B224" s="119">
        <v>5</v>
      </c>
      <c r="C224" s="10" t="s">
        <v>953</v>
      </c>
      <c r="D224" s="130" t="s">
        <v>954</v>
      </c>
      <c r="E224" s="130" t="s">
        <v>33</v>
      </c>
      <c r="F224" s="170" t="s">
        <v>279</v>
      </c>
      <c r="G224" s="171"/>
      <c r="H224" s="11" t="s">
        <v>955</v>
      </c>
      <c r="I224" s="14">
        <v>0.99</v>
      </c>
      <c r="J224" s="121">
        <f t="shared" si="3"/>
        <v>4.95</v>
      </c>
      <c r="K224" s="127"/>
    </row>
    <row r="225" spans="1:11" ht="24">
      <c r="A225" s="126"/>
      <c r="B225" s="119">
        <v>10</v>
      </c>
      <c r="C225" s="10" t="s">
        <v>956</v>
      </c>
      <c r="D225" s="130" t="s">
        <v>957</v>
      </c>
      <c r="E225" s="130" t="s">
        <v>30</v>
      </c>
      <c r="F225" s="170" t="s">
        <v>908</v>
      </c>
      <c r="G225" s="171"/>
      <c r="H225" s="11" t="s">
        <v>958</v>
      </c>
      <c r="I225" s="14">
        <v>0.92</v>
      </c>
      <c r="J225" s="121">
        <f t="shared" si="3"/>
        <v>9.2000000000000011</v>
      </c>
      <c r="K225" s="127"/>
    </row>
    <row r="226" spans="1:11" ht="24">
      <c r="A226" s="126"/>
      <c r="B226" s="119">
        <v>10</v>
      </c>
      <c r="C226" s="10" t="s">
        <v>956</v>
      </c>
      <c r="D226" s="130" t="s">
        <v>957</v>
      </c>
      <c r="E226" s="130" t="s">
        <v>31</v>
      </c>
      <c r="F226" s="170" t="s">
        <v>908</v>
      </c>
      <c r="G226" s="171"/>
      <c r="H226" s="11" t="s">
        <v>958</v>
      </c>
      <c r="I226" s="14">
        <v>0.92</v>
      </c>
      <c r="J226" s="121">
        <f t="shared" si="3"/>
        <v>9.2000000000000011</v>
      </c>
      <c r="K226" s="127"/>
    </row>
    <row r="227" spans="1:11" ht="24">
      <c r="A227" s="126"/>
      <c r="B227" s="119">
        <v>10</v>
      </c>
      <c r="C227" s="10" t="s">
        <v>959</v>
      </c>
      <c r="D227" s="130" t="s">
        <v>960</v>
      </c>
      <c r="E227" s="130" t="s">
        <v>31</v>
      </c>
      <c r="F227" s="170"/>
      <c r="G227" s="171"/>
      <c r="H227" s="11" t="s">
        <v>961</v>
      </c>
      <c r="I227" s="14">
        <v>0.64</v>
      </c>
      <c r="J227" s="121">
        <f t="shared" si="3"/>
        <v>6.4</v>
      </c>
      <c r="K227" s="127"/>
    </row>
    <row r="228" spans="1:11" ht="24">
      <c r="A228" s="126"/>
      <c r="B228" s="119">
        <v>10</v>
      </c>
      <c r="C228" s="10" t="s">
        <v>962</v>
      </c>
      <c r="D228" s="130" t="s">
        <v>963</v>
      </c>
      <c r="E228" s="130" t="s">
        <v>30</v>
      </c>
      <c r="F228" s="170"/>
      <c r="G228" s="171"/>
      <c r="H228" s="11" t="s">
        <v>964</v>
      </c>
      <c r="I228" s="14">
        <v>1.49</v>
      </c>
      <c r="J228" s="121">
        <f t="shared" si="3"/>
        <v>14.9</v>
      </c>
      <c r="K228" s="127"/>
    </row>
    <row r="229" spans="1:11" ht="24">
      <c r="A229" s="126"/>
      <c r="B229" s="119">
        <v>10</v>
      </c>
      <c r="C229" s="10" t="s">
        <v>962</v>
      </c>
      <c r="D229" s="130" t="s">
        <v>963</v>
      </c>
      <c r="E229" s="130" t="s">
        <v>31</v>
      </c>
      <c r="F229" s="170"/>
      <c r="G229" s="171"/>
      <c r="H229" s="11" t="s">
        <v>964</v>
      </c>
      <c r="I229" s="14">
        <v>1.49</v>
      </c>
      <c r="J229" s="121">
        <f t="shared" si="3"/>
        <v>14.9</v>
      </c>
      <c r="K229" s="127"/>
    </row>
    <row r="230" spans="1:11" ht="24">
      <c r="A230" s="126"/>
      <c r="B230" s="119">
        <v>10</v>
      </c>
      <c r="C230" s="10" t="s">
        <v>962</v>
      </c>
      <c r="D230" s="130" t="s">
        <v>963</v>
      </c>
      <c r="E230" s="130" t="s">
        <v>32</v>
      </c>
      <c r="F230" s="170"/>
      <c r="G230" s="171"/>
      <c r="H230" s="11" t="s">
        <v>964</v>
      </c>
      <c r="I230" s="14">
        <v>1.49</v>
      </c>
      <c r="J230" s="121">
        <f t="shared" si="3"/>
        <v>14.9</v>
      </c>
      <c r="K230" s="127"/>
    </row>
    <row r="231" spans="1:11" ht="24">
      <c r="A231" s="126"/>
      <c r="B231" s="147">
        <v>8</v>
      </c>
      <c r="C231" s="152" t="s">
        <v>962</v>
      </c>
      <c r="D231" s="158" t="s">
        <v>963</v>
      </c>
      <c r="E231" s="158" t="s">
        <v>33</v>
      </c>
      <c r="F231" s="180"/>
      <c r="G231" s="181"/>
      <c r="H231" s="155" t="s">
        <v>964</v>
      </c>
      <c r="I231" s="164">
        <v>1.49</v>
      </c>
      <c r="J231" s="154">
        <f t="shared" si="3"/>
        <v>11.92</v>
      </c>
      <c r="K231" s="127"/>
    </row>
    <row r="232" spans="1:11" ht="24">
      <c r="A232" s="126"/>
      <c r="B232" s="119">
        <v>10</v>
      </c>
      <c r="C232" s="10" t="s">
        <v>965</v>
      </c>
      <c r="D232" s="130" t="s">
        <v>966</v>
      </c>
      <c r="E232" s="130" t="s">
        <v>30</v>
      </c>
      <c r="F232" s="170"/>
      <c r="G232" s="171"/>
      <c r="H232" s="11" t="s">
        <v>967</v>
      </c>
      <c r="I232" s="14">
        <v>0.68</v>
      </c>
      <c r="J232" s="121">
        <f t="shared" si="3"/>
        <v>6.8000000000000007</v>
      </c>
      <c r="K232" s="127"/>
    </row>
    <row r="233" spans="1:11" ht="24">
      <c r="A233" s="126"/>
      <c r="B233" s="119">
        <v>10</v>
      </c>
      <c r="C233" s="10" t="s">
        <v>965</v>
      </c>
      <c r="D233" s="130" t="s">
        <v>966</v>
      </c>
      <c r="E233" s="130" t="s">
        <v>31</v>
      </c>
      <c r="F233" s="170"/>
      <c r="G233" s="171"/>
      <c r="H233" s="11" t="s">
        <v>967</v>
      </c>
      <c r="I233" s="14">
        <v>0.68</v>
      </c>
      <c r="J233" s="121">
        <f t="shared" si="3"/>
        <v>6.8000000000000007</v>
      </c>
      <c r="K233" s="127"/>
    </row>
    <row r="234" spans="1:11">
      <c r="A234" s="126"/>
      <c r="B234" s="119">
        <v>6</v>
      </c>
      <c r="C234" s="10" t="s">
        <v>968</v>
      </c>
      <c r="D234" s="130" t="s">
        <v>969</v>
      </c>
      <c r="E234" s="130" t="s">
        <v>729</v>
      </c>
      <c r="F234" s="170"/>
      <c r="G234" s="171"/>
      <c r="H234" s="11" t="s">
        <v>970</v>
      </c>
      <c r="I234" s="14">
        <v>1.19</v>
      </c>
      <c r="J234" s="121">
        <f t="shared" si="3"/>
        <v>7.14</v>
      </c>
      <c r="K234" s="127"/>
    </row>
    <row r="235" spans="1:11">
      <c r="A235" s="126"/>
      <c r="B235" s="119">
        <v>6</v>
      </c>
      <c r="C235" s="10" t="s">
        <v>968</v>
      </c>
      <c r="D235" s="130" t="s">
        <v>971</v>
      </c>
      <c r="E235" s="130" t="s">
        <v>972</v>
      </c>
      <c r="F235" s="170"/>
      <c r="G235" s="171"/>
      <c r="H235" s="11" t="s">
        <v>970</v>
      </c>
      <c r="I235" s="14">
        <v>1.24</v>
      </c>
      <c r="J235" s="121">
        <f t="shared" si="3"/>
        <v>7.4399999999999995</v>
      </c>
      <c r="K235" s="127"/>
    </row>
    <row r="236" spans="1:11">
      <c r="A236" s="126"/>
      <c r="B236" s="119">
        <v>6</v>
      </c>
      <c r="C236" s="10" t="s">
        <v>968</v>
      </c>
      <c r="D236" s="130" t="s">
        <v>973</v>
      </c>
      <c r="E236" s="130" t="s">
        <v>745</v>
      </c>
      <c r="F236" s="170"/>
      <c r="G236" s="171"/>
      <c r="H236" s="11" t="s">
        <v>970</v>
      </c>
      <c r="I236" s="14">
        <v>1.39</v>
      </c>
      <c r="J236" s="121">
        <f t="shared" si="3"/>
        <v>8.34</v>
      </c>
      <c r="K236" s="127"/>
    </row>
    <row r="237" spans="1:11" ht="24">
      <c r="A237" s="126"/>
      <c r="B237" s="119">
        <v>10</v>
      </c>
      <c r="C237" s="10" t="s">
        <v>974</v>
      </c>
      <c r="D237" s="130" t="s">
        <v>975</v>
      </c>
      <c r="E237" s="130" t="s">
        <v>740</v>
      </c>
      <c r="F237" s="170"/>
      <c r="G237" s="171"/>
      <c r="H237" s="11" t="s">
        <v>1580</v>
      </c>
      <c r="I237" s="14">
        <v>1.59</v>
      </c>
      <c r="J237" s="121">
        <f t="shared" si="3"/>
        <v>15.9</v>
      </c>
      <c r="K237" s="127"/>
    </row>
    <row r="238" spans="1:11">
      <c r="A238" s="126"/>
      <c r="B238" s="119">
        <v>10</v>
      </c>
      <c r="C238" s="10" t="s">
        <v>976</v>
      </c>
      <c r="D238" s="130" t="s">
        <v>977</v>
      </c>
      <c r="E238" s="130" t="s">
        <v>978</v>
      </c>
      <c r="F238" s="170"/>
      <c r="G238" s="171"/>
      <c r="H238" s="11" t="s">
        <v>979</v>
      </c>
      <c r="I238" s="14">
        <v>1.39</v>
      </c>
      <c r="J238" s="121">
        <f t="shared" si="3"/>
        <v>13.899999999999999</v>
      </c>
      <c r="K238" s="127"/>
    </row>
    <row r="239" spans="1:11">
      <c r="A239" s="126"/>
      <c r="B239" s="119">
        <v>10</v>
      </c>
      <c r="C239" s="10" t="s">
        <v>976</v>
      </c>
      <c r="D239" s="130" t="s">
        <v>980</v>
      </c>
      <c r="E239" s="130" t="s">
        <v>742</v>
      </c>
      <c r="F239" s="170"/>
      <c r="G239" s="171"/>
      <c r="H239" s="11" t="s">
        <v>979</v>
      </c>
      <c r="I239" s="14">
        <v>2.2400000000000002</v>
      </c>
      <c r="J239" s="121">
        <f t="shared" si="3"/>
        <v>22.400000000000002</v>
      </c>
      <c r="K239" s="127"/>
    </row>
    <row r="240" spans="1:11">
      <c r="A240" s="126"/>
      <c r="B240" s="119">
        <v>10</v>
      </c>
      <c r="C240" s="10" t="s">
        <v>981</v>
      </c>
      <c r="D240" s="130" t="s">
        <v>982</v>
      </c>
      <c r="E240" s="130" t="s">
        <v>983</v>
      </c>
      <c r="F240" s="170"/>
      <c r="G240" s="171"/>
      <c r="H240" s="11" t="s">
        <v>984</v>
      </c>
      <c r="I240" s="14">
        <v>2.29</v>
      </c>
      <c r="J240" s="121">
        <f t="shared" si="3"/>
        <v>22.9</v>
      </c>
      <c r="K240" s="127"/>
    </row>
    <row r="241" spans="1:11">
      <c r="A241" s="126"/>
      <c r="B241" s="119">
        <v>2</v>
      </c>
      <c r="C241" s="10" t="s">
        <v>981</v>
      </c>
      <c r="D241" s="130" t="s">
        <v>985</v>
      </c>
      <c r="E241" s="130" t="s">
        <v>986</v>
      </c>
      <c r="F241" s="170"/>
      <c r="G241" s="171"/>
      <c r="H241" s="11" t="s">
        <v>984</v>
      </c>
      <c r="I241" s="14">
        <v>4.1399999999999997</v>
      </c>
      <c r="J241" s="121">
        <f t="shared" si="3"/>
        <v>8.2799999999999994</v>
      </c>
      <c r="K241" s="127"/>
    </row>
    <row r="242" spans="1:11">
      <c r="A242" s="126"/>
      <c r="B242" s="119">
        <v>10</v>
      </c>
      <c r="C242" s="10" t="s">
        <v>987</v>
      </c>
      <c r="D242" s="130" t="s">
        <v>988</v>
      </c>
      <c r="E242" s="130" t="s">
        <v>733</v>
      </c>
      <c r="F242" s="170"/>
      <c r="G242" s="171"/>
      <c r="H242" s="11" t="s">
        <v>989</v>
      </c>
      <c r="I242" s="14">
        <v>1.29</v>
      </c>
      <c r="J242" s="121">
        <f t="shared" si="3"/>
        <v>12.9</v>
      </c>
      <c r="K242" s="127"/>
    </row>
    <row r="243" spans="1:11">
      <c r="A243" s="126"/>
      <c r="B243" s="119">
        <v>10</v>
      </c>
      <c r="C243" s="10" t="s">
        <v>987</v>
      </c>
      <c r="D243" s="130" t="s">
        <v>990</v>
      </c>
      <c r="E243" s="130" t="s">
        <v>978</v>
      </c>
      <c r="F243" s="170"/>
      <c r="G243" s="171"/>
      <c r="H243" s="11" t="s">
        <v>989</v>
      </c>
      <c r="I243" s="14">
        <v>1.39</v>
      </c>
      <c r="J243" s="121">
        <f t="shared" si="3"/>
        <v>13.899999999999999</v>
      </c>
      <c r="K243" s="127"/>
    </row>
    <row r="244" spans="1:11">
      <c r="A244" s="126"/>
      <c r="B244" s="119">
        <v>6</v>
      </c>
      <c r="C244" s="10" t="s">
        <v>987</v>
      </c>
      <c r="D244" s="130" t="s">
        <v>991</v>
      </c>
      <c r="E244" s="130" t="s">
        <v>738</v>
      </c>
      <c r="F244" s="170"/>
      <c r="G244" s="171"/>
      <c r="H244" s="11" t="s">
        <v>989</v>
      </c>
      <c r="I244" s="14">
        <v>1.79</v>
      </c>
      <c r="J244" s="121">
        <f t="shared" si="3"/>
        <v>10.74</v>
      </c>
      <c r="K244" s="127"/>
    </row>
    <row r="245" spans="1:11">
      <c r="A245" s="126"/>
      <c r="B245" s="119">
        <v>6</v>
      </c>
      <c r="C245" s="10" t="s">
        <v>987</v>
      </c>
      <c r="D245" s="130" t="s">
        <v>992</v>
      </c>
      <c r="E245" s="130" t="s">
        <v>742</v>
      </c>
      <c r="F245" s="170"/>
      <c r="G245" s="171"/>
      <c r="H245" s="11" t="s">
        <v>989</v>
      </c>
      <c r="I245" s="14">
        <v>2.09</v>
      </c>
      <c r="J245" s="121">
        <f t="shared" si="3"/>
        <v>12.54</v>
      </c>
      <c r="K245" s="127"/>
    </row>
    <row r="246" spans="1:11" ht="24">
      <c r="A246" s="126"/>
      <c r="B246" s="119">
        <v>6</v>
      </c>
      <c r="C246" s="10" t="s">
        <v>993</v>
      </c>
      <c r="D246" s="130" t="s">
        <v>994</v>
      </c>
      <c r="E246" s="130" t="s">
        <v>735</v>
      </c>
      <c r="F246" s="170" t="s">
        <v>279</v>
      </c>
      <c r="G246" s="171"/>
      <c r="H246" s="11" t="s">
        <v>1581</v>
      </c>
      <c r="I246" s="14">
        <v>1.99</v>
      </c>
      <c r="J246" s="121">
        <f t="shared" si="3"/>
        <v>11.94</v>
      </c>
      <c r="K246" s="127"/>
    </row>
    <row r="247" spans="1:11" ht="24">
      <c r="A247" s="126"/>
      <c r="B247" s="119">
        <v>6</v>
      </c>
      <c r="C247" s="10" t="s">
        <v>993</v>
      </c>
      <c r="D247" s="130" t="s">
        <v>995</v>
      </c>
      <c r="E247" s="130" t="s">
        <v>740</v>
      </c>
      <c r="F247" s="170" t="s">
        <v>278</v>
      </c>
      <c r="G247" s="171"/>
      <c r="H247" s="11" t="s">
        <v>1581</v>
      </c>
      <c r="I247" s="14">
        <v>2.64</v>
      </c>
      <c r="J247" s="121">
        <f t="shared" si="3"/>
        <v>15.84</v>
      </c>
      <c r="K247" s="127"/>
    </row>
    <row r="248" spans="1:11">
      <c r="A248" s="126"/>
      <c r="B248" s="119">
        <v>10</v>
      </c>
      <c r="C248" s="10" t="s">
        <v>996</v>
      </c>
      <c r="D248" s="130" t="s">
        <v>997</v>
      </c>
      <c r="E248" s="130" t="s">
        <v>745</v>
      </c>
      <c r="F248" s="170"/>
      <c r="G248" s="171"/>
      <c r="H248" s="11" t="s">
        <v>998</v>
      </c>
      <c r="I248" s="14">
        <v>1.36</v>
      </c>
      <c r="J248" s="121">
        <f t="shared" si="3"/>
        <v>13.600000000000001</v>
      </c>
      <c r="K248" s="127"/>
    </row>
    <row r="249" spans="1:11">
      <c r="A249" s="126"/>
      <c r="B249" s="119">
        <v>10</v>
      </c>
      <c r="C249" s="10" t="s">
        <v>996</v>
      </c>
      <c r="D249" s="130" t="s">
        <v>999</v>
      </c>
      <c r="E249" s="130" t="s">
        <v>738</v>
      </c>
      <c r="F249" s="170"/>
      <c r="G249" s="171"/>
      <c r="H249" s="11" t="s">
        <v>998</v>
      </c>
      <c r="I249" s="14">
        <v>2.52</v>
      </c>
      <c r="J249" s="121">
        <f t="shared" si="3"/>
        <v>25.2</v>
      </c>
      <c r="K249" s="127"/>
    </row>
    <row r="250" spans="1:11" ht="24">
      <c r="A250" s="126"/>
      <c r="B250" s="119">
        <v>50</v>
      </c>
      <c r="C250" s="10" t="s">
        <v>1000</v>
      </c>
      <c r="D250" s="130" t="s">
        <v>1001</v>
      </c>
      <c r="E250" s="130"/>
      <c r="F250" s="170"/>
      <c r="G250" s="171"/>
      <c r="H250" s="11" t="s">
        <v>1002</v>
      </c>
      <c r="I250" s="14">
        <v>0.79</v>
      </c>
      <c r="J250" s="121">
        <f t="shared" si="3"/>
        <v>39.5</v>
      </c>
      <c r="K250" s="127"/>
    </row>
    <row r="251" spans="1:11" ht="24">
      <c r="A251" s="126"/>
      <c r="B251" s="119">
        <v>20</v>
      </c>
      <c r="C251" s="10" t="s">
        <v>1003</v>
      </c>
      <c r="D251" s="130" t="s">
        <v>1004</v>
      </c>
      <c r="E251" s="130" t="s">
        <v>578</v>
      </c>
      <c r="F251" s="170"/>
      <c r="G251" s="171"/>
      <c r="H251" s="11" t="s">
        <v>1005</v>
      </c>
      <c r="I251" s="14">
        <v>2.73</v>
      </c>
      <c r="J251" s="121">
        <f t="shared" si="3"/>
        <v>54.6</v>
      </c>
      <c r="K251" s="127"/>
    </row>
    <row r="252" spans="1:11" ht="24">
      <c r="A252" s="126"/>
      <c r="B252" s="119">
        <v>20</v>
      </c>
      <c r="C252" s="10" t="s">
        <v>1003</v>
      </c>
      <c r="D252" s="130" t="s">
        <v>1006</v>
      </c>
      <c r="E252" s="130" t="s">
        <v>1007</v>
      </c>
      <c r="F252" s="170"/>
      <c r="G252" s="171"/>
      <c r="H252" s="11" t="s">
        <v>1005</v>
      </c>
      <c r="I252" s="14">
        <v>2.84</v>
      </c>
      <c r="J252" s="121">
        <f t="shared" si="3"/>
        <v>56.8</v>
      </c>
      <c r="K252" s="127"/>
    </row>
    <row r="253" spans="1:11" ht="24">
      <c r="A253" s="126"/>
      <c r="B253" s="119">
        <v>20</v>
      </c>
      <c r="C253" s="10" t="s">
        <v>1003</v>
      </c>
      <c r="D253" s="130" t="s">
        <v>1008</v>
      </c>
      <c r="E253" s="130" t="s">
        <v>1009</v>
      </c>
      <c r="F253" s="170"/>
      <c r="G253" s="171"/>
      <c r="H253" s="11" t="s">
        <v>1005</v>
      </c>
      <c r="I253" s="14">
        <v>3.31</v>
      </c>
      <c r="J253" s="121">
        <f t="shared" si="3"/>
        <v>66.2</v>
      </c>
      <c r="K253" s="127"/>
    </row>
    <row r="254" spans="1:11" ht="24">
      <c r="A254" s="126"/>
      <c r="B254" s="119">
        <v>10</v>
      </c>
      <c r="C254" s="10" t="s">
        <v>1003</v>
      </c>
      <c r="D254" s="130" t="s">
        <v>1010</v>
      </c>
      <c r="E254" s="130" t="s">
        <v>304</v>
      </c>
      <c r="F254" s="170"/>
      <c r="G254" s="171"/>
      <c r="H254" s="11" t="s">
        <v>1005</v>
      </c>
      <c r="I254" s="14">
        <v>3.81</v>
      </c>
      <c r="J254" s="121">
        <f t="shared" si="3"/>
        <v>38.1</v>
      </c>
      <c r="K254" s="127"/>
    </row>
    <row r="255" spans="1:11" ht="24">
      <c r="A255" s="126"/>
      <c r="B255" s="119">
        <v>20</v>
      </c>
      <c r="C255" s="10" t="s">
        <v>1011</v>
      </c>
      <c r="D255" s="130" t="s">
        <v>1012</v>
      </c>
      <c r="E255" s="130" t="s">
        <v>320</v>
      </c>
      <c r="F255" s="170"/>
      <c r="G255" s="171"/>
      <c r="H255" s="11" t="s">
        <v>1013</v>
      </c>
      <c r="I255" s="14">
        <v>0.69</v>
      </c>
      <c r="J255" s="121">
        <f t="shared" si="3"/>
        <v>13.799999999999999</v>
      </c>
      <c r="K255" s="127"/>
    </row>
    <row r="256" spans="1:11">
      <c r="A256" s="126"/>
      <c r="B256" s="119">
        <v>10</v>
      </c>
      <c r="C256" s="10" t="s">
        <v>1014</v>
      </c>
      <c r="D256" s="130" t="s">
        <v>1015</v>
      </c>
      <c r="E256" s="130" t="s">
        <v>300</v>
      </c>
      <c r="F256" s="170" t="s">
        <v>646</v>
      </c>
      <c r="G256" s="171"/>
      <c r="H256" s="11" t="s">
        <v>1016</v>
      </c>
      <c r="I256" s="14">
        <v>0.69</v>
      </c>
      <c r="J256" s="121">
        <f t="shared" si="3"/>
        <v>6.8999999999999995</v>
      </c>
      <c r="K256" s="127"/>
    </row>
    <row r="257" spans="1:11" ht="24">
      <c r="A257" s="126"/>
      <c r="B257" s="119">
        <v>5</v>
      </c>
      <c r="C257" s="10" t="s">
        <v>1017</v>
      </c>
      <c r="D257" s="130" t="s">
        <v>1018</v>
      </c>
      <c r="E257" s="130"/>
      <c r="F257" s="170"/>
      <c r="G257" s="171"/>
      <c r="H257" s="11" t="s">
        <v>1019</v>
      </c>
      <c r="I257" s="14">
        <v>1.69</v>
      </c>
      <c r="J257" s="121">
        <f t="shared" si="3"/>
        <v>8.4499999999999993</v>
      </c>
      <c r="K257" s="127"/>
    </row>
    <row r="258" spans="1:11">
      <c r="A258" s="126"/>
      <c r="B258" s="119">
        <v>20</v>
      </c>
      <c r="C258" s="10" t="s">
        <v>1020</v>
      </c>
      <c r="D258" s="130" t="s">
        <v>1021</v>
      </c>
      <c r="E258" s="130" t="s">
        <v>30</v>
      </c>
      <c r="F258" s="170" t="s">
        <v>279</v>
      </c>
      <c r="G258" s="171"/>
      <c r="H258" s="11" t="s">
        <v>1022</v>
      </c>
      <c r="I258" s="14">
        <v>0.23</v>
      </c>
      <c r="J258" s="121">
        <f t="shared" si="3"/>
        <v>4.6000000000000005</v>
      </c>
      <c r="K258" s="127"/>
    </row>
    <row r="259" spans="1:11">
      <c r="A259" s="126"/>
      <c r="B259" s="119">
        <v>20</v>
      </c>
      <c r="C259" s="10" t="s">
        <v>1020</v>
      </c>
      <c r="D259" s="130" t="s">
        <v>1021</v>
      </c>
      <c r="E259" s="130" t="s">
        <v>30</v>
      </c>
      <c r="F259" s="170" t="s">
        <v>589</v>
      </c>
      <c r="G259" s="171"/>
      <c r="H259" s="11" t="s">
        <v>1022</v>
      </c>
      <c r="I259" s="14">
        <v>0.23</v>
      </c>
      <c r="J259" s="121">
        <f t="shared" si="3"/>
        <v>4.6000000000000005</v>
      </c>
      <c r="K259" s="127"/>
    </row>
    <row r="260" spans="1:11">
      <c r="A260" s="126"/>
      <c r="B260" s="119">
        <v>20</v>
      </c>
      <c r="C260" s="10" t="s">
        <v>1020</v>
      </c>
      <c r="D260" s="130" t="s">
        <v>1021</v>
      </c>
      <c r="E260" s="130" t="s">
        <v>30</v>
      </c>
      <c r="F260" s="170" t="s">
        <v>115</v>
      </c>
      <c r="G260" s="171"/>
      <c r="H260" s="11" t="s">
        <v>1022</v>
      </c>
      <c r="I260" s="14">
        <v>0.23</v>
      </c>
      <c r="J260" s="121">
        <f t="shared" si="3"/>
        <v>4.6000000000000005</v>
      </c>
      <c r="K260" s="127"/>
    </row>
    <row r="261" spans="1:11">
      <c r="A261" s="126"/>
      <c r="B261" s="119">
        <v>20</v>
      </c>
      <c r="C261" s="10" t="s">
        <v>1020</v>
      </c>
      <c r="D261" s="130" t="s">
        <v>1021</v>
      </c>
      <c r="E261" s="130" t="s">
        <v>31</v>
      </c>
      <c r="F261" s="170" t="s">
        <v>279</v>
      </c>
      <c r="G261" s="171"/>
      <c r="H261" s="11" t="s">
        <v>1022</v>
      </c>
      <c r="I261" s="14">
        <v>0.23</v>
      </c>
      <c r="J261" s="121">
        <f t="shared" si="3"/>
        <v>4.6000000000000005</v>
      </c>
      <c r="K261" s="127"/>
    </row>
    <row r="262" spans="1:11">
      <c r="A262" s="126"/>
      <c r="B262" s="119">
        <v>20</v>
      </c>
      <c r="C262" s="10" t="s">
        <v>1020</v>
      </c>
      <c r="D262" s="130" t="s">
        <v>1021</v>
      </c>
      <c r="E262" s="130" t="s">
        <v>31</v>
      </c>
      <c r="F262" s="170" t="s">
        <v>589</v>
      </c>
      <c r="G262" s="171"/>
      <c r="H262" s="11" t="s">
        <v>1022</v>
      </c>
      <c r="I262" s="14">
        <v>0.23</v>
      </c>
      <c r="J262" s="121">
        <f t="shared" si="3"/>
        <v>4.6000000000000005</v>
      </c>
      <c r="K262" s="127"/>
    </row>
    <row r="263" spans="1:11">
      <c r="A263" s="126"/>
      <c r="B263" s="119">
        <v>20</v>
      </c>
      <c r="C263" s="10" t="s">
        <v>1020</v>
      </c>
      <c r="D263" s="130" t="s">
        <v>1021</v>
      </c>
      <c r="E263" s="130" t="s">
        <v>31</v>
      </c>
      <c r="F263" s="170" t="s">
        <v>115</v>
      </c>
      <c r="G263" s="171"/>
      <c r="H263" s="11" t="s">
        <v>1022</v>
      </c>
      <c r="I263" s="14">
        <v>0.23</v>
      </c>
      <c r="J263" s="121">
        <f t="shared" si="3"/>
        <v>4.6000000000000005</v>
      </c>
      <c r="K263" s="127"/>
    </row>
    <row r="264" spans="1:11" ht="24">
      <c r="A264" s="126"/>
      <c r="B264" s="119">
        <v>6</v>
      </c>
      <c r="C264" s="10" t="s">
        <v>1023</v>
      </c>
      <c r="D264" s="130" t="s">
        <v>1024</v>
      </c>
      <c r="E264" s="130" t="s">
        <v>1025</v>
      </c>
      <c r="F264" s="170"/>
      <c r="G264" s="171"/>
      <c r="H264" s="11" t="s">
        <v>1026</v>
      </c>
      <c r="I264" s="14">
        <v>2.19</v>
      </c>
      <c r="J264" s="121">
        <f t="shared" si="3"/>
        <v>13.14</v>
      </c>
      <c r="K264" s="127"/>
    </row>
    <row r="265" spans="1:11" ht="24">
      <c r="A265" s="126"/>
      <c r="B265" s="119">
        <v>6</v>
      </c>
      <c r="C265" s="10" t="s">
        <v>1023</v>
      </c>
      <c r="D265" s="130" t="s">
        <v>1027</v>
      </c>
      <c r="E265" s="130" t="s">
        <v>733</v>
      </c>
      <c r="F265" s="170"/>
      <c r="G265" s="171"/>
      <c r="H265" s="11" t="s">
        <v>1026</v>
      </c>
      <c r="I265" s="14">
        <v>2.64</v>
      </c>
      <c r="J265" s="121">
        <f t="shared" si="3"/>
        <v>15.84</v>
      </c>
      <c r="K265" s="127"/>
    </row>
    <row r="266" spans="1:11" ht="24">
      <c r="A266" s="126"/>
      <c r="B266" s="119">
        <v>6</v>
      </c>
      <c r="C266" s="10" t="s">
        <v>1023</v>
      </c>
      <c r="D266" s="130" t="s">
        <v>1028</v>
      </c>
      <c r="E266" s="130" t="s">
        <v>978</v>
      </c>
      <c r="F266" s="170"/>
      <c r="G266" s="171"/>
      <c r="H266" s="11" t="s">
        <v>1026</v>
      </c>
      <c r="I266" s="14">
        <v>2.89</v>
      </c>
      <c r="J266" s="121">
        <f t="shared" si="3"/>
        <v>17.34</v>
      </c>
      <c r="K266" s="127"/>
    </row>
    <row r="267" spans="1:11" ht="24">
      <c r="A267" s="126"/>
      <c r="B267" s="119">
        <v>6</v>
      </c>
      <c r="C267" s="10" t="s">
        <v>1023</v>
      </c>
      <c r="D267" s="130" t="s">
        <v>1029</v>
      </c>
      <c r="E267" s="130" t="s">
        <v>1030</v>
      </c>
      <c r="F267" s="170"/>
      <c r="G267" s="171"/>
      <c r="H267" s="11" t="s">
        <v>1026</v>
      </c>
      <c r="I267" s="14">
        <v>3.14</v>
      </c>
      <c r="J267" s="121">
        <f t="shared" si="3"/>
        <v>18.84</v>
      </c>
      <c r="K267" s="127"/>
    </row>
    <row r="268" spans="1:11" ht="24">
      <c r="A268" s="126"/>
      <c r="B268" s="119">
        <v>2</v>
      </c>
      <c r="C268" s="10" t="s">
        <v>1023</v>
      </c>
      <c r="D268" s="130" t="s">
        <v>1031</v>
      </c>
      <c r="E268" s="130" t="s">
        <v>738</v>
      </c>
      <c r="F268" s="170"/>
      <c r="G268" s="171"/>
      <c r="H268" s="11" t="s">
        <v>1026</v>
      </c>
      <c r="I268" s="14">
        <v>3.64</v>
      </c>
      <c r="J268" s="121">
        <f t="shared" si="3"/>
        <v>7.28</v>
      </c>
      <c r="K268" s="127"/>
    </row>
    <row r="269" spans="1:11" ht="24">
      <c r="A269" s="126"/>
      <c r="B269" s="119">
        <v>2</v>
      </c>
      <c r="C269" s="10" t="s">
        <v>1023</v>
      </c>
      <c r="D269" s="130" t="s">
        <v>1032</v>
      </c>
      <c r="E269" s="130" t="s">
        <v>740</v>
      </c>
      <c r="F269" s="170"/>
      <c r="G269" s="171"/>
      <c r="H269" s="11" t="s">
        <v>1026</v>
      </c>
      <c r="I269" s="14">
        <v>3.89</v>
      </c>
      <c r="J269" s="121">
        <f t="shared" si="3"/>
        <v>7.78</v>
      </c>
      <c r="K269" s="127"/>
    </row>
    <row r="270" spans="1:11" ht="24">
      <c r="A270" s="126"/>
      <c r="B270" s="119">
        <v>2</v>
      </c>
      <c r="C270" s="10" t="s">
        <v>1023</v>
      </c>
      <c r="D270" s="130" t="s">
        <v>1033</v>
      </c>
      <c r="E270" s="130" t="s">
        <v>742</v>
      </c>
      <c r="F270" s="170"/>
      <c r="G270" s="171"/>
      <c r="H270" s="11" t="s">
        <v>1026</v>
      </c>
      <c r="I270" s="14">
        <v>4.1399999999999997</v>
      </c>
      <c r="J270" s="121">
        <f t="shared" si="3"/>
        <v>8.2799999999999994</v>
      </c>
      <c r="K270" s="127"/>
    </row>
    <row r="271" spans="1:11">
      <c r="A271" s="126"/>
      <c r="B271" s="119">
        <v>10</v>
      </c>
      <c r="C271" s="10" t="s">
        <v>1034</v>
      </c>
      <c r="D271" s="130" t="s">
        <v>1035</v>
      </c>
      <c r="E271" s="130" t="s">
        <v>978</v>
      </c>
      <c r="F271" s="170"/>
      <c r="G271" s="171"/>
      <c r="H271" s="11" t="s">
        <v>1036</v>
      </c>
      <c r="I271" s="14">
        <v>2.44</v>
      </c>
      <c r="J271" s="121">
        <f t="shared" si="3"/>
        <v>24.4</v>
      </c>
      <c r="K271" s="127"/>
    </row>
    <row r="272" spans="1:11">
      <c r="A272" s="126"/>
      <c r="B272" s="119">
        <v>10</v>
      </c>
      <c r="C272" s="10" t="s">
        <v>1034</v>
      </c>
      <c r="D272" s="130" t="s">
        <v>1037</v>
      </c>
      <c r="E272" s="130" t="s">
        <v>1030</v>
      </c>
      <c r="F272" s="170"/>
      <c r="G272" s="171"/>
      <c r="H272" s="11" t="s">
        <v>1036</v>
      </c>
      <c r="I272" s="14">
        <v>2.79</v>
      </c>
      <c r="J272" s="121">
        <f t="shared" si="3"/>
        <v>27.9</v>
      </c>
      <c r="K272" s="127"/>
    </row>
    <row r="273" spans="1:11">
      <c r="A273" s="126"/>
      <c r="B273" s="119">
        <v>10</v>
      </c>
      <c r="C273" s="10" t="s">
        <v>1038</v>
      </c>
      <c r="D273" s="130" t="s">
        <v>1039</v>
      </c>
      <c r="E273" s="130" t="s">
        <v>1025</v>
      </c>
      <c r="F273" s="170" t="s">
        <v>279</v>
      </c>
      <c r="G273" s="171"/>
      <c r="H273" s="11" t="s">
        <v>1040</v>
      </c>
      <c r="I273" s="14">
        <v>0.24</v>
      </c>
      <c r="J273" s="121">
        <f t="shared" si="3"/>
        <v>2.4</v>
      </c>
      <c r="K273" s="127"/>
    </row>
    <row r="274" spans="1:11" ht="24">
      <c r="A274" s="126"/>
      <c r="B274" s="119">
        <v>6</v>
      </c>
      <c r="C274" s="10" t="s">
        <v>1041</v>
      </c>
      <c r="D274" s="130" t="s">
        <v>1042</v>
      </c>
      <c r="E274" s="130" t="s">
        <v>972</v>
      </c>
      <c r="F274" s="170" t="s">
        <v>112</v>
      </c>
      <c r="G274" s="171"/>
      <c r="H274" s="11" t="s">
        <v>1043</v>
      </c>
      <c r="I274" s="14">
        <v>2.44</v>
      </c>
      <c r="J274" s="121">
        <f t="shared" si="3"/>
        <v>14.64</v>
      </c>
      <c r="K274" s="127"/>
    </row>
    <row r="275" spans="1:11" ht="24">
      <c r="A275" s="126"/>
      <c r="B275" s="119">
        <v>4</v>
      </c>
      <c r="C275" s="10" t="s">
        <v>1041</v>
      </c>
      <c r="D275" s="130" t="s">
        <v>1044</v>
      </c>
      <c r="E275" s="130" t="s">
        <v>738</v>
      </c>
      <c r="F275" s="170" t="s">
        <v>112</v>
      </c>
      <c r="G275" s="171"/>
      <c r="H275" s="11" t="s">
        <v>1043</v>
      </c>
      <c r="I275" s="14">
        <v>5.99</v>
      </c>
      <c r="J275" s="121">
        <f t="shared" si="3"/>
        <v>23.96</v>
      </c>
      <c r="K275" s="127"/>
    </row>
    <row r="276" spans="1:11" ht="36">
      <c r="A276" s="126"/>
      <c r="B276" s="119">
        <v>10</v>
      </c>
      <c r="C276" s="10" t="s">
        <v>1045</v>
      </c>
      <c r="D276" s="130" t="s">
        <v>1046</v>
      </c>
      <c r="E276" s="130" t="s">
        <v>729</v>
      </c>
      <c r="F276" s="170" t="s">
        <v>218</v>
      </c>
      <c r="G276" s="171"/>
      <c r="H276" s="11" t="s">
        <v>1047</v>
      </c>
      <c r="I276" s="14">
        <v>2.29</v>
      </c>
      <c r="J276" s="121">
        <f t="shared" si="3"/>
        <v>22.9</v>
      </c>
      <c r="K276" s="127"/>
    </row>
    <row r="277" spans="1:11" ht="36">
      <c r="A277" s="126"/>
      <c r="B277" s="119">
        <v>10</v>
      </c>
      <c r="C277" s="10" t="s">
        <v>1045</v>
      </c>
      <c r="D277" s="130" t="s">
        <v>1048</v>
      </c>
      <c r="E277" s="130" t="s">
        <v>972</v>
      </c>
      <c r="F277" s="170" t="s">
        <v>112</v>
      </c>
      <c r="G277" s="171"/>
      <c r="H277" s="11" t="s">
        <v>1047</v>
      </c>
      <c r="I277" s="14">
        <v>2.54</v>
      </c>
      <c r="J277" s="121">
        <f t="shared" si="3"/>
        <v>25.4</v>
      </c>
      <c r="K277" s="127"/>
    </row>
    <row r="278" spans="1:11" ht="36">
      <c r="A278" s="126"/>
      <c r="B278" s="119">
        <v>10</v>
      </c>
      <c r="C278" s="10" t="s">
        <v>1045</v>
      </c>
      <c r="D278" s="130" t="s">
        <v>1049</v>
      </c>
      <c r="E278" s="130" t="s">
        <v>745</v>
      </c>
      <c r="F278" s="170" t="s">
        <v>112</v>
      </c>
      <c r="G278" s="171"/>
      <c r="H278" s="11" t="s">
        <v>1047</v>
      </c>
      <c r="I278" s="14">
        <v>3.39</v>
      </c>
      <c r="J278" s="121">
        <f t="shared" ref="J278:J341" si="4">I278*B278</f>
        <v>33.9</v>
      </c>
      <c r="K278" s="127"/>
    </row>
    <row r="279" spans="1:11" ht="36">
      <c r="A279" s="126"/>
      <c r="B279" s="119">
        <v>10</v>
      </c>
      <c r="C279" s="10" t="s">
        <v>1045</v>
      </c>
      <c r="D279" s="130" t="s">
        <v>1050</v>
      </c>
      <c r="E279" s="130" t="s">
        <v>733</v>
      </c>
      <c r="F279" s="170" t="s">
        <v>112</v>
      </c>
      <c r="G279" s="171"/>
      <c r="H279" s="11" t="s">
        <v>1047</v>
      </c>
      <c r="I279" s="14">
        <v>3.89</v>
      </c>
      <c r="J279" s="121">
        <f t="shared" si="4"/>
        <v>38.9</v>
      </c>
      <c r="K279" s="127"/>
    </row>
    <row r="280" spans="1:11" ht="36">
      <c r="A280" s="126"/>
      <c r="B280" s="119">
        <v>10</v>
      </c>
      <c r="C280" s="10" t="s">
        <v>1045</v>
      </c>
      <c r="D280" s="130" t="s">
        <v>1051</v>
      </c>
      <c r="E280" s="130" t="s">
        <v>978</v>
      </c>
      <c r="F280" s="170" t="s">
        <v>112</v>
      </c>
      <c r="G280" s="171"/>
      <c r="H280" s="11" t="s">
        <v>1047</v>
      </c>
      <c r="I280" s="14">
        <v>4.49</v>
      </c>
      <c r="J280" s="121">
        <f t="shared" si="4"/>
        <v>44.900000000000006</v>
      </c>
      <c r="K280" s="127"/>
    </row>
    <row r="281" spans="1:11" ht="36">
      <c r="A281" s="126"/>
      <c r="B281" s="119">
        <v>6</v>
      </c>
      <c r="C281" s="10" t="s">
        <v>1045</v>
      </c>
      <c r="D281" s="130" t="s">
        <v>1052</v>
      </c>
      <c r="E281" s="130" t="s">
        <v>740</v>
      </c>
      <c r="F281" s="170" t="s">
        <v>112</v>
      </c>
      <c r="G281" s="171"/>
      <c r="H281" s="11" t="s">
        <v>1047</v>
      </c>
      <c r="I281" s="14">
        <v>6.14</v>
      </c>
      <c r="J281" s="121">
        <f t="shared" si="4"/>
        <v>36.839999999999996</v>
      </c>
      <c r="K281" s="127"/>
    </row>
    <row r="282" spans="1:11" ht="24">
      <c r="A282" s="126"/>
      <c r="B282" s="119">
        <v>6</v>
      </c>
      <c r="C282" s="10" t="s">
        <v>1053</v>
      </c>
      <c r="D282" s="130" t="s">
        <v>1054</v>
      </c>
      <c r="E282" s="130" t="s">
        <v>972</v>
      </c>
      <c r="F282" s="170"/>
      <c r="G282" s="171"/>
      <c r="H282" s="11" t="s">
        <v>1055</v>
      </c>
      <c r="I282" s="14">
        <v>1.39</v>
      </c>
      <c r="J282" s="121">
        <f t="shared" si="4"/>
        <v>8.34</v>
      </c>
      <c r="K282" s="127"/>
    </row>
    <row r="283" spans="1:11" ht="24">
      <c r="A283" s="126"/>
      <c r="B283" s="119">
        <v>6</v>
      </c>
      <c r="C283" s="10" t="s">
        <v>1053</v>
      </c>
      <c r="D283" s="130" t="s">
        <v>1056</v>
      </c>
      <c r="E283" s="130" t="s">
        <v>1025</v>
      </c>
      <c r="F283" s="170"/>
      <c r="G283" s="171"/>
      <c r="H283" s="11" t="s">
        <v>1055</v>
      </c>
      <c r="I283" s="14">
        <v>1.49</v>
      </c>
      <c r="J283" s="121">
        <f t="shared" si="4"/>
        <v>8.94</v>
      </c>
      <c r="K283" s="127"/>
    </row>
    <row r="284" spans="1:11" ht="24">
      <c r="A284" s="126"/>
      <c r="B284" s="119">
        <v>6</v>
      </c>
      <c r="C284" s="10" t="s">
        <v>1053</v>
      </c>
      <c r="D284" s="130" t="s">
        <v>1057</v>
      </c>
      <c r="E284" s="130" t="s">
        <v>745</v>
      </c>
      <c r="F284" s="170"/>
      <c r="G284" s="171"/>
      <c r="H284" s="11" t="s">
        <v>1055</v>
      </c>
      <c r="I284" s="14">
        <v>1.64</v>
      </c>
      <c r="J284" s="121">
        <f t="shared" si="4"/>
        <v>9.84</v>
      </c>
      <c r="K284" s="127"/>
    </row>
    <row r="285" spans="1:11">
      <c r="A285" s="126"/>
      <c r="B285" s="119">
        <v>6</v>
      </c>
      <c r="C285" s="10" t="s">
        <v>1058</v>
      </c>
      <c r="D285" s="130" t="s">
        <v>1059</v>
      </c>
      <c r="E285" s="130" t="s">
        <v>1025</v>
      </c>
      <c r="F285" s="170"/>
      <c r="G285" s="171"/>
      <c r="H285" s="11" t="s">
        <v>1060</v>
      </c>
      <c r="I285" s="14">
        <v>1.1399999999999999</v>
      </c>
      <c r="J285" s="121">
        <f t="shared" si="4"/>
        <v>6.84</v>
      </c>
      <c r="K285" s="127"/>
    </row>
    <row r="286" spans="1:11">
      <c r="A286" s="126"/>
      <c r="B286" s="119">
        <v>6</v>
      </c>
      <c r="C286" s="10" t="s">
        <v>1058</v>
      </c>
      <c r="D286" s="130" t="s">
        <v>1061</v>
      </c>
      <c r="E286" s="130" t="s">
        <v>745</v>
      </c>
      <c r="F286" s="170"/>
      <c r="G286" s="171"/>
      <c r="H286" s="11" t="s">
        <v>1060</v>
      </c>
      <c r="I286" s="14">
        <v>1.29</v>
      </c>
      <c r="J286" s="121">
        <f t="shared" si="4"/>
        <v>7.74</v>
      </c>
      <c r="K286" s="127"/>
    </row>
    <row r="287" spans="1:11">
      <c r="A287" s="126"/>
      <c r="B287" s="119">
        <v>6</v>
      </c>
      <c r="C287" s="10" t="s">
        <v>1062</v>
      </c>
      <c r="D287" s="130" t="s">
        <v>1063</v>
      </c>
      <c r="E287" s="130" t="s">
        <v>738</v>
      </c>
      <c r="F287" s="170"/>
      <c r="G287" s="171"/>
      <c r="H287" s="11" t="s">
        <v>1064</v>
      </c>
      <c r="I287" s="14">
        <v>2.04</v>
      </c>
      <c r="J287" s="121">
        <f t="shared" si="4"/>
        <v>12.24</v>
      </c>
      <c r="K287" s="127"/>
    </row>
    <row r="288" spans="1:11" ht="24">
      <c r="A288" s="126"/>
      <c r="B288" s="119">
        <v>6</v>
      </c>
      <c r="C288" s="10" t="s">
        <v>1065</v>
      </c>
      <c r="D288" s="130" t="s">
        <v>1066</v>
      </c>
      <c r="E288" s="130" t="s">
        <v>972</v>
      </c>
      <c r="F288" s="170" t="s">
        <v>824</v>
      </c>
      <c r="G288" s="171"/>
      <c r="H288" s="11" t="s">
        <v>1067</v>
      </c>
      <c r="I288" s="14">
        <v>3.29</v>
      </c>
      <c r="J288" s="121">
        <f t="shared" si="4"/>
        <v>19.740000000000002</v>
      </c>
      <c r="K288" s="127"/>
    </row>
    <row r="289" spans="1:11" ht="36">
      <c r="A289" s="126"/>
      <c r="B289" s="119">
        <v>10</v>
      </c>
      <c r="C289" s="10" t="s">
        <v>1068</v>
      </c>
      <c r="D289" s="130" t="s">
        <v>1069</v>
      </c>
      <c r="E289" s="130" t="s">
        <v>733</v>
      </c>
      <c r="F289" s="170" t="s">
        <v>279</v>
      </c>
      <c r="G289" s="171"/>
      <c r="H289" s="11" t="s">
        <v>1070</v>
      </c>
      <c r="I289" s="14">
        <v>2.92</v>
      </c>
      <c r="J289" s="121">
        <f t="shared" si="4"/>
        <v>29.2</v>
      </c>
      <c r="K289" s="127"/>
    </row>
    <row r="290" spans="1:11" ht="36">
      <c r="A290" s="126"/>
      <c r="B290" s="119">
        <v>10</v>
      </c>
      <c r="C290" s="10" t="s">
        <v>1068</v>
      </c>
      <c r="D290" s="130" t="s">
        <v>1069</v>
      </c>
      <c r="E290" s="130" t="s">
        <v>733</v>
      </c>
      <c r="F290" s="170" t="s">
        <v>278</v>
      </c>
      <c r="G290" s="171"/>
      <c r="H290" s="11" t="s">
        <v>1070</v>
      </c>
      <c r="I290" s="14">
        <v>2.92</v>
      </c>
      <c r="J290" s="121">
        <f t="shared" si="4"/>
        <v>29.2</v>
      </c>
      <c r="K290" s="127"/>
    </row>
    <row r="291" spans="1:11">
      <c r="A291" s="126"/>
      <c r="B291" s="119">
        <v>20</v>
      </c>
      <c r="C291" s="10" t="s">
        <v>1071</v>
      </c>
      <c r="D291" s="130" t="s">
        <v>1072</v>
      </c>
      <c r="E291" s="130" t="s">
        <v>785</v>
      </c>
      <c r="F291" s="170" t="s">
        <v>679</v>
      </c>
      <c r="G291" s="171"/>
      <c r="H291" s="11" t="s">
        <v>1073</v>
      </c>
      <c r="I291" s="14">
        <v>0.36</v>
      </c>
      <c r="J291" s="121">
        <f t="shared" si="4"/>
        <v>7.1999999999999993</v>
      </c>
      <c r="K291" s="127"/>
    </row>
    <row r="292" spans="1:11">
      <c r="A292" s="126"/>
      <c r="B292" s="119">
        <v>10</v>
      </c>
      <c r="C292" s="10" t="s">
        <v>1071</v>
      </c>
      <c r="D292" s="130" t="s">
        <v>1074</v>
      </c>
      <c r="E292" s="130" t="s">
        <v>729</v>
      </c>
      <c r="F292" s="170" t="s">
        <v>1075</v>
      </c>
      <c r="G292" s="171"/>
      <c r="H292" s="11" t="s">
        <v>1073</v>
      </c>
      <c r="I292" s="14">
        <v>0.38</v>
      </c>
      <c r="J292" s="121">
        <f t="shared" si="4"/>
        <v>3.8</v>
      </c>
      <c r="K292" s="127"/>
    </row>
    <row r="293" spans="1:11">
      <c r="A293" s="126"/>
      <c r="B293" s="119">
        <v>50</v>
      </c>
      <c r="C293" s="10" t="s">
        <v>1071</v>
      </c>
      <c r="D293" s="130" t="s">
        <v>1076</v>
      </c>
      <c r="E293" s="130" t="s">
        <v>1025</v>
      </c>
      <c r="F293" s="170" t="s">
        <v>279</v>
      </c>
      <c r="G293" s="171"/>
      <c r="H293" s="11" t="s">
        <v>1073</v>
      </c>
      <c r="I293" s="14">
        <v>0.48</v>
      </c>
      <c r="J293" s="121">
        <f t="shared" si="4"/>
        <v>24</v>
      </c>
      <c r="K293" s="127"/>
    </row>
    <row r="294" spans="1:11">
      <c r="A294" s="126"/>
      <c r="B294" s="119">
        <v>10</v>
      </c>
      <c r="C294" s="10" t="s">
        <v>1071</v>
      </c>
      <c r="D294" s="130" t="s">
        <v>1076</v>
      </c>
      <c r="E294" s="130" t="s">
        <v>1025</v>
      </c>
      <c r="F294" s="170" t="s">
        <v>1077</v>
      </c>
      <c r="G294" s="171"/>
      <c r="H294" s="11" t="s">
        <v>1073</v>
      </c>
      <c r="I294" s="14">
        <v>0.48</v>
      </c>
      <c r="J294" s="121">
        <f t="shared" si="4"/>
        <v>4.8</v>
      </c>
      <c r="K294" s="127"/>
    </row>
    <row r="295" spans="1:11">
      <c r="A295" s="126"/>
      <c r="B295" s="119">
        <v>50</v>
      </c>
      <c r="C295" s="10" t="s">
        <v>1071</v>
      </c>
      <c r="D295" s="130" t="s">
        <v>1078</v>
      </c>
      <c r="E295" s="130" t="s">
        <v>745</v>
      </c>
      <c r="F295" s="170" t="s">
        <v>279</v>
      </c>
      <c r="G295" s="171"/>
      <c r="H295" s="11" t="s">
        <v>1073</v>
      </c>
      <c r="I295" s="14">
        <v>0.52</v>
      </c>
      <c r="J295" s="121">
        <f t="shared" si="4"/>
        <v>26</v>
      </c>
      <c r="K295" s="127"/>
    </row>
    <row r="296" spans="1:11">
      <c r="A296" s="126"/>
      <c r="B296" s="119">
        <v>20</v>
      </c>
      <c r="C296" s="10" t="s">
        <v>1071</v>
      </c>
      <c r="D296" s="130" t="s">
        <v>1078</v>
      </c>
      <c r="E296" s="130" t="s">
        <v>745</v>
      </c>
      <c r="F296" s="170" t="s">
        <v>679</v>
      </c>
      <c r="G296" s="171"/>
      <c r="H296" s="11" t="s">
        <v>1073</v>
      </c>
      <c r="I296" s="14">
        <v>0.52</v>
      </c>
      <c r="J296" s="121">
        <f t="shared" si="4"/>
        <v>10.4</v>
      </c>
      <c r="K296" s="127"/>
    </row>
    <row r="297" spans="1:11">
      <c r="A297" s="126"/>
      <c r="B297" s="119">
        <v>10</v>
      </c>
      <c r="C297" s="10" t="s">
        <v>1071</v>
      </c>
      <c r="D297" s="130" t="s">
        <v>1078</v>
      </c>
      <c r="E297" s="130" t="s">
        <v>745</v>
      </c>
      <c r="F297" s="170" t="s">
        <v>490</v>
      </c>
      <c r="G297" s="171"/>
      <c r="H297" s="11" t="s">
        <v>1073</v>
      </c>
      <c r="I297" s="14">
        <v>0.52</v>
      </c>
      <c r="J297" s="121">
        <f t="shared" si="4"/>
        <v>5.2</v>
      </c>
      <c r="K297" s="127"/>
    </row>
    <row r="298" spans="1:11">
      <c r="A298" s="126"/>
      <c r="B298" s="119">
        <v>10</v>
      </c>
      <c r="C298" s="10" t="s">
        <v>1071</v>
      </c>
      <c r="D298" s="130" t="s">
        <v>1078</v>
      </c>
      <c r="E298" s="130" t="s">
        <v>745</v>
      </c>
      <c r="F298" s="170" t="s">
        <v>1077</v>
      </c>
      <c r="G298" s="171"/>
      <c r="H298" s="11" t="s">
        <v>1073</v>
      </c>
      <c r="I298" s="14">
        <v>0.52</v>
      </c>
      <c r="J298" s="121">
        <f t="shared" si="4"/>
        <v>5.2</v>
      </c>
      <c r="K298" s="127"/>
    </row>
    <row r="299" spans="1:11">
      <c r="A299" s="126"/>
      <c r="B299" s="119">
        <v>50</v>
      </c>
      <c r="C299" s="10" t="s">
        <v>1071</v>
      </c>
      <c r="D299" s="130" t="s">
        <v>1079</v>
      </c>
      <c r="E299" s="130" t="s">
        <v>733</v>
      </c>
      <c r="F299" s="170" t="s">
        <v>279</v>
      </c>
      <c r="G299" s="171"/>
      <c r="H299" s="11" t="s">
        <v>1073</v>
      </c>
      <c r="I299" s="14">
        <v>0.56000000000000005</v>
      </c>
      <c r="J299" s="121">
        <f t="shared" si="4"/>
        <v>28.000000000000004</v>
      </c>
      <c r="K299" s="127"/>
    </row>
    <row r="300" spans="1:11">
      <c r="A300" s="126"/>
      <c r="B300" s="119">
        <v>20</v>
      </c>
      <c r="C300" s="10" t="s">
        <v>1071</v>
      </c>
      <c r="D300" s="130" t="s">
        <v>1079</v>
      </c>
      <c r="E300" s="130" t="s">
        <v>733</v>
      </c>
      <c r="F300" s="170" t="s">
        <v>679</v>
      </c>
      <c r="G300" s="171"/>
      <c r="H300" s="11" t="s">
        <v>1073</v>
      </c>
      <c r="I300" s="14">
        <v>0.56000000000000005</v>
      </c>
      <c r="J300" s="121">
        <f t="shared" si="4"/>
        <v>11.200000000000001</v>
      </c>
      <c r="K300" s="127"/>
    </row>
    <row r="301" spans="1:11">
      <c r="A301" s="126"/>
      <c r="B301" s="119">
        <v>10</v>
      </c>
      <c r="C301" s="10" t="s">
        <v>1071</v>
      </c>
      <c r="D301" s="130" t="s">
        <v>1079</v>
      </c>
      <c r="E301" s="130" t="s">
        <v>733</v>
      </c>
      <c r="F301" s="170" t="s">
        <v>490</v>
      </c>
      <c r="G301" s="171"/>
      <c r="H301" s="11" t="s">
        <v>1073</v>
      </c>
      <c r="I301" s="14">
        <v>0.56000000000000005</v>
      </c>
      <c r="J301" s="121">
        <f t="shared" si="4"/>
        <v>5.6000000000000005</v>
      </c>
      <c r="K301" s="127"/>
    </row>
    <row r="302" spans="1:11">
      <c r="A302" s="126"/>
      <c r="B302" s="119">
        <v>50</v>
      </c>
      <c r="C302" s="10" t="s">
        <v>1071</v>
      </c>
      <c r="D302" s="130" t="s">
        <v>1080</v>
      </c>
      <c r="E302" s="130" t="s">
        <v>978</v>
      </c>
      <c r="F302" s="170" t="s">
        <v>279</v>
      </c>
      <c r="G302" s="171"/>
      <c r="H302" s="11" t="s">
        <v>1073</v>
      </c>
      <c r="I302" s="14">
        <v>0.62</v>
      </c>
      <c r="J302" s="121">
        <f t="shared" si="4"/>
        <v>31</v>
      </c>
      <c r="K302" s="127"/>
    </row>
    <row r="303" spans="1:11">
      <c r="A303" s="126"/>
      <c r="B303" s="119">
        <v>10</v>
      </c>
      <c r="C303" s="10" t="s">
        <v>1071</v>
      </c>
      <c r="D303" s="130" t="s">
        <v>1080</v>
      </c>
      <c r="E303" s="130" t="s">
        <v>978</v>
      </c>
      <c r="F303" s="170" t="s">
        <v>736</v>
      </c>
      <c r="G303" s="171"/>
      <c r="H303" s="11" t="s">
        <v>1073</v>
      </c>
      <c r="I303" s="14">
        <v>0.62</v>
      </c>
      <c r="J303" s="121">
        <f t="shared" si="4"/>
        <v>6.2</v>
      </c>
      <c r="K303" s="127"/>
    </row>
    <row r="304" spans="1:11">
      <c r="A304" s="126"/>
      <c r="B304" s="119">
        <v>50</v>
      </c>
      <c r="C304" s="10" t="s">
        <v>1071</v>
      </c>
      <c r="D304" s="130" t="s">
        <v>1081</v>
      </c>
      <c r="E304" s="130" t="s">
        <v>1030</v>
      </c>
      <c r="F304" s="170" t="s">
        <v>279</v>
      </c>
      <c r="G304" s="171"/>
      <c r="H304" s="11" t="s">
        <v>1073</v>
      </c>
      <c r="I304" s="14">
        <v>0.66</v>
      </c>
      <c r="J304" s="121">
        <f t="shared" si="4"/>
        <v>33</v>
      </c>
      <c r="K304" s="127"/>
    </row>
    <row r="305" spans="1:11">
      <c r="A305" s="126"/>
      <c r="B305" s="119">
        <v>10</v>
      </c>
      <c r="C305" s="10" t="s">
        <v>1071</v>
      </c>
      <c r="D305" s="130" t="s">
        <v>1081</v>
      </c>
      <c r="E305" s="130" t="s">
        <v>1030</v>
      </c>
      <c r="F305" s="170" t="s">
        <v>679</v>
      </c>
      <c r="G305" s="171"/>
      <c r="H305" s="11" t="s">
        <v>1073</v>
      </c>
      <c r="I305" s="14">
        <v>0.66</v>
      </c>
      <c r="J305" s="121">
        <f t="shared" si="4"/>
        <v>6.6000000000000005</v>
      </c>
      <c r="K305" s="127"/>
    </row>
    <row r="306" spans="1:11">
      <c r="A306" s="126"/>
      <c r="B306" s="119">
        <v>50</v>
      </c>
      <c r="C306" s="10" t="s">
        <v>1071</v>
      </c>
      <c r="D306" s="130" t="s">
        <v>1082</v>
      </c>
      <c r="E306" s="130" t="s">
        <v>735</v>
      </c>
      <c r="F306" s="170" t="s">
        <v>279</v>
      </c>
      <c r="G306" s="171"/>
      <c r="H306" s="11" t="s">
        <v>1073</v>
      </c>
      <c r="I306" s="14">
        <v>0.7</v>
      </c>
      <c r="J306" s="121">
        <f t="shared" si="4"/>
        <v>35</v>
      </c>
      <c r="K306" s="127"/>
    </row>
    <row r="307" spans="1:11">
      <c r="A307" s="126"/>
      <c r="B307" s="119">
        <v>10</v>
      </c>
      <c r="C307" s="10" t="s">
        <v>1071</v>
      </c>
      <c r="D307" s="130" t="s">
        <v>1083</v>
      </c>
      <c r="E307" s="130" t="s">
        <v>738</v>
      </c>
      <c r="F307" s="170" t="s">
        <v>115</v>
      </c>
      <c r="G307" s="171"/>
      <c r="H307" s="11" t="s">
        <v>1073</v>
      </c>
      <c r="I307" s="14">
        <v>0.77</v>
      </c>
      <c r="J307" s="121">
        <f t="shared" si="4"/>
        <v>7.7</v>
      </c>
      <c r="K307" s="127"/>
    </row>
    <row r="308" spans="1:11" ht="36">
      <c r="A308" s="126"/>
      <c r="B308" s="119">
        <v>6</v>
      </c>
      <c r="C308" s="10" t="s">
        <v>1084</v>
      </c>
      <c r="D308" s="130" t="s">
        <v>1085</v>
      </c>
      <c r="E308" s="130" t="s">
        <v>785</v>
      </c>
      <c r="F308" s="170" t="s">
        <v>112</v>
      </c>
      <c r="G308" s="171"/>
      <c r="H308" s="11" t="s">
        <v>1086</v>
      </c>
      <c r="I308" s="14">
        <v>3.08</v>
      </c>
      <c r="J308" s="121">
        <f t="shared" si="4"/>
        <v>18.48</v>
      </c>
      <c r="K308" s="127"/>
    </row>
    <row r="309" spans="1:11" ht="36">
      <c r="A309" s="126"/>
      <c r="B309" s="119">
        <v>6</v>
      </c>
      <c r="C309" s="10" t="s">
        <v>1084</v>
      </c>
      <c r="D309" s="130" t="s">
        <v>1087</v>
      </c>
      <c r="E309" s="130" t="s">
        <v>972</v>
      </c>
      <c r="F309" s="170" t="s">
        <v>112</v>
      </c>
      <c r="G309" s="171"/>
      <c r="H309" s="11" t="s">
        <v>1086</v>
      </c>
      <c r="I309" s="14">
        <v>3.5</v>
      </c>
      <c r="J309" s="121">
        <f t="shared" si="4"/>
        <v>21</v>
      </c>
      <c r="K309" s="127"/>
    </row>
    <row r="310" spans="1:11" ht="36">
      <c r="A310" s="126"/>
      <c r="B310" s="119">
        <v>6</v>
      </c>
      <c r="C310" s="10" t="s">
        <v>1084</v>
      </c>
      <c r="D310" s="130" t="s">
        <v>1088</v>
      </c>
      <c r="E310" s="130" t="s">
        <v>733</v>
      </c>
      <c r="F310" s="170" t="s">
        <v>112</v>
      </c>
      <c r="G310" s="171"/>
      <c r="H310" s="11" t="s">
        <v>1086</v>
      </c>
      <c r="I310" s="14">
        <v>4.97</v>
      </c>
      <c r="J310" s="121">
        <f t="shared" si="4"/>
        <v>29.82</v>
      </c>
      <c r="K310" s="127"/>
    </row>
    <row r="311" spans="1:11" ht="36">
      <c r="A311" s="126"/>
      <c r="B311" s="119">
        <v>2</v>
      </c>
      <c r="C311" s="10" t="s">
        <v>1084</v>
      </c>
      <c r="D311" s="130" t="s">
        <v>1089</v>
      </c>
      <c r="E311" s="130" t="s">
        <v>978</v>
      </c>
      <c r="F311" s="170" t="s">
        <v>271</v>
      </c>
      <c r="G311" s="171"/>
      <c r="H311" s="11" t="s">
        <v>1086</v>
      </c>
      <c r="I311" s="14">
        <v>5.29</v>
      </c>
      <c r="J311" s="121">
        <f t="shared" si="4"/>
        <v>10.58</v>
      </c>
      <c r="K311" s="127"/>
    </row>
    <row r="312" spans="1:11" ht="24">
      <c r="A312" s="126"/>
      <c r="B312" s="119">
        <v>6</v>
      </c>
      <c r="C312" s="10" t="s">
        <v>1090</v>
      </c>
      <c r="D312" s="130" t="s">
        <v>1091</v>
      </c>
      <c r="E312" s="130" t="s">
        <v>1030</v>
      </c>
      <c r="F312" s="170"/>
      <c r="G312" s="171"/>
      <c r="H312" s="11" t="s">
        <v>1092</v>
      </c>
      <c r="I312" s="14">
        <v>2.64</v>
      </c>
      <c r="J312" s="121">
        <f t="shared" si="4"/>
        <v>15.84</v>
      </c>
      <c r="K312" s="127"/>
    </row>
    <row r="313" spans="1:11" ht="24">
      <c r="A313" s="126"/>
      <c r="B313" s="119">
        <v>5</v>
      </c>
      <c r="C313" s="10" t="s">
        <v>1093</v>
      </c>
      <c r="D313" s="130" t="s">
        <v>1094</v>
      </c>
      <c r="E313" s="130" t="s">
        <v>30</v>
      </c>
      <c r="F313" s="170"/>
      <c r="G313" s="171"/>
      <c r="H313" s="11" t="s">
        <v>1095</v>
      </c>
      <c r="I313" s="14">
        <v>1.6</v>
      </c>
      <c r="J313" s="121">
        <f t="shared" si="4"/>
        <v>8</v>
      </c>
      <c r="K313" s="127"/>
    </row>
    <row r="314" spans="1:11" ht="24">
      <c r="A314" s="126"/>
      <c r="B314" s="119">
        <v>5</v>
      </c>
      <c r="C314" s="10" t="s">
        <v>1096</v>
      </c>
      <c r="D314" s="130" t="s">
        <v>1097</v>
      </c>
      <c r="E314" s="130" t="s">
        <v>30</v>
      </c>
      <c r="F314" s="170"/>
      <c r="G314" s="171"/>
      <c r="H314" s="11" t="s">
        <v>1098</v>
      </c>
      <c r="I314" s="14">
        <v>1.66</v>
      </c>
      <c r="J314" s="121">
        <f t="shared" si="4"/>
        <v>8.2999999999999989</v>
      </c>
      <c r="K314" s="127"/>
    </row>
    <row r="315" spans="1:11" ht="24">
      <c r="A315" s="126"/>
      <c r="B315" s="119">
        <v>10</v>
      </c>
      <c r="C315" s="10" t="s">
        <v>1099</v>
      </c>
      <c r="D315" s="130" t="s">
        <v>1100</v>
      </c>
      <c r="E315" s="130" t="s">
        <v>745</v>
      </c>
      <c r="F315" s="170" t="s">
        <v>115</v>
      </c>
      <c r="G315" s="171"/>
      <c r="H315" s="11" t="s">
        <v>1101</v>
      </c>
      <c r="I315" s="14">
        <v>0.54</v>
      </c>
      <c r="J315" s="121">
        <f t="shared" si="4"/>
        <v>5.4</v>
      </c>
      <c r="K315" s="127"/>
    </row>
    <row r="316" spans="1:11" ht="24">
      <c r="A316" s="126"/>
      <c r="B316" s="119">
        <v>10</v>
      </c>
      <c r="C316" s="10" t="s">
        <v>1099</v>
      </c>
      <c r="D316" s="130" t="s">
        <v>1102</v>
      </c>
      <c r="E316" s="130" t="s">
        <v>1030</v>
      </c>
      <c r="F316" s="170" t="s">
        <v>115</v>
      </c>
      <c r="G316" s="171"/>
      <c r="H316" s="11" t="s">
        <v>1101</v>
      </c>
      <c r="I316" s="14">
        <v>0.71</v>
      </c>
      <c r="J316" s="121">
        <f t="shared" si="4"/>
        <v>7.1</v>
      </c>
      <c r="K316" s="127"/>
    </row>
    <row r="317" spans="1:11" ht="24">
      <c r="A317" s="126"/>
      <c r="B317" s="119">
        <v>6</v>
      </c>
      <c r="C317" s="10" t="s">
        <v>1099</v>
      </c>
      <c r="D317" s="130" t="s">
        <v>1103</v>
      </c>
      <c r="E317" s="130" t="s">
        <v>738</v>
      </c>
      <c r="F317" s="170" t="s">
        <v>115</v>
      </c>
      <c r="G317" s="171"/>
      <c r="H317" s="11" t="s">
        <v>1101</v>
      </c>
      <c r="I317" s="14">
        <v>0.85</v>
      </c>
      <c r="J317" s="121">
        <f t="shared" si="4"/>
        <v>5.0999999999999996</v>
      </c>
      <c r="K317" s="127"/>
    </row>
    <row r="318" spans="1:11" ht="24">
      <c r="A318" s="126"/>
      <c r="B318" s="119">
        <v>40</v>
      </c>
      <c r="C318" s="10" t="s">
        <v>1104</v>
      </c>
      <c r="D318" s="130" t="s">
        <v>1105</v>
      </c>
      <c r="E318" s="130" t="s">
        <v>28</v>
      </c>
      <c r="F318" s="170"/>
      <c r="G318" s="171"/>
      <c r="H318" s="11" t="s">
        <v>1106</v>
      </c>
      <c r="I318" s="14">
        <v>2.09</v>
      </c>
      <c r="J318" s="121">
        <f t="shared" si="4"/>
        <v>83.6</v>
      </c>
      <c r="K318" s="127"/>
    </row>
    <row r="319" spans="1:11" ht="24">
      <c r="A319" s="126"/>
      <c r="B319" s="119">
        <v>40</v>
      </c>
      <c r="C319" s="10" t="s">
        <v>1104</v>
      </c>
      <c r="D319" s="130" t="s">
        <v>1105</v>
      </c>
      <c r="E319" s="130" t="s">
        <v>30</v>
      </c>
      <c r="F319" s="170"/>
      <c r="G319" s="171"/>
      <c r="H319" s="11" t="s">
        <v>1106</v>
      </c>
      <c r="I319" s="14">
        <v>2.09</v>
      </c>
      <c r="J319" s="121">
        <f t="shared" si="4"/>
        <v>83.6</v>
      </c>
      <c r="K319" s="127"/>
    </row>
    <row r="320" spans="1:11" ht="24">
      <c r="A320" s="126"/>
      <c r="B320" s="119">
        <v>40</v>
      </c>
      <c r="C320" s="10" t="s">
        <v>1104</v>
      </c>
      <c r="D320" s="130" t="s">
        <v>1105</v>
      </c>
      <c r="E320" s="130" t="s">
        <v>31</v>
      </c>
      <c r="F320" s="170"/>
      <c r="G320" s="171"/>
      <c r="H320" s="11" t="s">
        <v>1106</v>
      </c>
      <c r="I320" s="14">
        <v>2.09</v>
      </c>
      <c r="J320" s="121">
        <f t="shared" si="4"/>
        <v>83.6</v>
      </c>
      <c r="K320" s="127"/>
    </row>
    <row r="321" spans="1:11" ht="24">
      <c r="A321" s="126"/>
      <c r="B321" s="119">
        <v>10</v>
      </c>
      <c r="C321" s="10" t="s">
        <v>1107</v>
      </c>
      <c r="D321" s="130" t="s">
        <v>1108</v>
      </c>
      <c r="E321" s="130" t="s">
        <v>28</v>
      </c>
      <c r="F321" s="170"/>
      <c r="G321" s="171"/>
      <c r="H321" s="11" t="s">
        <v>1109</v>
      </c>
      <c r="I321" s="14">
        <v>2.39</v>
      </c>
      <c r="J321" s="121">
        <f t="shared" si="4"/>
        <v>23.900000000000002</v>
      </c>
      <c r="K321" s="127"/>
    </row>
    <row r="322" spans="1:11" ht="24">
      <c r="A322" s="126"/>
      <c r="B322" s="119">
        <v>10</v>
      </c>
      <c r="C322" s="10" t="s">
        <v>1107</v>
      </c>
      <c r="D322" s="130" t="s">
        <v>1108</v>
      </c>
      <c r="E322" s="130" t="s">
        <v>30</v>
      </c>
      <c r="F322" s="170"/>
      <c r="G322" s="171"/>
      <c r="H322" s="11" t="s">
        <v>1109</v>
      </c>
      <c r="I322" s="14">
        <v>2.39</v>
      </c>
      <c r="J322" s="121">
        <f t="shared" si="4"/>
        <v>23.900000000000002</v>
      </c>
      <c r="K322" s="127"/>
    </row>
    <row r="323" spans="1:11" ht="24">
      <c r="A323" s="126"/>
      <c r="B323" s="119">
        <v>10</v>
      </c>
      <c r="C323" s="10" t="s">
        <v>1107</v>
      </c>
      <c r="D323" s="130" t="s">
        <v>1108</v>
      </c>
      <c r="E323" s="130" t="s">
        <v>31</v>
      </c>
      <c r="F323" s="170"/>
      <c r="G323" s="171"/>
      <c r="H323" s="11" t="s">
        <v>1109</v>
      </c>
      <c r="I323" s="14">
        <v>2.39</v>
      </c>
      <c r="J323" s="121">
        <f t="shared" si="4"/>
        <v>23.900000000000002</v>
      </c>
      <c r="K323" s="127"/>
    </row>
    <row r="324" spans="1:11" ht="24">
      <c r="A324" s="126"/>
      <c r="B324" s="119">
        <v>10</v>
      </c>
      <c r="C324" s="10" t="s">
        <v>1110</v>
      </c>
      <c r="D324" s="130" t="s">
        <v>1111</v>
      </c>
      <c r="E324" s="130" t="s">
        <v>28</v>
      </c>
      <c r="F324" s="170" t="s">
        <v>279</v>
      </c>
      <c r="G324" s="171"/>
      <c r="H324" s="11" t="s">
        <v>1112</v>
      </c>
      <c r="I324" s="14">
        <v>2.39</v>
      </c>
      <c r="J324" s="121">
        <f t="shared" si="4"/>
        <v>23.900000000000002</v>
      </c>
      <c r="K324" s="127"/>
    </row>
    <row r="325" spans="1:11" ht="24">
      <c r="A325" s="126"/>
      <c r="B325" s="119">
        <v>10</v>
      </c>
      <c r="C325" s="10" t="s">
        <v>1110</v>
      </c>
      <c r="D325" s="130" t="s">
        <v>1111</v>
      </c>
      <c r="E325" s="130" t="s">
        <v>28</v>
      </c>
      <c r="F325" s="170" t="s">
        <v>278</v>
      </c>
      <c r="G325" s="171"/>
      <c r="H325" s="11" t="s">
        <v>1112</v>
      </c>
      <c r="I325" s="14">
        <v>2.39</v>
      </c>
      <c r="J325" s="121">
        <f t="shared" si="4"/>
        <v>23.900000000000002</v>
      </c>
      <c r="K325" s="127"/>
    </row>
    <row r="326" spans="1:11" ht="24">
      <c r="A326" s="126"/>
      <c r="B326" s="119">
        <v>10</v>
      </c>
      <c r="C326" s="10" t="s">
        <v>1110</v>
      </c>
      <c r="D326" s="130" t="s">
        <v>1111</v>
      </c>
      <c r="E326" s="130" t="s">
        <v>30</v>
      </c>
      <c r="F326" s="170" t="s">
        <v>279</v>
      </c>
      <c r="G326" s="171"/>
      <c r="H326" s="11" t="s">
        <v>1112</v>
      </c>
      <c r="I326" s="14">
        <v>2.39</v>
      </c>
      <c r="J326" s="121">
        <f t="shared" si="4"/>
        <v>23.900000000000002</v>
      </c>
      <c r="K326" s="127"/>
    </row>
    <row r="327" spans="1:11" ht="24">
      <c r="A327" s="126"/>
      <c r="B327" s="119">
        <v>10</v>
      </c>
      <c r="C327" s="10" t="s">
        <v>1110</v>
      </c>
      <c r="D327" s="130" t="s">
        <v>1111</v>
      </c>
      <c r="E327" s="130" t="s">
        <v>30</v>
      </c>
      <c r="F327" s="170" t="s">
        <v>278</v>
      </c>
      <c r="G327" s="171"/>
      <c r="H327" s="11" t="s">
        <v>1112</v>
      </c>
      <c r="I327" s="14">
        <v>2.39</v>
      </c>
      <c r="J327" s="121">
        <f t="shared" si="4"/>
        <v>23.900000000000002</v>
      </c>
      <c r="K327" s="127"/>
    </row>
    <row r="328" spans="1:11" ht="24">
      <c r="A328" s="126"/>
      <c r="B328" s="119">
        <v>20</v>
      </c>
      <c r="C328" s="10" t="s">
        <v>1113</v>
      </c>
      <c r="D328" s="130" t="s">
        <v>1114</v>
      </c>
      <c r="E328" s="130" t="s">
        <v>30</v>
      </c>
      <c r="F328" s="170" t="s">
        <v>112</v>
      </c>
      <c r="G328" s="171"/>
      <c r="H328" s="11" t="s">
        <v>1115</v>
      </c>
      <c r="I328" s="14">
        <v>2.39</v>
      </c>
      <c r="J328" s="121">
        <f t="shared" si="4"/>
        <v>47.800000000000004</v>
      </c>
      <c r="K328" s="127"/>
    </row>
    <row r="329" spans="1:11" ht="24">
      <c r="A329" s="126"/>
      <c r="B329" s="119">
        <v>20</v>
      </c>
      <c r="C329" s="10" t="s">
        <v>1113</v>
      </c>
      <c r="D329" s="130" t="s">
        <v>1114</v>
      </c>
      <c r="E329" s="130" t="s">
        <v>31</v>
      </c>
      <c r="F329" s="170" t="s">
        <v>112</v>
      </c>
      <c r="G329" s="171"/>
      <c r="H329" s="11" t="s">
        <v>1115</v>
      </c>
      <c r="I329" s="14">
        <v>2.39</v>
      </c>
      <c r="J329" s="121">
        <f t="shared" si="4"/>
        <v>47.800000000000004</v>
      </c>
      <c r="K329" s="127"/>
    </row>
    <row r="330" spans="1:11" ht="48">
      <c r="A330" s="126"/>
      <c r="B330" s="119">
        <v>20</v>
      </c>
      <c r="C330" s="10" t="s">
        <v>1116</v>
      </c>
      <c r="D330" s="130" t="s">
        <v>1117</v>
      </c>
      <c r="E330" s="130"/>
      <c r="F330" s="170"/>
      <c r="G330" s="171"/>
      <c r="H330" s="11" t="s">
        <v>1118</v>
      </c>
      <c r="I330" s="14">
        <v>0.34</v>
      </c>
      <c r="J330" s="121">
        <f t="shared" si="4"/>
        <v>6.8000000000000007</v>
      </c>
      <c r="K330" s="127"/>
    </row>
    <row r="331" spans="1:11">
      <c r="A331" s="126"/>
      <c r="B331" s="119">
        <v>10</v>
      </c>
      <c r="C331" s="10" t="s">
        <v>1119</v>
      </c>
      <c r="D331" s="130" t="s">
        <v>1120</v>
      </c>
      <c r="E331" s="130" t="s">
        <v>304</v>
      </c>
      <c r="F331" s="170" t="s">
        <v>279</v>
      </c>
      <c r="G331" s="171"/>
      <c r="H331" s="11" t="s">
        <v>1121</v>
      </c>
      <c r="I331" s="14">
        <v>0.99</v>
      </c>
      <c r="J331" s="121">
        <f t="shared" si="4"/>
        <v>9.9</v>
      </c>
      <c r="K331" s="127"/>
    </row>
    <row r="332" spans="1:11">
      <c r="A332" s="126"/>
      <c r="B332" s="119">
        <v>10</v>
      </c>
      <c r="C332" s="10" t="s">
        <v>1119</v>
      </c>
      <c r="D332" s="130" t="s">
        <v>1120</v>
      </c>
      <c r="E332" s="130" t="s">
        <v>304</v>
      </c>
      <c r="F332" s="170" t="s">
        <v>679</v>
      </c>
      <c r="G332" s="171"/>
      <c r="H332" s="11" t="s">
        <v>1121</v>
      </c>
      <c r="I332" s="14">
        <v>0.99</v>
      </c>
      <c r="J332" s="121">
        <f t="shared" si="4"/>
        <v>9.9</v>
      </c>
      <c r="K332" s="127"/>
    </row>
    <row r="333" spans="1:11">
      <c r="A333" s="126"/>
      <c r="B333" s="119">
        <v>10</v>
      </c>
      <c r="C333" s="10" t="s">
        <v>1119</v>
      </c>
      <c r="D333" s="130" t="s">
        <v>1120</v>
      </c>
      <c r="E333" s="130" t="s">
        <v>304</v>
      </c>
      <c r="F333" s="170" t="s">
        <v>278</v>
      </c>
      <c r="G333" s="171"/>
      <c r="H333" s="11" t="s">
        <v>1121</v>
      </c>
      <c r="I333" s="14">
        <v>0.99</v>
      </c>
      <c r="J333" s="121">
        <f t="shared" si="4"/>
        <v>9.9</v>
      </c>
      <c r="K333" s="127"/>
    </row>
    <row r="334" spans="1:11">
      <c r="A334" s="126"/>
      <c r="B334" s="119">
        <v>10</v>
      </c>
      <c r="C334" s="10" t="s">
        <v>1119</v>
      </c>
      <c r="D334" s="130" t="s">
        <v>1122</v>
      </c>
      <c r="E334" s="130" t="s">
        <v>300</v>
      </c>
      <c r="F334" s="170" t="s">
        <v>279</v>
      </c>
      <c r="G334" s="171"/>
      <c r="H334" s="11" t="s">
        <v>1121</v>
      </c>
      <c r="I334" s="14">
        <v>1.19</v>
      </c>
      <c r="J334" s="121">
        <f t="shared" si="4"/>
        <v>11.899999999999999</v>
      </c>
      <c r="K334" s="127"/>
    </row>
    <row r="335" spans="1:11">
      <c r="A335" s="126"/>
      <c r="B335" s="119">
        <v>10</v>
      </c>
      <c r="C335" s="10" t="s">
        <v>1119</v>
      </c>
      <c r="D335" s="130" t="s">
        <v>1122</v>
      </c>
      <c r="E335" s="130" t="s">
        <v>300</v>
      </c>
      <c r="F335" s="170" t="s">
        <v>679</v>
      </c>
      <c r="G335" s="171"/>
      <c r="H335" s="11" t="s">
        <v>1121</v>
      </c>
      <c r="I335" s="14">
        <v>1.19</v>
      </c>
      <c r="J335" s="121">
        <f t="shared" si="4"/>
        <v>11.899999999999999</v>
      </c>
      <c r="K335" s="127"/>
    </row>
    <row r="336" spans="1:11">
      <c r="A336" s="126"/>
      <c r="B336" s="119">
        <v>10</v>
      </c>
      <c r="C336" s="10" t="s">
        <v>1119</v>
      </c>
      <c r="D336" s="130" t="s">
        <v>1122</v>
      </c>
      <c r="E336" s="130" t="s">
        <v>300</v>
      </c>
      <c r="F336" s="170" t="s">
        <v>277</v>
      </c>
      <c r="G336" s="171"/>
      <c r="H336" s="11" t="s">
        <v>1121</v>
      </c>
      <c r="I336" s="14">
        <v>1.19</v>
      </c>
      <c r="J336" s="121">
        <f t="shared" si="4"/>
        <v>11.899999999999999</v>
      </c>
      <c r="K336" s="127"/>
    </row>
    <row r="337" spans="1:11">
      <c r="A337" s="126"/>
      <c r="B337" s="119">
        <v>10</v>
      </c>
      <c r="C337" s="10" t="s">
        <v>1119</v>
      </c>
      <c r="D337" s="130" t="s">
        <v>1122</v>
      </c>
      <c r="E337" s="130" t="s">
        <v>300</v>
      </c>
      <c r="F337" s="170" t="s">
        <v>278</v>
      </c>
      <c r="G337" s="171"/>
      <c r="H337" s="11" t="s">
        <v>1121</v>
      </c>
      <c r="I337" s="14">
        <v>1.19</v>
      </c>
      <c r="J337" s="121">
        <f t="shared" si="4"/>
        <v>11.899999999999999</v>
      </c>
      <c r="K337" s="127"/>
    </row>
    <row r="338" spans="1:11">
      <c r="A338" s="126"/>
      <c r="B338" s="119">
        <v>10</v>
      </c>
      <c r="C338" s="10" t="s">
        <v>1119</v>
      </c>
      <c r="D338" s="130" t="s">
        <v>1123</v>
      </c>
      <c r="E338" s="130" t="s">
        <v>320</v>
      </c>
      <c r="F338" s="170" t="s">
        <v>279</v>
      </c>
      <c r="G338" s="171"/>
      <c r="H338" s="11" t="s">
        <v>1121</v>
      </c>
      <c r="I338" s="14">
        <v>1.39</v>
      </c>
      <c r="J338" s="121">
        <f t="shared" si="4"/>
        <v>13.899999999999999</v>
      </c>
      <c r="K338" s="127"/>
    </row>
    <row r="339" spans="1:11" ht="24">
      <c r="A339" s="126"/>
      <c r="B339" s="119">
        <v>20</v>
      </c>
      <c r="C339" s="10" t="s">
        <v>1124</v>
      </c>
      <c r="D339" s="130" t="s">
        <v>1125</v>
      </c>
      <c r="E339" s="130" t="s">
        <v>112</v>
      </c>
      <c r="F339" s="170"/>
      <c r="G339" s="171"/>
      <c r="H339" s="11" t="s">
        <v>1126</v>
      </c>
      <c r="I339" s="14">
        <v>0.49</v>
      </c>
      <c r="J339" s="121">
        <f t="shared" si="4"/>
        <v>9.8000000000000007</v>
      </c>
      <c r="K339" s="127"/>
    </row>
    <row r="340" spans="1:11" ht="24">
      <c r="A340" s="126"/>
      <c r="B340" s="119">
        <v>5</v>
      </c>
      <c r="C340" s="10" t="s">
        <v>1127</v>
      </c>
      <c r="D340" s="130" t="s">
        <v>1128</v>
      </c>
      <c r="E340" s="130" t="s">
        <v>42</v>
      </c>
      <c r="F340" s="170" t="s">
        <v>910</v>
      </c>
      <c r="G340" s="171"/>
      <c r="H340" s="11" t="s">
        <v>1129</v>
      </c>
      <c r="I340" s="14">
        <v>0.99</v>
      </c>
      <c r="J340" s="121">
        <f t="shared" si="4"/>
        <v>4.95</v>
      </c>
      <c r="K340" s="127"/>
    </row>
    <row r="341" spans="1:11" ht="60">
      <c r="A341" s="126"/>
      <c r="B341" s="119">
        <v>10</v>
      </c>
      <c r="C341" s="10" t="s">
        <v>1130</v>
      </c>
      <c r="D341" s="130" t="s">
        <v>1131</v>
      </c>
      <c r="E341" s="130" t="s">
        <v>823</v>
      </c>
      <c r="F341" s="170"/>
      <c r="G341" s="171"/>
      <c r="H341" s="11" t="s">
        <v>1132</v>
      </c>
      <c r="I341" s="14">
        <v>0.79</v>
      </c>
      <c r="J341" s="121">
        <f t="shared" si="4"/>
        <v>7.9</v>
      </c>
      <c r="K341" s="127"/>
    </row>
    <row r="342" spans="1:11" ht="60">
      <c r="A342" s="126"/>
      <c r="B342" s="119">
        <v>10</v>
      </c>
      <c r="C342" s="10" t="s">
        <v>1130</v>
      </c>
      <c r="D342" s="130" t="s">
        <v>1131</v>
      </c>
      <c r="E342" s="130" t="s">
        <v>1133</v>
      </c>
      <c r="F342" s="170"/>
      <c r="G342" s="171"/>
      <c r="H342" s="11" t="s">
        <v>1132</v>
      </c>
      <c r="I342" s="14">
        <v>0.79</v>
      </c>
      <c r="J342" s="121">
        <f t="shared" ref="J342:J405" si="5">I342*B342</f>
        <v>7.9</v>
      </c>
      <c r="K342" s="127"/>
    </row>
    <row r="343" spans="1:11">
      <c r="A343" s="126"/>
      <c r="B343" s="119">
        <v>100</v>
      </c>
      <c r="C343" s="10" t="s">
        <v>1134</v>
      </c>
      <c r="D343" s="130" t="s">
        <v>1135</v>
      </c>
      <c r="E343" s="130" t="s">
        <v>31</v>
      </c>
      <c r="F343" s="170"/>
      <c r="G343" s="171"/>
      <c r="H343" s="11" t="s">
        <v>1136</v>
      </c>
      <c r="I343" s="14">
        <v>0.16</v>
      </c>
      <c r="J343" s="121">
        <f t="shared" si="5"/>
        <v>16</v>
      </c>
      <c r="K343" s="127"/>
    </row>
    <row r="344" spans="1:11">
      <c r="A344" s="126"/>
      <c r="B344" s="119">
        <v>5</v>
      </c>
      <c r="C344" s="10" t="s">
        <v>1137</v>
      </c>
      <c r="D344" s="130" t="s">
        <v>1138</v>
      </c>
      <c r="E344" s="130" t="s">
        <v>28</v>
      </c>
      <c r="F344" s="170"/>
      <c r="G344" s="171"/>
      <c r="H344" s="11" t="s">
        <v>1139</v>
      </c>
      <c r="I344" s="14">
        <v>0.64</v>
      </c>
      <c r="J344" s="121">
        <f t="shared" si="5"/>
        <v>3.2</v>
      </c>
      <c r="K344" s="127"/>
    </row>
    <row r="345" spans="1:11">
      <c r="A345" s="126"/>
      <c r="B345" s="119">
        <v>5</v>
      </c>
      <c r="C345" s="10" t="s">
        <v>1137</v>
      </c>
      <c r="D345" s="130" t="s">
        <v>1138</v>
      </c>
      <c r="E345" s="130" t="s">
        <v>30</v>
      </c>
      <c r="F345" s="170"/>
      <c r="G345" s="171"/>
      <c r="H345" s="11" t="s">
        <v>1139</v>
      </c>
      <c r="I345" s="14">
        <v>0.64</v>
      </c>
      <c r="J345" s="121">
        <f t="shared" si="5"/>
        <v>3.2</v>
      </c>
      <c r="K345" s="127"/>
    </row>
    <row r="346" spans="1:11" ht="24">
      <c r="A346" s="126"/>
      <c r="B346" s="119">
        <v>50</v>
      </c>
      <c r="C346" s="10" t="s">
        <v>598</v>
      </c>
      <c r="D346" s="130" t="s">
        <v>599</v>
      </c>
      <c r="E346" s="130" t="s">
        <v>28</v>
      </c>
      <c r="F346" s="170" t="s">
        <v>112</v>
      </c>
      <c r="G346" s="171"/>
      <c r="H346" s="11" t="s">
        <v>600</v>
      </c>
      <c r="I346" s="14">
        <v>0.34</v>
      </c>
      <c r="J346" s="121">
        <f t="shared" si="5"/>
        <v>17</v>
      </c>
      <c r="K346" s="127"/>
    </row>
    <row r="347" spans="1:11" ht="24">
      <c r="A347" s="126"/>
      <c r="B347" s="119">
        <v>20</v>
      </c>
      <c r="C347" s="10" t="s">
        <v>598</v>
      </c>
      <c r="D347" s="130" t="s">
        <v>599</v>
      </c>
      <c r="E347" s="130" t="s">
        <v>28</v>
      </c>
      <c r="F347" s="170" t="s">
        <v>216</v>
      </c>
      <c r="G347" s="171"/>
      <c r="H347" s="11" t="s">
        <v>600</v>
      </c>
      <c r="I347" s="14">
        <v>0.34</v>
      </c>
      <c r="J347" s="121">
        <f t="shared" si="5"/>
        <v>6.8000000000000007</v>
      </c>
      <c r="K347" s="127"/>
    </row>
    <row r="348" spans="1:11" ht="24">
      <c r="A348" s="126"/>
      <c r="B348" s="119">
        <v>20</v>
      </c>
      <c r="C348" s="10" t="s">
        <v>598</v>
      </c>
      <c r="D348" s="130" t="s">
        <v>599</v>
      </c>
      <c r="E348" s="130" t="s">
        <v>28</v>
      </c>
      <c r="F348" s="170" t="s">
        <v>218</v>
      </c>
      <c r="G348" s="171"/>
      <c r="H348" s="11" t="s">
        <v>600</v>
      </c>
      <c r="I348" s="14">
        <v>0.34</v>
      </c>
      <c r="J348" s="121">
        <f t="shared" si="5"/>
        <v>6.8000000000000007</v>
      </c>
      <c r="K348" s="127"/>
    </row>
    <row r="349" spans="1:11" ht="24">
      <c r="A349" s="126"/>
      <c r="B349" s="119">
        <v>50</v>
      </c>
      <c r="C349" s="10" t="s">
        <v>598</v>
      </c>
      <c r="D349" s="130" t="s">
        <v>599</v>
      </c>
      <c r="E349" s="130" t="s">
        <v>30</v>
      </c>
      <c r="F349" s="170" t="s">
        <v>112</v>
      </c>
      <c r="G349" s="171"/>
      <c r="H349" s="11" t="s">
        <v>600</v>
      </c>
      <c r="I349" s="14">
        <v>0.34</v>
      </c>
      <c r="J349" s="121">
        <f t="shared" si="5"/>
        <v>17</v>
      </c>
      <c r="K349" s="127"/>
    </row>
    <row r="350" spans="1:11" ht="24">
      <c r="A350" s="126"/>
      <c r="B350" s="119">
        <v>5</v>
      </c>
      <c r="C350" s="10" t="s">
        <v>1140</v>
      </c>
      <c r="D350" s="130" t="s">
        <v>1141</v>
      </c>
      <c r="E350" s="130" t="s">
        <v>30</v>
      </c>
      <c r="F350" s="170"/>
      <c r="G350" s="171"/>
      <c r="H350" s="11" t="s">
        <v>1142</v>
      </c>
      <c r="I350" s="14">
        <v>0.64</v>
      </c>
      <c r="J350" s="121">
        <f t="shared" si="5"/>
        <v>3.2</v>
      </c>
      <c r="K350" s="127"/>
    </row>
    <row r="351" spans="1:11" ht="24">
      <c r="A351" s="126"/>
      <c r="B351" s="119">
        <v>10</v>
      </c>
      <c r="C351" s="10" t="s">
        <v>1143</v>
      </c>
      <c r="D351" s="130" t="s">
        <v>1144</v>
      </c>
      <c r="E351" s="130" t="s">
        <v>279</v>
      </c>
      <c r="F351" s="170"/>
      <c r="G351" s="171"/>
      <c r="H351" s="11" t="s">
        <v>1582</v>
      </c>
      <c r="I351" s="14">
        <v>0.81</v>
      </c>
      <c r="J351" s="121">
        <f t="shared" si="5"/>
        <v>8.1000000000000014</v>
      </c>
      <c r="K351" s="127"/>
    </row>
    <row r="352" spans="1:11" ht="24">
      <c r="A352" s="126"/>
      <c r="B352" s="119">
        <v>10</v>
      </c>
      <c r="C352" s="10" t="s">
        <v>1143</v>
      </c>
      <c r="D352" s="130" t="s">
        <v>1144</v>
      </c>
      <c r="E352" s="130" t="s">
        <v>277</v>
      </c>
      <c r="F352" s="170"/>
      <c r="G352" s="171"/>
      <c r="H352" s="11" t="s">
        <v>1582</v>
      </c>
      <c r="I352" s="14">
        <v>0.81</v>
      </c>
      <c r="J352" s="121">
        <f t="shared" si="5"/>
        <v>8.1000000000000014</v>
      </c>
      <c r="K352" s="127"/>
    </row>
    <row r="353" spans="1:11" ht="24">
      <c r="A353" s="126"/>
      <c r="B353" s="119">
        <v>10</v>
      </c>
      <c r="C353" s="10" t="s">
        <v>1145</v>
      </c>
      <c r="D353" s="130" t="s">
        <v>1146</v>
      </c>
      <c r="E353" s="130" t="s">
        <v>28</v>
      </c>
      <c r="F353" s="170"/>
      <c r="G353" s="171"/>
      <c r="H353" s="11" t="s">
        <v>1147</v>
      </c>
      <c r="I353" s="14">
        <v>0.8</v>
      </c>
      <c r="J353" s="121">
        <f t="shared" si="5"/>
        <v>8</v>
      </c>
      <c r="K353" s="127"/>
    </row>
    <row r="354" spans="1:11" ht="24">
      <c r="A354" s="126"/>
      <c r="B354" s="119">
        <v>10</v>
      </c>
      <c r="C354" s="10" t="s">
        <v>1145</v>
      </c>
      <c r="D354" s="130" t="s">
        <v>1146</v>
      </c>
      <c r="E354" s="130" t="s">
        <v>30</v>
      </c>
      <c r="F354" s="170"/>
      <c r="G354" s="171"/>
      <c r="H354" s="11" t="s">
        <v>1147</v>
      </c>
      <c r="I354" s="14">
        <v>0.8</v>
      </c>
      <c r="J354" s="121">
        <f t="shared" si="5"/>
        <v>8</v>
      </c>
      <c r="K354" s="127"/>
    </row>
    <row r="355" spans="1:11" ht="24">
      <c r="A355" s="126"/>
      <c r="B355" s="119">
        <v>10</v>
      </c>
      <c r="C355" s="10" t="s">
        <v>1145</v>
      </c>
      <c r="D355" s="130" t="s">
        <v>1146</v>
      </c>
      <c r="E355" s="130" t="s">
        <v>31</v>
      </c>
      <c r="F355" s="170"/>
      <c r="G355" s="171"/>
      <c r="H355" s="11" t="s">
        <v>1147</v>
      </c>
      <c r="I355" s="14">
        <v>0.8</v>
      </c>
      <c r="J355" s="121">
        <f t="shared" si="5"/>
        <v>8</v>
      </c>
      <c r="K355" s="127"/>
    </row>
    <row r="356" spans="1:11" ht="36">
      <c r="A356" s="126"/>
      <c r="B356" s="119">
        <v>5</v>
      </c>
      <c r="C356" s="10" t="s">
        <v>1148</v>
      </c>
      <c r="D356" s="130" t="s">
        <v>1149</v>
      </c>
      <c r="E356" s="130" t="s">
        <v>30</v>
      </c>
      <c r="F356" s="170" t="s">
        <v>112</v>
      </c>
      <c r="G356" s="171"/>
      <c r="H356" s="11" t="s">
        <v>1583</v>
      </c>
      <c r="I356" s="14">
        <v>1.68</v>
      </c>
      <c r="J356" s="121">
        <f t="shared" si="5"/>
        <v>8.4</v>
      </c>
      <c r="K356" s="127"/>
    </row>
    <row r="357" spans="1:11" ht="36">
      <c r="A357" s="126"/>
      <c r="B357" s="119">
        <v>5</v>
      </c>
      <c r="C357" s="10" t="s">
        <v>1148</v>
      </c>
      <c r="D357" s="130" t="s">
        <v>1149</v>
      </c>
      <c r="E357" s="130" t="s">
        <v>31</v>
      </c>
      <c r="F357" s="170" t="s">
        <v>112</v>
      </c>
      <c r="G357" s="171"/>
      <c r="H357" s="11" t="s">
        <v>1583</v>
      </c>
      <c r="I357" s="14">
        <v>1.68</v>
      </c>
      <c r="J357" s="121">
        <f t="shared" si="5"/>
        <v>8.4</v>
      </c>
      <c r="K357" s="127"/>
    </row>
    <row r="358" spans="1:11" ht="36">
      <c r="A358" s="126"/>
      <c r="B358" s="119">
        <v>5</v>
      </c>
      <c r="C358" s="10" t="s">
        <v>1148</v>
      </c>
      <c r="D358" s="130" t="s">
        <v>1149</v>
      </c>
      <c r="E358" s="130" t="s">
        <v>32</v>
      </c>
      <c r="F358" s="170" t="s">
        <v>112</v>
      </c>
      <c r="G358" s="171"/>
      <c r="H358" s="11" t="s">
        <v>1583</v>
      </c>
      <c r="I358" s="14">
        <v>1.68</v>
      </c>
      <c r="J358" s="121">
        <f t="shared" si="5"/>
        <v>8.4</v>
      </c>
      <c r="K358" s="127"/>
    </row>
    <row r="359" spans="1:11" ht="36">
      <c r="A359" s="126"/>
      <c r="B359" s="119">
        <v>5</v>
      </c>
      <c r="C359" s="10" t="s">
        <v>1150</v>
      </c>
      <c r="D359" s="130" t="s">
        <v>1151</v>
      </c>
      <c r="E359" s="130" t="s">
        <v>31</v>
      </c>
      <c r="F359" s="170" t="s">
        <v>112</v>
      </c>
      <c r="G359" s="171"/>
      <c r="H359" s="11" t="s">
        <v>1584</v>
      </c>
      <c r="I359" s="14">
        <v>2.4900000000000002</v>
      </c>
      <c r="J359" s="121">
        <f t="shared" si="5"/>
        <v>12.450000000000001</v>
      </c>
      <c r="K359" s="127"/>
    </row>
    <row r="360" spans="1:11" ht="36">
      <c r="A360" s="126"/>
      <c r="B360" s="119">
        <v>2</v>
      </c>
      <c r="C360" s="10" t="s">
        <v>1150</v>
      </c>
      <c r="D360" s="130" t="s">
        <v>1151</v>
      </c>
      <c r="E360" s="130" t="s">
        <v>31</v>
      </c>
      <c r="F360" s="170" t="s">
        <v>219</v>
      </c>
      <c r="G360" s="171"/>
      <c r="H360" s="11" t="s">
        <v>1584</v>
      </c>
      <c r="I360" s="14">
        <v>2.4900000000000002</v>
      </c>
      <c r="J360" s="121">
        <f t="shared" si="5"/>
        <v>4.9800000000000004</v>
      </c>
      <c r="K360" s="127"/>
    </row>
    <row r="361" spans="1:11" ht="36">
      <c r="A361" s="126"/>
      <c r="B361" s="119">
        <v>5</v>
      </c>
      <c r="C361" s="10" t="s">
        <v>1152</v>
      </c>
      <c r="D361" s="130" t="s">
        <v>1153</v>
      </c>
      <c r="E361" s="130" t="s">
        <v>31</v>
      </c>
      <c r="F361" s="170" t="s">
        <v>112</v>
      </c>
      <c r="G361" s="171"/>
      <c r="H361" s="11" t="s">
        <v>1585</v>
      </c>
      <c r="I361" s="14">
        <v>1.38</v>
      </c>
      <c r="J361" s="121">
        <f t="shared" si="5"/>
        <v>6.8999999999999995</v>
      </c>
      <c r="K361" s="127"/>
    </row>
    <row r="362" spans="1:11" ht="36">
      <c r="A362" s="126"/>
      <c r="B362" s="119">
        <v>10</v>
      </c>
      <c r="C362" s="10" t="s">
        <v>1154</v>
      </c>
      <c r="D362" s="130" t="s">
        <v>1155</v>
      </c>
      <c r="E362" s="130" t="s">
        <v>30</v>
      </c>
      <c r="F362" s="170" t="s">
        <v>112</v>
      </c>
      <c r="G362" s="171"/>
      <c r="H362" s="11" t="s">
        <v>1586</v>
      </c>
      <c r="I362" s="14">
        <v>1.67</v>
      </c>
      <c r="J362" s="121">
        <f t="shared" si="5"/>
        <v>16.7</v>
      </c>
      <c r="K362" s="127"/>
    </row>
    <row r="363" spans="1:11" ht="36">
      <c r="A363" s="126"/>
      <c r="B363" s="119">
        <v>10</v>
      </c>
      <c r="C363" s="10" t="s">
        <v>1154</v>
      </c>
      <c r="D363" s="130" t="s">
        <v>1155</v>
      </c>
      <c r="E363" s="130" t="s">
        <v>30</v>
      </c>
      <c r="F363" s="170" t="s">
        <v>218</v>
      </c>
      <c r="G363" s="171"/>
      <c r="H363" s="11" t="s">
        <v>1586</v>
      </c>
      <c r="I363" s="14">
        <v>1.67</v>
      </c>
      <c r="J363" s="121">
        <f t="shared" si="5"/>
        <v>16.7</v>
      </c>
      <c r="K363" s="127"/>
    </row>
    <row r="364" spans="1:11" ht="36">
      <c r="A364" s="126"/>
      <c r="B364" s="119">
        <v>10</v>
      </c>
      <c r="C364" s="10" t="s">
        <v>1154</v>
      </c>
      <c r="D364" s="130" t="s">
        <v>1155</v>
      </c>
      <c r="E364" s="130" t="s">
        <v>30</v>
      </c>
      <c r="F364" s="170" t="s">
        <v>219</v>
      </c>
      <c r="G364" s="171"/>
      <c r="H364" s="11" t="s">
        <v>1586</v>
      </c>
      <c r="I364" s="14">
        <v>1.67</v>
      </c>
      <c r="J364" s="121">
        <f t="shared" si="5"/>
        <v>16.7</v>
      </c>
      <c r="K364" s="127"/>
    </row>
    <row r="365" spans="1:11" ht="36">
      <c r="A365" s="126"/>
      <c r="B365" s="119">
        <v>10</v>
      </c>
      <c r="C365" s="10" t="s">
        <v>1154</v>
      </c>
      <c r="D365" s="130" t="s">
        <v>1155</v>
      </c>
      <c r="E365" s="130" t="s">
        <v>32</v>
      </c>
      <c r="F365" s="170" t="s">
        <v>218</v>
      </c>
      <c r="G365" s="171"/>
      <c r="H365" s="11" t="s">
        <v>1586</v>
      </c>
      <c r="I365" s="14">
        <v>1.67</v>
      </c>
      <c r="J365" s="121">
        <f t="shared" si="5"/>
        <v>16.7</v>
      </c>
      <c r="K365" s="127"/>
    </row>
    <row r="366" spans="1:11" ht="36">
      <c r="A366" s="126"/>
      <c r="B366" s="119">
        <v>10</v>
      </c>
      <c r="C366" s="10" t="s">
        <v>1154</v>
      </c>
      <c r="D366" s="130" t="s">
        <v>1155</v>
      </c>
      <c r="E366" s="130" t="s">
        <v>32</v>
      </c>
      <c r="F366" s="170" t="s">
        <v>219</v>
      </c>
      <c r="G366" s="171"/>
      <c r="H366" s="11" t="s">
        <v>1586</v>
      </c>
      <c r="I366" s="14">
        <v>1.67</v>
      </c>
      <c r="J366" s="121">
        <f t="shared" si="5"/>
        <v>16.7</v>
      </c>
      <c r="K366" s="127"/>
    </row>
    <row r="367" spans="1:11" ht="24">
      <c r="A367" s="126"/>
      <c r="B367" s="119">
        <v>10</v>
      </c>
      <c r="C367" s="10" t="s">
        <v>1156</v>
      </c>
      <c r="D367" s="130" t="s">
        <v>1157</v>
      </c>
      <c r="E367" s="130" t="s">
        <v>641</v>
      </c>
      <c r="F367" s="170" t="s">
        <v>30</v>
      </c>
      <c r="G367" s="171"/>
      <c r="H367" s="11" t="s">
        <v>1158</v>
      </c>
      <c r="I367" s="14">
        <v>1.96</v>
      </c>
      <c r="J367" s="121">
        <f t="shared" si="5"/>
        <v>19.600000000000001</v>
      </c>
      <c r="K367" s="127"/>
    </row>
    <row r="368" spans="1:11" ht="24">
      <c r="A368" s="126"/>
      <c r="B368" s="119">
        <v>10</v>
      </c>
      <c r="C368" s="10" t="s">
        <v>1156</v>
      </c>
      <c r="D368" s="130" t="s">
        <v>1157</v>
      </c>
      <c r="E368" s="130" t="s">
        <v>641</v>
      </c>
      <c r="F368" s="170" t="s">
        <v>31</v>
      </c>
      <c r="G368" s="171"/>
      <c r="H368" s="11" t="s">
        <v>1158</v>
      </c>
      <c r="I368" s="14">
        <v>1.96</v>
      </c>
      <c r="J368" s="121">
        <f t="shared" si="5"/>
        <v>19.600000000000001</v>
      </c>
      <c r="K368" s="127"/>
    </row>
    <row r="369" spans="1:11" ht="24">
      <c r="A369" s="126"/>
      <c r="B369" s="119">
        <v>10</v>
      </c>
      <c r="C369" s="10" t="s">
        <v>1156</v>
      </c>
      <c r="D369" s="130" t="s">
        <v>1157</v>
      </c>
      <c r="E369" s="130" t="s">
        <v>641</v>
      </c>
      <c r="F369" s="170" t="s">
        <v>32</v>
      </c>
      <c r="G369" s="171"/>
      <c r="H369" s="11" t="s">
        <v>1158</v>
      </c>
      <c r="I369" s="14">
        <v>1.96</v>
      </c>
      <c r="J369" s="121">
        <f t="shared" si="5"/>
        <v>19.600000000000001</v>
      </c>
      <c r="K369" s="127"/>
    </row>
    <row r="370" spans="1:11" ht="24">
      <c r="A370" s="126"/>
      <c r="B370" s="119">
        <v>10</v>
      </c>
      <c r="C370" s="10" t="s">
        <v>1156</v>
      </c>
      <c r="D370" s="130" t="s">
        <v>1159</v>
      </c>
      <c r="E370" s="130" t="s">
        <v>642</v>
      </c>
      <c r="F370" s="170" t="s">
        <v>30</v>
      </c>
      <c r="G370" s="171"/>
      <c r="H370" s="11" t="s">
        <v>1158</v>
      </c>
      <c r="I370" s="14">
        <v>2.34</v>
      </c>
      <c r="J370" s="121">
        <f t="shared" si="5"/>
        <v>23.4</v>
      </c>
      <c r="K370" s="127"/>
    </row>
    <row r="371" spans="1:11" ht="24">
      <c r="A371" s="126"/>
      <c r="B371" s="119">
        <v>10</v>
      </c>
      <c r="C371" s="10" t="s">
        <v>1156</v>
      </c>
      <c r="D371" s="130" t="s">
        <v>1159</v>
      </c>
      <c r="E371" s="130" t="s">
        <v>642</v>
      </c>
      <c r="F371" s="170" t="s">
        <v>31</v>
      </c>
      <c r="G371" s="171"/>
      <c r="H371" s="11" t="s">
        <v>1158</v>
      </c>
      <c r="I371" s="14">
        <v>2.34</v>
      </c>
      <c r="J371" s="121">
        <f t="shared" si="5"/>
        <v>23.4</v>
      </c>
      <c r="K371" s="127"/>
    </row>
    <row r="372" spans="1:11" ht="24">
      <c r="A372" s="126"/>
      <c r="B372" s="119">
        <v>10</v>
      </c>
      <c r="C372" s="10" t="s">
        <v>1156</v>
      </c>
      <c r="D372" s="130" t="s">
        <v>1159</v>
      </c>
      <c r="E372" s="130" t="s">
        <v>642</v>
      </c>
      <c r="F372" s="170" t="s">
        <v>32</v>
      </c>
      <c r="G372" s="171"/>
      <c r="H372" s="11" t="s">
        <v>1158</v>
      </c>
      <c r="I372" s="14">
        <v>2.34</v>
      </c>
      <c r="J372" s="121">
        <f t="shared" si="5"/>
        <v>23.4</v>
      </c>
      <c r="K372" s="127"/>
    </row>
    <row r="373" spans="1:11" ht="36">
      <c r="A373" s="126"/>
      <c r="B373" s="119">
        <v>10</v>
      </c>
      <c r="C373" s="10" t="s">
        <v>1160</v>
      </c>
      <c r="D373" s="130" t="s">
        <v>1161</v>
      </c>
      <c r="E373" s="130" t="s">
        <v>30</v>
      </c>
      <c r="F373" s="170"/>
      <c r="G373" s="171"/>
      <c r="H373" s="11" t="s">
        <v>1162</v>
      </c>
      <c r="I373" s="14">
        <v>3.07</v>
      </c>
      <c r="J373" s="121">
        <f t="shared" si="5"/>
        <v>30.7</v>
      </c>
      <c r="K373" s="127"/>
    </row>
    <row r="374" spans="1:11" ht="36">
      <c r="A374" s="126"/>
      <c r="B374" s="119">
        <v>10</v>
      </c>
      <c r="C374" s="10" t="s">
        <v>1160</v>
      </c>
      <c r="D374" s="130" t="s">
        <v>1161</v>
      </c>
      <c r="E374" s="130" t="s">
        <v>31</v>
      </c>
      <c r="F374" s="170"/>
      <c r="G374" s="171"/>
      <c r="H374" s="11" t="s">
        <v>1162</v>
      </c>
      <c r="I374" s="14">
        <v>3.07</v>
      </c>
      <c r="J374" s="121">
        <f t="shared" si="5"/>
        <v>30.7</v>
      </c>
      <c r="K374" s="127"/>
    </row>
    <row r="375" spans="1:11" ht="24">
      <c r="A375" s="126"/>
      <c r="B375" s="119">
        <v>10</v>
      </c>
      <c r="C375" s="10" t="s">
        <v>1163</v>
      </c>
      <c r="D375" s="130" t="s">
        <v>1164</v>
      </c>
      <c r="E375" s="130" t="s">
        <v>641</v>
      </c>
      <c r="F375" s="170" t="s">
        <v>30</v>
      </c>
      <c r="G375" s="171"/>
      <c r="H375" s="11" t="s">
        <v>1165</v>
      </c>
      <c r="I375" s="14">
        <v>1.76</v>
      </c>
      <c r="J375" s="121">
        <f t="shared" si="5"/>
        <v>17.600000000000001</v>
      </c>
      <c r="K375" s="127"/>
    </row>
    <row r="376" spans="1:11" ht="24">
      <c r="A376" s="126"/>
      <c r="B376" s="119">
        <v>10</v>
      </c>
      <c r="C376" s="10" t="s">
        <v>1163</v>
      </c>
      <c r="D376" s="130" t="s">
        <v>1164</v>
      </c>
      <c r="E376" s="130" t="s">
        <v>641</v>
      </c>
      <c r="F376" s="170" t="s">
        <v>31</v>
      </c>
      <c r="G376" s="171"/>
      <c r="H376" s="11" t="s">
        <v>1165</v>
      </c>
      <c r="I376" s="14">
        <v>1.76</v>
      </c>
      <c r="J376" s="121">
        <f t="shared" si="5"/>
        <v>17.600000000000001</v>
      </c>
      <c r="K376" s="127"/>
    </row>
    <row r="377" spans="1:11" ht="24">
      <c r="A377" s="126"/>
      <c r="B377" s="119">
        <v>10</v>
      </c>
      <c r="C377" s="10" t="s">
        <v>1163</v>
      </c>
      <c r="D377" s="130" t="s">
        <v>1164</v>
      </c>
      <c r="E377" s="130" t="s">
        <v>641</v>
      </c>
      <c r="F377" s="170" t="s">
        <v>32</v>
      </c>
      <c r="G377" s="171"/>
      <c r="H377" s="11" t="s">
        <v>1165</v>
      </c>
      <c r="I377" s="14">
        <v>1.76</v>
      </c>
      <c r="J377" s="121">
        <f t="shared" si="5"/>
        <v>17.600000000000001</v>
      </c>
      <c r="K377" s="127"/>
    </row>
    <row r="378" spans="1:11" ht="24">
      <c r="A378" s="126"/>
      <c r="B378" s="119">
        <v>10</v>
      </c>
      <c r="C378" s="10" t="s">
        <v>1163</v>
      </c>
      <c r="D378" s="130" t="s">
        <v>1166</v>
      </c>
      <c r="E378" s="130" t="s">
        <v>642</v>
      </c>
      <c r="F378" s="170" t="s">
        <v>30</v>
      </c>
      <c r="G378" s="171"/>
      <c r="H378" s="11" t="s">
        <v>1165</v>
      </c>
      <c r="I378" s="14">
        <v>2.21</v>
      </c>
      <c r="J378" s="121">
        <f t="shared" si="5"/>
        <v>22.1</v>
      </c>
      <c r="K378" s="127"/>
    </row>
    <row r="379" spans="1:11" ht="24">
      <c r="A379" s="126"/>
      <c r="B379" s="119">
        <v>10</v>
      </c>
      <c r="C379" s="10" t="s">
        <v>1163</v>
      </c>
      <c r="D379" s="130" t="s">
        <v>1166</v>
      </c>
      <c r="E379" s="130" t="s">
        <v>642</v>
      </c>
      <c r="F379" s="170" t="s">
        <v>31</v>
      </c>
      <c r="G379" s="171"/>
      <c r="H379" s="11" t="s">
        <v>1165</v>
      </c>
      <c r="I379" s="14">
        <v>2.21</v>
      </c>
      <c r="J379" s="121">
        <f t="shared" si="5"/>
        <v>22.1</v>
      </c>
      <c r="K379" s="127"/>
    </row>
    <row r="380" spans="1:11" ht="24">
      <c r="A380" s="126"/>
      <c r="B380" s="119">
        <v>10</v>
      </c>
      <c r="C380" s="10" t="s">
        <v>1163</v>
      </c>
      <c r="D380" s="130" t="s">
        <v>1166</v>
      </c>
      <c r="E380" s="130" t="s">
        <v>642</v>
      </c>
      <c r="F380" s="170" t="s">
        <v>32</v>
      </c>
      <c r="G380" s="171"/>
      <c r="H380" s="11" t="s">
        <v>1165</v>
      </c>
      <c r="I380" s="14">
        <v>2.21</v>
      </c>
      <c r="J380" s="121">
        <f t="shared" si="5"/>
        <v>22.1</v>
      </c>
      <c r="K380" s="127"/>
    </row>
    <row r="381" spans="1:11" ht="36">
      <c r="A381" s="126"/>
      <c r="B381" s="119">
        <v>2</v>
      </c>
      <c r="C381" s="10" t="s">
        <v>1167</v>
      </c>
      <c r="D381" s="130" t="s">
        <v>1168</v>
      </c>
      <c r="E381" s="130" t="s">
        <v>31</v>
      </c>
      <c r="F381" s="170" t="s">
        <v>245</v>
      </c>
      <c r="G381" s="171"/>
      <c r="H381" s="11" t="s">
        <v>1169</v>
      </c>
      <c r="I381" s="14">
        <v>7.01</v>
      </c>
      <c r="J381" s="121">
        <f t="shared" si="5"/>
        <v>14.02</v>
      </c>
      <c r="K381" s="127"/>
    </row>
    <row r="382" spans="1:11" ht="24">
      <c r="A382" s="126"/>
      <c r="B382" s="119">
        <v>3</v>
      </c>
      <c r="C382" s="10" t="s">
        <v>1170</v>
      </c>
      <c r="D382" s="130" t="s">
        <v>1171</v>
      </c>
      <c r="E382" s="130" t="s">
        <v>31</v>
      </c>
      <c r="F382" s="170" t="s">
        <v>245</v>
      </c>
      <c r="G382" s="171"/>
      <c r="H382" s="11" t="s">
        <v>1172</v>
      </c>
      <c r="I382" s="14">
        <v>4.43</v>
      </c>
      <c r="J382" s="121">
        <f t="shared" si="5"/>
        <v>13.29</v>
      </c>
      <c r="K382" s="127"/>
    </row>
    <row r="383" spans="1:11" ht="24">
      <c r="A383" s="126"/>
      <c r="B383" s="119">
        <v>3</v>
      </c>
      <c r="C383" s="10" t="s">
        <v>1173</v>
      </c>
      <c r="D383" s="130" t="s">
        <v>1174</v>
      </c>
      <c r="E383" s="130" t="s">
        <v>31</v>
      </c>
      <c r="F383" s="170" t="s">
        <v>245</v>
      </c>
      <c r="G383" s="171"/>
      <c r="H383" s="11" t="s">
        <v>1175</v>
      </c>
      <c r="I383" s="14">
        <v>4.32</v>
      </c>
      <c r="J383" s="121">
        <f t="shared" si="5"/>
        <v>12.96</v>
      </c>
      <c r="K383" s="127"/>
    </row>
    <row r="384" spans="1:11" ht="24">
      <c r="A384" s="126"/>
      <c r="B384" s="119">
        <v>3</v>
      </c>
      <c r="C384" s="10" t="s">
        <v>1173</v>
      </c>
      <c r="D384" s="130" t="s">
        <v>1174</v>
      </c>
      <c r="E384" s="130" t="s">
        <v>31</v>
      </c>
      <c r="F384" s="170" t="s">
        <v>354</v>
      </c>
      <c r="G384" s="171"/>
      <c r="H384" s="11" t="s">
        <v>1175</v>
      </c>
      <c r="I384" s="14">
        <v>4.32</v>
      </c>
      <c r="J384" s="121">
        <f t="shared" si="5"/>
        <v>12.96</v>
      </c>
      <c r="K384" s="127"/>
    </row>
    <row r="385" spans="1:11" ht="24">
      <c r="A385" s="126"/>
      <c r="B385" s="119">
        <v>3</v>
      </c>
      <c r="C385" s="10" t="s">
        <v>1173</v>
      </c>
      <c r="D385" s="130" t="s">
        <v>1174</v>
      </c>
      <c r="E385" s="130" t="s">
        <v>31</v>
      </c>
      <c r="F385" s="170" t="s">
        <v>534</v>
      </c>
      <c r="G385" s="171"/>
      <c r="H385" s="11" t="s">
        <v>1175</v>
      </c>
      <c r="I385" s="14">
        <v>4.32</v>
      </c>
      <c r="J385" s="121">
        <f t="shared" si="5"/>
        <v>12.96</v>
      </c>
      <c r="K385" s="127"/>
    </row>
    <row r="386" spans="1:11" ht="36">
      <c r="A386" s="126"/>
      <c r="B386" s="119">
        <v>3</v>
      </c>
      <c r="C386" s="10" t="s">
        <v>1176</v>
      </c>
      <c r="D386" s="130" t="s">
        <v>1177</v>
      </c>
      <c r="E386" s="130" t="s">
        <v>31</v>
      </c>
      <c r="F386" s="170" t="s">
        <v>534</v>
      </c>
      <c r="G386" s="171"/>
      <c r="H386" s="11" t="s">
        <v>1178</v>
      </c>
      <c r="I386" s="14">
        <v>3.29</v>
      </c>
      <c r="J386" s="121">
        <f t="shared" si="5"/>
        <v>9.870000000000001</v>
      </c>
      <c r="K386" s="127"/>
    </row>
    <row r="387" spans="1:11" ht="36">
      <c r="A387" s="126"/>
      <c r="B387" s="119">
        <v>3</v>
      </c>
      <c r="C387" s="10" t="s">
        <v>1179</v>
      </c>
      <c r="D387" s="130" t="s">
        <v>1180</v>
      </c>
      <c r="E387" s="130" t="s">
        <v>31</v>
      </c>
      <c r="F387" s="170" t="s">
        <v>245</v>
      </c>
      <c r="G387" s="171"/>
      <c r="H387" s="11" t="s">
        <v>1181</v>
      </c>
      <c r="I387" s="14">
        <v>4.01</v>
      </c>
      <c r="J387" s="121">
        <f t="shared" si="5"/>
        <v>12.03</v>
      </c>
      <c r="K387" s="127"/>
    </row>
    <row r="388" spans="1:11" ht="36">
      <c r="A388" s="126"/>
      <c r="B388" s="119">
        <v>5</v>
      </c>
      <c r="C388" s="10" t="s">
        <v>1182</v>
      </c>
      <c r="D388" s="130" t="s">
        <v>1183</v>
      </c>
      <c r="E388" s="130" t="s">
        <v>31</v>
      </c>
      <c r="F388" s="170" t="s">
        <v>112</v>
      </c>
      <c r="G388" s="171"/>
      <c r="H388" s="11" t="s">
        <v>1184</v>
      </c>
      <c r="I388" s="14">
        <v>2</v>
      </c>
      <c r="J388" s="121">
        <f t="shared" si="5"/>
        <v>10</v>
      </c>
      <c r="K388" s="127"/>
    </row>
    <row r="389" spans="1:11" ht="36">
      <c r="A389" s="126"/>
      <c r="B389" s="119">
        <v>5</v>
      </c>
      <c r="C389" s="10" t="s">
        <v>1182</v>
      </c>
      <c r="D389" s="130" t="s">
        <v>1183</v>
      </c>
      <c r="E389" s="130" t="s">
        <v>31</v>
      </c>
      <c r="F389" s="170" t="s">
        <v>218</v>
      </c>
      <c r="G389" s="171"/>
      <c r="H389" s="11" t="s">
        <v>1184</v>
      </c>
      <c r="I389" s="14">
        <v>2</v>
      </c>
      <c r="J389" s="121">
        <f t="shared" si="5"/>
        <v>10</v>
      </c>
      <c r="K389" s="127"/>
    </row>
    <row r="390" spans="1:11" ht="36">
      <c r="A390" s="126"/>
      <c r="B390" s="119">
        <v>5</v>
      </c>
      <c r="C390" s="10" t="s">
        <v>1182</v>
      </c>
      <c r="D390" s="130" t="s">
        <v>1183</v>
      </c>
      <c r="E390" s="130" t="s">
        <v>31</v>
      </c>
      <c r="F390" s="170" t="s">
        <v>1185</v>
      </c>
      <c r="G390" s="171"/>
      <c r="H390" s="11" t="s">
        <v>1184</v>
      </c>
      <c r="I390" s="14">
        <v>2</v>
      </c>
      <c r="J390" s="121">
        <f t="shared" si="5"/>
        <v>10</v>
      </c>
      <c r="K390" s="127"/>
    </row>
    <row r="391" spans="1:11" ht="24">
      <c r="A391" s="126"/>
      <c r="B391" s="119">
        <v>5</v>
      </c>
      <c r="C391" s="10" t="s">
        <v>1186</v>
      </c>
      <c r="D391" s="130" t="s">
        <v>1187</v>
      </c>
      <c r="E391" s="130" t="s">
        <v>30</v>
      </c>
      <c r="F391" s="170" t="s">
        <v>354</v>
      </c>
      <c r="G391" s="171"/>
      <c r="H391" s="11" t="s">
        <v>1188</v>
      </c>
      <c r="I391" s="14">
        <v>2.0299999999999998</v>
      </c>
      <c r="J391" s="121">
        <f t="shared" si="5"/>
        <v>10.149999999999999</v>
      </c>
      <c r="K391" s="127"/>
    </row>
    <row r="392" spans="1:11" ht="36">
      <c r="A392" s="126"/>
      <c r="B392" s="119">
        <v>5</v>
      </c>
      <c r="C392" s="10" t="s">
        <v>1189</v>
      </c>
      <c r="D392" s="130" t="s">
        <v>1190</v>
      </c>
      <c r="E392" s="130" t="s">
        <v>30</v>
      </c>
      <c r="F392" s="170" t="s">
        <v>218</v>
      </c>
      <c r="G392" s="171"/>
      <c r="H392" s="11" t="s">
        <v>1191</v>
      </c>
      <c r="I392" s="14">
        <v>2.0299999999999998</v>
      </c>
      <c r="J392" s="121">
        <f t="shared" si="5"/>
        <v>10.149999999999999</v>
      </c>
      <c r="K392" s="127"/>
    </row>
    <row r="393" spans="1:11" ht="36">
      <c r="A393" s="126"/>
      <c r="B393" s="119">
        <v>5</v>
      </c>
      <c r="C393" s="10" t="s">
        <v>1189</v>
      </c>
      <c r="D393" s="130" t="s">
        <v>1190</v>
      </c>
      <c r="E393" s="130" t="s">
        <v>30</v>
      </c>
      <c r="F393" s="170" t="s">
        <v>1185</v>
      </c>
      <c r="G393" s="171"/>
      <c r="H393" s="11" t="s">
        <v>1191</v>
      </c>
      <c r="I393" s="14">
        <v>2.0299999999999998</v>
      </c>
      <c r="J393" s="121">
        <f t="shared" si="5"/>
        <v>10.149999999999999</v>
      </c>
      <c r="K393" s="127"/>
    </row>
    <row r="394" spans="1:11" ht="48">
      <c r="A394" s="126"/>
      <c r="B394" s="119">
        <v>5</v>
      </c>
      <c r="C394" s="10" t="s">
        <v>362</v>
      </c>
      <c r="D394" s="130" t="s">
        <v>363</v>
      </c>
      <c r="E394" s="130" t="s">
        <v>30</v>
      </c>
      <c r="F394" s="170"/>
      <c r="G394" s="171"/>
      <c r="H394" s="11" t="s">
        <v>364</v>
      </c>
      <c r="I394" s="14">
        <v>3.41</v>
      </c>
      <c r="J394" s="121">
        <f t="shared" si="5"/>
        <v>17.05</v>
      </c>
      <c r="K394" s="127"/>
    </row>
    <row r="395" spans="1:11" ht="48">
      <c r="A395" s="126"/>
      <c r="B395" s="119">
        <v>5</v>
      </c>
      <c r="C395" s="10" t="s">
        <v>362</v>
      </c>
      <c r="D395" s="130" t="s">
        <v>363</v>
      </c>
      <c r="E395" s="130" t="s">
        <v>31</v>
      </c>
      <c r="F395" s="170"/>
      <c r="G395" s="171"/>
      <c r="H395" s="11" t="s">
        <v>364</v>
      </c>
      <c r="I395" s="14">
        <v>3.41</v>
      </c>
      <c r="J395" s="121">
        <f t="shared" si="5"/>
        <v>17.05</v>
      </c>
      <c r="K395" s="127"/>
    </row>
    <row r="396" spans="1:11" ht="36">
      <c r="A396" s="126"/>
      <c r="B396" s="119">
        <v>1</v>
      </c>
      <c r="C396" s="10" t="s">
        <v>1192</v>
      </c>
      <c r="D396" s="130" t="s">
        <v>1193</v>
      </c>
      <c r="E396" s="130" t="s">
        <v>705</v>
      </c>
      <c r="F396" s="170"/>
      <c r="G396" s="171"/>
      <c r="H396" s="11" t="s">
        <v>1194</v>
      </c>
      <c r="I396" s="14">
        <v>12.17</v>
      </c>
      <c r="J396" s="121">
        <f t="shared" si="5"/>
        <v>12.17</v>
      </c>
      <c r="K396" s="127"/>
    </row>
    <row r="397" spans="1:11" ht="24">
      <c r="A397" s="126"/>
      <c r="B397" s="119">
        <v>20</v>
      </c>
      <c r="C397" s="10" t="s">
        <v>1195</v>
      </c>
      <c r="D397" s="130" t="s">
        <v>1196</v>
      </c>
      <c r="E397" s="130" t="s">
        <v>304</v>
      </c>
      <c r="F397" s="170"/>
      <c r="G397" s="171"/>
      <c r="H397" s="11" t="s">
        <v>1197</v>
      </c>
      <c r="I397" s="14">
        <v>0.62</v>
      </c>
      <c r="J397" s="121">
        <f t="shared" si="5"/>
        <v>12.4</v>
      </c>
      <c r="K397" s="127"/>
    </row>
    <row r="398" spans="1:11" ht="24">
      <c r="A398" s="126"/>
      <c r="B398" s="119">
        <v>20</v>
      </c>
      <c r="C398" s="10" t="s">
        <v>1195</v>
      </c>
      <c r="D398" s="130" t="s">
        <v>1198</v>
      </c>
      <c r="E398" s="130" t="s">
        <v>300</v>
      </c>
      <c r="F398" s="170"/>
      <c r="G398" s="171"/>
      <c r="H398" s="11" t="s">
        <v>1197</v>
      </c>
      <c r="I398" s="14">
        <v>0.76</v>
      </c>
      <c r="J398" s="121">
        <f t="shared" si="5"/>
        <v>15.2</v>
      </c>
      <c r="K398" s="127"/>
    </row>
    <row r="399" spans="1:11" ht="24">
      <c r="A399" s="126"/>
      <c r="B399" s="119">
        <v>20</v>
      </c>
      <c r="C399" s="10" t="s">
        <v>1195</v>
      </c>
      <c r="D399" s="130" t="s">
        <v>1199</v>
      </c>
      <c r="E399" s="130" t="s">
        <v>320</v>
      </c>
      <c r="F399" s="170"/>
      <c r="G399" s="171"/>
      <c r="H399" s="11" t="s">
        <v>1197</v>
      </c>
      <c r="I399" s="14">
        <v>0.88</v>
      </c>
      <c r="J399" s="121">
        <f t="shared" si="5"/>
        <v>17.600000000000001</v>
      </c>
      <c r="K399" s="127"/>
    </row>
    <row r="400" spans="1:11" ht="24">
      <c r="A400" s="126"/>
      <c r="B400" s="119">
        <v>10</v>
      </c>
      <c r="C400" s="10" t="s">
        <v>1195</v>
      </c>
      <c r="D400" s="130" t="s">
        <v>1200</v>
      </c>
      <c r="E400" s="130" t="s">
        <v>707</v>
      </c>
      <c r="F400" s="170"/>
      <c r="G400" s="171"/>
      <c r="H400" s="11" t="s">
        <v>1197</v>
      </c>
      <c r="I400" s="14">
        <v>1.02</v>
      </c>
      <c r="J400" s="121">
        <f t="shared" si="5"/>
        <v>10.199999999999999</v>
      </c>
      <c r="K400" s="127"/>
    </row>
    <row r="401" spans="1:11" ht="24">
      <c r="A401" s="126"/>
      <c r="B401" s="119">
        <v>5</v>
      </c>
      <c r="C401" s="10" t="s">
        <v>1201</v>
      </c>
      <c r="D401" s="130" t="s">
        <v>1202</v>
      </c>
      <c r="E401" s="130" t="s">
        <v>32</v>
      </c>
      <c r="F401" s="170"/>
      <c r="G401" s="171"/>
      <c r="H401" s="11" t="s">
        <v>1203</v>
      </c>
      <c r="I401" s="14">
        <v>1.63</v>
      </c>
      <c r="J401" s="121">
        <f t="shared" si="5"/>
        <v>8.1499999999999986</v>
      </c>
      <c r="K401" s="127"/>
    </row>
    <row r="402" spans="1:11" ht="24">
      <c r="A402" s="126"/>
      <c r="B402" s="119">
        <v>50</v>
      </c>
      <c r="C402" s="10" t="s">
        <v>1204</v>
      </c>
      <c r="D402" s="130" t="s">
        <v>1205</v>
      </c>
      <c r="E402" s="130"/>
      <c r="F402" s="170"/>
      <c r="G402" s="171"/>
      <c r="H402" s="11" t="s">
        <v>1587</v>
      </c>
      <c r="I402" s="14">
        <v>0.64</v>
      </c>
      <c r="J402" s="121">
        <f t="shared" si="5"/>
        <v>32</v>
      </c>
      <c r="K402" s="127"/>
    </row>
    <row r="403" spans="1:11" ht="24">
      <c r="A403" s="126"/>
      <c r="B403" s="119">
        <v>50</v>
      </c>
      <c r="C403" s="10" t="s">
        <v>1206</v>
      </c>
      <c r="D403" s="130" t="s">
        <v>1207</v>
      </c>
      <c r="E403" s="130"/>
      <c r="F403" s="170"/>
      <c r="G403" s="171"/>
      <c r="H403" s="11" t="s">
        <v>1588</v>
      </c>
      <c r="I403" s="14">
        <v>0.66</v>
      </c>
      <c r="J403" s="121">
        <f t="shared" si="5"/>
        <v>33</v>
      </c>
      <c r="K403" s="127"/>
    </row>
    <row r="404" spans="1:11" ht="24">
      <c r="A404" s="126"/>
      <c r="B404" s="119">
        <v>50</v>
      </c>
      <c r="C404" s="10" t="s">
        <v>1208</v>
      </c>
      <c r="D404" s="130" t="s">
        <v>1209</v>
      </c>
      <c r="E404" s="130"/>
      <c r="F404" s="170"/>
      <c r="G404" s="171"/>
      <c r="H404" s="11" t="s">
        <v>1589</v>
      </c>
      <c r="I404" s="14">
        <v>0.72</v>
      </c>
      <c r="J404" s="121">
        <f t="shared" si="5"/>
        <v>36</v>
      </c>
      <c r="K404" s="127"/>
    </row>
    <row r="405" spans="1:11" ht="24">
      <c r="A405" s="126"/>
      <c r="B405" s="119">
        <v>200</v>
      </c>
      <c r="C405" s="10" t="s">
        <v>130</v>
      </c>
      <c r="D405" s="130" t="s">
        <v>1210</v>
      </c>
      <c r="E405" s="130" t="s">
        <v>112</v>
      </c>
      <c r="F405" s="170"/>
      <c r="G405" s="171"/>
      <c r="H405" s="11" t="s">
        <v>1211</v>
      </c>
      <c r="I405" s="14">
        <v>0.24</v>
      </c>
      <c r="J405" s="121">
        <f t="shared" si="5"/>
        <v>48</v>
      </c>
      <c r="K405" s="127"/>
    </row>
    <row r="406" spans="1:11" ht="24">
      <c r="A406" s="126"/>
      <c r="B406" s="119">
        <v>50</v>
      </c>
      <c r="C406" s="10" t="s">
        <v>130</v>
      </c>
      <c r="D406" s="130" t="s">
        <v>1210</v>
      </c>
      <c r="E406" s="130" t="s">
        <v>219</v>
      </c>
      <c r="F406" s="170"/>
      <c r="G406" s="171"/>
      <c r="H406" s="11" t="s">
        <v>1211</v>
      </c>
      <c r="I406" s="14">
        <v>0.24</v>
      </c>
      <c r="J406" s="121">
        <f t="shared" ref="J406:J469" si="6">I406*B406</f>
        <v>12</v>
      </c>
      <c r="K406" s="127"/>
    </row>
    <row r="407" spans="1:11" ht="24">
      <c r="A407" s="126"/>
      <c r="B407" s="119">
        <v>50</v>
      </c>
      <c r="C407" s="10" t="s">
        <v>130</v>
      </c>
      <c r="D407" s="130" t="s">
        <v>1210</v>
      </c>
      <c r="E407" s="130" t="s">
        <v>269</v>
      </c>
      <c r="F407" s="170"/>
      <c r="G407" s="171"/>
      <c r="H407" s="11" t="s">
        <v>1211</v>
      </c>
      <c r="I407" s="14">
        <v>0.24</v>
      </c>
      <c r="J407" s="121">
        <f t="shared" si="6"/>
        <v>12</v>
      </c>
      <c r="K407" s="127"/>
    </row>
    <row r="408" spans="1:11" ht="24">
      <c r="A408" s="126"/>
      <c r="B408" s="119">
        <v>50</v>
      </c>
      <c r="C408" s="10" t="s">
        <v>130</v>
      </c>
      <c r="D408" s="130" t="s">
        <v>1210</v>
      </c>
      <c r="E408" s="130" t="s">
        <v>220</v>
      </c>
      <c r="F408" s="170"/>
      <c r="G408" s="171"/>
      <c r="H408" s="11" t="s">
        <v>1211</v>
      </c>
      <c r="I408" s="14">
        <v>0.24</v>
      </c>
      <c r="J408" s="121">
        <f t="shared" si="6"/>
        <v>12</v>
      </c>
      <c r="K408" s="127"/>
    </row>
    <row r="409" spans="1:11" ht="24">
      <c r="A409" s="126"/>
      <c r="B409" s="119">
        <v>50</v>
      </c>
      <c r="C409" s="10" t="s">
        <v>130</v>
      </c>
      <c r="D409" s="130" t="s">
        <v>1210</v>
      </c>
      <c r="E409" s="130" t="s">
        <v>273</v>
      </c>
      <c r="F409" s="170"/>
      <c r="G409" s="171"/>
      <c r="H409" s="11" t="s">
        <v>1211</v>
      </c>
      <c r="I409" s="14">
        <v>0.24</v>
      </c>
      <c r="J409" s="121">
        <f t="shared" si="6"/>
        <v>12</v>
      </c>
      <c r="K409" s="127"/>
    </row>
    <row r="410" spans="1:11" ht="24">
      <c r="A410" s="126"/>
      <c r="B410" s="119">
        <v>50</v>
      </c>
      <c r="C410" s="10" t="s">
        <v>130</v>
      </c>
      <c r="D410" s="130" t="s">
        <v>1210</v>
      </c>
      <c r="E410" s="130" t="s">
        <v>316</v>
      </c>
      <c r="F410" s="170"/>
      <c r="G410" s="171"/>
      <c r="H410" s="11" t="s">
        <v>1211</v>
      </c>
      <c r="I410" s="14">
        <v>0.24</v>
      </c>
      <c r="J410" s="121">
        <f t="shared" si="6"/>
        <v>12</v>
      </c>
      <c r="K410" s="127"/>
    </row>
    <row r="411" spans="1:11" ht="24">
      <c r="A411" s="126"/>
      <c r="B411" s="119">
        <v>50</v>
      </c>
      <c r="C411" s="10" t="s">
        <v>130</v>
      </c>
      <c r="D411" s="130" t="s">
        <v>1210</v>
      </c>
      <c r="E411" s="130" t="s">
        <v>275</v>
      </c>
      <c r="F411" s="170"/>
      <c r="G411" s="171"/>
      <c r="H411" s="11" t="s">
        <v>1211</v>
      </c>
      <c r="I411" s="14">
        <v>0.24</v>
      </c>
      <c r="J411" s="121">
        <f t="shared" si="6"/>
        <v>12</v>
      </c>
      <c r="K411" s="127"/>
    </row>
    <row r="412" spans="1:11" ht="24">
      <c r="A412" s="126"/>
      <c r="B412" s="119">
        <v>200</v>
      </c>
      <c r="C412" s="10" t="s">
        <v>1212</v>
      </c>
      <c r="D412" s="130" t="s">
        <v>1213</v>
      </c>
      <c r="E412" s="130" t="s">
        <v>112</v>
      </c>
      <c r="F412" s="170"/>
      <c r="G412" s="171"/>
      <c r="H412" s="11" t="s">
        <v>1214</v>
      </c>
      <c r="I412" s="14">
        <v>0.24</v>
      </c>
      <c r="J412" s="121">
        <f t="shared" si="6"/>
        <v>48</v>
      </c>
      <c r="K412" s="127"/>
    </row>
    <row r="413" spans="1:11" ht="24">
      <c r="A413" s="126"/>
      <c r="B413" s="119">
        <v>100</v>
      </c>
      <c r="C413" s="10" t="s">
        <v>1215</v>
      </c>
      <c r="D413" s="130" t="s">
        <v>1216</v>
      </c>
      <c r="E413" s="130"/>
      <c r="F413" s="170"/>
      <c r="G413" s="171"/>
      <c r="H413" s="11" t="s">
        <v>1217</v>
      </c>
      <c r="I413" s="14">
        <v>0.14000000000000001</v>
      </c>
      <c r="J413" s="121">
        <f t="shared" si="6"/>
        <v>14.000000000000002</v>
      </c>
      <c r="K413" s="127"/>
    </row>
    <row r="414" spans="1:11" ht="24">
      <c r="A414" s="126"/>
      <c r="B414" s="119">
        <v>10</v>
      </c>
      <c r="C414" s="10" t="s">
        <v>1218</v>
      </c>
      <c r="D414" s="130" t="s">
        <v>1219</v>
      </c>
      <c r="E414" s="130" t="s">
        <v>115</v>
      </c>
      <c r="F414" s="170"/>
      <c r="G414" s="171"/>
      <c r="H414" s="11" t="s">
        <v>1220</v>
      </c>
      <c r="I414" s="14">
        <v>0.95</v>
      </c>
      <c r="J414" s="121">
        <f t="shared" si="6"/>
        <v>9.5</v>
      </c>
      <c r="K414" s="127"/>
    </row>
    <row r="415" spans="1:11" ht="24">
      <c r="A415" s="126"/>
      <c r="B415" s="119">
        <v>10</v>
      </c>
      <c r="C415" s="10" t="s">
        <v>1218</v>
      </c>
      <c r="D415" s="130" t="s">
        <v>1219</v>
      </c>
      <c r="E415" s="130" t="s">
        <v>490</v>
      </c>
      <c r="F415" s="170"/>
      <c r="G415" s="171"/>
      <c r="H415" s="11" t="s">
        <v>1220</v>
      </c>
      <c r="I415" s="14">
        <v>0.95</v>
      </c>
      <c r="J415" s="121">
        <f t="shared" si="6"/>
        <v>9.5</v>
      </c>
      <c r="K415" s="127"/>
    </row>
    <row r="416" spans="1:11" ht="24">
      <c r="A416" s="126"/>
      <c r="B416" s="119">
        <v>10</v>
      </c>
      <c r="C416" s="10" t="s">
        <v>1218</v>
      </c>
      <c r="D416" s="130" t="s">
        <v>1219</v>
      </c>
      <c r="E416" s="130" t="s">
        <v>1077</v>
      </c>
      <c r="F416" s="170"/>
      <c r="G416" s="171"/>
      <c r="H416" s="11" t="s">
        <v>1220</v>
      </c>
      <c r="I416" s="14">
        <v>0.95</v>
      </c>
      <c r="J416" s="121">
        <f t="shared" si="6"/>
        <v>9.5</v>
      </c>
      <c r="K416" s="127"/>
    </row>
    <row r="417" spans="1:11" ht="24">
      <c r="A417" s="126"/>
      <c r="B417" s="119">
        <v>10</v>
      </c>
      <c r="C417" s="10" t="s">
        <v>1218</v>
      </c>
      <c r="D417" s="130" t="s">
        <v>1219</v>
      </c>
      <c r="E417" s="130" t="s">
        <v>1221</v>
      </c>
      <c r="F417" s="170"/>
      <c r="G417" s="171"/>
      <c r="H417" s="11" t="s">
        <v>1220</v>
      </c>
      <c r="I417" s="14">
        <v>0.95</v>
      </c>
      <c r="J417" s="121">
        <f t="shared" si="6"/>
        <v>9.5</v>
      </c>
      <c r="K417" s="127"/>
    </row>
    <row r="418" spans="1:11" ht="24">
      <c r="A418" s="126"/>
      <c r="B418" s="119">
        <v>10</v>
      </c>
      <c r="C418" s="10" t="s">
        <v>1218</v>
      </c>
      <c r="D418" s="130" t="s">
        <v>1219</v>
      </c>
      <c r="E418" s="130" t="s">
        <v>736</v>
      </c>
      <c r="F418" s="170"/>
      <c r="G418" s="171"/>
      <c r="H418" s="11" t="s">
        <v>1220</v>
      </c>
      <c r="I418" s="14">
        <v>0.95</v>
      </c>
      <c r="J418" s="121">
        <f t="shared" si="6"/>
        <v>9.5</v>
      </c>
      <c r="K418" s="127"/>
    </row>
    <row r="419" spans="1:11" ht="48">
      <c r="A419" s="126"/>
      <c r="B419" s="119">
        <v>1</v>
      </c>
      <c r="C419" s="10" t="s">
        <v>1222</v>
      </c>
      <c r="D419" s="130" t="s">
        <v>1223</v>
      </c>
      <c r="E419" s="130" t="s">
        <v>705</v>
      </c>
      <c r="F419" s="170"/>
      <c r="G419" s="171"/>
      <c r="H419" s="11" t="s">
        <v>1224</v>
      </c>
      <c r="I419" s="14">
        <v>27.4</v>
      </c>
      <c r="J419" s="121">
        <f t="shared" si="6"/>
        <v>27.4</v>
      </c>
      <c r="K419" s="127"/>
    </row>
    <row r="420" spans="1:11" ht="24">
      <c r="A420" s="126"/>
      <c r="B420" s="119">
        <v>10</v>
      </c>
      <c r="C420" s="10" t="s">
        <v>1225</v>
      </c>
      <c r="D420" s="130" t="s">
        <v>1226</v>
      </c>
      <c r="E420" s="130" t="s">
        <v>745</v>
      </c>
      <c r="F420" s="170"/>
      <c r="G420" s="171"/>
      <c r="H420" s="11" t="s">
        <v>1227</v>
      </c>
      <c r="I420" s="14">
        <v>1.84</v>
      </c>
      <c r="J420" s="121">
        <f t="shared" si="6"/>
        <v>18.400000000000002</v>
      </c>
      <c r="K420" s="127"/>
    </row>
    <row r="421" spans="1:11" ht="24">
      <c r="A421" s="126"/>
      <c r="B421" s="119">
        <v>10</v>
      </c>
      <c r="C421" s="10" t="s">
        <v>1225</v>
      </c>
      <c r="D421" s="130" t="s">
        <v>1228</v>
      </c>
      <c r="E421" s="130" t="s">
        <v>733</v>
      </c>
      <c r="F421" s="170"/>
      <c r="G421" s="171"/>
      <c r="H421" s="11" t="s">
        <v>1227</v>
      </c>
      <c r="I421" s="14">
        <v>2.14</v>
      </c>
      <c r="J421" s="121">
        <f t="shared" si="6"/>
        <v>21.400000000000002</v>
      </c>
      <c r="K421" s="127"/>
    </row>
    <row r="422" spans="1:11" ht="24">
      <c r="A422" s="126"/>
      <c r="B422" s="119">
        <v>10</v>
      </c>
      <c r="C422" s="10" t="s">
        <v>1225</v>
      </c>
      <c r="D422" s="130" t="s">
        <v>1229</v>
      </c>
      <c r="E422" s="130" t="s">
        <v>978</v>
      </c>
      <c r="F422" s="170"/>
      <c r="G422" s="171"/>
      <c r="H422" s="11" t="s">
        <v>1227</v>
      </c>
      <c r="I422" s="14">
        <v>2.4900000000000002</v>
      </c>
      <c r="J422" s="121">
        <f t="shared" si="6"/>
        <v>24.900000000000002</v>
      </c>
      <c r="K422" s="127"/>
    </row>
    <row r="423" spans="1:11" ht="24">
      <c r="A423" s="126"/>
      <c r="B423" s="119">
        <v>10</v>
      </c>
      <c r="C423" s="10" t="s">
        <v>1225</v>
      </c>
      <c r="D423" s="130" t="s">
        <v>1230</v>
      </c>
      <c r="E423" s="130" t="s">
        <v>1030</v>
      </c>
      <c r="F423" s="170"/>
      <c r="G423" s="171"/>
      <c r="H423" s="11" t="s">
        <v>1227</v>
      </c>
      <c r="I423" s="14">
        <v>2.99</v>
      </c>
      <c r="J423" s="121">
        <f t="shared" si="6"/>
        <v>29.900000000000002</v>
      </c>
      <c r="K423" s="127"/>
    </row>
    <row r="424" spans="1:11">
      <c r="A424" s="126"/>
      <c r="B424" s="119">
        <v>20</v>
      </c>
      <c r="C424" s="10" t="s">
        <v>1231</v>
      </c>
      <c r="D424" s="130" t="s">
        <v>1232</v>
      </c>
      <c r="E424" s="130" t="s">
        <v>745</v>
      </c>
      <c r="F424" s="170"/>
      <c r="G424" s="171"/>
      <c r="H424" s="11" t="s">
        <v>1233</v>
      </c>
      <c r="I424" s="14">
        <v>1.24</v>
      </c>
      <c r="J424" s="121">
        <f t="shared" si="6"/>
        <v>24.8</v>
      </c>
      <c r="K424" s="127"/>
    </row>
    <row r="425" spans="1:11">
      <c r="A425" s="126"/>
      <c r="B425" s="119">
        <v>20</v>
      </c>
      <c r="C425" s="10" t="s">
        <v>1231</v>
      </c>
      <c r="D425" s="130" t="s">
        <v>1234</v>
      </c>
      <c r="E425" s="130" t="s">
        <v>733</v>
      </c>
      <c r="F425" s="170"/>
      <c r="G425" s="171"/>
      <c r="H425" s="11" t="s">
        <v>1233</v>
      </c>
      <c r="I425" s="14">
        <v>1.44</v>
      </c>
      <c r="J425" s="121">
        <f t="shared" si="6"/>
        <v>28.799999999999997</v>
      </c>
      <c r="K425" s="127"/>
    </row>
    <row r="426" spans="1:11">
      <c r="A426" s="126"/>
      <c r="B426" s="119">
        <v>20</v>
      </c>
      <c r="C426" s="10" t="s">
        <v>1231</v>
      </c>
      <c r="D426" s="130" t="s">
        <v>1235</v>
      </c>
      <c r="E426" s="130" t="s">
        <v>978</v>
      </c>
      <c r="F426" s="170"/>
      <c r="G426" s="171"/>
      <c r="H426" s="11" t="s">
        <v>1233</v>
      </c>
      <c r="I426" s="14">
        <v>1.64</v>
      </c>
      <c r="J426" s="121">
        <f t="shared" si="6"/>
        <v>32.799999999999997</v>
      </c>
      <c r="K426" s="127"/>
    </row>
    <row r="427" spans="1:11">
      <c r="A427" s="126"/>
      <c r="B427" s="119">
        <v>20</v>
      </c>
      <c r="C427" s="10" t="s">
        <v>1231</v>
      </c>
      <c r="D427" s="130" t="s">
        <v>1236</v>
      </c>
      <c r="E427" s="130" t="s">
        <v>735</v>
      </c>
      <c r="F427" s="170"/>
      <c r="G427" s="171"/>
      <c r="H427" s="11" t="s">
        <v>1233</v>
      </c>
      <c r="I427" s="14">
        <v>2.19</v>
      </c>
      <c r="J427" s="121">
        <f t="shared" si="6"/>
        <v>43.8</v>
      </c>
      <c r="K427" s="127"/>
    </row>
    <row r="428" spans="1:11">
      <c r="A428" s="126"/>
      <c r="B428" s="119">
        <v>20</v>
      </c>
      <c r="C428" s="10" t="s">
        <v>1231</v>
      </c>
      <c r="D428" s="130" t="s">
        <v>1237</v>
      </c>
      <c r="E428" s="130" t="s">
        <v>738</v>
      </c>
      <c r="F428" s="170"/>
      <c r="G428" s="171"/>
      <c r="H428" s="11" t="s">
        <v>1233</v>
      </c>
      <c r="I428" s="14">
        <v>2.44</v>
      </c>
      <c r="J428" s="121">
        <f t="shared" si="6"/>
        <v>48.8</v>
      </c>
      <c r="K428" s="127"/>
    </row>
    <row r="429" spans="1:11">
      <c r="A429" s="126"/>
      <c r="B429" s="119">
        <v>10</v>
      </c>
      <c r="C429" s="10" t="s">
        <v>1238</v>
      </c>
      <c r="D429" s="130" t="s">
        <v>1239</v>
      </c>
      <c r="E429" s="130" t="s">
        <v>785</v>
      </c>
      <c r="F429" s="170"/>
      <c r="G429" s="171"/>
      <c r="H429" s="11" t="s">
        <v>1240</v>
      </c>
      <c r="I429" s="14">
        <v>0.59</v>
      </c>
      <c r="J429" s="121">
        <f t="shared" si="6"/>
        <v>5.8999999999999995</v>
      </c>
      <c r="K429" s="127"/>
    </row>
    <row r="430" spans="1:11">
      <c r="A430" s="126"/>
      <c r="B430" s="119">
        <v>10</v>
      </c>
      <c r="C430" s="10" t="s">
        <v>1238</v>
      </c>
      <c r="D430" s="130" t="s">
        <v>1241</v>
      </c>
      <c r="E430" s="130" t="s">
        <v>735</v>
      </c>
      <c r="F430" s="170"/>
      <c r="G430" s="171"/>
      <c r="H430" s="11" t="s">
        <v>1240</v>
      </c>
      <c r="I430" s="14">
        <v>1.79</v>
      </c>
      <c r="J430" s="121">
        <f t="shared" si="6"/>
        <v>17.899999999999999</v>
      </c>
      <c r="K430" s="127"/>
    </row>
    <row r="431" spans="1:11">
      <c r="A431" s="126"/>
      <c r="B431" s="119">
        <v>10</v>
      </c>
      <c r="C431" s="10" t="s">
        <v>1238</v>
      </c>
      <c r="D431" s="130" t="s">
        <v>1242</v>
      </c>
      <c r="E431" s="130" t="s">
        <v>738</v>
      </c>
      <c r="F431" s="170"/>
      <c r="G431" s="171"/>
      <c r="H431" s="11" t="s">
        <v>1240</v>
      </c>
      <c r="I431" s="14">
        <v>2.04</v>
      </c>
      <c r="J431" s="121">
        <f t="shared" si="6"/>
        <v>20.399999999999999</v>
      </c>
      <c r="K431" s="127"/>
    </row>
    <row r="432" spans="1:11">
      <c r="A432" s="126"/>
      <c r="B432" s="119">
        <v>20</v>
      </c>
      <c r="C432" s="10" t="s">
        <v>1243</v>
      </c>
      <c r="D432" s="130" t="s">
        <v>1244</v>
      </c>
      <c r="E432" s="130" t="s">
        <v>785</v>
      </c>
      <c r="F432" s="170"/>
      <c r="G432" s="171"/>
      <c r="H432" s="11" t="s">
        <v>1245</v>
      </c>
      <c r="I432" s="14">
        <v>0.69</v>
      </c>
      <c r="J432" s="121">
        <f t="shared" si="6"/>
        <v>13.799999999999999</v>
      </c>
      <c r="K432" s="127"/>
    </row>
    <row r="433" spans="1:11">
      <c r="A433" s="126"/>
      <c r="B433" s="119">
        <v>20</v>
      </c>
      <c r="C433" s="10" t="s">
        <v>1243</v>
      </c>
      <c r="D433" s="130" t="s">
        <v>1246</v>
      </c>
      <c r="E433" s="130" t="s">
        <v>729</v>
      </c>
      <c r="F433" s="170"/>
      <c r="G433" s="171"/>
      <c r="H433" s="11" t="s">
        <v>1245</v>
      </c>
      <c r="I433" s="14">
        <v>0.76</v>
      </c>
      <c r="J433" s="121">
        <f t="shared" si="6"/>
        <v>15.2</v>
      </c>
      <c r="K433" s="127"/>
    </row>
    <row r="434" spans="1:11">
      <c r="A434" s="126"/>
      <c r="B434" s="119">
        <v>20</v>
      </c>
      <c r="C434" s="10" t="s">
        <v>1243</v>
      </c>
      <c r="D434" s="130" t="s">
        <v>1247</v>
      </c>
      <c r="E434" s="130" t="s">
        <v>972</v>
      </c>
      <c r="F434" s="170"/>
      <c r="G434" s="171"/>
      <c r="H434" s="11" t="s">
        <v>1245</v>
      </c>
      <c r="I434" s="14">
        <v>0.89</v>
      </c>
      <c r="J434" s="121">
        <f t="shared" si="6"/>
        <v>17.8</v>
      </c>
      <c r="K434" s="127"/>
    </row>
    <row r="435" spans="1:11">
      <c r="A435" s="126"/>
      <c r="B435" s="119">
        <v>20</v>
      </c>
      <c r="C435" s="10" t="s">
        <v>1243</v>
      </c>
      <c r="D435" s="130" t="s">
        <v>1248</v>
      </c>
      <c r="E435" s="130" t="s">
        <v>1025</v>
      </c>
      <c r="F435" s="170"/>
      <c r="G435" s="171"/>
      <c r="H435" s="11" t="s">
        <v>1245</v>
      </c>
      <c r="I435" s="14">
        <v>1.04</v>
      </c>
      <c r="J435" s="121">
        <f t="shared" si="6"/>
        <v>20.8</v>
      </c>
      <c r="K435" s="127"/>
    </row>
    <row r="436" spans="1:11">
      <c r="A436" s="126"/>
      <c r="B436" s="119">
        <v>20</v>
      </c>
      <c r="C436" s="10" t="s">
        <v>1243</v>
      </c>
      <c r="D436" s="130" t="s">
        <v>1249</v>
      </c>
      <c r="E436" s="130" t="s">
        <v>745</v>
      </c>
      <c r="F436" s="170"/>
      <c r="G436" s="171"/>
      <c r="H436" s="11" t="s">
        <v>1245</v>
      </c>
      <c r="I436" s="14">
        <v>1.24</v>
      </c>
      <c r="J436" s="121">
        <f t="shared" si="6"/>
        <v>24.8</v>
      </c>
      <c r="K436" s="127"/>
    </row>
    <row r="437" spans="1:11">
      <c r="A437" s="126"/>
      <c r="B437" s="119">
        <v>10</v>
      </c>
      <c r="C437" s="10" t="s">
        <v>1243</v>
      </c>
      <c r="D437" s="130" t="s">
        <v>1250</v>
      </c>
      <c r="E437" s="130" t="s">
        <v>978</v>
      </c>
      <c r="F437" s="170"/>
      <c r="G437" s="171"/>
      <c r="H437" s="11" t="s">
        <v>1245</v>
      </c>
      <c r="I437" s="14">
        <v>1.64</v>
      </c>
      <c r="J437" s="121">
        <f t="shared" si="6"/>
        <v>16.399999999999999</v>
      </c>
      <c r="K437" s="127"/>
    </row>
    <row r="438" spans="1:11">
      <c r="A438" s="126"/>
      <c r="B438" s="119">
        <v>10</v>
      </c>
      <c r="C438" s="10" t="s">
        <v>1243</v>
      </c>
      <c r="D438" s="130" t="s">
        <v>1251</v>
      </c>
      <c r="E438" s="130" t="s">
        <v>1030</v>
      </c>
      <c r="F438" s="170"/>
      <c r="G438" s="171"/>
      <c r="H438" s="11" t="s">
        <v>1245</v>
      </c>
      <c r="I438" s="14">
        <v>1.94</v>
      </c>
      <c r="J438" s="121">
        <f t="shared" si="6"/>
        <v>19.399999999999999</v>
      </c>
      <c r="K438" s="127"/>
    </row>
    <row r="439" spans="1:11">
      <c r="A439" s="126"/>
      <c r="B439" s="119">
        <v>10</v>
      </c>
      <c r="C439" s="10" t="s">
        <v>1243</v>
      </c>
      <c r="D439" s="130" t="s">
        <v>1252</v>
      </c>
      <c r="E439" s="130" t="s">
        <v>735</v>
      </c>
      <c r="F439" s="170"/>
      <c r="G439" s="171"/>
      <c r="H439" s="11" t="s">
        <v>1245</v>
      </c>
      <c r="I439" s="14">
        <v>2.19</v>
      </c>
      <c r="J439" s="121">
        <f t="shared" si="6"/>
        <v>21.9</v>
      </c>
      <c r="K439" s="127"/>
    </row>
    <row r="440" spans="1:11">
      <c r="A440" s="126"/>
      <c r="B440" s="119">
        <v>10</v>
      </c>
      <c r="C440" s="10" t="s">
        <v>1243</v>
      </c>
      <c r="D440" s="130" t="s">
        <v>1253</v>
      </c>
      <c r="E440" s="130" t="s">
        <v>738</v>
      </c>
      <c r="F440" s="170"/>
      <c r="G440" s="171"/>
      <c r="H440" s="11" t="s">
        <v>1245</v>
      </c>
      <c r="I440" s="14">
        <v>2.44</v>
      </c>
      <c r="J440" s="121">
        <f t="shared" si="6"/>
        <v>24.4</v>
      </c>
      <c r="K440" s="127"/>
    </row>
    <row r="441" spans="1:11">
      <c r="A441" s="126"/>
      <c r="B441" s="119">
        <v>4</v>
      </c>
      <c r="C441" s="10" t="s">
        <v>1254</v>
      </c>
      <c r="D441" s="130" t="s">
        <v>1255</v>
      </c>
      <c r="E441" s="130" t="s">
        <v>735</v>
      </c>
      <c r="F441" s="170"/>
      <c r="G441" s="171"/>
      <c r="H441" s="11" t="s">
        <v>1256</v>
      </c>
      <c r="I441" s="14">
        <v>4.84</v>
      </c>
      <c r="J441" s="121">
        <f t="shared" si="6"/>
        <v>19.36</v>
      </c>
      <c r="K441" s="127"/>
    </row>
    <row r="442" spans="1:11">
      <c r="A442" s="126"/>
      <c r="B442" s="119">
        <v>6</v>
      </c>
      <c r="C442" s="10" t="s">
        <v>1257</v>
      </c>
      <c r="D442" s="130" t="s">
        <v>1258</v>
      </c>
      <c r="E442" s="130" t="s">
        <v>745</v>
      </c>
      <c r="F442" s="170"/>
      <c r="G442" s="171"/>
      <c r="H442" s="11" t="s">
        <v>1259</v>
      </c>
      <c r="I442" s="14">
        <v>1.34</v>
      </c>
      <c r="J442" s="121">
        <f t="shared" si="6"/>
        <v>8.0400000000000009</v>
      </c>
      <c r="K442" s="127"/>
    </row>
    <row r="443" spans="1:11">
      <c r="A443" s="126"/>
      <c r="B443" s="119">
        <v>6</v>
      </c>
      <c r="C443" s="10" t="s">
        <v>1257</v>
      </c>
      <c r="D443" s="130" t="s">
        <v>1260</v>
      </c>
      <c r="E443" s="130" t="s">
        <v>735</v>
      </c>
      <c r="F443" s="170"/>
      <c r="G443" s="171"/>
      <c r="H443" s="11" t="s">
        <v>1259</v>
      </c>
      <c r="I443" s="14">
        <v>2.59</v>
      </c>
      <c r="J443" s="121">
        <f t="shared" si="6"/>
        <v>15.54</v>
      </c>
      <c r="K443" s="127"/>
    </row>
    <row r="444" spans="1:11">
      <c r="A444" s="126"/>
      <c r="B444" s="119">
        <v>4</v>
      </c>
      <c r="C444" s="10" t="s">
        <v>1261</v>
      </c>
      <c r="D444" s="130" t="s">
        <v>1262</v>
      </c>
      <c r="E444" s="130" t="s">
        <v>738</v>
      </c>
      <c r="F444" s="170"/>
      <c r="G444" s="171"/>
      <c r="H444" s="11" t="s">
        <v>1263</v>
      </c>
      <c r="I444" s="14">
        <v>2.94</v>
      </c>
      <c r="J444" s="121">
        <f t="shared" si="6"/>
        <v>11.76</v>
      </c>
      <c r="K444" s="127"/>
    </row>
    <row r="445" spans="1:11">
      <c r="A445" s="126"/>
      <c r="B445" s="119">
        <v>6</v>
      </c>
      <c r="C445" s="10" t="s">
        <v>1264</v>
      </c>
      <c r="D445" s="130" t="s">
        <v>1265</v>
      </c>
      <c r="E445" s="130" t="s">
        <v>738</v>
      </c>
      <c r="F445" s="170"/>
      <c r="G445" s="171"/>
      <c r="H445" s="11" t="s">
        <v>1266</v>
      </c>
      <c r="I445" s="14">
        <v>3.74</v>
      </c>
      <c r="J445" s="121">
        <f t="shared" si="6"/>
        <v>22.44</v>
      </c>
      <c r="K445" s="127"/>
    </row>
    <row r="446" spans="1:11" ht="24">
      <c r="A446" s="126"/>
      <c r="B446" s="119">
        <v>6</v>
      </c>
      <c r="C446" s="10" t="s">
        <v>1267</v>
      </c>
      <c r="D446" s="130" t="s">
        <v>1268</v>
      </c>
      <c r="E446" s="130" t="s">
        <v>1025</v>
      </c>
      <c r="F446" s="170"/>
      <c r="G446" s="171"/>
      <c r="H446" s="11" t="s">
        <v>1269</v>
      </c>
      <c r="I446" s="14">
        <v>1.84</v>
      </c>
      <c r="J446" s="121">
        <f t="shared" si="6"/>
        <v>11.040000000000001</v>
      </c>
      <c r="K446" s="127"/>
    </row>
    <row r="447" spans="1:11" ht="24">
      <c r="A447" s="126"/>
      <c r="B447" s="119">
        <v>4</v>
      </c>
      <c r="C447" s="10" t="s">
        <v>1267</v>
      </c>
      <c r="D447" s="130" t="s">
        <v>1270</v>
      </c>
      <c r="E447" s="130" t="s">
        <v>738</v>
      </c>
      <c r="F447" s="170"/>
      <c r="G447" s="171"/>
      <c r="H447" s="11" t="s">
        <v>1269</v>
      </c>
      <c r="I447" s="14">
        <v>2.99</v>
      </c>
      <c r="J447" s="121">
        <f t="shared" si="6"/>
        <v>11.96</v>
      </c>
      <c r="K447" s="127"/>
    </row>
    <row r="448" spans="1:11" ht="36">
      <c r="A448" s="126"/>
      <c r="B448" s="119">
        <v>5</v>
      </c>
      <c r="C448" s="10" t="s">
        <v>1271</v>
      </c>
      <c r="D448" s="130" t="s">
        <v>1272</v>
      </c>
      <c r="E448" s="130" t="s">
        <v>1273</v>
      </c>
      <c r="F448" s="170"/>
      <c r="G448" s="171"/>
      <c r="H448" s="11" t="s">
        <v>1274</v>
      </c>
      <c r="I448" s="14">
        <v>0.94</v>
      </c>
      <c r="J448" s="121">
        <f t="shared" si="6"/>
        <v>4.6999999999999993</v>
      </c>
      <c r="K448" s="127"/>
    </row>
    <row r="449" spans="1:11" ht="36">
      <c r="A449" s="126"/>
      <c r="B449" s="119">
        <v>5</v>
      </c>
      <c r="C449" s="10" t="s">
        <v>1271</v>
      </c>
      <c r="D449" s="130" t="s">
        <v>1275</v>
      </c>
      <c r="E449" s="130" t="s">
        <v>1276</v>
      </c>
      <c r="F449" s="170"/>
      <c r="G449" s="171"/>
      <c r="H449" s="11" t="s">
        <v>1274</v>
      </c>
      <c r="I449" s="14">
        <v>1.0900000000000001</v>
      </c>
      <c r="J449" s="121">
        <f t="shared" si="6"/>
        <v>5.45</v>
      </c>
      <c r="K449" s="127"/>
    </row>
    <row r="450" spans="1:11">
      <c r="A450" s="126"/>
      <c r="B450" s="119">
        <v>10</v>
      </c>
      <c r="C450" s="10" t="s">
        <v>1277</v>
      </c>
      <c r="D450" s="130" t="s">
        <v>1278</v>
      </c>
      <c r="E450" s="130" t="s">
        <v>1025</v>
      </c>
      <c r="F450" s="170"/>
      <c r="G450" s="171"/>
      <c r="H450" s="11" t="s">
        <v>1279</v>
      </c>
      <c r="I450" s="14">
        <v>0.99</v>
      </c>
      <c r="J450" s="121">
        <f t="shared" si="6"/>
        <v>9.9</v>
      </c>
      <c r="K450" s="127"/>
    </row>
    <row r="451" spans="1:11">
      <c r="A451" s="126"/>
      <c r="B451" s="119">
        <v>10</v>
      </c>
      <c r="C451" s="10" t="s">
        <v>1277</v>
      </c>
      <c r="D451" s="130" t="s">
        <v>1280</v>
      </c>
      <c r="E451" s="130" t="s">
        <v>745</v>
      </c>
      <c r="F451" s="170"/>
      <c r="G451" s="171"/>
      <c r="H451" s="11" t="s">
        <v>1279</v>
      </c>
      <c r="I451" s="14">
        <v>1.04</v>
      </c>
      <c r="J451" s="121">
        <f t="shared" si="6"/>
        <v>10.4</v>
      </c>
      <c r="K451" s="127"/>
    </row>
    <row r="452" spans="1:11">
      <c r="A452" s="126"/>
      <c r="B452" s="119">
        <v>10</v>
      </c>
      <c r="C452" s="10" t="s">
        <v>1277</v>
      </c>
      <c r="D452" s="130" t="s">
        <v>1281</v>
      </c>
      <c r="E452" s="130" t="s">
        <v>733</v>
      </c>
      <c r="F452" s="170"/>
      <c r="G452" s="171"/>
      <c r="H452" s="11" t="s">
        <v>1279</v>
      </c>
      <c r="I452" s="14">
        <v>1.0900000000000001</v>
      </c>
      <c r="J452" s="121">
        <f t="shared" si="6"/>
        <v>10.9</v>
      </c>
      <c r="K452" s="127"/>
    </row>
    <row r="453" spans="1:11">
      <c r="A453" s="126"/>
      <c r="B453" s="119">
        <v>10</v>
      </c>
      <c r="C453" s="10" t="s">
        <v>1277</v>
      </c>
      <c r="D453" s="130" t="s">
        <v>1282</v>
      </c>
      <c r="E453" s="130" t="s">
        <v>978</v>
      </c>
      <c r="F453" s="170"/>
      <c r="G453" s="171"/>
      <c r="H453" s="11" t="s">
        <v>1279</v>
      </c>
      <c r="I453" s="14">
        <v>1.19</v>
      </c>
      <c r="J453" s="121">
        <f t="shared" si="6"/>
        <v>11.899999999999999</v>
      </c>
      <c r="K453" s="127"/>
    </row>
    <row r="454" spans="1:11">
      <c r="A454" s="126"/>
      <c r="B454" s="119">
        <v>10</v>
      </c>
      <c r="C454" s="10" t="s">
        <v>1277</v>
      </c>
      <c r="D454" s="130" t="s">
        <v>1283</v>
      </c>
      <c r="E454" s="130" t="s">
        <v>1030</v>
      </c>
      <c r="F454" s="170"/>
      <c r="G454" s="171"/>
      <c r="H454" s="11" t="s">
        <v>1279</v>
      </c>
      <c r="I454" s="14">
        <v>1.29</v>
      </c>
      <c r="J454" s="121">
        <f t="shared" si="6"/>
        <v>12.9</v>
      </c>
      <c r="K454" s="127"/>
    </row>
    <row r="455" spans="1:11">
      <c r="A455" s="126"/>
      <c r="B455" s="119">
        <v>10</v>
      </c>
      <c r="C455" s="10" t="s">
        <v>1277</v>
      </c>
      <c r="D455" s="130" t="s">
        <v>1284</v>
      </c>
      <c r="E455" s="130" t="s">
        <v>738</v>
      </c>
      <c r="F455" s="170"/>
      <c r="G455" s="171"/>
      <c r="H455" s="11" t="s">
        <v>1279</v>
      </c>
      <c r="I455" s="14">
        <v>1.59</v>
      </c>
      <c r="J455" s="121">
        <f t="shared" si="6"/>
        <v>15.9</v>
      </c>
      <c r="K455" s="127"/>
    </row>
    <row r="456" spans="1:11">
      <c r="A456" s="126"/>
      <c r="B456" s="119">
        <v>10</v>
      </c>
      <c r="C456" s="10" t="s">
        <v>1277</v>
      </c>
      <c r="D456" s="130" t="s">
        <v>1285</v>
      </c>
      <c r="E456" s="130" t="s">
        <v>742</v>
      </c>
      <c r="F456" s="170"/>
      <c r="G456" s="171"/>
      <c r="H456" s="11" t="s">
        <v>1279</v>
      </c>
      <c r="I456" s="14">
        <v>1.89</v>
      </c>
      <c r="J456" s="121">
        <f t="shared" si="6"/>
        <v>18.899999999999999</v>
      </c>
      <c r="K456" s="127"/>
    </row>
    <row r="457" spans="1:11">
      <c r="A457" s="126"/>
      <c r="B457" s="119">
        <v>6</v>
      </c>
      <c r="C457" s="10" t="s">
        <v>1286</v>
      </c>
      <c r="D457" s="130" t="s">
        <v>1287</v>
      </c>
      <c r="E457" s="130" t="s">
        <v>742</v>
      </c>
      <c r="F457" s="170"/>
      <c r="G457" s="171"/>
      <c r="H457" s="11" t="s">
        <v>1288</v>
      </c>
      <c r="I457" s="14">
        <v>1.89</v>
      </c>
      <c r="J457" s="121">
        <f t="shared" si="6"/>
        <v>11.34</v>
      </c>
      <c r="K457" s="127"/>
    </row>
    <row r="458" spans="1:11">
      <c r="A458" s="126"/>
      <c r="B458" s="119">
        <v>10</v>
      </c>
      <c r="C458" s="10" t="s">
        <v>1289</v>
      </c>
      <c r="D458" s="130" t="s">
        <v>1290</v>
      </c>
      <c r="E458" s="130" t="s">
        <v>785</v>
      </c>
      <c r="F458" s="170"/>
      <c r="G458" s="171"/>
      <c r="H458" s="11" t="s">
        <v>1291</v>
      </c>
      <c r="I458" s="14">
        <v>0.89</v>
      </c>
      <c r="J458" s="121">
        <f t="shared" si="6"/>
        <v>8.9</v>
      </c>
      <c r="K458" s="127"/>
    </row>
    <row r="459" spans="1:11">
      <c r="A459" s="126"/>
      <c r="B459" s="119">
        <v>10</v>
      </c>
      <c r="C459" s="10" t="s">
        <v>1289</v>
      </c>
      <c r="D459" s="130" t="s">
        <v>1292</v>
      </c>
      <c r="E459" s="130" t="s">
        <v>729</v>
      </c>
      <c r="F459" s="170"/>
      <c r="G459" s="171"/>
      <c r="H459" s="11" t="s">
        <v>1291</v>
      </c>
      <c r="I459" s="14">
        <v>0.99</v>
      </c>
      <c r="J459" s="121">
        <f t="shared" si="6"/>
        <v>9.9</v>
      </c>
      <c r="K459" s="127"/>
    </row>
    <row r="460" spans="1:11">
      <c r="A460" s="126"/>
      <c r="B460" s="119">
        <v>20</v>
      </c>
      <c r="C460" s="10" t="s">
        <v>1289</v>
      </c>
      <c r="D460" s="130" t="s">
        <v>1293</v>
      </c>
      <c r="E460" s="130" t="s">
        <v>745</v>
      </c>
      <c r="F460" s="170"/>
      <c r="G460" s="171"/>
      <c r="H460" s="11" t="s">
        <v>1291</v>
      </c>
      <c r="I460" s="14">
        <v>1.59</v>
      </c>
      <c r="J460" s="121">
        <f t="shared" si="6"/>
        <v>31.8</v>
      </c>
      <c r="K460" s="127"/>
    </row>
    <row r="461" spans="1:11">
      <c r="A461" s="126"/>
      <c r="B461" s="119">
        <v>20</v>
      </c>
      <c r="C461" s="10" t="s">
        <v>1294</v>
      </c>
      <c r="D461" s="130" t="s">
        <v>1295</v>
      </c>
      <c r="E461" s="130" t="s">
        <v>785</v>
      </c>
      <c r="F461" s="170"/>
      <c r="G461" s="171"/>
      <c r="H461" s="11" t="s">
        <v>1296</v>
      </c>
      <c r="I461" s="14">
        <v>0.89</v>
      </c>
      <c r="J461" s="121">
        <f t="shared" si="6"/>
        <v>17.8</v>
      </c>
      <c r="K461" s="127"/>
    </row>
    <row r="462" spans="1:11">
      <c r="A462" s="126"/>
      <c r="B462" s="119">
        <v>20</v>
      </c>
      <c r="C462" s="10" t="s">
        <v>1294</v>
      </c>
      <c r="D462" s="130" t="s">
        <v>1297</v>
      </c>
      <c r="E462" s="130" t="s">
        <v>729</v>
      </c>
      <c r="F462" s="170"/>
      <c r="G462" s="171"/>
      <c r="H462" s="11" t="s">
        <v>1296</v>
      </c>
      <c r="I462" s="14">
        <v>0.94</v>
      </c>
      <c r="J462" s="121">
        <f t="shared" si="6"/>
        <v>18.799999999999997</v>
      </c>
      <c r="K462" s="127"/>
    </row>
    <row r="463" spans="1:11">
      <c r="A463" s="126"/>
      <c r="B463" s="119">
        <v>20</v>
      </c>
      <c r="C463" s="10" t="s">
        <v>1294</v>
      </c>
      <c r="D463" s="130" t="s">
        <v>1298</v>
      </c>
      <c r="E463" s="130" t="s">
        <v>745</v>
      </c>
      <c r="F463" s="170"/>
      <c r="G463" s="171"/>
      <c r="H463" s="11" t="s">
        <v>1296</v>
      </c>
      <c r="I463" s="14">
        <v>1.19</v>
      </c>
      <c r="J463" s="121">
        <f t="shared" si="6"/>
        <v>23.799999999999997</v>
      </c>
      <c r="K463" s="127"/>
    </row>
    <row r="464" spans="1:11">
      <c r="A464" s="126"/>
      <c r="B464" s="119">
        <v>20</v>
      </c>
      <c r="C464" s="10" t="s">
        <v>1294</v>
      </c>
      <c r="D464" s="130" t="s">
        <v>1299</v>
      </c>
      <c r="E464" s="130" t="s">
        <v>733</v>
      </c>
      <c r="F464" s="170"/>
      <c r="G464" s="171"/>
      <c r="H464" s="11" t="s">
        <v>1296</v>
      </c>
      <c r="I464" s="14">
        <v>1.29</v>
      </c>
      <c r="J464" s="121">
        <f t="shared" si="6"/>
        <v>25.8</v>
      </c>
      <c r="K464" s="127"/>
    </row>
    <row r="465" spans="1:11">
      <c r="A465" s="126"/>
      <c r="B465" s="119">
        <v>20</v>
      </c>
      <c r="C465" s="10" t="s">
        <v>1294</v>
      </c>
      <c r="D465" s="130" t="s">
        <v>1300</v>
      </c>
      <c r="E465" s="130" t="s">
        <v>978</v>
      </c>
      <c r="F465" s="170"/>
      <c r="G465" s="171"/>
      <c r="H465" s="11" t="s">
        <v>1296</v>
      </c>
      <c r="I465" s="14">
        <v>1.39</v>
      </c>
      <c r="J465" s="121">
        <f t="shared" si="6"/>
        <v>27.799999999999997</v>
      </c>
      <c r="K465" s="127"/>
    </row>
    <row r="466" spans="1:11">
      <c r="A466" s="126"/>
      <c r="B466" s="119">
        <v>20</v>
      </c>
      <c r="C466" s="10" t="s">
        <v>1294</v>
      </c>
      <c r="D466" s="130" t="s">
        <v>1301</v>
      </c>
      <c r="E466" s="130" t="s">
        <v>1030</v>
      </c>
      <c r="F466" s="170"/>
      <c r="G466" s="171"/>
      <c r="H466" s="11" t="s">
        <v>1296</v>
      </c>
      <c r="I466" s="14">
        <v>1.49</v>
      </c>
      <c r="J466" s="121">
        <f t="shared" si="6"/>
        <v>29.8</v>
      </c>
      <c r="K466" s="127"/>
    </row>
    <row r="467" spans="1:11">
      <c r="A467" s="126"/>
      <c r="B467" s="119">
        <v>20</v>
      </c>
      <c r="C467" s="10" t="s">
        <v>1294</v>
      </c>
      <c r="D467" s="130" t="s">
        <v>1302</v>
      </c>
      <c r="E467" s="130" t="s">
        <v>735</v>
      </c>
      <c r="F467" s="170"/>
      <c r="G467" s="171"/>
      <c r="H467" s="11" t="s">
        <v>1296</v>
      </c>
      <c r="I467" s="14">
        <v>1.64</v>
      </c>
      <c r="J467" s="121">
        <f t="shared" si="6"/>
        <v>32.799999999999997</v>
      </c>
      <c r="K467" s="127"/>
    </row>
    <row r="468" spans="1:11">
      <c r="A468" s="126"/>
      <c r="B468" s="119">
        <v>20</v>
      </c>
      <c r="C468" s="10" t="s">
        <v>1294</v>
      </c>
      <c r="D468" s="130" t="s">
        <v>1303</v>
      </c>
      <c r="E468" s="130" t="s">
        <v>1304</v>
      </c>
      <c r="F468" s="170"/>
      <c r="G468" s="171"/>
      <c r="H468" s="11" t="s">
        <v>1296</v>
      </c>
      <c r="I468" s="14">
        <v>1.74</v>
      </c>
      <c r="J468" s="121">
        <f t="shared" si="6"/>
        <v>34.799999999999997</v>
      </c>
      <c r="K468" s="127"/>
    </row>
    <row r="469" spans="1:11">
      <c r="A469" s="126"/>
      <c r="B469" s="119">
        <v>20</v>
      </c>
      <c r="C469" s="10" t="s">
        <v>1294</v>
      </c>
      <c r="D469" s="130" t="s">
        <v>1305</v>
      </c>
      <c r="E469" s="130" t="s">
        <v>738</v>
      </c>
      <c r="F469" s="170"/>
      <c r="G469" s="171"/>
      <c r="H469" s="11" t="s">
        <v>1296</v>
      </c>
      <c r="I469" s="14">
        <v>1.84</v>
      </c>
      <c r="J469" s="121">
        <f t="shared" si="6"/>
        <v>36.800000000000004</v>
      </c>
      <c r="K469" s="127"/>
    </row>
    <row r="470" spans="1:11">
      <c r="A470" s="126"/>
      <c r="B470" s="119">
        <v>20</v>
      </c>
      <c r="C470" s="10" t="s">
        <v>1294</v>
      </c>
      <c r="D470" s="130" t="s">
        <v>1306</v>
      </c>
      <c r="E470" s="130" t="s">
        <v>740</v>
      </c>
      <c r="F470" s="170"/>
      <c r="G470" s="171"/>
      <c r="H470" s="11" t="s">
        <v>1296</v>
      </c>
      <c r="I470" s="14">
        <v>2.04</v>
      </c>
      <c r="J470" s="121">
        <f t="shared" ref="J470:J533" si="7">I470*B470</f>
        <v>40.799999999999997</v>
      </c>
      <c r="K470" s="127"/>
    </row>
    <row r="471" spans="1:11">
      <c r="A471" s="126"/>
      <c r="B471" s="119">
        <v>20</v>
      </c>
      <c r="C471" s="10" t="s">
        <v>1294</v>
      </c>
      <c r="D471" s="130" t="s">
        <v>1307</v>
      </c>
      <c r="E471" s="130" t="s">
        <v>742</v>
      </c>
      <c r="F471" s="170"/>
      <c r="G471" s="171"/>
      <c r="H471" s="11" t="s">
        <v>1296</v>
      </c>
      <c r="I471" s="14">
        <v>2.2400000000000002</v>
      </c>
      <c r="J471" s="121">
        <f t="shared" si="7"/>
        <v>44.800000000000004</v>
      </c>
      <c r="K471" s="127"/>
    </row>
    <row r="472" spans="1:11" ht="36">
      <c r="A472" s="126"/>
      <c r="B472" s="119">
        <v>5</v>
      </c>
      <c r="C472" s="10" t="s">
        <v>1308</v>
      </c>
      <c r="D472" s="130" t="s">
        <v>1309</v>
      </c>
      <c r="E472" s="130" t="s">
        <v>30</v>
      </c>
      <c r="F472" s="170"/>
      <c r="G472" s="171"/>
      <c r="H472" s="11" t="s">
        <v>1310</v>
      </c>
      <c r="I472" s="14">
        <v>1.8</v>
      </c>
      <c r="J472" s="121">
        <f t="shared" si="7"/>
        <v>9</v>
      </c>
      <c r="K472" s="127"/>
    </row>
    <row r="473" spans="1:11" ht="36">
      <c r="A473" s="126"/>
      <c r="B473" s="119">
        <v>5</v>
      </c>
      <c r="C473" s="10" t="s">
        <v>1311</v>
      </c>
      <c r="D473" s="130" t="s">
        <v>1312</v>
      </c>
      <c r="E473" s="130" t="s">
        <v>30</v>
      </c>
      <c r="F473" s="170"/>
      <c r="G473" s="171"/>
      <c r="H473" s="11" t="s">
        <v>1313</v>
      </c>
      <c r="I473" s="14">
        <v>1.99</v>
      </c>
      <c r="J473" s="121">
        <f t="shared" si="7"/>
        <v>9.9499999999999993</v>
      </c>
      <c r="K473" s="127"/>
    </row>
    <row r="474" spans="1:11" ht="36">
      <c r="A474" s="126"/>
      <c r="B474" s="119">
        <v>5</v>
      </c>
      <c r="C474" s="10" t="s">
        <v>1314</v>
      </c>
      <c r="D474" s="130" t="s">
        <v>1315</v>
      </c>
      <c r="E474" s="130" t="s">
        <v>30</v>
      </c>
      <c r="F474" s="170"/>
      <c r="G474" s="171"/>
      <c r="H474" s="11" t="s">
        <v>1316</v>
      </c>
      <c r="I474" s="14">
        <v>1.53</v>
      </c>
      <c r="J474" s="121">
        <f t="shared" si="7"/>
        <v>7.65</v>
      </c>
      <c r="K474" s="127"/>
    </row>
    <row r="475" spans="1:11" ht="24">
      <c r="A475" s="126"/>
      <c r="B475" s="119">
        <v>5</v>
      </c>
      <c r="C475" s="10" t="s">
        <v>1317</v>
      </c>
      <c r="D475" s="130" t="s">
        <v>1318</v>
      </c>
      <c r="E475" s="130" t="s">
        <v>30</v>
      </c>
      <c r="F475" s="170"/>
      <c r="G475" s="171"/>
      <c r="H475" s="11" t="s">
        <v>1319</v>
      </c>
      <c r="I475" s="14">
        <v>1.6</v>
      </c>
      <c r="J475" s="121">
        <f t="shared" si="7"/>
        <v>8</v>
      </c>
      <c r="K475" s="127"/>
    </row>
    <row r="476" spans="1:11" ht="36">
      <c r="A476" s="126"/>
      <c r="B476" s="119">
        <v>5</v>
      </c>
      <c r="C476" s="10" t="s">
        <v>1320</v>
      </c>
      <c r="D476" s="130" t="s">
        <v>1321</v>
      </c>
      <c r="E476" s="130" t="s">
        <v>30</v>
      </c>
      <c r="F476" s="170"/>
      <c r="G476" s="171"/>
      <c r="H476" s="11" t="s">
        <v>1322</v>
      </c>
      <c r="I476" s="14">
        <v>1.66</v>
      </c>
      <c r="J476" s="121">
        <f t="shared" si="7"/>
        <v>8.2999999999999989</v>
      </c>
      <c r="K476" s="127"/>
    </row>
    <row r="477" spans="1:11" ht="24">
      <c r="A477" s="126"/>
      <c r="B477" s="119">
        <v>10</v>
      </c>
      <c r="C477" s="10" t="s">
        <v>1323</v>
      </c>
      <c r="D477" s="130" t="s">
        <v>1324</v>
      </c>
      <c r="E477" s="130" t="s">
        <v>32</v>
      </c>
      <c r="F477" s="170"/>
      <c r="G477" s="171"/>
      <c r="H477" s="11" t="s">
        <v>1325</v>
      </c>
      <c r="I477" s="14">
        <v>2.99</v>
      </c>
      <c r="J477" s="121">
        <f t="shared" si="7"/>
        <v>29.900000000000002</v>
      </c>
      <c r="K477" s="127"/>
    </row>
    <row r="478" spans="1:11" ht="24">
      <c r="A478" s="126"/>
      <c r="B478" s="119">
        <v>10</v>
      </c>
      <c r="C478" s="10" t="s">
        <v>1326</v>
      </c>
      <c r="D478" s="130" t="s">
        <v>1327</v>
      </c>
      <c r="E478" s="130" t="s">
        <v>32</v>
      </c>
      <c r="F478" s="170"/>
      <c r="G478" s="171"/>
      <c r="H478" s="11" t="s">
        <v>1328</v>
      </c>
      <c r="I478" s="14">
        <v>2.39</v>
      </c>
      <c r="J478" s="121">
        <f t="shared" si="7"/>
        <v>23.900000000000002</v>
      </c>
      <c r="K478" s="127"/>
    </row>
    <row r="479" spans="1:11" ht="24">
      <c r="A479" s="126"/>
      <c r="B479" s="119">
        <v>50</v>
      </c>
      <c r="C479" s="10" t="s">
        <v>1329</v>
      </c>
      <c r="D479" s="130" t="s">
        <v>1330</v>
      </c>
      <c r="E479" s="130" t="s">
        <v>1331</v>
      </c>
      <c r="F479" s="170"/>
      <c r="G479" s="171"/>
      <c r="H479" s="11" t="s">
        <v>1332</v>
      </c>
      <c r="I479" s="14">
        <v>1.69</v>
      </c>
      <c r="J479" s="121">
        <f t="shared" si="7"/>
        <v>84.5</v>
      </c>
      <c r="K479" s="127"/>
    </row>
    <row r="480" spans="1:11" ht="24">
      <c r="A480" s="126"/>
      <c r="B480" s="119">
        <v>50</v>
      </c>
      <c r="C480" s="10" t="s">
        <v>1329</v>
      </c>
      <c r="D480" s="130" t="s">
        <v>1330</v>
      </c>
      <c r="E480" s="130" t="s">
        <v>28</v>
      </c>
      <c r="F480" s="170"/>
      <c r="G480" s="171"/>
      <c r="H480" s="11" t="s">
        <v>1332</v>
      </c>
      <c r="I480" s="14">
        <v>1.69</v>
      </c>
      <c r="J480" s="121">
        <f t="shared" si="7"/>
        <v>84.5</v>
      </c>
      <c r="K480" s="127"/>
    </row>
    <row r="481" spans="1:11" ht="24">
      <c r="A481" s="126"/>
      <c r="B481" s="119">
        <v>50</v>
      </c>
      <c r="C481" s="10" t="s">
        <v>1329</v>
      </c>
      <c r="D481" s="130" t="s">
        <v>1330</v>
      </c>
      <c r="E481" s="130" t="s">
        <v>657</v>
      </c>
      <c r="F481" s="170"/>
      <c r="G481" s="171"/>
      <c r="H481" s="11" t="s">
        <v>1332</v>
      </c>
      <c r="I481" s="14">
        <v>1.69</v>
      </c>
      <c r="J481" s="121">
        <f t="shared" si="7"/>
        <v>84.5</v>
      </c>
      <c r="K481" s="127"/>
    </row>
    <row r="482" spans="1:11" ht="24">
      <c r="A482" s="126"/>
      <c r="B482" s="119">
        <v>50</v>
      </c>
      <c r="C482" s="10" t="s">
        <v>1329</v>
      </c>
      <c r="D482" s="130" t="s">
        <v>1330</v>
      </c>
      <c r="E482" s="130" t="s">
        <v>30</v>
      </c>
      <c r="F482" s="170"/>
      <c r="G482" s="171"/>
      <c r="H482" s="11" t="s">
        <v>1332</v>
      </c>
      <c r="I482" s="14">
        <v>1.69</v>
      </c>
      <c r="J482" s="121">
        <f t="shared" si="7"/>
        <v>84.5</v>
      </c>
      <c r="K482" s="127"/>
    </row>
    <row r="483" spans="1:11" ht="24">
      <c r="A483" s="126"/>
      <c r="B483" s="119">
        <v>50</v>
      </c>
      <c r="C483" s="10" t="s">
        <v>1329</v>
      </c>
      <c r="D483" s="130" t="s">
        <v>1330</v>
      </c>
      <c r="E483" s="130" t="s">
        <v>72</v>
      </c>
      <c r="F483" s="170"/>
      <c r="G483" s="171"/>
      <c r="H483" s="11" t="s">
        <v>1332</v>
      </c>
      <c r="I483" s="14">
        <v>1.69</v>
      </c>
      <c r="J483" s="121">
        <f t="shared" si="7"/>
        <v>84.5</v>
      </c>
      <c r="K483" s="127"/>
    </row>
    <row r="484" spans="1:11" ht="24">
      <c r="A484" s="126"/>
      <c r="B484" s="119">
        <v>50</v>
      </c>
      <c r="C484" s="10" t="s">
        <v>1329</v>
      </c>
      <c r="D484" s="130" t="s">
        <v>1330</v>
      </c>
      <c r="E484" s="130" t="s">
        <v>31</v>
      </c>
      <c r="F484" s="170"/>
      <c r="G484" s="171"/>
      <c r="H484" s="11" t="s">
        <v>1332</v>
      </c>
      <c r="I484" s="14">
        <v>1.69</v>
      </c>
      <c r="J484" s="121">
        <f t="shared" si="7"/>
        <v>84.5</v>
      </c>
      <c r="K484" s="127"/>
    </row>
    <row r="485" spans="1:11" ht="24">
      <c r="A485" s="126"/>
      <c r="B485" s="119">
        <v>50</v>
      </c>
      <c r="C485" s="10" t="s">
        <v>1329</v>
      </c>
      <c r="D485" s="130" t="s">
        <v>1330</v>
      </c>
      <c r="E485" s="130" t="s">
        <v>95</v>
      </c>
      <c r="F485" s="170"/>
      <c r="G485" s="171"/>
      <c r="H485" s="11" t="s">
        <v>1332</v>
      </c>
      <c r="I485" s="14">
        <v>1.69</v>
      </c>
      <c r="J485" s="121">
        <f t="shared" si="7"/>
        <v>84.5</v>
      </c>
      <c r="K485" s="127"/>
    </row>
    <row r="486" spans="1:11" ht="24">
      <c r="A486" s="126"/>
      <c r="B486" s="119">
        <v>50</v>
      </c>
      <c r="C486" s="10" t="s">
        <v>1329</v>
      </c>
      <c r="D486" s="130" t="s">
        <v>1330</v>
      </c>
      <c r="E486" s="130" t="s">
        <v>32</v>
      </c>
      <c r="F486" s="170"/>
      <c r="G486" s="171"/>
      <c r="H486" s="11" t="s">
        <v>1332</v>
      </c>
      <c r="I486" s="14">
        <v>1.69</v>
      </c>
      <c r="J486" s="121">
        <f t="shared" si="7"/>
        <v>84.5</v>
      </c>
      <c r="K486" s="127"/>
    </row>
    <row r="487" spans="1:11" ht="24">
      <c r="A487" s="126"/>
      <c r="B487" s="119">
        <v>50</v>
      </c>
      <c r="C487" s="10" t="s">
        <v>1329</v>
      </c>
      <c r="D487" s="130" t="s">
        <v>1330</v>
      </c>
      <c r="E487" s="130" t="s">
        <v>98</v>
      </c>
      <c r="F487" s="170"/>
      <c r="G487" s="171"/>
      <c r="H487" s="11" t="s">
        <v>1332</v>
      </c>
      <c r="I487" s="14">
        <v>1.69</v>
      </c>
      <c r="J487" s="121">
        <f t="shared" si="7"/>
        <v>84.5</v>
      </c>
      <c r="K487" s="127"/>
    </row>
    <row r="488" spans="1:11">
      <c r="A488" s="126"/>
      <c r="B488" s="119">
        <v>10</v>
      </c>
      <c r="C488" s="10" t="s">
        <v>1333</v>
      </c>
      <c r="D488" s="130" t="s">
        <v>1334</v>
      </c>
      <c r="E488" s="130" t="s">
        <v>31</v>
      </c>
      <c r="F488" s="170"/>
      <c r="G488" s="171"/>
      <c r="H488" s="11" t="s">
        <v>1335</v>
      </c>
      <c r="I488" s="14">
        <v>3.29</v>
      </c>
      <c r="J488" s="121">
        <f t="shared" si="7"/>
        <v>32.9</v>
      </c>
      <c r="K488" s="127"/>
    </row>
    <row r="489" spans="1:11">
      <c r="A489" s="126"/>
      <c r="B489" s="119">
        <v>10</v>
      </c>
      <c r="C489" s="10" t="s">
        <v>1333</v>
      </c>
      <c r="D489" s="130" t="s">
        <v>1334</v>
      </c>
      <c r="E489" s="130" t="s">
        <v>32</v>
      </c>
      <c r="F489" s="170"/>
      <c r="G489" s="171"/>
      <c r="H489" s="11" t="s">
        <v>1335</v>
      </c>
      <c r="I489" s="14">
        <v>3.29</v>
      </c>
      <c r="J489" s="121">
        <f t="shared" si="7"/>
        <v>32.9</v>
      </c>
      <c r="K489" s="127"/>
    </row>
    <row r="490" spans="1:11">
      <c r="A490" s="126"/>
      <c r="B490" s="119">
        <v>10</v>
      </c>
      <c r="C490" s="10" t="s">
        <v>1333</v>
      </c>
      <c r="D490" s="130" t="s">
        <v>1334</v>
      </c>
      <c r="E490" s="130" t="s">
        <v>34</v>
      </c>
      <c r="F490" s="170"/>
      <c r="G490" s="171"/>
      <c r="H490" s="11" t="s">
        <v>1335</v>
      </c>
      <c r="I490" s="14">
        <v>3.29</v>
      </c>
      <c r="J490" s="121">
        <f t="shared" si="7"/>
        <v>32.9</v>
      </c>
      <c r="K490" s="127"/>
    </row>
    <row r="491" spans="1:11" ht="24">
      <c r="A491" s="126"/>
      <c r="B491" s="119">
        <v>5</v>
      </c>
      <c r="C491" s="10" t="s">
        <v>1336</v>
      </c>
      <c r="D491" s="130" t="s">
        <v>1337</v>
      </c>
      <c r="E491" s="130" t="s">
        <v>30</v>
      </c>
      <c r="F491" s="170"/>
      <c r="G491" s="171"/>
      <c r="H491" s="11" t="s">
        <v>1338</v>
      </c>
      <c r="I491" s="14">
        <v>2.69</v>
      </c>
      <c r="J491" s="121">
        <f t="shared" si="7"/>
        <v>13.45</v>
      </c>
      <c r="K491" s="127"/>
    </row>
    <row r="492" spans="1:11">
      <c r="A492" s="126"/>
      <c r="B492" s="119">
        <v>10</v>
      </c>
      <c r="C492" s="10" t="s">
        <v>1339</v>
      </c>
      <c r="D492" s="130" t="s">
        <v>1340</v>
      </c>
      <c r="E492" s="130" t="s">
        <v>28</v>
      </c>
      <c r="F492" s="170" t="s">
        <v>279</v>
      </c>
      <c r="G492" s="171"/>
      <c r="H492" s="11" t="s">
        <v>1341</v>
      </c>
      <c r="I492" s="14">
        <v>1.99</v>
      </c>
      <c r="J492" s="121">
        <f t="shared" si="7"/>
        <v>19.899999999999999</v>
      </c>
      <c r="K492" s="127"/>
    </row>
    <row r="493" spans="1:11">
      <c r="A493" s="126"/>
      <c r="B493" s="119">
        <v>10</v>
      </c>
      <c r="C493" s="10" t="s">
        <v>1339</v>
      </c>
      <c r="D493" s="130" t="s">
        <v>1340</v>
      </c>
      <c r="E493" s="130" t="s">
        <v>28</v>
      </c>
      <c r="F493" s="170" t="s">
        <v>679</v>
      </c>
      <c r="G493" s="171"/>
      <c r="H493" s="11" t="s">
        <v>1341</v>
      </c>
      <c r="I493" s="14">
        <v>1.99</v>
      </c>
      <c r="J493" s="121">
        <f t="shared" si="7"/>
        <v>19.899999999999999</v>
      </c>
      <c r="K493" s="127"/>
    </row>
    <row r="494" spans="1:11">
      <c r="A494" s="126"/>
      <c r="B494" s="119">
        <v>10</v>
      </c>
      <c r="C494" s="10" t="s">
        <v>1339</v>
      </c>
      <c r="D494" s="130" t="s">
        <v>1340</v>
      </c>
      <c r="E494" s="130" t="s">
        <v>30</v>
      </c>
      <c r="F494" s="170" t="s">
        <v>279</v>
      </c>
      <c r="G494" s="171"/>
      <c r="H494" s="11" t="s">
        <v>1341</v>
      </c>
      <c r="I494" s="14">
        <v>1.99</v>
      </c>
      <c r="J494" s="121">
        <f t="shared" si="7"/>
        <v>19.899999999999999</v>
      </c>
      <c r="K494" s="127"/>
    </row>
    <row r="495" spans="1:11">
      <c r="A495" s="126"/>
      <c r="B495" s="119">
        <v>10</v>
      </c>
      <c r="C495" s="10" t="s">
        <v>1339</v>
      </c>
      <c r="D495" s="130" t="s">
        <v>1340</v>
      </c>
      <c r="E495" s="130" t="s">
        <v>30</v>
      </c>
      <c r="F495" s="170" t="s">
        <v>679</v>
      </c>
      <c r="G495" s="171"/>
      <c r="H495" s="11" t="s">
        <v>1341</v>
      </c>
      <c r="I495" s="14">
        <v>1.99</v>
      </c>
      <c r="J495" s="121">
        <f t="shared" si="7"/>
        <v>19.899999999999999</v>
      </c>
      <c r="K495" s="127"/>
    </row>
    <row r="496" spans="1:11">
      <c r="A496" s="126"/>
      <c r="B496" s="119">
        <v>20</v>
      </c>
      <c r="C496" s="10" t="s">
        <v>73</v>
      </c>
      <c r="D496" s="130" t="s">
        <v>1342</v>
      </c>
      <c r="E496" s="130" t="s">
        <v>1331</v>
      </c>
      <c r="F496" s="170" t="s">
        <v>279</v>
      </c>
      <c r="G496" s="171"/>
      <c r="H496" s="11" t="s">
        <v>1343</v>
      </c>
      <c r="I496" s="14">
        <v>1.94</v>
      </c>
      <c r="J496" s="121">
        <f t="shared" si="7"/>
        <v>38.799999999999997</v>
      </c>
      <c r="K496" s="127"/>
    </row>
    <row r="497" spans="1:11">
      <c r="A497" s="126"/>
      <c r="B497" s="119">
        <v>20</v>
      </c>
      <c r="C497" s="10" t="s">
        <v>73</v>
      </c>
      <c r="D497" s="130" t="s">
        <v>1342</v>
      </c>
      <c r="E497" s="130" t="s">
        <v>1331</v>
      </c>
      <c r="F497" s="170" t="s">
        <v>278</v>
      </c>
      <c r="G497" s="171"/>
      <c r="H497" s="11" t="s">
        <v>1343</v>
      </c>
      <c r="I497" s="14">
        <v>1.94</v>
      </c>
      <c r="J497" s="121">
        <f t="shared" si="7"/>
        <v>38.799999999999997</v>
      </c>
      <c r="K497" s="127"/>
    </row>
    <row r="498" spans="1:11">
      <c r="A498" s="126"/>
      <c r="B498" s="119">
        <v>10</v>
      </c>
      <c r="C498" s="10" t="s">
        <v>73</v>
      </c>
      <c r="D498" s="130" t="s">
        <v>1342</v>
      </c>
      <c r="E498" s="130" t="s">
        <v>1331</v>
      </c>
      <c r="F498" s="170" t="s">
        <v>804</v>
      </c>
      <c r="G498" s="171"/>
      <c r="H498" s="11" t="s">
        <v>1343</v>
      </c>
      <c r="I498" s="14">
        <v>1.94</v>
      </c>
      <c r="J498" s="121">
        <f t="shared" si="7"/>
        <v>19.399999999999999</v>
      </c>
      <c r="K498" s="127"/>
    </row>
    <row r="499" spans="1:11">
      <c r="A499" s="126"/>
      <c r="B499" s="119">
        <v>20</v>
      </c>
      <c r="C499" s="10" t="s">
        <v>73</v>
      </c>
      <c r="D499" s="130" t="s">
        <v>1342</v>
      </c>
      <c r="E499" s="130" t="s">
        <v>28</v>
      </c>
      <c r="F499" s="170" t="s">
        <v>278</v>
      </c>
      <c r="G499" s="171"/>
      <c r="H499" s="11" t="s">
        <v>1343</v>
      </c>
      <c r="I499" s="14">
        <v>1.94</v>
      </c>
      <c r="J499" s="121">
        <f t="shared" si="7"/>
        <v>38.799999999999997</v>
      </c>
      <c r="K499" s="127"/>
    </row>
    <row r="500" spans="1:11">
      <c r="A500" s="126"/>
      <c r="B500" s="119">
        <v>20</v>
      </c>
      <c r="C500" s="10" t="s">
        <v>73</v>
      </c>
      <c r="D500" s="130" t="s">
        <v>1342</v>
      </c>
      <c r="E500" s="130" t="s">
        <v>657</v>
      </c>
      <c r="F500" s="170" t="s">
        <v>278</v>
      </c>
      <c r="G500" s="171"/>
      <c r="H500" s="11" t="s">
        <v>1343</v>
      </c>
      <c r="I500" s="14">
        <v>1.94</v>
      </c>
      <c r="J500" s="121">
        <f t="shared" si="7"/>
        <v>38.799999999999997</v>
      </c>
      <c r="K500" s="127"/>
    </row>
    <row r="501" spans="1:11">
      <c r="A501" s="126"/>
      <c r="B501" s="119">
        <v>10</v>
      </c>
      <c r="C501" s="10" t="s">
        <v>73</v>
      </c>
      <c r="D501" s="130" t="s">
        <v>1342</v>
      </c>
      <c r="E501" s="130" t="s">
        <v>657</v>
      </c>
      <c r="F501" s="170" t="s">
        <v>804</v>
      </c>
      <c r="G501" s="171"/>
      <c r="H501" s="11" t="s">
        <v>1343</v>
      </c>
      <c r="I501" s="14">
        <v>1.94</v>
      </c>
      <c r="J501" s="121">
        <f t="shared" si="7"/>
        <v>19.399999999999999</v>
      </c>
      <c r="K501" s="127"/>
    </row>
    <row r="502" spans="1:11">
      <c r="A502" s="126"/>
      <c r="B502" s="119">
        <v>20</v>
      </c>
      <c r="C502" s="10" t="s">
        <v>73</v>
      </c>
      <c r="D502" s="130" t="s">
        <v>1342</v>
      </c>
      <c r="E502" s="130" t="s">
        <v>30</v>
      </c>
      <c r="F502" s="170" t="s">
        <v>278</v>
      </c>
      <c r="G502" s="171"/>
      <c r="H502" s="11" t="s">
        <v>1343</v>
      </c>
      <c r="I502" s="14">
        <v>1.94</v>
      </c>
      <c r="J502" s="121">
        <f t="shared" si="7"/>
        <v>38.799999999999997</v>
      </c>
      <c r="K502" s="127"/>
    </row>
    <row r="503" spans="1:11">
      <c r="A503" s="126"/>
      <c r="B503" s="119">
        <v>10</v>
      </c>
      <c r="C503" s="10" t="s">
        <v>73</v>
      </c>
      <c r="D503" s="130" t="s">
        <v>1342</v>
      </c>
      <c r="E503" s="130" t="s">
        <v>72</v>
      </c>
      <c r="F503" s="170" t="s">
        <v>804</v>
      </c>
      <c r="G503" s="171"/>
      <c r="H503" s="11" t="s">
        <v>1343</v>
      </c>
      <c r="I503" s="14">
        <v>1.94</v>
      </c>
      <c r="J503" s="121">
        <f t="shared" si="7"/>
        <v>19.399999999999999</v>
      </c>
      <c r="K503" s="127"/>
    </row>
    <row r="504" spans="1:11">
      <c r="A504" s="126"/>
      <c r="B504" s="119">
        <v>20</v>
      </c>
      <c r="C504" s="10" t="s">
        <v>73</v>
      </c>
      <c r="D504" s="130" t="s">
        <v>1342</v>
      </c>
      <c r="E504" s="130" t="s">
        <v>31</v>
      </c>
      <c r="F504" s="170" t="s">
        <v>278</v>
      </c>
      <c r="G504" s="171"/>
      <c r="H504" s="11" t="s">
        <v>1343</v>
      </c>
      <c r="I504" s="14">
        <v>1.94</v>
      </c>
      <c r="J504" s="121">
        <f t="shared" si="7"/>
        <v>38.799999999999997</v>
      </c>
      <c r="K504" s="127"/>
    </row>
    <row r="505" spans="1:11">
      <c r="A505" s="126"/>
      <c r="B505" s="119">
        <v>20</v>
      </c>
      <c r="C505" s="10" t="s">
        <v>73</v>
      </c>
      <c r="D505" s="130" t="s">
        <v>1342</v>
      </c>
      <c r="E505" s="130" t="s">
        <v>95</v>
      </c>
      <c r="F505" s="170" t="s">
        <v>279</v>
      </c>
      <c r="G505" s="171"/>
      <c r="H505" s="11" t="s">
        <v>1343</v>
      </c>
      <c r="I505" s="14">
        <v>1.94</v>
      </c>
      <c r="J505" s="121">
        <f t="shared" si="7"/>
        <v>38.799999999999997</v>
      </c>
      <c r="K505" s="127"/>
    </row>
    <row r="506" spans="1:11">
      <c r="A506" s="126"/>
      <c r="B506" s="119">
        <v>20</v>
      </c>
      <c r="C506" s="10" t="s">
        <v>73</v>
      </c>
      <c r="D506" s="130" t="s">
        <v>1342</v>
      </c>
      <c r="E506" s="130" t="s">
        <v>95</v>
      </c>
      <c r="F506" s="170" t="s">
        <v>278</v>
      </c>
      <c r="G506" s="171"/>
      <c r="H506" s="11" t="s">
        <v>1343</v>
      </c>
      <c r="I506" s="14">
        <v>1.94</v>
      </c>
      <c r="J506" s="121">
        <f t="shared" si="7"/>
        <v>38.799999999999997</v>
      </c>
      <c r="K506" s="127"/>
    </row>
    <row r="507" spans="1:11">
      <c r="A507" s="126"/>
      <c r="B507" s="119">
        <v>10</v>
      </c>
      <c r="C507" s="10" t="s">
        <v>73</v>
      </c>
      <c r="D507" s="130" t="s">
        <v>1342</v>
      </c>
      <c r="E507" s="130" t="s">
        <v>98</v>
      </c>
      <c r="F507" s="170" t="s">
        <v>279</v>
      </c>
      <c r="G507" s="171"/>
      <c r="H507" s="11" t="s">
        <v>1343</v>
      </c>
      <c r="I507" s="14">
        <v>1.94</v>
      </c>
      <c r="J507" s="121">
        <f t="shared" si="7"/>
        <v>19.399999999999999</v>
      </c>
      <c r="K507" s="127"/>
    </row>
    <row r="508" spans="1:11">
      <c r="A508" s="126"/>
      <c r="B508" s="119">
        <v>20</v>
      </c>
      <c r="C508" s="10" t="s">
        <v>73</v>
      </c>
      <c r="D508" s="130" t="s">
        <v>1342</v>
      </c>
      <c r="E508" s="130" t="s">
        <v>33</v>
      </c>
      <c r="F508" s="170" t="s">
        <v>278</v>
      </c>
      <c r="G508" s="171"/>
      <c r="H508" s="11" t="s">
        <v>1343</v>
      </c>
      <c r="I508" s="14">
        <v>1.94</v>
      </c>
      <c r="J508" s="121">
        <f t="shared" si="7"/>
        <v>38.799999999999997</v>
      </c>
      <c r="K508" s="127"/>
    </row>
    <row r="509" spans="1:11">
      <c r="A509" s="126"/>
      <c r="B509" s="119">
        <v>20</v>
      </c>
      <c r="C509" s="10" t="s">
        <v>73</v>
      </c>
      <c r="D509" s="130" t="s">
        <v>1342</v>
      </c>
      <c r="E509" s="130" t="s">
        <v>34</v>
      </c>
      <c r="F509" s="170" t="s">
        <v>278</v>
      </c>
      <c r="G509" s="171"/>
      <c r="H509" s="11" t="s">
        <v>1343</v>
      </c>
      <c r="I509" s="14">
        <v>1.94</v>
      </c>
      <c r="J509" s="121">
        <f t="shared" si="7"/>
        <v>38.799999999999997</v>
      </c>
      <c r="K509" s="127"/>
    </row>
    <row r="510" spans="1:11" ht="24">
      <c r="A510" s="126"/>
      <c r="B510" s="119">
        <v>5</v>
      </c>
      <c r="C510" s="10" t="s">
        <v>1344</v>
      </c>
      <c r="D510" s="130" t="s">
        <v>1345</v>
      </c>
      <c r="E510" s="130" t="s">
        <v>28</v>
      </c>
      <c r="F510" s="170" t="s">
        <v>279</v>
      </c>
      <c r="G510" s="171"/>
      <c r="H510" s="11" t="s">
        <v>1346</v>
      </c>
      <c r="I510" s="14">
        <v>2.69</v>
      </c>
      <c r="J510" s="121">
        <f t="shared" si="7"/>
        <v>13.45</v>
      </c>
      <c r="K510" s="127"/>
    </row>
    <row r="511" spans="1:11" ht="24">
      <c r="A511" s="126"/>
      <c r="B511" s="119">
        <v>5</v>
      </c>
      <c r="C511" s="10" t="s">
        <v>1344</v>
      </c>
      <c r="D511" s="130" t="s">
        <v>1345</v>
      </c>
      <c r="E511" s="130" t="s">
        <v>28</v>
      </c>
      <c r="F511" s="170" t="s">
        <v>278</v>
      </c>
      <c r="G511" s="171"/>
      <c r="H511" s="11" t="s">
        <v>1346</v>
      </c>
      <c r="I511" s="14">
        <v>2.69</v>
      </c>
      <c r="J511" s="121">
        <f t="shared" si="7"/>
        <v>13.45</v>
      </c>
      <c r="K511" s="127"/>
    </row>
    <row r="512" spans="1:11" ht="24">
      <c r="A512" s="126"/>
      <c r="B512" s="119">
        <v>5</v>
      </c>
      <c r="C512" s="10" t="s">
        <v>1344</v>
      </c>
      <c r="D512" s="130" t="s">
        <v>1345</v>
      </c>
      <c r="E512" s="130" t="s">
        <v>32</v>
      </c>
      <c r="F512" s="170" t="s">
        <v>279</v>
      </c>
      <c r="G512" s="171"/>
      <c r="H512" s="11" t="s">
        <v>1346</v>
      </c>
      <c r="I512" s="14">
        <v>2.69</v>
      </c>
      <c r="J512" s="121">
        <f t="shared" si="7"/>
        <v>13.45</v>
      </c>
      <c r="K512" s="127"/>
    </row>
    <row r="513" spans="1:11" ht="24">
      <c r="A513" s="126"/>
      <c r="B513" s="119">
        <v>5</v>
      </c>
      <c r="C513" s="10" t="s">
        <v>1344</v>
      </c>
      <c r="D513" s="130" t="s">
        <v>1345</v>
      </c>
      <c r="E513" s="130" t="s">
        <v>32</v>
      </c>
      <c r="F513" s="170" t="s">
        <v>278</v>
      </c>
      <c r="G513" s="171"/>
      <c r="H513" s="11" t="s">
        <v>1346</v>
      </c>
      <c r="I513" s="14">
        <v>2.69</v>
      </c>
      <c r="J513" s="121">
        <f t="shared" si="7"/>
        <v>13.45</v>
      </c>
      <c r="K513" s="127"/>
    </row>
    <row r="514" spans="1:11" ht="24">
      <c r="A514" s="126"/>
      <c r="B514" s="119">
        <v>5</v>
      </c>
      <c r="C514" s="10" t="s">
        <v>1344</v>
      </c>
      <c r="D514" s="130" t="s">
        <v>1345</v>
      </c>
      <c r="E514" s="130" t="s">
        <v>300</v>
      </c>
      <c r="F514" s="170" t="s">
        <v>278</v>
      </c>
      <c r="G514" s="171"/>
      <c r="H514" s="11" t="s">
        <v>1346</v>
      </c>
      <c r="I514" s="14">
        <v>2.69</v>
      </c>
      <c r="J514" s="121">
        <f t="shared" si="7"/>
        <v>13.45</v>
      </c>
      <c r="K514" s="127"/>
    </row>
    <row r="515" spans="1:11" ht="24">
      <c r="A515" s="126"/>
      <c r="B515" s="119">
        <v>5</v>
      </c>
      <c r="C515" s="10" t="s">
        <v>1344</v>
      </c>
      <c r="D515" s="130" t="s">
        <v>1345</v>
      </c>
      <c r="E515" s="130" t="s">
        <v>320</v>
      </c>
      <c r="F515" s="170" t="s">
        <v>278</v>
      </c>
      <c r="G515" s="171"/>
      <c r="H515" s="11" t="s">
        <v>1346</v>
      </c>
      <c r="I515" s="14">
        <v>2.69</v>
      </c>
      <c r="J515" s="121">
        <f t="shared" si="7"/>
        <v>13.45</v>
      </c>
      <c r="K515" s="127"/>
    </row>
    <row r="516" spans="1:11" ht="24">
      <c r="A516" s="126"/>
      <c r="B516" s="119">
        <v>20</v>
      </c>
      <c r="C516" s="10" t="s">
        <v>1347</v>
      </c>
      <c r="D516" s="130" t="s">
        <v>1348</v>
      </c>
      <c r="E516" s="130" t="s">
        <v>28</v>
      </c>
      <c r="F516" s="170"/>
      <c r="G516" s="171"/>
      <c r="H516" s="11" t="s">
        <v>1349</v>
      </c>
      <c r="I516" s="14">
        <v>0.17</v>
      </c>
      <c r="J516" s="121">
        <f t="shared" si="7"/>
        <v>3.4000000000000004</v>
      </c>
      <c r="K516" s="127"/>
    </row>
    <row r="517" spans="1:11" ht="24">
      <c r="A517" s="126"/>
      <c r="B517" s="119">
        <v>20</v>
      </c>
      <c r="C517" s="10" t="s">
        <v>1347</v>
      </c>
      <c r="D517" s="130" t="s">
        <v>1348</v>
      </c>
      <c r="E517" s="130" t="s">
        <v>30</v>
      </c>
      <c r="F517" s="170"/>
      <c r="G517" s="171"/>
      <c r="H517" s="11" t="s">
        <v>1349</v>
      </c>
      <c r="I517" s="14">
        <v>0.17</v>
      </c>
      <c r="J517" s="121">
        <f t="shared" si="7"/>
        <v>3.4000000000000004</v>
      </c>
      <c r="K517" s="127"/>
    </row>
    <row r="518" spans="1:11" ht="24">
      <c r="A518" s="126"/>
      <c r="B518" s="119">
        <v>10</v>
      </c>
      <c r="C518" s="10" t="s">
        <v>1350</v>
      </c>
      <c r="D518" s="130" t="s">
        <v>1351</v>
      </c>
      <c r="E518" s="130" t="s">
        <v>30</v>
      </c>
      <c r="F518" s="170" t="s">
        <v>278</v>
      </c>
      <c r="G518" s="171"/>
      <c r="H518" s="11" t="s">
        <v>1352</v>
      </c>
      <c r="I518" s="14">
        <v>0.59</v>
      </c>
      <c r="J518" s="121">
        <f t="shared" si="7"/>
        <v>5.8999999999999995</v>
      </c>
      <c r="K518" s="127"/>
    </row>
    <row r="519" spans="1:11" ht="24">
      <c r="A519" s="126"/>
      <c r="B519" s="119">
        <v>10</v>
      </c>
      <c r="C519" s="10" t="s">
        <v>103</v>
      </c>
      <c r="D519" s="130" t="s">
        <v>1353</v>
      </c>
      <c r="E519" s="130" t="s">
        <v>28</v>
      </c>
      <c r="F519" s="170" t="s">
        <v>278</v>
      </c>
      <c r="G519" s="171"/>
      <c r="H519" s="11" t="s">
        <v>1354</v>
      </c>
      <c r="I519" s="14">
        <v>0.59</v>
      </c>
      <c r="J519" s="121">
        <f t="shared" si="7"/>
        <v>5.8999999999999995</v>
      </c>
      <c r="K519" s="127"/>
    </row>
    <row r="520" spans="1:11" ht="24">
      <c r="A520" s="126"/>
      <c r="B520" s="119">
        <v>10</v>
      </c>
      <c r="C520" s="10" t="s">
        <v>103</v>
      </c>
      <c r="D520" s="130" t="s">
        <v>1353</v>
      </c>
      <c r="E520" s="130" t="s">
        <v>30</v>
      </c>
      <c r="F520" s="170" t="s">
        <v>278</v>
      </c>
      <c r="G520" s="171"/>
      <c r="H520" s="11" t="s">
        <v>1354</v>
      </c>
      <c r="I520" s="14">
        <v>0.59</v>
      </c>
      <c r="J520" s="121">
        <f t="shared" si="7"/>
        <v>5.8999999999999995</v>
      </c>
      <c r="K520" s="127"/>
    </row>
    <row r="521" spans="1:11" ht="24">
      <c r="A521" s="126"/>
      <c r="B521" s="119">
        <v>20</v>
      </c>
      <c r="C521" s="10" t="s">
        <v>1355</v>
      </c>
      <c r="D521" s="130" t="s">
        <v>1356</v>
      </c>
      <c r="E521" s="130" t="s">
        <v>28</v>
      </c>
      <c r="F521" s="170" t="s">
        <v>278</v>
      </c>
      <c r="G521" s="171"/>
      <c r="H521" s="11" t="s">
        <v>1357</v>
      </c>
      <c r="I521" s="14">
        <v>0.59</v>
      </c>
      <c r="J521" s="121">
        <f t="shared" si="7"/>
        <v>11.799999999999999</v>
      </c>
      <c r="K521" s="127"/>
    </row>
    <row r="522" spans="1:11" ht="24">
      <c r="A522" s="126"/>
      <c r="B522" s="119">
        <v>20</v>
      </c>
      <c r="C522" s="10" t="s">
        <v>1355</v>
      </c>
      <c r="D522" s="130" t="s">
        <v>1356</v>
      </c>
      <c r="E522" s="130" t="s">
        <v>30</v>
      </c>
      <c r="F522" s="170" t="s">
        <v>278</v>
      </c>
      <c r="G522" s="171"/>
      <c r="H522" s="11" t="s">
        <v>1357</v>
      </c>
      <c r="I522" s="14">
        <v>0.59</v>
      </c>
      <c r="J522" s="121">
        <f t="shared" si="7"/>
        <v>11.799999999999999</v>
      </c>
      <c r="K522" s="127"/>
    </row>
    <row r="523" spans="1:11" ht="24">
      <c r="A523" s="126"/>
      <c r="B523" s="119">
        <v>20</v>
      </c>
      <c r="C523" s="10" t="s">
        <v>1355</v>
      </c>
      <c r="D523" s="130" t="s">
        <v>1356</v>
      </c>
      <c r="E523" s="130" t="s">
        <v>31</v>
      </c>
      <c r="F523" s="170" t="s">
        <v>278</v>
      </c>
      <c r="G523" s="171"/>
      <c r="H523" s="11" t="s">
        <v>1357</v>
      </c>
      <c r="I523" s="14">
        <v>0.59</v>
      </c>
      <c r="J523" s="121">
        <f t="shared" si="7"/>
        <v>11.799999999999999</v>
      </c>
      <c r="K523" s="127"/>
    </row>
    <row r="524" spans="1:11" ht="24">
      <c r="A524" s="126"/>
      <c r="B524" s="148">
        <v>0</v>
      </c>
      <c r="C524" s="145" t="s">
        <v>1358</v>
      </c>
      <c r="D524" s="143" t="s">
        <v>1359</v>
      </c>
      <c r="E524" s="143" t="s">
        <v>620</v>
      </c>
      <c r="F524" s="178" t="s">
        <v>30</v>
      </c>
      <c r="G524" s="179"/>
      <c r="H524" s="151" t="s">
        <v>1360</v>
      </c>
      <c r="I524" s="162">
        <v>0.34</v>
      </c>
      <c r="J524" s="160">
        <f t="shared" si="7"/>
        <v>0</v>
      </c>
      <c r="K524" s="127"/>
    </row>
    <row r="525" spans="1:11" ht="24">
      <c r="A525" s="126"/>
      <c r="B525" s="119">
        <v>20</v>
      </c>
      <c r="C525" s="10" t="s">
        <v>1358</v>
      </c>
      <c r="D525" s="130" t="s">
        <v>1361</v>
      </c>
      <c r="E525" s="130" t="s">
        <v>1362</v>
      </c>
      <c r="F525" s="170" t="s">
        <v>30</v>
      </c>
      <c r="G525" s="171"/>
      <c r="H525" s="11" t="s">
        <v>1360</v>
      </c>
      <c r="I525" s="14">
        <v>0.34</v>
      </c>
      <c r="J525" s="121">
        <f t="shared" si="7"/>
        <v>6.8000000000000007</v>
      </c>
      <c r="K525" s="127"/>
    </row>
    <row r="526" spans="1:11" ht="24">
      <c r="A526" s="126"/>
      <c r="B526" s="119">
        <v>10</v>
      </c>
      <c r="C526" s="10" t="s">
        <v>1358</v>
      </c>
      <c r="D526" s="130" t="s">
        <v>1363</v>
      </c>
      <c r="E526" s="130" t="s">
        <v>840</v>
      </c>
      <c r="F526" s="170" t="s">
        <v>31</v>
      </c>
      <c r="G526" s="171"/>
      <c r="H526" s="11" t="s">
        <v>1360</v>
      </c>
      <c r="I526" s="14">
        <v>0.49</v>
      </c>
      <c r="J526" s="121">
        <f t="shared" si="7"/>
        <v>4.9000000000000004</v>
      </c>
      <c r="K526" s="127"/>
    </row>
    <row r="527" spans="1:11" ht="24">
      <c r="A527" s="126"/>
      <c r="B527" s="119">
        <v>40</v>
      </c>
      <c r="C527" s="10" t="s">
        <v>1364</v>
      </c>
      <c r="D527" s="130" t="s">
        <v>1365</v>
      </c>
      <c r="E527" s="130" t="s">
        <v>620</v>
      </c>
      <c r="F527" s="170" t="s">
        <v>30</v>
      </c>
      <c r="G527" s="171"/>
      <c r="H527" s="11" t="s">
        <v>1366</v>
      </c>
      <c r="I527" s="14">
        <v>0.28999999999999998</v>
      </c>
      <c r="J527" s="121">
        <f t="shared" si="7"/>
        <v>11.6</v>
      </c>
      <c r="K527" s="127"/>
    </row>
    <row r="528" spans="1:11" ht="24">
      <c r="A528" s="126"/>
      <c r="B528" s="119">
        <v>20</v>
      </c>
      <c r="C528" s="10" t="s">
        <v>1364</v>
      </c>
      <c r="D528" s="130" t="s">
        <v>1365</v>
      </c>
      <c r="E528" s="130" t="s">
        <v>620</v>
      </c>
      <c r="F528" s="170" t="s">
        <v>31</v>
      </c>
      <c r="G528" s="171"/>
      <c r="H528" s="11" t="s">
        <v>1366</v>
      </c>
      <c r="I528" s="14">
        <v>0.28999999999999998</v>
      </c>
      <c r="J528" s="121">
        <f t="shared" si="7"/>
        <v>5.8</v>
      </c>
      <c r="K528" s="127"/>
    </row>
    <row r="529" spans="1:11" ht="24">
      <c r="A529" s="126"/>
      <c r="B529" s="119">
        <v>5</v>
      </c>
      <c r="C529" s="10" t="s">
        <v>1367</v>
      </c>
      <c r="D529" s="130" t="s">
        <v>1368</v>
      </c>
      <c r="E529" s="130" t="s">
        <v>28</v>
      </c>
      <c r="F529" s="170"/>
      <c r="G529" s="171"/>
      <c r="H529" s="11" t="s">
        <v>1369</v>
      </c>
      <c r="I529" s="14">
        <v>4.3899999999999997</v>
      </c>
      <c r="J529" s="121">
        <f t="shared" si="7"/>
        <v>21.95</v>
      </c>
      <c r="K529" s="127"/>
    </row>
    <row r="530" spans="1:11" ht="24">
      <c r="A530" s="126"/>
      <c r="B530" s="119">
        <v>5</v>
      </c>
      <c r="C530" s="10" t="s">
        <v>1370</v>
      </c>
      <c r="D530" s="130" t="s">
        <v>1371</v>
      </c>
      <c r="E530" s="130" t="s">
        <v>28</v>
      </c>
      <c r="F530" s="170"/>
      <c r="G530" s="171"/>
      <c r="H530" s="11" t="s">
        <v>1372</v>
      </c>
      <c r="I530" s="14">
        <v>4.3899999999999997</v>
      </c>
      <c r="J530" s="121">
        <f t="shared" si="7"/>
        <v>21.95</v>
      </c>
      <c r="K530" s="127"/>
    </row>
    <row r="531" spans="1:11" ht="24">
      <c r="A531" s="126"/>
      <c r="B531" s="119">
        <v>10</v>
      </c>
      <c r="C531" s="10" t="s">
        <v>1373</v>
      </c>
      <c r="D531" s="130" t="s">
        <v>1374</v>
      </c>
      <c r="E531" s="130" t="s">
        <v>785</v>
      </c>
      <c r="F531" s="170"/>
      <c r="G531" s="171"/>
      <c r="H531" s="11" t="s">
        <v>1375</v>
      </c>
      <c r="I531" s="14">
        <v>1.79</v>
      </c>
      <c r="J531" s="121">
        <f t="shared" si="7"/>
        <v>17.899999999999999</v>
      </c>
      <c r="K531" s="127"/>
    </row>
    <row r="532" spans="1:11" ht="24">
      <c r="A532" s="126"/>
      <c r="B532" s="119">
        <v>10</v>
      </c>
      <c r="C532" s="10" t="s">
        <v>1373</v>
      </c>
      <c r="D532" s="130" t="s">
        <v>1376</v>
      </c>
      <c r="E532" s="130" t="s">
        <v>972</v>
      </c>
      <c r="F532" s="170"/>
      <c r="G532" s="171"/>
      <c r="H532" s="11" t="s">
        <v>1375</v>
      </c>
      <c r="I532" s="14">
        <v>1.99</v>
      </c>
      <c r="J532" s="121">
        <f t="shared" si="7"/>
        <v>19.899999999999999</v>
      </c>
      <c r="K532" s="127"/>
    </row>
    <row r="533" spans="1:11" ht="24">
      <c r="A533" s="126"/>
      <c r="B533" s="119">
        <v>20</v>
      </c>
      <c r="C533" s="10" t="s">
        <v>1373</v>
      </c>
      <c r="D533" s="130" t="s">
        <v>1377</v>
      </c>
      <c r="E533" s="130" t="s">
        <v>745</v>
      </c>
      <c r="F533" s="170"/>
      <c r="G533" s="171"/>
      <c r="H533" s="11" t="s">
        <v>1375</v>
      </c>
      <c r="I533" s="14">
        <v>2.29</v>
      </c>
      <c r="J533" s="121">
        <f t="shared" si="7"/>
        <v>45.8</v>
      </c>
      <c r="K533" s="127"/>
    </row>
    <row r="534" spans="1:11" ht="24">
      <c r="A534" s="126"/>
      <c r="B534" s="119">
        <v>10</v>
      </c>
      <c r="C534" s="10" t="s">
        <v>1373</v>
      </c>
      <c r="D534" s="130" t="s">
        <v>1378</v>
      </c>
      <c r="E534" s="130" t="s">
        <v>978</v>
      </c>
      <c r="F534" s="170"/>
      <c r="G534" s="171"/>
      <c r="H534" s="11" t="s">
        <v>1375</v>
      </c>
      <c r="I534" s="14">
        <v>2.69</v>
      </c>
      <c r="J534" s="121">
        <f t="shared" ref="J534:J597" si="8">I534*B534</f>
        <v>26.9</v>
      </c>
      <c r="K534" s="127"/>
    </row>
    <row r="535" spans="1:11" ht="24">
      <c r="A535" s="126"/>
      <c r="B535" s="119">
        <v>10</v>
      </c>
      <c r="C535" s="10" t="s">
        <v>1373</v>
      </c>
      <c r="D535" s="130" t="s">
        <v>1379</v>
      </c>
      <c r="E535" s="130" t="s">
        <v>740</v>
      </c>
      <c r="F535" s="170"/>
      <c r="G535" s="171"/>
      <c r="H535" s="11" t="s">
        <v>1375</v>
      </c>
      <c r="I535" s="14">
        <v>4.24</v>
      </c>
      <c r="J535" s="121">
        <f t="shared" si="8"/>
        <v>42.400000000000006</v>
      </c>
      <c r="K535" s="127"/>
    </row>
    <row r="536" spans="1:11">
      <c r="A536" s="126"/>
      <c r="B536" s="148">
        <v>0</v>
      </c>
      <c r="C536" s="145" t="s">
        <v>1380</v>
      </c>
      <c r="D536" s="143" t="s">
        <v>1381</v>
      </c>
      <c r="E536" s="143" t="s">
        <v>729</v>
      </c>
      <c r="F536" s="178" t="s">
        <v>641</v>
      </c>
      <c r="G536" s="179"/>
      <c r="H536" s="151" t="s">
        <v>1382</v>
      </c>
      <c r="I536" s="162">
        <v>0.46</v>
      </c>
      <c r="J536" s="160">
        <f t="shared" si="8"/>
        <v>0</v>
      </c>
      <c r="K536" s="127"/>
    </row>
    <row r="537" spans="1:11">
      <c r="A537" s="126"/>
      <c r="B537" s="119">
        <v>20</v>
      </c>
      <c r="C537" s="10" t="s">
        <v>1380</v>
      </c>
      <c r="D537" s="130" t="s">
        <v>1383</v>
      </c>
      <c r="E537" s="130" t="s">
        <v>972</v>
      </c>
      <c r="F537" s="170" t="s">
        <v>641</v>
      </c>
      <c r="G537" s="171"/>
      <c r="H537" s="11" t="s">
        <v>1382</v>
      </c>
      <c r="I537" s="14">
        <v>0.49</v>
      </c>
      <c r="J537" s="121">
        <f t="shared" si="8"/>
        <v>9.8000000000000007</v>
      </c>
      <c r="K537" s="127"/>
    </row>
    <row r="538" spans="1:11">
      <c r="A538" s="126"/>
      <c r="B538" s="119">
        <v>20</v>
      </c>
      <c r="C538" s="10" t="s">
        <v>1380</v>
      </c>
      <c r="D538" s="130" t="s">
        <v>1384</v>
      </c>
      <c r="E538" s="130" t="s">
        <v>1025</v>
      </c>
      <c r="F538" s="170" t="s">
        <v>643</v>
      </c>
      <c r="G538" s="171"/>
      <c r="H538" s="11" t="s">
        <v>1382</v>
      </c>
      <c r="I538" s="14">
        <v>0.53</v>
      </c>
      <c r="J538" s="121">
        <f t="shared" si="8"/>
        <v>10.600000000000001</v>
      </c>
      <c r="K538" s="127"/>
    </row>
    <row r="539" spans="1:11">
      <c r="A539" s="126"/>
      <c r="B539" s="119">
        <v>20</v>
      </c>
      <c r="C539" s="10" t="s">
        <v>1380</v>
      </c>
      <c r="D539" s="130" t="s">
        <v>1385</v>
      </c>
      <c r="E539" s="130" t="s">
        <v>745</v>
      </c>
      <c r="F539" s="170" t="s">
        <v>642</v>
      </c>
      <c r="G539" s="171"/>
      <c r="H539" s="11" t="s">
        <v>1382</v>
      </c>
      <c r="I539" s="14">
        <v>0.56999999999999995</v>
      </c>
      <c r="J539" s="121">
        <f t="shared" si="8"/>
        <v>11.399999999999999</v>
      </c>
      <c r="K539" s="127"/>
    </row>
    <row r="540" spans="1:11">
      <c r="A540" s="126"/>
      <c r="B540" s="119">
        <v>20</v>
      </c>
      <c r="C540" s="10" t="s">
        <v>1380</v>
      </c>
      <c r="D540" s="130" t="s">
        <v>1385</v>
      </c>
      <c r="E540" s="130" t="s">
        <v>745</v>
      </c>
      <c r="F540" s="170" t="s">
        <v>644</v>
      </c>
      <c r="G540" s="171"/>
      <c r="H540" s="11" t="s">
        <v>1382</v>
      </c>
      <c r="I540" s="14">
        <v>0.56999999999999995</v>
      </c>
      <c r="J540" s="121">
        <f t="shared" si="8"/>
        <v>11.399999999999999</v>
      </c>
      <c r="K540" s="127"/>
    </row>
    <row r="541" spans="1:11" ht="36">
      <c r="A541" s="126"/>
      <c r="B541" s="119">
        <v>5</v>
      </c>
      <c r="C541" s="10" t="s">
        <v>1386</v>
      </c>
      <c r="D541" s="130" t="s">
        <v>1387</v>
      </c>
      <c r="E541" s="130" t="s">
        <v>112</v>
      </c>
      <c r="F541" s="170"/>
      <c r="G541" s="171"/>
      <c r="H541" s="11" t="s">
        <v>1388</v>
      </c>
      <c r="I541" s="14">
        <v>0.69</v>
      </c>
      <c r="J541" s="121">
        <f t="shared" si="8"/>
        <v>3.4499999999999997</v>
      </c>
      <c r="K541" s="127"/>
    </row>
    <row r="542" spans="1:11" ht="36">
      <c r="A542" s="126"/>
      <c r="B542" s="119">
        <v>5</v>
      </c>
      <c r="C542" s="10" t="s">
        <v>1386</v>
      </c>
      <c r="D542" s="130" t="s">
        <v>1387</v>
      </c>
      <c r="E542" s="130" t="s">
        <v>216</v>
      </c>
      <c r="F542" s="170"/>
      <c r="G542" s="171"/>
      <c r="H542" s="11" t="s">
        <v>1388</v>
      </c>
      <c r="I542" s="14">
        <v>0.69</v>
      </c>
      <c r="J542" s="121">
        <f t="shared" si="8"/>
        <v>3.4499999999999997</v>
      </c>
      <c r="K542" s="127"/>
    </row>
    <row r="543" spans="1:11" ht="36">
      <c r="A543" s="126"/>
      <c r="B543" s="119">
        <v>5</v>
      </c>
      <c r="C543" s="10" t="s">
        <v>1386</v>
      </c>
      <c r="D543" s="130" t="s">
        <v>1387</v>
      </c>
      <c r="E543" s="130" t="s">
        <v>218</v>
      </c>
      <c r="F543" s="170"/>
      <c r="G543" s="171"/>
      <c r="H543" s="11" t="s">
        <v>1388</v>
      </c>
      <c r="I543" s="14">
        <v>0.69</v>
      </c>
      <c r="J543" s="121">
        <f t="shared" si="8"/>
        <v>3.4499999999999997</v>
      </c>
      <c r="K543" s="127"/>
    </row>
    <row r="544" spans="1:11" ht="36">
      <c r="A544" s="126"/>
      <c r="B544" s="119">
        <v>5</v>
      </c>
      <c r="C544" s="10" t="s">
        <v>1386</v>
      </c>
      <c r="D544" s="130" t="s">
        <v>1387</v>
      </c>
      <c r="E544" s="130" t="s">
        <v>219</v>
      </c>
      <c r="F544" s="170"/>
      <c r="G544" s="171"/>
      <c r="H544" s="11" t="s">
        <v>1388</v>
      </c>
      <c r="I544" s="14">
        <v>0.69</v>
      </c>
      <c r="J544" s="121">
        <f t="shared" si="8"/>
        <v>3.4499999999999997</v>
      </c>
      <c r="K544" s="127"/>
    </row>
    <row r="545" spans="1:11" ht="36">
      <c r="A545" s="126"/>
      <c r="B545" s="119">
        <v>5</v>
      </c>
      <c r="C545" s="10" t="s">
        <v>1386</v>
      </c>
      <c r="D545" s="130" t="s">
        <v>1387</v>
      </c>
      <c r="E545" s="130" t="s">
        <v>269</v>
      </c>
      <c r="F545" s="170"/>
      <c r="G545" s="171"/>
      <c r="H545" s="11" t="s">
        <v>1388</v>
      </c>
      <c r="I545" s="14">
        <v>0.69</v>
      </c>
      <c r="J545" s="121">
        <f t="shared" si="8"/>
        <v>3.4499999999999997</v>
      </c>
      <c r="K545" s="127"/>
    </row>
    <row r="546" spans="1:11" ht="36">
      <c r="A546" s="126"/>
      <c r="B546" s="119">
        <v>5</v>
      </c>
      <c r="C546" s="10" t="s">
        <v>1386</v>
      </c>
      <c r="D546" s="130" t="s">
        <v>1387</v>
      </c>
      <c r="E546" s="130" t="s">
        <v>220</v>
      </c>
      <c r="F546" s="170"/>
      <c r="G546" s="171"/>
      <c r="H546" s="11" t="s">
        <v>1388</v>
      </c>
      <c r="I546" s="14">
        <v>0.69</v>
      </c>
      <c r="J546" s="121">
        <f t="shared" si="8"/>
        <v>3.4499999999999997</v>
      </c>
      <c r="K546" s="127"/>
    </row>
    <row r="547" spans="1:11" ht="36">
      <c r="A547" s="126"/>
      <c r="B547" s="119">
        <v>5</v>
      </c>
      <c r="C547" s="10" t="s">
        <v>1386</v>
      </c>
      <c r="D547" s="130" t="s">
        <v>1387</v>
      </c>
      <c r="E547" s="130" t="s">
        <v>271</v>
      </c>
      <c r="F547" s="170"/>
      <c r="G547" s="171"/>
      <c r="H547" s="11" t="s">
        <v>1388</v>
      </c>
      <c r="I547" s="14">
        <v>0.69</v>
      </c>
      <c r="J547" s="121">
        <f t="shared" si="8"/>
        <v>3.4499999999999997</v>
      </c>
      <c r="K547" s="127"/>
    </row>
    <row r="548" spans="1:11" ht="36">
      <c r="A548" s="126"/>
      <c r="B548" s="119">
        <v>5</v>
      </c>
      <c r="C548" s="10" t="s">
        <v>1386</v>
      </c>
      <c r="D548" s="130" t="s">
        <v>1387</v>
      </c>
      <c r="E548" s="130" t="s">
        <v>272</v>
      </c>
      <c r="F548" s="170"/>
      <c r="G548" s="171"/>
      <c r="H548" s="11" t="s">
        <v>1388</v>
      </c>
      <c r="I548" s="14">
        <v>0.69</v>
      </c>
      <c r="J548" s="121">
        <f t="shared" si="8"/>
        <v>3.4499999999999997</v>
      </c>
      <c r="K548" s="127"/>
    </row>
    <row r="549" spans="1:11" ht="36">
      <c r="A549" s="126"/>
      <c r="B549" s="119">
        <v>5</v>
      </c>
      <c r="C549" s="10" t="s">
        <v>1386</v>
      </c>
      <c r="D549" s="130" t="s">
        <v>1387</v>
      </c>
      <c r="E549" s="130" t="s">
        <v>273</v>
      </c>
      <c r="F549" s="170"/>
      <c r="G549" s="171"/>
      <c r="H549" s="11" t="s">
        <v>1388</v>
      </c>
      <c r="I549" s="14">
        <v>0.69</v>
      </c>
      <c r="J549" s="121">
        <f t="shared" si="8"/>
        <v>3.4499999999999997</v>
      </c>
      <c r="K549" s="127"/>
    </row>
    <row r="550" spans="1:11" ht="36">
      <c r="A550" s="126"/>
      <c r="B550" s="119">
        <v>5</v>
      </c>
      <c r="C550" s="10" t="s">
        <v>1386</v>
      </c>
      <c r="D550" s="130" t="s">
        <v>1387</v>
      </c>
      <c r="E550" s="130" t="s">
        <v>274</v>
      </c>
      <c r="F550" s="170"/>
      <c r="G550" s="171"/>
      <c r="H550" s="11" t="s">
        <v>1388</v>
      </c>
      <c r="I550" s="14">
        <v>0.69</v>
      </c>
      <c r="J550" s="121">
        <f t="shared" si="8"/>
        <v>3.4499999999999997</v>
      </c>
      <c r="K550" s="127"/>
    </row>
    <row r="551" spans="1:11" ht="36">
      <c r="A551" s="126"/>
      <c r="B551" s="119">
        <v>5</v>
      </c>
      <c r="C551" s="10" t="s">
        <v>1386</v>
      </c>
      <c r="D551" s="130" t="s">
        <v>1387</v>
      </c>
      <c r="E551" s="130" t="s">
        <v>316</v>
      </c>
      <c r="F551" s="170"/>
      <c r="G551" s="171"/>
      <c r="H551" s="11" t="s">
        <v>1388</v>
      </c>
      <c r="I551" s="14">
        <v>0.69</v>
      </c>
      <c r="J551" s="121">
        <f t="shared" si="8"/>
        <v>3.4499999999999997</v>
      </c>
      <c r="K551" s="127"/>
    </row>
    <row r="552" spans="1:11" ht="36">
      <c r="A552" s="126"/>
      <c r="B552" s="119">
        <v>5</v>
      </c>
      <c r="C552" s="10" t="s">
        <v>1386</v>
      </c>
      <c r="D552" s="130" t="s">
        <v>1387</v>
      </c>
      <c r="E552" s="130" t="s">
        <v>275</v>
      </c>
      <c r="F552" s="170"/>
      <c r="G552" s="171"/>
      <c r="H552" s="11" t="s">
        <v>1388</v>
      </c>
      <c r="I552" s="14">
        <v>0.69</v>
      </c>
      <c r="J552" s="121">
        <f t="shared" si="8"/>
        <v>3.4499999999999997</v>
      </c>
      <c r="K552" s="127"/>
    </row>
    <row r="553" spans="1:11" ht="36">
      <c r="A553" s="126"/>
      <c r="B553" s="119">
        <v>5</v>
      </c>
      <c r="C553" s="10" t="s">
        <v>1386</v>
      </c>
      <c r="D553" s="130" t="s">
        <v>1387</v>
      </c>
      <c r="E553" s="130" t="s">
        <v>317</v>
      </c>
      <c r="F553" s="170"/>
      <c r="G553" s="171"/>
      <c r="H553" s="11" t="s">
        <v>1388</v>
      </c>
      <c r="I553" s="14">
        <v>0.69</v>
      </c>
      <c r="J553" s="121">
        <f t="shared" si="8"/>
        <v>3.4499999999999997</v>
      </c>
      <c r="K553" s="127"/>
    </row>
    <row r="554" spans="1:11" ht="36">
      <c r="A554" s="126"/>
      <c r="B554" s="119">
        <v>5</v>
      </c>
      <c r="C554" s="10" t="s">
        <v>1386</v>
      </c>
      <c r="D554" s="130" t="s">
        <v>1387</v>
      </c>
      <c r="E554" s="130" t="s">
        <v>308</v>
      </c>
      <c r="F554" s="170"/>
      <c r="G554" s="171"/>
      <c r="H554" s="11" t="s">
        <v>1388</v>
      </c>
      <c r="I554" s="14">
        <v>0.69</v>
      </c>
      <c r="J554" s="121">
        <f t="shared" si="8"/>
        <v>3.4499999999999997</v>
      </c>
      <c r="K554" s="127"/>
    </row>
    <row r="555" spans="1:11" ht="48">
      <c r="A555" s="126"/>
      <c r="B555" s="119">
        <v>5</v>
      </c>
      <c r="C555" s="10" t="s">
        <v>1389</v>
      </c>
      <c r="D555" s="130" t="s">
        <v>1390</v>
      </c>
      <c r="E555" s="130" t="s">
        <v>112</v>
      </c>
      <c r="F555" s="170"/>
      <c r="G555" s="171"/>
      <c r="H555" s="11" t="s">
        <v>1391</v>
      </c>
      <c r="I555" s="14">
        <v>0.79</v>
      </c>
      <c r="J555" s="121">
        <f t="shared" si="8"/>
        <v>3.95</v>
      </c>
      <c r="K555" s="127"/>
    </row>
    <row r="556" spans="1:11" ht="48">
      <c r="A556" s="126"/>
      <c r="B556" s="119">
        <v>5</v>
      </c>
      <c r="C556" s="10" t="s">
        <v>1389</v>
      </c>
      <c r="D556" s="130" t="s">
        <v>1390</v>
      </c>
      <c r="E556" s="130" t="s">
        <v>216</v>
      </c>
      <c r="F556" s="170"/>
      <c r="G556" s="171"/>
      <c r="H556" s="11" t="s">
        <v>1391</v>
      </c>
      <c r="I556" s="14">
        <v>0.79</v>
      </c>
      <c r="J556" s="121">
        <f t="shared" si="8"/>
        <v>3.95</v>
      </c>
      <c r="K556" s="127"/>
    </row>
    <row r="557" spans="1:11" ht="48">
      <c r="A557" s="126"/>
      <c r="B557" s="119">
        <v>5</v>
      </c>
      <c r="C557" s="10" t="s">
        <v>1389</v>
      </c>
      <c r="D557" s="130" t="s">
        <v>1390</v>
      </c>
      <c r="E557" s="130" t="s">
        <v>218</v>
      </c>
      <c r="F557" s="170"/>
      <c r="G557" s="171"/>
      <c r="H557" s="11" t="s">
        <v>1391</v>
      </c>
      <c r="I557" s="14">
        <v>0.79</v>
      </c>
      <c r="J557" s="121">
        <f t="shared" si="8"/>
        <v>3.95</v>
      </c>
      <c r="K557" s="127"/>
    </row>
    <row r="558" spans="1:11" ht="48">
      <c r="A558" s="126"/>
      <c r="B558" s="119">
        <v>5</v>
      </c>
      <c r="C558" s="10" t="s">
        <v>1389</v>
      </c>
      <c r="D558" s="130" t="s">
        <v>1390</v>
      </c>
      <c r="E558" s="130" t="s">
        <v>219</v>
      </c>
      <c r="F558" s="170"/>
      <c r="G558" s="171"/>
      <c r="H558" s="11" t="s">
        <v>1391</v>
      </c>
      <c r="I558" s="14">
        <v>0.79</v>
      </c>
      <c r="J558" s="121">
        <f t="shared" si="8"/>
        <v>3.95</v>
      </c>
      <c r="K558" s="127"/>
    </row>
    <row r="559" spans="1:11" ht="48">
      <c r="A559" s="126"/>
      <c r="B559" s="119">
        <v>5</v>
      </c>
      <c r="C559" s="10" t="s">
        <v>1389</v>
      </c>
      <c r="D559" s="130" t="s">
        <v>1390</v>
      </c>
      <c r="E559" s="130" t="s">
        <v>269</v>
      </c>
      <c r="F559" s="170"/>
      <c r="G559" s="171"/>
      <c r="H559" s="11" t="s">
        <v>1391</v>
      </c>
      <c r="I559" s="14">
        <v>0.79</v>
      </c>
      <c r="J559" s="121">
        <f t="shared" si="8"/>
        <v>3.95</v>
      </c>
      <c r="K559" s="127"/>
    </row>
    <row r="560" spans="1:11" ht="48">
      <c r="A560" s="126"/>
      <c r="B560" s="119">
        <v>5</v>
      </c>
      <c r="C560" s="10" t="s">
        <v>1389</v>
      </c>
      <c r="D560" s="130" t="s">
        <v>1390</v>
      </c>
      <c r="E560" s="130" t="s">
        <v>220</v>
      </c>
      <c r="F560" s="170"/>
      <c r="G560" s="171"/>
      <c r="H560" s="11" t="s">
        <v>1391</v>
      </c>
      <c r="I560" s="14">
        <v>0.79</v>
      </c>
      <c r="J560" s="121">
        <f t="shared" si="8"/>
        <v>3.95</v>
      </c>
      <c r="K560" s="127"/>
    </row>
    <row r="561" spans="1:11" ht="48">
      <c r="A561" s="126"/>
      <c r="B561" s="119">
        <v>5</v>
      </c>
      <c r="C561" s="10" t="s">
        <v>1389</v>
      </c>
      <c r="D561" s="130" t="s">
        <v>1390</v>
      </c>
      <c r="E561" s="130" t="s">
        <v>271</v>
      </c>
      <c r="F561" s="170"/>
      <c r="G561" s="171"/>
      <c r="H561" s="11" t="s">
        <v>1391</v>
      </c>
      <c r="I561" s="14">
        <v>0.79</v>
      </c>
      <c r="J561" s="121">
        <f t="shared" si="8"/>
        <v>3.95</v>
      </c>
      <c r="K561" s="127"/>
    </row>
    <row r="562" spans="1:11" ht="48">
      <c r="A562" s="126"/>
      <c r="B562" s="119">
        <v>5</v>
      </c>
      <c r="C562" s="10" t="s">
        <v>1389</v>
      </c>
      <c r="D562" s="130" t="s">
        <v>1390</v>
      </c>
      <c r="E562" s="130" t="s">
        <v>272</v>
      </c>
      <c r="F562" s="170"/>
      <c r="G562" s="171"/>
      <c r="H562" s="11" t="s">
        <v>1391</v>
      </c>
      <c r="I562" s="14">
        <v>0.79</v>
      </c>
      <c r="J562" s="121">
        <f t="shared" si="8"/>
        <v>3.95</v>
      </c>
      <c r="K562" s="127"/>
    </row>
    <row r="563" spans="1:11" ht="48">
      <c r="A563" s="126"/>
      <c r="B563" s="119">
        <v>5</v>
      </c>
      <c r="C563" s="10" t="s">
        <v>1389</v>
      </c>
      <c r="D563" s="130" t="s">
        <v>1390</v>
      </c>
      <c r="E563" s="130" t="s">
        <v>273</v>
      </c>
      <c r="F563" s="170"/>
      <c r="G563" s="171"/>
      <c r="H563" s="11" t="s">
        <v>1391</v>
      </c>
      <c r="I563" s="14">
        <v>0.79</v>
      </c>
      <c r="J563" s="121">
        <f t="shared" si="8"/>
        <v>3.95</v>
      </c>
      <c r="K563" s="127"/>
    </row>
    <row r="564" spans="1:11" ht="48">
      <c r="A564" s="126"/>
      <c r="B564" s="119">
        <v>5</v>
      </c>
      <c r="C564" s="10" t="s">
        <v>1389</v>
      </c>
      <c r="D564" s="130" t="s">
        <v>1390</v>
      </c>
      <c r="E564" s="130" t="s">
        <v>274</v>
      </c>
      <c r="F564" s="170"/>
      <c r="G564" s="171"/>
      <c r="H564" s="11" t="s">
        <v>1391</v>
      </c>
      <c r="I564" s="14">
        <v>0.79</v>
      </c>
      <c r="J564" s="121">
        <f t="shared" si="8"/>
        <v>3.95</v>
      </c>
      <c r="K564" s="127"/>
    </row>
    <row r="565" spans="1:11" ht="48">
      <c r="A565" s="126"/>
      <c r="B565" s="119">
        <v>5</v>
      </c>
      <c r="C565" s="10" t="s">
        <v>1389</v>
      </c>
      <c r="D565" s="130" t="s">
        <v>1390</v>
      </c>
      <c r="E565" s="130" t="s">
        <v>316</v>
      </c>
      <c r="F565" s="170"/>
      <c r="G565" s="171"/>
      <c r="H565" s="11" t="s">
        <v>1391</v>
      </c>
      <c r="I565" s="14">
        <v>0.79</v>
      </c>
      <c r="J565" s="121">
        <f t="shared" si="8"/>
        <v>3.95</v>
      </c>
      <c r="K565" s="127"/>
    </row>
    <row r="566" spans="1:11" ht="48">
      <c r="A566" s="126"/>
      <c r="B566" s="119">
        <v>5</v>
      </c>
      <c r="C566" s="10" t="s">
        <v>1389</v>
      </c>
      <c r="D566" s="130" t="s">
        <v>1390</v>
      </c>
      <c r="E566" s="130" t="s">
        <v>275</v>
      </c>
      <c r="F566" s="170"/>
      <c r="G566" s="171"/>
      <c r="H566" s="11" t="s">
        <v>1391</v>
      </c>
      <c r="I566" s="14">
        <v>0.79</v>
      </c>
      <c r="J566" s="121">
        <f t="shared" si="8"/>
        <v>3.95</v>
      </c>
      <c r="K566" s="127"/>
    </row>
    <row r="567" spans="1:11" ht="48">
      <c r="A567" s="126"/>
      <c r="B567" s="119">
        <v>5</v>
      </c>
      <c r="C567" s="10" t="s">
        <v>1389</v>
      </c>
      <c r="D567" s="130" t="s">
        <v>1390</v>
      </c>
      <c r="E567" s="130" t="s">
        <v>317</v>
      </c>
      <c r="F567" s="170"/>
      <c r="G567" s="171"/>
      <c r="H567" s="11" t="s">
        <v>1391</v>
      </c>
      <c r="I567" s="14">
        <v>0.79</v>
      </c>
      <c r="J567" s="121">
        <f t="shared" si="8"/>
        <v>3.95</v>
      </c>
      <c r="K567" s="127"/>
    </row>
    <row r="568" spans="1:11" ht="48">
      <c r="A568" s="126"/>
      <c r="B568" s="119">
        <v>5</v>
      </c>
      <c r="C568" s="10" t="s">
        <v>1389</v>
      </c>
      <c r="D568" s="130" t="s">
        <v>1390</v>
      </c>
      <c r="E568" s="130" t="s">
        <v>308</v>
      </c>
      <c r="F568" s="170"/>
      <c r="G568" s="171"/>
      <c r="H568" s="11" t="s">
        <v>1391</v>
      </c>
      <c r="I568" s="14">
        <v>0.79</v>
      </c>
      <c r="J568" s="121">
        <f t="shared" si="8"/>
        <v>3.95</v>
      </c>
      <c r="K568" s="127"/>
    </row>
    <row r="569" spans="1:11" ht="48">
      <c r="A569" s="126"/>
      <c r="B569" s="119">
        <v>5</v>
      </c>
      <c r="C569" s="10" t="s">
        <v>1392</v>
      </c>
      <c r="D569" s="130" t="s">
        <v>1393</v>
      </c>
      <c r="E569" s="130" t="s">
        <v>112</v>
      </c>
      <c r="F569" s="170"/>
      <c r="G569" s="171"/>
      <c r="H569" s="11" t="s">
        <v>1394</v>
      </c>
      <c r="I569" s="14">
        <v>0.89</v>
      </c>
      <c r="J569" s="121">
        <f t="shared" si="8"/>
        <v>4.45</v>
      </c>
      <c r="K569" s="127"/>
    </row>
    <row r="570" spans="1:11" ht="48">
      <c r="A570" s="126"/>
      <c r="B570" s="119">
        <v>5</v>
      </c>
      <c r="C570" s="10" t="s">
        <v>1392</v>
      </c>
      <c r="D570" s="130" t="s">
        <v>1393</v>
      </c>
      <c r="E570" s="130" t="s">
        <v>216</v>
      </c>
      <c r="F570" s="170"/>
      <c r="G570" s="171"/>
      <c r="H570" s="11" t="s">
        <v>1394</v>
      </c>
      <c r="I570" s="14">
        <v>0.89</v>
      </c>
      <c r="J570" s="121">
        <f t="shared" si="8"/>
        <v>4.45</v>
      </c>
      <c r="K570" s="127"/>
    </row>
    <row r="571" spans="1:11" ht="48">
      <c r="A571" s="126"/>
      <c r="B571" s="119">
        <v>5</v>
      </c>
      <c r="C571" s="10" t="s">
        <v>1392</v>
      </c>
      <c r="D571" s="130" t="s">
        <v>1393</v>
      </c>
      <c r="E571" s="130" t="s">
        <v>218</v>
      </c>
      <c r="F571" s="170"/>
      <c r="G571" s="171"/>
      <c r="H571" s="11" t="s">
        <v>1394</v>
      </c>
      <c r="I571" s="14">
        <v>0.89</v>
      </c>
      <c r="J571" s="121">
        <f t="shared" si="8"/>
        <v>4.45</v>
      </c>
      <c r="K571" s="127"/>
    </row>
    <row r="572" spans="1:11" ht="48">
      <c r="A572" s="126"/>
      <c r="B572" s="119">
        <v>5</v>
      </c>
      <c r="C572" s="10" t="s">
        <v>1392</v>
      </c>
      <c r="D572" s="130" t="s">
        <v>1393</v>
      </c>
      <c r="E572" s="130" t="s">
        <v>219</v>
      </c>
      <c r="F572" s="170"/>
      <c r="G572" s="171"/>
      <c r="H572" s="11" t="s">
        <v>1394</v>
      </c>
      <c r="I572" s="14">
        <v>0.89</v>
      </c>
      <c r="J572" s="121">
        <f t="shared" si="8"/>
        <v>4.45</v>
      </c>
      <c r="K572" s="127"/>
    </row>
    <row r="573" spans="1:11" ht="48">
      <c r="A573" s="126"/>
      <c r="B573" s="119">
        <v>5</v>
      </c>
      <c r="C573" s="10" t="s">
        <v>1392</v>
      </c>
      <c r="D573" s="130" t="s">
        <v>1393</v>
      </c>
      <c r="E573" s="130" t="s">
        <v>269</v>
      </c>
      <c r="F573" s="170"/>
      <c r="G573" s="171"/>
      <c r="H573" s="11" t="s">
        <v>1394</v>
      </c>
      <c r="I573" s="14">
        <v>0.89</v>
      </c>
      <c r="J573" s="121">
        <f t="shared" si="8"/>
        <v>4.45</v>
      </c>
      <c r="K573" s="127"/>
    </row>
    <row r="574" spans="1:11" ht="48">
      <c r="A574" s="126"/>
      <c r="B574" s="119">
        <v>5</v>
      </c>
      <c r="C574" s="10" t="s">
        <v>1392</v>
      </c>
      <c r="D574" s="130" t="s">
        <v>1393</v>
      </c>
      <c r="E574" s="130" t="s">
        <v>220</v>
      </c>
      <c r="F574" s="170"/>
      <c r="G574" s="171"/>
      <c r="H574" s="11" t="s">
        <v>1394</v>
      </c>
      <c r="I574" s="14">
        <v>0.89</v>
      </c>
      <c r="J574" s="121">
        <f t="shared" si="8"/>
        <v>4.45</v>
      </c>
      <c r="K574" s="127"/>
    </row>
    <row r="575" spans="1:11" ht="48">
      <c r="A575" s="126"/>
      <c r="B575" s="119">
        <v>5</v>
      </c>
      <c r="C575" s="10" t="s">
        <v>1392</v>
      </c>
      <c r="D575" s="130" t="s">
        <v>1393</v>
      </c>
      <c r="E575" s="130" t="s">
        <v>271</v>
      </c>
      <c r="F575" s="170"/>
      <c r="G575" s="171"/>
      <c r="H575" s="11" t="s">
        <v>1394</v>
      </c>
      <c r="I575" s="14">
        <v>0.89</v>
      </c>
      <c r="J575" s="121">
        <f t="shared" si="8"/>
        <v>4.45</v>
      </c>
      <c r="K575" s="127"/>
    </row>
    <row r="576" spans="1:11" ht="48">
      <c r="A576" s="126"/>
      <c r="B576" s="119">
        <v>5</v>
      </c>
      <c r="C576" s="10" t="s">
        <v>1392</v>
      </c>
      <c r="D576" s="130" t="s">
        <v>1393</v>
      </c>
      <c r="E576" s="130" t="s">
        <v>272</v>
      </c>
      <c r="F576" s="170"/>
      <c r="G576" s="171"/>
      <c r="H576" s="11" t="s">
        <v>1394</v>
      </c>
      <c r="I576" s="14">
        <v>0.89</v>
      </c>
      <c r="J576" s="121">
        <f t="shared" si="8"/>
        <v>4.45</v>
      </c>
      <c r="K576" s="127"/>
    </row>
    <row r="577" spans="1:11" ht="48">
      <c r="A577" s="126"/>
      <c r="B577" s="119">
        <v>5</v>
      </c>
      <c r="C577" s="10" t="s">
        <v>1392</v>
      </c>
      <c r="D577" s="130" t="s">
        <v>1393</v>
      </c>
      <c r="E577" s="130" t="s">
        <v>273</v>
      </c>
      <c r="F577" s="170"/>
      <c r="G577" s="171"/>
      <c r="H577" s="11" t="s">
        <v>1394</v>
      </c>
      <c r="I577" s="14">
        <v>0.89</v>
      </c>
      <c r="J577" s="121">
        <f t="shared" si="8"/>
        <v>4.45</v>
      </c>
      <c r="K577" s="127"/>
    </row>
    <row r="578" spans="1:11" ht="48">
      <c r="A578" s="126"/>
      <c r="B578" s="119">
        <v>5</v>
      </c>
      <c r="C578" s="10" t="s">
        <v>1392</v>
      </c>
      <c r="D578" s="130" t="s">
        <v>1393</v>
      </c>
      <c r="E578" s="130" t="s">
        <v>274</v>
      </c>
      <c r="F578" s="170"/>
      <c r="G578" s="171"/>
      <c r="H578" s="11" t="s">
        <v>1394</v>
      </c>
      <c r="I578" s="14">
        <v>0.89</v>
      </c>
      <c r="J578" s="121">
        <f t="shared" si="8"/>
        <v>4.45</v>
      </c>
      <c r="K578" s="127"/>
    </row>
    <row r="579" spans="1:11" ht="48">
      <c r="A579" s="126"/>
      <c r="B579" s="119">
        <v>5</v>
      </c>
      <c r="C579" s="10" t="s">
        <v>1392</v>
      </c>
      <c r="D579" s="130" t="s">
        <v>1393</v>
      </c>
      <c r="E579" s="130" t="s">
        <v>316</v>
      </c>
      <c r="F579" s="170"/>
      <c r="G579" s="171"/>
      <c r="H579" s="11" t="s">
        <v>1394</v>
      </c>
      <c r="I579" s="14">
        <v>0.89</v>
      </c>
      <c r="J579" s="121">
        <f t="shared" si="8"/>
        <v>4.45</v>
      </c>
      <c r="K579" s="127"/>
    </row>
    <row r="580" spans="1:11" ht="48">
      <c r="A580" s="126"/>
      <c r="B580" s="119">
        <v>5</v>
      </c>
      <c r="C580" s="10" t="s">
        <v>1392</v>
      </c>
      <c r="D580" s="130" t="s">
        <v>1393</v>
      </c>
      <c r="E580" s="130" t="s">
        <v>317</v>
      </c>
      <c r="F580" s="170"/>
      <c r="G580" s="171"/>
      <c r="H580" s="11" t="s">
        <v>1394</v>
      </c>
      <c r="I580" s="14">
        <v>0.89</v>
      </c>
      <c r="J580" s="121">
        <f t="shared" si="8"/>
        <v>4.45</v>
      </c>
      <c r="K580" s="127"/>
    </row>
    <row r="581" spans="1:11" ht="48">
      <c r="A581" s="126"/>
      <c r="B581" s="119">
        <v>5</v>
      </c>
      <c r="C581" s="10" t="s">
        <v>1392</v>
      </c>
      <c r="D581" s="130" t="s">
        <v>1393</v>
      </c>
      <c r="E581" s="130" t="s">
        <v>1395</v>
      </c>
      <c r="F581" s="170"/>
      <c r="G581" s="171"/>
      <c r="H581" s="11" t="s">
        <v>1394</v>
      </c>
      <c r="I581" s="14">
        <v>0.89</v>
      </c>
      <c r="J581" s="121">
        <f t="shared" si="8"/>
        <v>4.45</v>
      </c>
      <c r="K581" s="127"/>
    </row>
    <row r="582" spans="1:11" ht="48">
      <c r="A582" s="126"/>
      <c r="B582" s="119">
        <v>5</v>
      </c>
      <c r="C582" s="10" t="s">
        <v>1392</v>
      </c>
      <c r="D582" s="130" t="s">
        <v>1393</v>
      </c>
      <c r="E582" s="130" t="s">
        <v>308</v>
      </c>
      <c r="F582" s="170"/>
      <c r="G582" s="171"/>
      <c r="H582" s="11" t="s">
        <v>1394</v>
      </c>
      <c r="I582" s="14">
        <v>0.89</v>
      </c>
      <c r="J582" s="121">
        <f t="shared" si="8"/>
        <v>4.45</v>
      </c>
      <c r="K582" s="127"/>
    </row>
    <row r="583" spans="1:11" ht="24">
      <c r="A583" s="126"/>
      <c r="B583" s="119">
        <v>10</v>
      </c>
      <c r="C583" s="10" t="s">
        <v>1396</v>
      </c>
      <c r="D583" s="130" t="s">
        <v>1397</v>
      </c>
      <c r="E583" s="130" t="s">
        <v>278</v>
      </c>
      <c r="F583" s="170" t="s">
        <v>30</v>
      </c>
      <c r="G583" s="171"/>
      <c r="H583" s="11" t="s">
        <v>1398</v>
      </c>
      <c r="I583" s="14">
        <v>0.79</v>
      </c>
      <c r="J583" s="121">
        <f t="shared" si="8"/>
        <v>7.9</v>
      </c>
      <c r="K583" s="127"/>
    </row>
    <row r="584" spans="1:11" ht="24">
      <c r="A584" s="126"/>
      <c r="B584" s="119">
        <v>10</v>
      </c>
      <c r="C584" s="10" t="s">
        <v>1396</v>
      </c>
      <c r="D584" s="130" t="s">
        <v>1397</v>
      </c>
      <c r="E584" s="130" t="s">
        <v>278</v>
      </c>
      <c r="F584" s="170" t="s">
        <v>31</v>
      </c>
      <c r="G584" s="171"/>
      <c r="H584" s="11" t="s">
        <v>1398</v>
      </c>
      <c r="I584" s="14">
        <v>0.79</v>
      </c>
      <c r="J584" s="121">
        <f t="shared" si="8"/>
        <v>7.9</v>
      </c>
      <c r="K584" s="127"/>
    </row>
    <row r="585" spans="1:11" ht="36">
      <c r="A585" s="126"/>
      <c r="B585" s="119">
        <v>20</v>
      </c>
      <c r="C585" s="10" t="s">
        <v>1399</v>
      </c>
      <c r="D585" s="130" t="s">
        <v>1400</v>
      </c>
      <c r="E585" s="130" t="s">
        <v>30</v>
      </c>
      <c r="F585" s="170"/>
      <c r="G585" s="171"/>
      <c r="H585" s="11" t="s">
        <v>1401</v>
      </c>
      <c r="I585" s="14">
        <v>0.19</v>
      </c>
      <c r="J585" s="121">
        <f t="shared" si="8"/>
        <v>3.8</v>
      </c>
      <c r="K585" s="127"/>
    </row>
    <row r="586" spans="1:11" ht="24">
      <c r="A586" s="126"/>
      <c r="B586" s="119">
        <v>20</v>
      </c>
      <c r="C586" s="10" t="s">
        <v>1402</v>
      </c>
      <c r="D586" s="130" t="s">
        <v>1403</v>
      </c>
      <c r="E586" s="130" t="s">
        <v>1331</v>
      </c>
      <c r="F586" s="170"/>
      <c r="G586" s="171"/>
      <c r="H586" s="11" t="s">
        <v>1404</v>
      </c>
      <c r="I586" s="14">
        <v>0.2</v>
      </c>
      <c r="J586" s="121">
        <f t="shared" si="8"/>
        <v>4</v>
      </c>
      <c r="K586" s="127"/>
    </row>
    <row r="587" spans="1:11" ht="24">
      <c r="A587" s="126"/>
      <c r="B587" s="119">
        <v>20</v>
      </c>
      <c r="C587" s="10" t="s">
        <v>1402</v>
      </c>
      <c r="D587" s="130" t="s">
        <v>1403</v>
      </c>
      <c r="E587" s="130" t="s">
        <v>28</v>
      </c>
      <c r="F587" s="170"/>
      <c r="G587" s="171"/>
      <c r="H587" s="11" t="s">
        <v>1404</v>
      </c>
      <c r="I587" s="14">
        <v>0.2</v>
      </c>
      <c r="J587" s="121">
        <f t="shared" si="8"/>
        <v>4</v>
      </c>
      <c r="K587" s="127"/>
    </row>
    <row r="588" spans="1:11" ht="24">
      <c r="A588" s="126"/>
      <c r="B588" s="119">
        <v>20</v>
      </c>
      <c r="C588" s="10" t="s">
        <v>1402</v>
      </c>
      <c r="D588" s="130" t="s">
        <v>1403</v>
      </c>
      <c r="E588" s="130" t="s">
        <v>30</v>
      </c>
      <c r="F588" s="170"/>
      <c r="G588" s="171"/>
      <c r="H588" s="11" t="s">
        <v>1404</v>
      </c>
      <c r="I588" s="14">
        <v>0.2</v>
      </c>
      <c r="J588" s="121">
        <f t="shared" si="8"/>
        <v>4</v>
      </c>
      <c r="K588" s="127"/>
    </row>
    <row r="589" spans="1:11" ht="24">
      <c r="A589" s="126"/>
      <c r="B589" s="119">
        <v>20</v>
      </c>
      <c r="C589" s="10" t="s">
        <v>1402</v>
      </c>
      <c r="D589" s="130" t="s">
        <v>1403</v>
      </c>
      <c r="E589" s="130" t="s">
        <v>1405</v>
      </c>
      <c r="F589" s="170"/>
      <c r="G589" s="171"/>
      <c r="H589" s="11" t="s">
        <v>1404</v>
      </c>
      <c r="I589" s="14">
        <v>0.2</v>
      </c>
      <c r="J589" s="121">
        <f t="shared" si="8"/>
        <v>4</v>
      </c>
      <c r="K589" s="127"/>
    </row>
    <row r="590" spans="1:11" ht="24">
      <c r="A590" s="126"/>
      <c r="B590" s="119">
        <v>6</v>
      </c>
      <c r="C590" s="10" t="s">
        <v>1406</v>
      </c>
      <c r="D590" s="130" t="s">
        <v>1407</v>
      </c>
      <c r="E590" s="130" t="s">
        <v>972</v>
      </c>
      <c r="F590" s="170"/>
      <c r="G590" s="171"/>
      <c r="H590" s="11" t="s">
        <v>1408</v>
      </c>
      <c r="I590" s="14">
        <v>0.65</v>
      </c>
      <c r="J590" s="121">
        <f t="shared" si="8"/>
        <v>3.9000000000000004</v>
      </c>
      <c r="K590" s="127"/>
    </row>
    <row r="591" spans="1:11" ht="24">
      <c r="A591" s="126"/>
      <c r="B591" s="119">
        <v>6</v>
      </c>
      <c r="C591" s="10" t="s">
        <v>1406</v>
      </c>
      <c r="D591" s="130" t="s">
        <v>1409</v>
      </c>
      <c r="E591" s="130" t="s">
        <v>745</v>
      </c>
      <c r="F591" s="170"/>
      <c r="G591" s="171"/>
      <c r="H591" s="11" t="s">
        <v>1408</v>
      </c>
      <c r="I591" s="14">
        <v>0.69</v>
      </c>
      <c r="J591" s="121">
        <f t="shared" si="8"/>
        <v>4.1399999999999997</v>
      </c>
      <c r="K591" s="127"/>
    </row>
    <row r="592" spans="1:11" ht="24">
      <c r="A592" s="126"/>
      <c r="B592" s="119">
        <v>6</v>
      </c>
      <c r="C592" s="10" t="s">
        <v>1406</v>
      </c>
      <c r="D592" s="130" t="s">
        <v>1410</v>
      </c>
      <c r="E592" s="130" t="s">
        <v>733</v>
      </c>
      <c r="F592" s="170"/>
      <c r="G592" s="171"/>
      <c r="H592" s="11" t="s">
        <v>1408</v>
      </c>
      <c r="I592" s="14">
        <v>0.74</v>
      </c>
      <c r="J592" s="121">
        <f t="shared" si="8"/>
        <v>4.4399999999999995</v>
      </c>
      <c r="K592" s="127"/>
    </row>
    <row r="593" spans="1:11">
      <c r="A593" s="126"/>
      <c r="B593" s="119">
        <v>6</v>
      </c>
      <c r="C593" s="10" t="s">
        <v>1411</v>
      </c>
      <c r="D593" s="130" t="s">
        <v>1412</v>
      </c>
      <c r="E593" s="130" t="s">
        <v>1025</v>
      </c>
      <c r="F593" s="170"/>
      <c r="G593" s="171"/>
      <c r="H593" s="11" t="s">
        <v>1413</v>
      </c>
      <c r="I593" s="14">
        <v>1.19</v>
      </c>
      <c r="J593" s="121">
        <f t="shared" si="8"/>
        <v>7.14</v>
      </c>
      <c r="K593" s="127"/>
    </row>
    <row r="594" spans="1:11" ht="24">
      <c r="A594" s="126"/>
      <c r="B594" s="119">
        <v>5</v>
      </c>
      <c r="C594" s="10" t="s">
        <v>1414</v>
      </c>
      <c r="D594" s="130" t="s">
        <v>1415</v>
      </c>
      <c r="E594" s="130" t="s">
        <v>28</v>
      </c>
      <c r="F594" s="170" t="s">
        <v>1416</v>
      </c>
      <c r="G594" s="171"/>
      <c r="H594" s="11" t="s">
        <v>1417</v>
      </c>
      <c r="I594" s="14">
        <v>1.2</v>
      </c>
      <c r="J594" s="121">
        <f t="shared" si="8"/>
        <v>6</v>
      </c>
      <c r="K594" s="127"/>
    </row>
    <row r="595" spans="1:11" ht="36">
      <c r="A595" s="126"/>
      <c r="B595" s="119">
        <v>10</v>
      </c>
      <c r="C595" s="10" t="s">
        <v>1418</v>
      </c>
      <c r="D595" s="130" t="s">
        <v>1419</v>
      </c>
      <c r="E595" s="130" t="s">
        <v>28</v>
      </c>
      <c r="F595" s="170"/>
      <c r="G595" s="171"/>
      <c r="H595" s="11" t="s">
        <v>1420</v>
      </c>
      <c r="I595" s="14">
        <v>0.71</v>
      </c>
      <c r="J595" s="121">
        <f t="shared" si="8"/>
        <v>7.1</v>
      </c>
      <c r="K595" s="127"/>
    </row>
    <row r="596" spans="1:11">
      <c r="A596" s="126"/>
      <c r="B596" s="119">
        <v>10</v>
      </c>
      <c r="C596" s="10" t="s">
        <v>1421</v>
      </c>
      <c r="D596" s="130" t="s">
        <v>1422</v>
      </c>
      <c r="E596" s="130" t="s">
        <v>745</v>
      </c>
      <c r="F596" s="170" t="s">
        <v>279</v>
      </c>
      <c r="G596" s="171"/>
      <c r="H596" s="11" t="s">
        <v>1423</v>
      </c>
      <c r="I596" s="14">
        <v>0.5</v>
      </c>
      <c r="J596" s="121">
        <f t="shared" si="8"/>
        <v>5</v>
      </c>
      <c r="K596" s="127"/>
    </row>
    <row r="597" spans="1:11" ht="48">
      <c r="A597" s="126"/>
      <c r="B597" s="119">
        <v>5</v>
      </c>
      <c r="C597" s="10" t="s">
        <v>1424</v>
      </c>
      <c r="D597" s="130" t="s">
        <v>1425</v>
      </c>
      <c r="E597" s="130" t="s">
        <v>1426</v>
      </c>
      <c r="F597" s="170"/>
      <c r="G597" s="171"/>
      <c r="H597" s="11" t="s">
        <v>1427</v>
      </c>
      <c r="I597" s="14">
        <v>2.4900000000000002</v>
      </c>
      <c r="J597" s="121">
        <f t="shared" si="8"/>
        <v>12.450000000000001</v>
      </c>
      <c r="K597" s="127"/>
    </row>
    <row r="598" spans="1:11" ht="48">
      <c r="A598" s="126"/>
      <c r="B598" s="119">
        <v>5</v>
      </c>
      <c r="C598" s="10" t="s">
        <v>1424</v>
      </c>
      <c r="D598" s="130" t="s">
        <v>1425</v>
      </c>
      <c r="E598" s="130" t="s">
        <v>1428</v>
      </c>
      <c r="F598" s="170"/>
      <c r="G598" s="171"/>
      <c r="H598" s="11" t="s">
        <v>1427</v>
      </c>
      <c r="I598" s="14">
        <v>2.4900000000000002</v>
      </c>
      <c r="J598" s="121">
        <f t="shared" ref="J598:J661" si="9">I598*B598</f>
        <v>12.450000000000001</v>
      </c>
      <c r="K598" s="127"/>
    </row>
    <row r="599" spans="1:11" ht="60">
      <c r="A599" s="126"/>
      <c r="B599" s="119">
        <v>5</v>
      </c>
      <c r="C599" s="10" t="s">
        <v>1429</v>
      </c>
      <c r="D599" s="130" t="s">
        <v>1430</v>
      </c>
      <c r="E599" s="130" t="s">
        <v>1428</v>
      </c>
      <c r="F599" s="170"/>
      <c r="G599" s="171"/>
      <c r="H599" s="11" t="s">
        <v>1431</v>
      </c>
      <c r="I599" s="14">
        <v>2.4900000000000002</v>
      </c>
      <c r="J599" s="121">
        <f t="shared" si="9"/>
        <v>12.450000000000001</v>
      </c>
      <c r="K599" s="127"/>
    </row>
    <row r="600" spans="1:11" ht="24">
      <c r="A600" s="126"/>
      <c r="B600" s="119">
        <v>20</v>
      </c>
      <c r="C600" s="10" t="s">
        <v>1432</v>
      </c>
      <c r="D600" s="130" t="s">
        <v>1433</v>
      </c>
      <c r="E600" s="130" t="s">
        <v>33</v>
      </c>
      <c r="F600" s="170" t="s">
        <v>112</v>
      </c>
      <c r="G600" s="171"/>
      <c r="H600" s="11" t="s">
        <v>1434</v>
      </c>
      <c r="I600" s="14">
        <v>1.97</v>
      </c>
      <c r="J600" s="121">
        <f t="shared" si="9"/>
        <v>39.4</v>
      </c>
      <c r="K600" s="127"/>
    </row>
    <row r="601" spans="1:11" ht="24">
      <c r="A601" s="126"/>
      <c r="B601" s="119">
        <v>10</v>
      </c>
      <c r="C601" s="10" t="s">
        <v>1432</v>
      </c>
      <c r="D601" s="130" t="s">
        <v>1433</v>
      </c>
      <c r="E601" s="130" t="s">
        <v>33</v>
      </c>
      <c r="F601" s="170" t="s">
        <v>219</v>
      </c>
      <c r="G601" s="171"/>
      <c r="H601" s="11" t="s">
        <v>1434</v>
      </c>
      <c r="I601" s="14">
        <v>1.97</v>
      </c>
      <c r="J601" s="121">
        <f t="shared" si="9"/>
        <v>19.7</v>
      </c>
      <c r="K601" s="127"/>
    </row>
    <row r="602" spans="1:11" ht="24">
      <c r="A602" s="126"/>
      <c r="B602" s="119">
        <v>20</v>
      </c>
      <c r="C602" s="10" t="s">
        <v>1432</v>
      </c>
      <c r="D602" s="130" t="s">
        <v>1433</v>
      </c>
      <c r="E602" s="130" t="s">
        <v>34</v>
      </c>
      <c r="F602" s="170" t="s">
        <v>112</v>
      </c>
      <c r="G602" s="171"/>
      <c r="H602" s="11" t="s">
        <v>1434</v>
      </c>
      <c r="I602" s="14">
        <v>1.97</v>
      </c>
      <c r="J602" s="121">
        <f t="shared" si="9"/>
        <v>39.4</v>
      </c>
      <c r="K602" s="127"/>
    </row>
    <row r="603" spans="1:11" ht="24">
      <c r="A603" s="126"/>
      <c r="B603" s="119">
        <v>10</v>
      </c>
      <c r="C603" s="10" t="s">
        <v>1432</v>
      </c>
      <c r="D603" s="130" t="s">
        <v>1433</v>
      </c>
      <c r="E603" s="130" t="s">
        <v>34</v>
      </c>
      <c r="F603" s="170" t="s">
        <v>219</v>
      </c>
      <c r="G603" s="171"/>
      <c r="H603" s="11" t="s">
        <v>1434</v>
      </c>
      <c r="I603" s="14">
        <v>1.97</v>
      </c>
      <c r="J603" s="121">
        <f t="shared" si="9"/>
        <v>19.7</v>
      </c>
      <c r="K603" s="127"/>
    </row>
    <row r="604" spans="1:11" ht="24">
      <c r="A604" s="126"/>
      <c r="B604" s="119">
        <v>10</v>
      </c>
      <c r="C604" s="10" t="s">
        <v>1432</v>
      </c>
      <c r="D604" s="130" t="s">
        <v>1433</v>
      </c>
      <c r="E604" s="130" t="s">
        <v>53</v>
      </c>
      <c r="F604" s="170" t="s">
        <v>112</v>
      </c>
      <c r="G604" s="171"/>
      <c r="H604" s="11" t="s">
        <v>1434</v>
      </c>
      <c r="I604" s="14">
        <v>1.97</v>
      </c>
      <c r="J604" s="121">
        <f t="shared" si="9"/>
        <v>19.7</v>
      </c>
      <c r="K604" s="127"/>
    </row>
    <row r="605" spans="1:11" ht="24">
      <c r="A605" s="126"/>
      <c r="B605" s="119">
        <v>10</v>
      </c>
      <c r="C605" s="10" t="s">
        <v>1435</v>
      </c>
      <c r="D605" s="130" t="s">
        <v>1436</v>
      </c>
      <c r="E605" s="130" t="s">
        <v>39</v>
      </c>
      <c r="F605" s="170"/>
      <c r="G605" s="171"/>
      <c r="H605" s="11" t="s">
        <v>1437</v>
      </c>
      <c r="I605" s="14">
        <v>1.4</v>
      </c>
      <c r="J605" s="121">
        <f t="shared" si="9"/>
        <v>14</v>
      </c>
      <c r="K605" s="127"/>
    </row>
    <row r="606" spans="1:11" ht="24">
      <c r="A606" s="126"/>
      <c r="B606" s="119">
        <v>10</v>
      </c>
      <c r="C606" s="10" t="s">
        <v>1435</v>
      </c>
      <c r="D606" s="130" t="s">
        <v>1436</v>
      </c>
      <c r="E606" s="130" t="s">
        <v>40</v>
      </c>
      <c r="F606" s="170"/>
      <c r="G606" s="171"/>
      <c r="H606" s="11" t="s">
        <v>1437</v>
      </c>
      <c r="I606" s="14">
        <v>1.4</v>
      </c>
      <c r="J606" s="121">
        <f t="shared" si="9"/>
        <v>14</v>
      </c>
      <c r="K606" s="127"/>
    </row>
    <row r="607" spans="1:11" ht="24">
      <c r="A607" s="126"/>
      <c r="B607" s="119">
        <v>10</v>
      </c>
      <c r="C607" s="10" t="s">
        <v>1435</v>
      </c>
      <c r="D607" s="130" t="s">
        <v>1436</v>
      </c>
      <c r="E607" s="130" t="s">
        <v>42</v>
      </c>
      <c r="F607" s="170"/>
      <c r="G607" s="171"/>
      <c r="H607" s="11" t="s">
        <v>1437</v>
      </c>
      <c r="I607" s="14">
        <v>1.4</v>
      </c>
      <c r="J607" s="121">
        <f t="shared" si="9"/>
        <v>14</v>
      </c>
      <c r="K607" s="127"/>
    </row>
    <row r="608" spans="1:11" ht="36">
      <c r="A608" s="126"/>
      <c r="B608" s="119">
        <v>10</v>
      </c>
      <c r="C608" s="10" t="s">
        <v>1438</v>
      </c>
      <c r="D608" s="130" t="s">
        <v>1439</v>
      </c>
      <c r="E608" s="130" t="s">
        <v>1440</v>
      </c>
      <c r="F608" s="170"/>
      <c r="G608" s="171"/>
      <c r="H608" s="11" t="s">
        <v>1441</v>
      </c>
      <c r="I608" s="14">
        <v>3.69</v>
      </c>
      <c r="J608" s="121">
        <f t="shared" si="9"/>
        <v>36.9</v>
      </c>
      <c r="K608" s="127"/>
    </row>
    <row r="609" spans="1:11" ht="36">
      <c r="A609" s="126"/>
      <c r="B609" s="119">
        <v>10</v>
      </c>
      <c r="C609" s="10" t="s">
        <v>1438</v>
      </c>
      <c r="D609" s="130" t="s">
        <v>1442</v>
      </c>
      <c r="E609" s="130" t="s">
        <v>42</v>
      </c>
      <c r="F609" s="170"/>
      <c r="G609" s="171"/>
      <c r="H609" s="11" t="s">
        <v>1441</v>
      </c>
      <c r="I609" s="14">
        <v>4.29</v>
      </c>
      <c r="J609" s="121">
        <f t="shared" si="9"/>
        <v>42.9</v>
      </c>
      <c r="K609" s="127"/>
    </row>
    <row r="610" spans="1:11" ht="36">
      <c r="A610" s="126"/>
      <c r="B610" s="119">
        <v>10</v>
      </c>
      <c r="C610" s="10" t="s">
        <v>1438</v>
      </c>
      <c r="D610" s="130" t="s">
        <v>1443</v>
      </c>
      <c r="E610" s="130" t="s">
        <v>1444</v>
      </c>
      <c r="F610" s="170"/>
      <c r="G610" s="171"/>
      <c r="H610" s="11" t="s">
        <v>1441</v>
      </c>
      <c r="I610" s="14">
        <v>4.09</v>
      </c>
      <c r="J610" s="121">
        <f t="shared" si="9"/>
        <v>40.9</v>
      </c>
      <c r="K610" s="127"/>
    </row>
    <row r="611" spans="1:11" ht="24">
      <c r="A611" s="126"/>
      <c r="B611" s="119">
        <v>10</v>
      </c>
      <c r="C611" s="10" t="s">
        <v>1445</v>
      </c>
      <c r="D611" s="130" t="s">
        <v>1446</v>
      </c>
      <c r="E611" s="130" t="s">
        <v>30</v>
      </c>
      <c r="F611" s="170" t="s">
        <v>272</v>
      </c>
      <c r="G611" s="171"/>
      <c r="H611" s="11" t="s">
        <v>1447</v>
      </c>
      <c r="I611" s="14">
        <v>1.99</v>
      </c>
      <c r="J611" s="121">
        <f t="shared" si="9"/>
        <v>19.899999999999999</v>
      </c>
      <c r="K611" s="127"/>
    </row>
    <row r="612" spans="1:11" ht="24">
      <c r="A612" s="126"/>
      <c r="B612" s="119">
        <v>10</v>
      </c>
      <c r="C612" s="10" t="s">
        <v>1445</v>
      </c>
      <c r="D612" s="130" t="s">
        <v>1446</v>
      </c>
      <c r="E612" s="130" t="s">
        <v>30</v>
      </c>
      <c r="F612" s="170" t="s">
        <v>274</v>
      </c>
      <c r="G612" s="171"/>
      <c r="H612" s="11" t="s">
        <v>1447</v>
      </c>
      <c r="I612" s="14">
        <v>1.99</v>
      </c>
      <c r="J612" s="121">
        <f t="shared" si="9"/>
        <v>19.899999999999999</v>
      </c>
      <c r="K612" s="127"/>
    </row>
    <row r="613" spans="1:11" ht="24">
      <c r="A613" s="126"/>
      <c r="B613" s="119">
        <v>20</v>
      </c>
      <c r="C613" s="10" t="s">
        <v>1445</v>
      </c>
      <c r="D613" s="130" t="s">
        <v>1446</v>
      </c>
      <c r="E613" s="130" t="s">
        <v>31</v>
      </c>
      <c r="F613" s="170" t="s">
        <v>112</v>
      </c>
      <c r="G613" s="171"/>
      <c r="H613" s="11" t="s">
        <v>1447</v>
      </c>
      <c r="I613" s="14">
        <v>1.99</v>
      </c>
      <c r="J613" s="121">
        <f t="shared" si="9"/>
        <v>39.799999999999997</v>
      </c>
      <c r="K613" s="127"/>
    </row>
    <row r="614" spans="1:11" ht="24">
      <c r="A614" s="126"/>
      <c r="B614" s="119">
        <v>10</v>
      </c>
      <c r="C614" s="10" t="s">
        <v>1445</v>
      </c>
      <c r="D614" s="130" t="s">
        <v>1446</v>
      </c>
      <c r="E614" s="130" t="s">
        <v>31</v>
      </c>
      <c r="F614" s="170" t="s">
        <v>272</v>
      </c>
      <c r="G614" s="171"/>
      <c r="H614" s="11" t="s">
        <v>1447</v>
      </c>
      <c r="I614" s="14">
        <v>1.99</v>
      </c>
      <c r="J614" s="121">
        <f t="shared" si="9"/>
        <v>19.899999999999999</v>
      </c>
      <c r="K614" s="127"/>
    </row>
    <row r="615" spans="1:11" ht="24">
      <c r="A615" s="126"/>
      <c r="B615" s="119">
        <v>20</v>
      </c>
      <c r="C615" s="10" t="s">
        <v>1445</v>
      </c>
      <c r="D615" s="130" t="s">
        <v>1446</v>
      </c>
      <c r="E615" s="130" t="s">
        <v>32</v>
      </c>
      <c r="F615" s="170" t="s">
        <v>112</v>
      </c>
      <c r="G615" s="171"/>
      <c r="H615" s="11" t="s">
        <v>1447</v>
      </c>
      <c r="I615" s="14">
        <v>1.99</v>
      </c>
      <c r="J615" s="121">
        <f t="shared" si="9"/>
        <v>39.799999999999997</v>
      </c>
      <c r="K615" s="127"/>
    </row>
    <row r="616" spans="1:11" ht="24">
      <c r="A616" s="126"/>
      <c r="B616" s="119">
        <v>10</v>
      </c>
      <c r="C616" s="10" t="s">
        <v>1448</v>
      </c>
      <c r="D616" s="130" t="s">
        <v>1449</v>
      </c>
      <c r="E616" s="130" t="s">
        <v>30</v>
      </c>
      <c r="F616" s="170"/>
      <c r="G616" s="171"/>
      <c r="H616" s="11" t="s">
        <v>1450</v>
      </c>
      <c r="I616" s="14">
        <v>1.17</v>
      </c>
      <c r="J616" s="121">
        <f t="shared" si="9"/>
        <v>11.7</v>
      </c>
      <c r="K616" s="127"/>
    </row>
    <row r="617" spans="1:11" ht="24">
      <c r="A617" s="126"/>
      <c r="B617" s="119">
        <v>10</v>
      </c>
      <c r="C617" s="10" t="s">
        <v>1448</v>
      </c>
      <c r="D617" s="130" t="s">
        <v>1449</v>
      </c>
      <c r="E617" s="130" t="s">
        <v>33</v>
      </c>
      <c r="F617" s="170"/>
      <c r="G617" s="171"/>
      <c r="H617" s="11" t="s">
        <v>1450</v>
      </c>
      <c r="I617" s="14">
        <v>1.17</v>
      </c>
      <c r="J617" s="121">
        <f t="shared" si="9"/>
        <v>11.7</v>
      </c>
      <c r="K617" s="127"/>
    </row>
    <row r="618" spans="1:11" ht="24">
      <c r="A618" s="126"/>
      <c r="B618" s="119">
        <v>10</v>
      </c>
      <c r="C618" s="10" t="s">
        <v>1451</v>
      </c>
      <c r="D618" s="130" t="s">
        <v>1452</v>
      </c>
      <c r="E618" s="130" t="s">
        <v>40</v>
      </c>
      <c r="F618" s="170"/>
      <c r="G618" s="171"/>
      <c r="H618" s="11" t="s">
        <v>1453</v>
      </c>
      <c r="I618" s="14">
        <v>1.39</v>
      </c>
      <c r="J618" s="121">
        <f t="shared" si="9"/>
        <v>13.899999999999999</v>
      </c>
      <c r="K618" s="127"/>
    </row>
    <row r="619" spans="1:11">
      <c r="A619" s="126"/>
      <c r="B619" s="119">
        <v>10</v>
      </c>
      <c r="C619" s="10" t="s">
        <v>1454</v>
      </c>
      <c r="D619" s="130" t="s">
        <v>1455</v>
      </c>
      <c r="E619" s="130" t="s">
        <v>1331</v>
      </c>
      <c r="F619" s="170"/>
      <c r="G619" s="171"/>
      <c r="H619" s="11" t="s">
        <v>1456</v>
      </c>
      <c r="I619" s="14">
        <v>1.04</v>
      </c>
      <c r="J619" s="121">
        <f t="shared" si="9"/>
        <v>10.4</v>
      </c>
      <c r="K619" s="127"/>
    </row>
    <row r="620" spans="1:11">
      <c r="A620" s="126"/>
      <c r="B620" s="119">
        <v>10</v>
      </c>
      <c r="C620" s="10" t="s">
        <v>1454</v>
      </c>
      <c r="D620" s="130" t="s">
        <v>1455</v>
      </c>
      <c r="E620" s="130" t="s">
        <v>28</v>
      </c>
      <c r="F620" s="170"/>
      <c r="G620" s="171"/>
      <c r="H620" s="11" t="s">
        <v>1456</v>
      </c>
      <c r="I620" s="14">
        <v>1.04</v>
      </c>
      <c r="J620" s="121">
        <f t="shared" si="9"/>
        <v>10.4</v>
      </c>
      <c r="K620" s="127"/>
    </row>
    <row r="621" spans="1:11">
      <c r="A621" s="126"/>
      <c r="B621" s="119">
        <v>10</v>
      </c>
      <c r="C621" s="10" t="s">
        <v>1454</v>
      </c>
      <c r="D621" s="130" t="s">
        <v>1455</v>
      </c>
      <c r="E621" s="130" t="s">
        <v>657</v>
      </c>
      <c r="F621" s="170"/>
      <c r="G621" s="171"/>
      <c r="H621" s="11" t="s">
        <v>1456</v>
      </c>
      <c r="I621" s="14">
        <v>1.04</v>
      </c>
      <c r="J621" s="121">
        <f t="shared" si="9"/>
        <v>10.4</v>
      </c>
      <c r="K621" s="127"/>
    </row>
    <row r="622" spans="1:11">
      <c r="A622" s="126"/>
      <c r="B622" s="119">
        <v>10</v>
      </c>
      <c r="C622" s="10" t="s">
        <v>1454</v>
      </c>
      <c r="D622" s="130" t="s">
        <v>1455</v>
      </c>
      <c r="E622" s="130" t="s">
        <v>30</v>
      </c>
      <c r="F622" s="170"/>
      <c r="G622" s="171"/>
      <c r="H622" s="11" t="s">
        <v>1456</v>
      </c>
      <c r="I622" s="14">
        <v>1.04</v>
      </c>
      <c r="J622" s="121">
        <f t="shared" si="9"/>
        <v>10.4</v>
      </c>
      <c r="K622" s="127"/>
    </row>
    <row r="623" spans="1:11">
      <c r="A623" s="126"/>
      <c r="B623" s="119">
        <v>10</v>
      </c>
      <c r="C623" s="10" t="s">
        <v>1454</v>
      </c>
      <c r="D623" s="130" t="s">
        <v>1455</v>
      </c>
      <c r="E623" s="130" t="s">
        <v>72</v>
      </c>
      <c r="F623" s="170"/>
      <c r="G623" s="171"/>
      <c r="H623" s="11" t="s">
        <v>1456</v>
      </c>
      <c r="I623" s="14">
        <v>1.04</v>
      </c>
      <c r="J623" s="121">
        <f t="shared" si="9"/>
        <v>10.4</v>
      </c>
      <c r="K623" s="127"/>
    </row>
    <row r="624" spans="1:11">
      <c r="A624" s="126"/>
      <c r="B624" s="119">
        <v>10</v>
      </c>
      <c r="C624" s="10" t="s">
        <v>1454</v>
      </c>
      <c r="D624" s="130" t="s">
        <v>1455</v>
      </c>
      <c r="E624" s="130" t="s">
        <v>95</v>
      </c>
      <c r="F624" s="170"/>
      <c r="G624" s="171"/>
      <c r="H624" s="11" t="s">
        <v>1456</v>
      </c>
      <c r="I624" s="14">
        <v>1.04</v>
      </c>
      <c r="J624" s="121">
        <f t="shared" si="9"/>
        <v>10.4</v>
      </c>
      <c r="K624" s="127"/>
    </row>
    <row r="625" spans="1:11">
      <c r="A625" s="126"/>
      <c r="B625" s="119">
        <v>10</v>
      </c>
      <c r="C625" s="10" t="s">
        <v>1454</v>
      </c>
      <c r="D625" s="130" t="s">
        <v>1455</v>
      </c>
      <c r="E625" s="130" t="s">
        <v>34</v>
      </c>
      <c r="F625" s="170"/>
      <c r="G625" s="171"/>
      <c r="H625" s="11" t="s">
        <v>1456</v>
      </c>
      <c r="I625" s="14">
        <v>1.04</v>
      </c>
      <c r="J625" s="121">
        <f t="shared" si="9"/>
        <v>10.4</v>
      </c>
      <c r="K625" s="127"/>
    </row>
    <row r="626" spans="1:11">
      <c r="A626" s="126"/>
      <c r="B626" s="119">
        <v>10</v>
      </c>
      <c r="C626" s="10" t="s">
        <v>1454</v>
      </c>
      <c r="D626" s="130" t="s">
        <v>1455</v>
      </c>
      <c r="E626" s="130" t="s">
        <v>1405</v>
      </c>
      <c r="F626" s="170"/>
      <c r="G626" s="171"/>
      <c r="H626" s="11" t="s">
        <v>1456</v>
      </c>
      <c r="I626" s="14">
        <v>1.04</v>
      </c>
      <c r="J626" s="121">
        <f t="shared" si="9"/>
        <v>10.4</v>
      </c>
      <c r="K626" s="127"/>
    </row>
    <row r="627" spans="1:11" ht="24">
      <c r="A627" s="126"/>
      <c r="B627" s="119">
        <v>10</v>
      </c>
      <c r="C627" s="10" t="s">
        <v>1457</v>
      </c>
      <c r="D627" s="130" t="s">
        <v>1458</v>
      </c>
      <c r="E627" s="130" t="s">
        <v>34</v>
      </c>
      <c r="F627" s="170" t="s">
        <v>112</v>
      </c>
      <c r="G627" s="171"/>
      <c r="H627" s="11" t="s">
        <v>1459</v>
      </c>
      <c r="I627" s="14">
        <v>1.24</v>
      </c>
      <c r="J627" s="121">
        <f t="shared" si="9"/>
        <v>12.4</v>
      </c>
      <c r="K627" s="127"/>
    </row>
    <row r="628" spans="1:11" ht="24">
      <c r="A628" s="126"/>
      <c r="B628" s="119">
        <v>10</v>
      </c>
      <c r="C628" s="10" t="s">
        <v>1457</v>
      </c>
      <c r="D628" s="130" t="s">
        <v>1458</v>
      </c>
      <c r="E628" s="130" t="s">
        <v>34</v>
      </c>
      <c r="F628" s="170" t="s">
        <v>216</v>
      </c>
      <c r="G628" s="171"/>
      <c r="H628" s="11" t="s">
        <v>1459</v>
      </c>
      <c r="I628" s="14">
        <v>1.24</v>
      </c>
      <c r="J628" s="121">
        <f t="shared" si="9"/>
        <v>12.4</v>
      </c>
      <c r="K628" s="127"/>
    </row>
    <row r="629" spans="1:11" ht="24">
      <c r="A629" s="126"/>
      <c r="B629" s="119">
        <v>10</v>
      </c>
      <c r="C629" s="10" t="s">
        <v>1457</v>
      </c>
      <c r="D629" s="130" t="s">
        <v>1458</v>
      </c>
      <c r="E629" s="130" t="s">
        <v>34</v>
      </c>
      <c r="F629" s="170" t="s">
        <v>218</v>
      </c>
      <c r="G629" s="171"/>
      <c r="H629" s="11" t="s">
        <v>1459</v>
      </c>
      <c r="I629" s="14">
        <v>1.24</v>
      </c>
      <c r="J629" s="121">
        <f t="shared" si="9"/>
        <v>12.4</v>
      </c>
      <c r="K629" s="127"/>
    </row>
    <row r="630" spans="1:11" ht="24">
      <c r="A630" s="126"/>
      <c r="B630" s="119">
        <v>10</v>
      </c>
      <c r="C630" s="10" t="s">
        <v>1457</v>
      </c>
      <c r="D630" s="130" t="s">
        <v>1458</v>
      </c>
      <c r="E630" s="130" t="s">
        <v>34</v>
      </c>
      <c r="F630" s="170" t="s">
        <v>219</v>
      </c>
      <c r="G630" s="171"/>
      <c r="H630" s="11" t="s">
        <v>1459</v>
      </c>
      <c r="I630" s="14">
        <v>1.24</v>
      </c>
      <c r="J630" s="121">
        <f t="shared" si="9"/>
        <v>12.4</v>
      </c>
      <c r="K630" s="127"/>
    </row>
    <row r="631" spans="1:11" ht="24">
      <c r="A631" s="126"/>
      <c r="B631" s="119">
        <v>10</v>
      </c>
      <c r="C631" s="10" t="s">
        <v>1457</v>
      </c>
      <c r="D631" s="130" t="s">
        <v>1458</v>
      </c>
      <c r="E631" s="130" t="s">
        <v>34</v>
      </c>
      <c r="F631" s="170" t="s">
        <v>269</v>
      </c>
      <c r="G631" s="171"/>
      <c r="H631" s="11" t="s">
        <v>1459</v>
      </c>
      <c r="I631" s="14">
        <v>1.24</v>
      </c>
      <c r="J631" s="121">
        <f t="shared" si="9"/>
        <v>12.4</v>
      </c>
      <c r="K631" s="127"/>
    </row>
    <row r="632" spans="1:11" ht="24">
      <c r="A632" s="126"/>
      <c r="B632" s="119">
        <v>10</v>
      </c>
      <c r="C632" s="10" t="s">
        <v>1457</v>
      </c>
      <c r="D632" s="130" t="s">
        <v>1458</v>
      </c>
      <c r="E632" s="130" t="s">
        <v>34</v>
      </c>
      <c r="F632" s="170" t="s">
        <v>220</v>
      </c>
      <c r="G632" s="171"/>
      <c r="H632" s="11" t="s">
        <v>1459</v>
      </c>
      <c r="I632" s="14">
        <v>1.24</v>
      </c>
      <c r="J632" s="121">
        <f t="shared" si="9"/>
        <v>12.4</v>
      </c>
      <c r="K632" s="127"/>
    </row>
    <row r="633" spans="1:11" ht="24">
      <c r="A633" s="126"/>
      <c r="B633" s="119">
        <v>10</v>
      </c>
      <c r="C633" s="10" t="s">
        <v>1457</v>
      </c>
      <c r="D633" s="130" t="s">
        <v>1458</v>
      </c>
      <c r="E633" s="130" t="s">
        <v>34</v>
      </c>
      <c r="F633" s="170" t="s">
        <v>271</v>
      </c>
      <c r="G633" s="171"/>
      <c r="H633" s="11" t="s">
        <v>1459</v>
      </c>
      <c r="I633" s="14">
        <v>1.24</v>
      </c>
      <c r="J633" s="121">
        <f t="shared" si="9"/>
        <v>12.4</v>
      </c>
      <c r="K633" s="127"/>
    </row>
    <row r="634" spans="1:11" ht="24">
      <c r="A634" s="126"/>
      <c r="B634" s="119">
        <v>10</v>
      </c>
      <c r="C634" s="10" t="s">
        <v>1457</v>
      </c>
      <c r="D634" s="130" t="s">
        <v>1458</v>
      </c>
      <c r="E634" s="130" t="s">
        <v>34</v>
      </c>
      <c r="F634" s="170" t="s">
        <v>272</v>
      </c>
      <c r="G634" s="171"/>
      <c r="H634" s="11" t="s">
        <v>1459</v>
      </c>
      <c r="I634" s="14">
        <v>1.24</v>
      </c>
      <c r="J634" s="121">
        <f t="shared" si="9"/>
        <v>12.4</v>
      </c>
      <c r="K634" s="127"/>
    </row>
    <row r="635" spans="1:11" ht="24">
      <c r="A635" s="126"/>
      <c r="B635" s="119">
        <v>10</v>
      </c>
      <c r="C635" s="10" t="s">
        <v>1457</v>
      </c>
      <c r="D635" s="130" t="s">
        <v>1458</v>
      </c>
      <c r="E635" s="130" t="s">
        <v>34</v>
      </c>
      <c r="F635" s="170" t="s">
        <v>274</v>
      </c>
      <c r="G635" s="171"/>
      <c r="H635" s="11" t="s">
        <v>1459</v>
      </c>
      <c r="I635" s="14">
        <v>1.24</v>
      </c>
      <c r="J635" s="121">
        <f t="shared" si="9"/>
        <v>12.4</v>
      </c>
      <c r="K635" s="127"/>
    </row>
    <row r="636" spans="1:11" ht="24">
      <c r="A636" s="126"/>
      <c r="B636" s="119">
        <v>10</v>
      </c>
      <c r="C636" s="10" t="s">
        <v>1457</v>
      </c>
      <c r="D636" s="130" t="s">
        <v>1458</v>
      </c>
      <c r="E636" s="130" t="s">
        <v>34</v>
      </c>
      <c r="F636" s="170" t="s">
        <v>275</v>
      </c>
      <c r="G636" s="171"/>
      <c r="H636" s="11" t="s">
        <v>1459</v>
      </c>
      <c r="I636" s="14">
        <v>1.24</v>
      </c>
      <c r="J636" s="121">
        <f t="shared" si="9"/>
        <v>12.4</v>
      </c>
      <c r="K636" s="127"/>
    </row>
    <row r="637" spans="1:11" ht="24">
      <c r="A637" s="126"/>
      <c r="B637" s="119">
        <v>10</v>
      </c>
      <c r="C637" s="10" t="s">
        <v>1457</v>
      </c>
      <c r="D637" s="130" t="s">
        <v>1458</v>
      </c>
      <c r="E637" s="130" t="s">
        <v>34</v>
      </c>
      <c r="F637" s="170" t="s">
        <v>317</v>
      </c>
      <c r="G637" s="171"/>
      <c r="H637" s="11" t="s">
        <v>1459</v>
      </c>
      <c r="I637" s="14">
        <v>1.24</v>
      </c>
      <c r="J637" s="121">
        <f t="shared" si="9"/>
        <v>12.4</v>
      </c>
      <c r="K637" s="127"/>
    </row>
    <row r="638" spans="1:11" ht="48">
      <c r="A638" s="126"/>
      <c r="B638" s="119">
        <v>10</v>
      </c>
      <c r="C638" s="10" t="s">
        <v>1460</v>
      </c>
      <c r="D638" s="130" t="s">
        <v>1461</v>
      </c>
      <c r="E638" s="130" t="s">
        <v>30</v>
      </c>
      <c r="F638" s="170" t="s">
        <v>245</v>
      </c>
      <c r="G638" s="171"/>
      <c r="H638" s="11" t="s">
        <v>1462</v>
      </c>
      <c r="I638" s="14">
        <v>2.77</v>
      </c>
      <c r="J638" s="121">
        <f t="shared" si="9"/>
        <v>27.7</v>
      </c>
      <c r="K638" s="127"/>
    </row>
    <row r="639" spans="1:11" ht="48">
      <c r="A639" s="126"/>
      <c r="B639" s="119">
        <v>5</v>
      </c>
      <c r="C639" s="10" t="s">
        <v>1460</v>
      </c>
      <c r="D639" s="130" t="s">
        <v>1461</v>
      </c>
      <c r="E639" s="130" t="s">
        <v>32</v>
      </c>
      <c r="F639" s="170" t="s">
        <v>534</v>
      </c>
      <c r="G639" s="171"/>
      <c r="H639" s="11" t="s">
        <v>1462</v>
      </c>
      <c r="I639" s="14">
        <v>2.77</v>
      </c>
      <c r="J639" s="121">
        <f t="shared" si="9"/>
        <v>13.85</v>
      </c>
      <c r="K639" s="127"/>
    </row>
    <row r="640" spans="1:11" ht="48">
      <c r="A640" s="126"/>
      <c r="B640" s="119">
        <v>5</v>
      </c>
      <c r="C640" s="10" t="s">
        <v>1460</v>
      </c>
      <c r="D640" s="130" t="s">
        <v>1461</v>
      </c>
      <c r="E640" s="130" t="s">
        <v>33</v>
      </c>
      <c r="F640" s="170" t="s">
        <v>245</v>
      </c>
      <c r="G640" s="171"/>
      <c r="H640" s="11" t="s">
        <v>1462</v>
      </c>
      <c r="I640" s="14">
        <v>2.77</v>
      </c>
      <c r="J640" s="121">
        <f t="shared" si="9"/>
        <v>13.85</v>
      </c>
      <c r="K640" s="127"/>
    </row>
    <row r="641" spans="1:11" ht="24">
      <c r="A641" s="126"/>
      <c r="B641" s="119">
        <v>10</v>
      </c>
      <c r="C641" s="10" t="s">
        <v>1463</v>
      </c>
      <c r="D641" s="130" t="s">
        <v>1464</v>
      </c>
      <c r="E641" s="130" t="s">
        <v>272</v>
      </c>
      <c r="F641" s="170"/>
      <c r="G641" s="171"/>
      <c r="H641" s="11" t="s">
        <v>1465</v>
      </c>
      <c r="I641" s="14">
        <v>0.99</v>
      </c>
      <c r="J641" s="121">
        <f t="shared" si="9"/>
        <v>9.9</v>
      </c>
      <c r="K641" s="127"/>
    </row>
    <row r="642" spans="1:11" ht="24">
      <c r="A642" s="126"/>
      <c r="B642" s="119">
        <v>10</v>
      </c>
      <c r="C642" s="10" t="s">
        <v>1463</v>
      </c>
      <c r="D642" s="130" t="s">
        <v>1464</v>
      </c>
      <c r="E642" s="130" t="s">
        <v>273</v>
      </c>
      <c r="F642" s="170"/>
      <c r="G642" s="171"/>
      <c r="H642" s="11" t="s">
        <v>1465</v>
      </c>
      <c r="I642" s="14">
        <v>0.99</v>
      </c>
      <c r="J642" s="121">
        <f t="shared" si="9"/>
        <v>9.9</v>
      </c>
      <c r="K642" s="127"/>
    </row>
    <row r="643" spans="1:11" ht="24">
      <c r="A643" s="126"/>
      <c r="B643" s="119">
        <v>10</v>
      </c>
      <c r="C643" s="10" t="s">
        <v>1463</v>
      </c>
      <c r="D643" s="130" t="s">
        <v>1464</v>
      </c>
      <c r="E643" s="130" t="s">
        <v>317</v>
      </c>
      <c r="F643" s="170"/>
      <c r="G643" s="171"/>
      <c r="H643" s="11" t="s">
        <v>1465</v>
      </c>
      <c r="I643" s="14">
        <v>0.99</v>
      </c>
      <c r="J643" s="121">
        <f t="shared" si="9"/>
        <v>9.9</v>
      </c>
      <c r="K643" s="127"/>
    </row>
    <row r="644" spans="1:11" ht="24">
      <c r="A644" s="126"/>
      <c r="B644" s="119">
        <v>10</v>
      </c>
      <c r="C644" s="10" t="s">
        <v>1466</v>
      </c>
      <c r="D644" s="130" t="s">
        <v>1467</v>
      </c>
      <c r="E644" s="130"/>
      <c r="F644" s="170"/>
      <c r="G644" s="171"/>
      <c r="H644" s="11" t="s">
        <v>1468</v>
      </c>
      <c r="I644" s="14">
        <v>0.79</v>
      </c>
      <c r="J644" s="121">
        <f t="shared" si="9"/>
        <v>7.9</v>
      </c>
      <c r="K644" s="127"/>
    </row>
    <row r="645" spans="1:11" ht="24">
      <c r="A645" s="126"/>
      <c r="B645" s="119">
        <v>10</v>
      </c>
      <c r="C645" s="10" t="s">
        <v>1469</v>
      </c>
      <c r="D645" s="130" t="s">
        <v>1470</v>
      </c>
      <c r="E645" s="130" t="s">
        <v>112</v>
      </c>
      <c r="F645" s="170"/>
      <c r="G645" s="171"/>
      <c r="H645" s="11" t="s">
        <v>1471</v>
      </c>
      <c r="I645" s="14">
        <v>1.1200000000000001</v>
      </c>
      <c r="J645" s="121">
        <f t="shared" si="9"/>
        <v>11.200000000000001</v>
      </c>
      <c r="K645" s="127"/>
    </row>
    <row r="646" spans="1:11" ht="24">
      <c r="A646" s="126"/>
      <c r="B646" s="119">
        <v>10</v>
      </c>
      <c r="C646" s="10" t="s">
        <v>1469</v>
      </c>
      <c r="D646" s="130" t="s">
        <v>1470</v>
      </c>
      <c r="E646" s="130" t="s">
        <v>219</v>
      </c>
      <c r="F646" s="170"/>
      <c r="G646" s="171"/>
      <c r="H646" s="11" t="s">
        <v>1471</v>
      </c>
      <c r="I646" s="14">
        <v>1.1200000000000001</v>
      </c>
      <c r="J646" s="121">
        <f t="shared" si="9"/>
        <v>11.200000000000001</v>
      </c>
      <c r="K646" s="127"/>
    </row>
    <row r="647" spans="1:11" ht="24">
      <c r="A647" s="126"/>
      <c r="B647" s="119">
        <v>10</v>
      </c>
      <c r="C647" s="10" t="s">
        <v>1469</v>
      </c>
      <c r="D647" s="130" t="s">
        <v>1470</v>
      </c>
      <c r="E647" s="130" t="s">
        <v>220</v>
      </c>
      <c r="F647" s="170"/>
      <c r="G647" s="171"/>
      <c r="H647" s="11" t="s">
        <v>1471</v>
      </c>
      <c r="I647" s="14">
        <v>1.1200000000000001</v>
      </c>
      <c r="J647" s="121">
        <f t="shared" si="9"/>
        <v>11.200000000000001</v>
      </c>
      <c r="K647" s="127"/>
    </row>
    <row r="648" spans="1:11" ht="36">
      <c r="A648" s="126"/>
      <c r="B648" s="119">
        <v>5</v>
      </c>
      <c r="C648" s="10" t="s">
        <v>1472</v>
      </c>
      <c r="D648" s="130" t="s">
        <v>1473</v>
      </c>
      <c r="E648" s="130"/>
      <c r="F648" s="170"/>
      <c r="G648" s="171"/>
      <c r="H648" s="11" t="s">
        <v>1590</v>
      </c>
      <c r="I648" s="14">
        <v>2.35</v>
      </c>
      <c r="J648" s="121">
        <f t="shared" si="9"/>
        <v>11.75</v>
      </c>
      <c r="K648" s="127"/>
    </row>
    <row r="649" spans="1:11" ht="36">
      <c r="A649" s="126"/>
      <c r="B649" s="119">
        <v>5</v>
      </c>
      <c r="C649" s="10" t="s">
        <v>1474</v>
      </c>
      <c r="D649" s="130" t="s">
        <v>1475</v>
      </c>
      <c r="E649" s="130" t="s">
        <v>30</v>
      </c>
      <c r="F649" s="170"/>
      <c r="G649" s="171"/>
      <c r="H649" s="11" t="s">
        <v>1476</v>
      </c>
      <c r="I649" s="14">
        <v>7.34</v>
      </c>
      <c r="J649" s="121">
        <f t="shared" si="9"/>
        <v>36.700000000000003</v>
      </c>
      <c r="K649" s="127"/>
    </row>
    <row r="650" spans="1:11" ht="36">
      <c r="A650" s="126"/>
      <c r="B650" s="119">
        <v>5</v>
      </c>
      <c r="C650" s="10" t="s">
        <v>1474</v>
      </c>
      <c r="D650" s="130" t="s">
        <v>1477</v>
      </c>
      <c r="E650" s="130" t="s">
        <v>72</v>
      </c>
      <c r="F650" s="170"/>
      <c r="G650" s="171"/>
      <c r="H650" s="11" t="s">
        <v>1476</v>
      </c>
      <c r="I650" s="14">
        <v>7.74</v>
      </c>
      <c r="J650" s="121">
        <f t="shared" si="9"/>
        <v>38.700000000000003</v>
      </c>
      <c r="K650" s="127"/>
    </row>
    <row r="651" spans="1:11" ht="36">
      <c r="A651" s="126"/>
      <c r="B651" s="119">
        <v>2</v>
      </c>
      <c r="C651" s="10" t="s">
        <v>1478</v>
      </c>
      <c r="D651" s="130" t="s">
        <v>1479</v>
      </c>
      <c r="E651" s="130" t="s">
        <v>28</v>
      </c>
      <c r="F651" s="170" t="s">
        <v>277</v>
      </c>
      <c r="G651" s="171"/>
      <c r="H651" s="11" t="s">
        <v>1480</v>
      </c>
      <c r="I651" s="14">
        <v>7.29</v>
      </c>
      <c r="J651" s="121">
        <f t="shared" si="9"/>
        <v>14.58</v>
      </c>
      <c r="K651" s="127"/>
    </row>
    <row r="652" spans="1:11" ht="36">
      <c r="A652" s="126"/>
      <c r="B652" s="119">
        <v>2</v>
      </c>
      <c r="C652" s="10" t="s">
        <v>1478</v>
      </c>
      <c r="D652" s="130" t="s">
        <v>1481</v>
      </c>
      <c r="E652" s="130" t="s">
        <v>30</v>
      </c>
      <c r="F652" s="170" t="s">
        <v>277</v>
      </c>
      <c r="G652" s="171"/>
      <c r="H652" s="11" t="s">
        <v>1480</v>
      </c>
      <c r="I652" s="14">
        <v>7.74</v>
      </c>
      <c r="J652" s="121">
        <f t="shared" si="9"/>
        <v>15.48</v>
      </c>
      <c r="K652" s="127"/>
    </row>
    <row r="653" spans="1:11" ht="24">
      <c r="A653" s="126"/>
      <c r="B653" s="119">
        <v>3</v>
      </c>
      <c r="C653" s="10" t="s">
        <v>1482</v>
      </c>
      <c r="D653" s="130" t="s">
        <v>1483</v>
      </c>
      <c r="E653" s="130" t="s">
        <v>28</v>
      </c>
      <c r="F653" s="170" t="s">
        <v>354</v>
      </c>
      <c r="G653" s="171"/>
      <c r="H653" s="11" t="s">
        <v>1484</v>
      </c>
      <c r="I653" s="14">
        <v>8.07</v>
      </c>
      <c r="J653" s="121">
        <f t="shared" si="9"/>
        <v>24.21</v>
      </c>
      <c r="K653" s="127"/>
    </row>
    <row r="654" spans="1:11" ht="24">
      <c r="A654" s="126"/>
      <c r="B654" s="119">
        <v>2</v>
      </c>
      <c r="C654" s="10" t="s">
        <v>1485</v>
      </c>
      <c r="D654" s="130" t="s">
        <v>1486</v>
      </c>
      <c r="E654" s="130" t="s">
        <v>30</v>
      </c>
      <c r="F654" s="170" t="s">
        <v>245</v>
      </c>
      <c r="G654" s="171"/>
      <c r="H654" s="11" t="s">
        <v>1487</v>
      </c>
      <c r="I654" s="14">
        <v>8.2200000000000006</v>
      </c>
      <c r="J654" s="121">
        <f t="shared" si="9"/>
        <v>16.440000000000001</v>
      </c>
      <c r="K654" s="127"/>
    </row>
    <row r="655" spans="1:11" ht="24">
      <c r="A655" s="126"/>
      <c r="B655" s="119">
        <v>2</v>
      </c>
      <c r="C655" s="10" t="s">
        <v>1485</v>
      </c>
      <c r="D655" s="130" t="s">
        <v>1486</v>
      </c>
      <c r="E655" s="130" t="s">
        <v>30</v>
      </c>
      <c r="F655" s="170" t="s">
        <v>884</v>
      </c>
      <c r="G655" s="171"/>
      <c r="H655" s="11" t="s">
        <v>1487</v>
      </c>
      <c r="I655" s="14">
        <v>8.2200000000000006</v>
      </c>
      <c r="J655" s="121">
        <f t="shared" si="9"/>
        <v>16.440000000000001</v>
      </c>
      <c r="K655" s="127"/>
    </row>
    <row r="656" spans="1:11">
      <c r="A656" s="126"/>
      <c r="B656" s="148">
        <v>0</v>
      </c>
      <c r="C656" s="145" t="s">
        <v>1488</v>
      </c>
      <c r="D656" s="143" t="s">
        <v>1489</v>
      </c>
      <c r="E656" s="143" t="s">
        <v>1490</v>
      </c>
      <c r="F656" s="178"/>
      <c r="G656" s="179"/>
      <c r="H656" s="151" t="s">
        <v>1491</v>
      </c>
      <c r="I656" s="162">
        <v>0.86</v>
      </c>
      <c r="J656" s="160">
        <f t="shared" si="9"/>
        <v>0</v>
      </c>
      <c r="K656" s="127"/>
    </row>
    <row r="657" spans="1:11" ht="24">
      <c r="A657" s="126"/>
      <c r="B657" s="119">
        <v>5</v>
      </c>
      <c r="C657" s="10" t="s">
        <v>1492</v>
      </c>
      <c r="D657" s="130" t="s">
        <v>1493</v>
      </c>
      <c r="E657" s="130" t="s">
        <v>679</v>
      </c>
      <c r="F657" s="170"/>
      <c r="G657" s="171"/>
      <c r="H657" s="11" t="s">
        <v>1494</v>
      </c>
      <c r="I657" s="14">
        <v>1.74</v>
      </c>
      <c r="J657" s="121">
        <f t="shared" si="9"/>
        <v>8.6999999999999993</v>
      </c>
      <c r="K657" s="127"/>
    </row>
    <row r="658" spans="1:11" ht="24">
      <c r="A658" s="126"/>
      <c r="B658" s="119">
        <v>2</v>
      </c>
      <c r="C658" s="10" t="s">
        <v>1495</v>
      </c>
      <c r="D658" s="130" t="s">
        <v>1496</v>
      </c>
      <c r="E658" s="130" t="s">
        <v>279</v>
      </c>
      <c r="F658" s="170"/>
      <c r="G658" s="171"/>
      <c r="H658" s="11" t="s">
        <v>1497</v>
      </c>
      <c r="I658" s="14">
        <v>1.94</v>
      </c>
      <c r="J658" s="121">
        <f t="shared" si="9"/>
        <v>3.88</v>
      </c>
      <c r="K658" s="127"/>
    </row>
    <row r="659" spans="1:11" ht="24">
      <c r="A659" s="126"/>
      <c r="B659" s="119">
        <v>2</v>
      </c>
      <c r="C659" s="10" t="s">
        <v>1495</v>
      </c>
      <c r="D659" s="130" t="s">
        <v>1496</v>
      </c>
      <c r="E659" s="130" t="s">
        <v>589</v>
      </c>
      <c r="F659" s="170"/>
      <c r="G659" s="171"/>
      <c r="H659" s="11" t="s">
        <v>1497</v>
      </c>
      <c r="I659" s="14">
        <v>1.94</v>
      </c>
      <c r="J659" s="121">
        <f t="shared" si="9"/>
        <v>3.88</v>
      </c>
      <c r="K659" s="127"/>
    </row>
    <row r="660" spans="1:11" ht="24">
      <c r="A660" s="126"/>
      <c r="B660" s="119">
        <v>2</v>
      </c>
      <c r="C660" s="10" t="s">
        <v>1495</v>
      </c>
      <c r="D660" s="130" t="s">
        <v>1496</v>
      </c>
      <c r="E660" s="130" t="s">
        <v>1498</v>
      </c>
      <c r="F660" s="170"/>
      <c r="G660" s="171"/>
      <c r="H660" s="11" t="s">
        <v>1497</v>
      </c>
      <c r="I660" s="14">
        <v>1.94</v>
      </c>
      <c r="J660" s="121">
        <f t="shared" si="9"/>
        <v>3.88</v>
      </c>
      <c r="K660" s="127"/>
    </row>
    <row r="661" spans="1:11" ht="24">
      <c r="A661" s="126"/>
      <c r="B661" s="119">
        <v>10</v>
      </c>
      <c r="C661" s="10" t="s">
        <v>1499</v>
      </c>
      <c r="D661" s="130" t="s">
        <v>1500</v>
      </c>
      <c r="E661" s="130" t="s">
        <v>28</v>
      </c>
      <c r="F661" s="170" t="s">
        <v>115</v>
      </c>
      <c r="G661" s="171"/>
      <c r="H661" s="11" t="s">
        <v>1501</v>
      </c>
      <c r="I661" s="14">
        <v>0.78</v>
      </c>
      <c r="J661" s="121">
        <f t="shared" si="9"/>
        <v>7.8000000000000007</v>
      </c>
      <c r="K661" s="127"/>
    </row>
    <row r="662" spans="1:11" ht="24">
      <c r="A662" s="126"/>
      <c r="B662" s="119">
        <v>10</v>
      </c>
      <c r="C662" s="10" t="s">
        <v>1499</v>
      </c>
      <c r="D662" s="130" t="s">
        <v>1500</v>
      </c>
      <c r="E662" s="130" t="s">
        <v>30</v>
      </c>
      <c r="F662" s="170" t="s">
        <v>115</v>
      </c>
      <c r="G662" s="171"/>
      <c r="H662" s="11" t="s">
        <v>1501</v>
      </c>
      <c r="I662" s="14">
        <v>0.78</v>
      </c>
      <c r="J662" s="121">
        <f t="shared" ref="J662:J725" si="10">I662*B662</f>
        <v>7.8000000000000007</v>
      </c>
      <c r="K662" s="127"/>
    </row>
    <row r="663" spans="1:11" ht="24">
      <c r="A663" s="126"/>
      <c r="B663" s="119">
        <v>10</v>
      </c>
      <c r="C663" s="10" t="s">
        <v>1502</v>
      </c>
      <c r="D663" s="130" t="s">
        <v>1503</v>
      </c>
      <c r="E663" s="130" t="s">
        <v>28</v>
      </c>
      <c r="F663" s="170"/>
      <c r="G663" s="171"/>
      <c r="H663" s="11" t="s">
        <v>1504</v>
      </c>
      <c r="I663" s="14">
        <v>0.64</v>
      </c>
      <c r="J663" s="121">
        <f t="shared" si="10"/>
        <v>6.4</v>
      </c>
      <c r="K663" s="127"/>
    </row>
    <row r="664" spans="1:11" ht="24">
      <c r="A664" s="126"/>
      <c r="B664" s="119">
        <v>10</v>
      </c>
      <c r="C664" s="10" t="s">
        <v>1502</v>
      </c>
      <c r="D664" s="130" t="s">
        <v>1503</v>
      </c>
      <c r="E664" s="130" t="s">
        <v>30</v>
      </c>
      <c r="F664" s="170"/>
      <c r="G664" s="171"/>
      <c r="H664" s="11" t="s">
        <v>1504</v>
      </c>
      <c r="I664" s="14">
        <v>0.64</v>
      </c>
      <c r="J664" s="121">
        <f t="shared" si="10"/>
        <v>6.4</v>
      </c>
      <c r="K664" s="127"/>
    </row>
    <row r="665" spans="1:11" ht="24">
      <c r="A665" s="126"/>
      <c r="B665" s="119">
        <v>10</v>
      </c>
      <c r="C665" s="10" t="s">
        <v>1502</v>
      </c>
      <c r="D665" s="130" t="s">
        <v>1503</v>
      </c>
      <c r="E665" s="130" t="s">
        <v>31</v>
      </c>
      <c r="F665" s="170"/>
      <c r="G665" s="171"/>
      <c r="H665" s="11" t="s">
        <v>1504</v>
      </c>
      <c r="I665" s="14">
        <v>0.64</v>
      </c>
      <c r="J665" s="121">
        <f t="shared" si="10"/>
        <v>6.4</v>
      </c>
      <c r="K665" s="127"/>
    </row>
    <row r="666" spans="1:11" ht="24">
      <c r="A666" s="126"/>
      <c r="B666" s="119">
        <v>10</v>
      </c>
      <c r="C666" s="10" t="s">
        <v>1502</v>
      </c>
      <c r="D666" s="130" t="s">
        <v>1503</v>
      </c>
      <c r="E666" s="130" t="s">
        <v>95</v>
      </c>
      <c r="F666" s="170"/>
      <c r="G666" s="171"/>
      <c r="H666" s="11" t="s">
        <v>1504</v>
      </c>
      <c r="I666" s="14">
        <v>0.64</v>
      </c>
      <c r="J666" s="121">
        <f t="shared" si="10"/>
        <v>6.4</v>
      </c>
      <c r="K666" s="127"/>
    </row>
    <row r="667" spans="1:11" ht="24">
      <c r="A667" s="126"/>
      <c r="B667" s="119">
        <v>10</v>
      </c>
      <c r="C667" s="10" t="s">
        <v>1502</v>
      </c>
      <c r="D667" s="130" t="s">
        <v>1503</v>
      </c>
      <c r="E667" s="130" t="s">
        <v>32</v>
      </c>
      <c r="F667" s="170"/>
      <c r="G667" s="171"/>
      <c r="H667" s="11" t="s">
        <v>1504</v>
      </c>
      <c r="I667" s="14">
        <v>0.64</v>
      </c>
      <c r="J667" s="121">
        <f t="shared" si="10"/>
        <v>6.4</v>
      </c>
      <c r="K667" s="127"/>
    </row>
    <row r="668" spans="1:11" ht="24">
      <c r="A668" s="126"/>
      <c r="B668" s="119">
        <v>10</v>
      </c>
      <c r="C668" s="10" t="s">
        <v>1502</v>
      </c>
      <c r="D668" s="130" t="s">
        <v>1503</v>
      </c>
      <c r="E668" s="130" t="s">
        <v>98</v>
      </c>
      <c r="F668" s="170"/>
      <c r="G668" s="171"/>
      <c r="H668" s="11" t="s">
        <v>1504</v>
      </c>
      <c r="I668" s="14">
        <v>0.64</v>
      </c>
      <c r="J668" s="121">
        <f t="shared" si="10"/>
        <v>6.4</v>
      </c>
      <c r="K668" s="127"/>
    </row>
    <row r="669" spans="1:11" ht="24">
      <c r="A669" s="126"/>
      <c r="B669" s="119">
        <v>10</v>
      </c>
      <c r="C669" s="10" t="s">
        <v>1502</v>
      </c>
      <c r="D669" s="130" t="s">
        <v>1503</v>
      </c>
      <c r="E669" s="130" t="s">
        <v>33</v>
      </c>
      <c r="F669" s="170"/>
      <c r="G669" s="171"/>
      <c r="H669" s="11" t="s">
        <v>1504</v>
      </c>
      <c r="I669" s="14">
        <v>0.64</v>
      </c>
      <c r="J669" s="121">
        <f t="shared" si="10"/>
        <v>6.4</v>
      </c>
      <c r="K669" s="127"/>
    </row>
    <row r="670" spans="1:11" ht="24">
      <c r="A670" s="126"/>
      <c r="B670" s="119">
        <v>10</v>
      </c>
      <c r="C670" s="10" t="s">
        <v>1502</v>
      </c>
      <c r="D670" s="130" t="s">
        <v>1503</v>
      </c>
      <c r="E670" s="130" t="s">
        <v>34</v>
      </c>
      <c r="F670" s="170"/>
      <c r="G670" s="171"/>
      <c r="H670" s="11" t="s">
        <v>1504</v>
      </c>
      <c r="I670" s="14">
        <v>0.64</v>
      </c>
      <c r="J670" s="121">
        <f t="shared" si="10"/>
        <v>6.4</v>
      </c>
      <c r="K670" s="127"/>
    </row>
    <row r="671" spans="1:11" ht="24">
      <c r="A671" s="126"/>
      <c r="B671" s="119">
        <v>10</v>
      </c>
      <c r="C671" s="10" t="s">
        <v>1502</v>
      </c>
      <c r="D671" s="130" t="s">
        <v>1503</v>
      </c>
      <c r="E671" s="130" t="s">
        <v>54</v>
      </c>
      <c r="F671" s="170"/>
      <c r="G671" s="171"/>
      <c r="H671" s="11" t="s">
        <v>1504</v>
      </c>
      <c r="I671" s="14">
        <v>0.64</v>
      </c>
      <c r="J671" s="121">
        <f t="shared" si="10"/>
        <v>6.4</v>
      </c>
      <c r="K671" s="127"/>
    </row>
    <row r="672" spans="1:11" ht="24">
      <c r="A672" s="126"/>
      <c r="B672" s="119">
        <v>5</v>
      </c>
      <c r="C672" s="10" t="s">
        <v>1505</v>
      </c>
      <c r="D672" s="130" t="s">
        <v>1506</v>
      </c>
      <c r="E672" s="130" t="s">
        <v>279</v>
      </c>
      <c r="F672" s="170"/>
      <c r="G672" s="171"/>
      <c r="H672" s="11" t="s">
        <v>1507</v>
      </c>
      <c r="I672" s="14">
        <v>1.94</v>
      </c>
      <c r="J672" s="121">
        <f t="shared" si="10"/>
        <v>9.6999999999999993</v>
      </c>
      <c r="K672" s="127"/>
    </row>
    <row r="673" spans="1:11" ht="24">
      <c r="A673" s="126"/>
      <c r="B673" s="119">
        <v>5</v>
      </c>
      <c r="C673" s="10" t="s">
        <v>1505</v>
      </c>
      <c r="D673" s="130" t="s">
        <v>1506</v>
      </c>
      <c r="E673" s="130" t="s">
        <v>679</v>
      </c>
      <c r="F673" s="170"/>
      <c r="G673" s="171"/>
      <c r="H673" s="11" t="s">
        <v>1507</v>
      </c>
      <c r="I673" s="14">
        <v>1.94</v>
      </c>
      <c r="J673" s="121">
        <f t="shared" si="10"/>
        <v>9.6999999999999993</v>
      </c>
      <c r="K673" s="127"/>
    </row>
    <row r="674" spans="1:11" ht="24">
      <c r="A674" s="126"/>
      <c r="B674" s="119">
        <v>5</v>
      </c>
      <c r="C674" s="10" t="s">
        <v>1505</v>
      </c>
      <c r="D674" s="130" t="s">
        <v>1506</v>
      </c>
      <c r="E674" s="130" t="s">
        <v>277</v>
      </c>
      <c r="F674" s="170"/>
      <c r="G674" s="171"/>
      <c r="H674" s="11" t="s">
        <v>1507</v>
      </c>
      <c r="I674" s="14">
        <v>1.94</v>
      </c>
      <c r="J674" s="121">
        <f t="shared" si="10"/>
        <v>9.6999999999999993</v>
      </c>
      <c r="K674" s="127"/>
    </row>
    <row r="675" spans="1:11" ht="24">
      <c r="A675" s="126"/>
      <c r="B675" s="119">
        <v>5</v>
      </c>
      <c r="C675" s="10" t="s">
        <v>1505</v>
      </c>
      <c r="D675" s="130" t="s">
        <v>1506</v>
      </c>
      <c r="E675" s="130" t="s">
        <v>278</v>
      </c>
      <c r="F675" s="170"/>
      <c r="G675" s="171"/>
      <c r="H675" s="11" t="s">
        <v>1507</v>
      </c>
      <c r="I675" s="14">
        <v>1.94</v>
      </c>
      <c r="J675" s="121">
        <f t="shared" si="10"/>
        <v>9.6999999999999993</v>
      </c>
      <c r="K675" s="127"/>
    </row>
    <row r="676" spans="1:11" ht="24">
      <c r="A676" s="126"/>
      <c r="B676" s="119">
        <v>5</v>
      </c>
      <c r="C676" s="10" t="s">
        <v>1505</v>
      </c>
      <c r="D676" s="130" t="s">
        <v>1506</v>
      </c>
      <c r="E676" s="130" t="s">
        <v>804</v>
      </c>
      <c r="F676" s="170"/>
      <c r="G676" s="171"/>
      <c r="H676" s="11" t="s">
        <v>1507</v>
      </c>
      <c r="I676" s="14">
        <v>1.94</v>
      </c>
      <c r="J676" s="121">
        <f t="shared" si="10"/>
        <v>9.6999999999999993</v>
      </c>
      <c r="K676" s="127"/>
    </row>
    <row r="677" spans="1:11" ht="24">
      <c r="A677" s="126"/>
      <c r="B677" s="119">
        <v>10</v>
      </c>
      <c r="C677" s="10" t="s">
        <v>1508</v>
      </c>
      <c r="D677" s="130" t="s">
        <v>1509</v>
      </c>
      <c r="E677" s="130" t="s">
        <v>279</v>
      </c>
      <c r="F677" s="170"/>
      <c r="G677" s="171"/>
      <c r="H677" s="11" t="s">
        <v>1510</v>
      </c>
      <c r="I677" s="14">
        <v>1.95</v>
      </c>
      <c r="J677" s="121">
        <f t="shared" si="10"/>
        <v>19.5</v>
      </c>
      <c r="K677" s="127"/>
    </row>
    <row r="678" spans="1:11" ht="24">
      <c r="A678" s="126"/>
      <c r="B678" s="119">
        <v>10</v>
      </c>
      <c r="C678" s="10" t="s">
        <v>1508</v>
      </c>
      <c r="D678" s="130" t="s">
        <v>1509</v>
      </c>
      <c r="E678" s="130" t="s">
        <v>278</v>
      </c>
      <c r="F678" s="170"/>
      <c r="G678" s="171"/>
      <c r="H678" s="11" t="s">
        <v>1510</v>
      </c>
      <c r="I678" s="14">
        <v>1.95</v>
      </c>
      <c r="J678" s="121">
        <f t="shared" si="10"/>
        <v>19.5</v>
      </c>
      <c r="K678" s="127"/>
    </row>
    <row r="679" spans="1:11" ht="24">
      <c r="A679" s="126"/>
      <c r="B679" s="119">
        <v>5</v>
      </c>
      <c r="C679" s="10" t="s">
        <v>501</v>
      </c>
      <c r="D679" s="130" t="s">
        <v>502</v>
      </c>
      <c r="E679" s="130"/>
      <c r="F679" s="170"/>
      <c r="G679" s="171"/>
      <c r="H679" s="11" t="s">
        <v>503</v>
      </c>
      <c r="I679" s="14">
        <v>3.94</v>
      </c>
      <c r="J679" s="121">
        <f t="shared" si="10"/>
        <v>19.7</v>
      </c>
      <c r="K679" s="127"/>
    </row>
    <row r="680" spans="1:11" ht="24">
      <c r="A680" s="126"/>
      <c r="B680" s="119">
        <v>5</v>
      </c>
      <c r="C680" s="10" t="s">
        <v>398</v>
      </c>
      <c r="D680" s="130" t="s">
        <v>399</v>
      </c>
      <c r="E680" s="130"/>
      <c r="F680" s="170"/>
      <c r="G680" s="171"/>
      <c r="H680" s="11" t="s">
        <v>400</v>
      </c>
      <c r="I680" s="14">
        <v>3.94</v>
      </c>
      <c r="J680" s="121">
        <f t="shared" si="10"/>
        <v>19.7</v>
      </c>
      <c r="K680" s="127"/>
    </row>
    <row r="681" spans="1:11" ht="24">
      <c r="A681" s="126"/>
      <c r="B681" s="119">
        <v>10</v>
      </c>
      <c r="C681" s="10" t="s">
        <v>1511</v>
      </c>
      <c r="D681" s="130" t="s">
        <v>1512</v>
      </c>
      <c r="E681" s="130"/>
      <c r="F681" s="170"/>
      <c r="G681" s="171"/>
      <c r="H681" s="11" t="s">
        <v>1513</v>
      </c>
      <c r="I681" s="14">
        <v>1.99</v>
      </c>
      <c r="J681" s="121">
        <f t="shared" si="10"/>
        <v>19.899999999999999</v>
      </c>
      <c r="K681" s="127"/>
    </row>
    <row r="682" spans="1:11" ht="24">
      <c r="A682" s="126"/>
      <c r="B682" s="119">
        <v>5</v>
      </c>
      <c r="C682" s="10" t="s">
        <v>1514</v>
      </c>
      <c r="D682" s="130" t="s">
        <v>1515</v>
      </c>
      <c r="E682" s="130"/>
      <c r="F682" s="170"/>
      <c r="G682" s="171"/>
      <c r="H682" s="11" t="s">
        <v>1516</v>
      </c>
      <c r="I682" s="14">
        <v>2.37</v>
      </c>
      <c r="J682" s="121">
        <f t="shared" si="10"/>
        <v>11.850000000000001</v>
      </c>
      <c r="K682" s="127"/>
    </row>
    <row r="683" spans="1:11" ht="24">
      <c r="A683" s="126"/>
      <c r="B683" s="119">
        <v>5</v>
      </c>
      <c r="C683" s="10" t="s">
        <v>1517</v>
      </c>
      <c r="D683" s="130" t="s">
        <v>1518</v>
      </c>
      <c r="E683" s="130" t="s">
        <v>279</v>
      </c>
      <c r="F683" s="170"/>
      <c r="G683" s="171"/>
      <c r="H683" s="11" t="s">
        <v>1519</v>
      </c>
      <c r="I683" s="14">
        <v>1.96</v>
      </c>
      <c r="J683" s="121">
        <f t="shared" si="10"/>
        <v>9.8000000000000007</v>
      </c>
      <c r="K683" s="127"/>
    </row>
    <row r="684" spans="1:11" ht="24">
      <c r="A684" s="126"/>
      <c r="B684" s="119">
        <v>5</v>
      </c>
      <c r="C684" s="10" t="s">
        <v>1520</v>
      </c>
      <c r="D684" s="130" t="s">
        <v>1521</v>
      </c>
      <c r="E684" s="130" t="s">
        <v>279</v>
      </c>
      <c r="F684" s="170"/>
      <c r="G684" s="171"/>
      <c r="H684" s="11" t="s">
        <v>1522</v>
      </c>
      <c r="I684" s="14">
        <v>2.94</v>
      </c>
      <c r="J684" s="121">
        <f t="shared" si="10"/>
        <v>14.7</v>
      </c>
      <c r="K684" s="127"/>
    </row>
    <row r="685" spans="1:11" ht="24">
      <c r="A685" s="126"/>
      <c r="B685" s="119">
        <v>5</v>
      </c>
      <c r="C685" s="10" t="s">
        <v>1523</v>
      </c>
      <c r="D685" s="130" t="s">
        <v>1524</v>
      </c>
      <c r="E685" s="130"/>
      <c r="F685" s="170"/>
      <c r="G685" s="171"/>
      <c r="H685" s="11" t="s">
        <v>1525</v>
      </c>
      <c r="I685" s="14">
        <v>2.94</v>
      </c>
      <c r="J685" s="121">
        <f t="shared" si="10"/>
        <v>14.7</v>
      </c>
      <c r="K685" s="127"/>
    </row>
    <row r="686" spans="1:11" ht="24">
      <c r="A686" s="126"/>
      <c r="B686" s="119">
        <v>2</v>
      </c>
      <c r="C686" s="10" t="s">
        <v>1526</v>
      </c>
      <c r="D686" s="130" t="s">
        <v>1527</v>
      </c>
      <c r="E686" s="130"/>
      <c r="F686" s="170"/>
      <c r="G686" s="171"/>
      <c r="H686" s="11" t="s">
        <v>1528</v>
      </c>
      <c r="I686" s="14">
        <v>3.24</v>
      </c>
      <c r="J686" s="121">
        <f t="shared" si="10"/>
        <v>6.48</v>
      </c>
      <c r="K686" s="127"/>
    </row>
    <row r="687" spans="1:11" ht="36">
      <c r="A687" s="126"/>
      <c r="B687" s="119">
        <v>2</v>
      </c>
      <c r="C687" s="10" t="s">
        <v>1529</v>
      </c>
      <c r="D687" s="130" t="s">
        <v>1530</v>
      </c>
      <c r="E687" s="130" t="s">
        <v>823</v>
      </c>
      <c r="F687" s="170"/>
      <c r="G687" s="171"/>
      <c r="H687" s="11" t="s">
        <v>1531</v>
      </c>
      <c r="I687" s="14">
        <v>6.29</v>
      </c>
      <c r="J687" s="121">
        <f t="shared" si="10"/>
        <v>12.58</v>
      </c>
      <c r="K687" s="127"/>
    </row>
    <row r="688" spans="1:11" ht="36">
      <c r="A688" s="126"/>
      <c r="B688" s="119">
        <v>5</v>
      </c>
      <c r="C688" s="10" t="s">
        <v>1529</v>
      </c>
      <c r="D688" s="130" t="s">
        <v>1530</v>
      </c>
      <c r="E688" s="130" t="s">
        <v>1532</v>
      </c>
      <c r="F688" s="170"/>
      <c r="G688" s="171"/>
      <c r="H688" s="11" t="s">
        <v>1531</v>
      </c>
      <c r="I688" s="14">
        <v>6.29</v>
      </c>
      <c r="J688" s="121">
        <f t="shared" si="10"/>
        <v>31.45</v>
      </c>
      <c r="K688" s="127"/>
    </row>
    <row r="689" spans="1:11">
      <c r="A689" s="126"/>
      <c r="B689" s="119">
        <v>10</v>
      </c>
      <c r="C689" s="10" t="s">
        <v>1533</v>
      </c>
      <c r="D689" s="130" t="s">
        <v>1534</v>
      </c>
      <c r="E689" s="130" t="s">
        <v>837</v>
      </c>
      <c r="F689" s="170"/>
      <c r="G689" s="171"/>
      <c r="H689" s="11" t="s">
        <v>1535</v>
      </c>
      <c r="I689" s="14">
        <v>0.74</v>
      </c>
      <c r="J689" s="121">
        <f t="shared" si="10"/>
        <v>7.4</v>
      </c>
      <c r="K689" s="127"/>
    </row>
    <row r="690" spans="1:11">
      <c r="A690" s="126"/>
      <c r="B690" s="119">
        <v>10</v>
      </c>
      <c r="C690" s="10" t="s">
        <v>1533</v>
      </c>
      <c r="D690" s="130" t="s">
        <v>1536</v>
      </c>
      <c r="E690" s="130" t="s">
        <v>785</v>
      </c>
      <c r="F690" s="170"/>
      <c r="G690" s="171"/>
      <c r="H690" s="11" t="s">
        <v>1535</v>
      </c>
      <c r="I690" s="14">
        <v>0.75</v>
      </c>
      <c r="J690" s="121">
        <f t="shared" si="10"/>
        <v>7.5</v>
      </c>
      <c r="K690" s="127"/>
    </row>
    <row r="691" spans="1:11">
      <c r="A691" s="126"/>
      <c r="B691" s="119">
        <v>10</v>
      </c>
      <c r="C691" s="10" t="s">
        <v>1533</v>
      </c>
      <c r="D691" s="130" t="s">
        <v>1537</v>
      </c>
      <c r="E691" s="130" t="s">
        <v>972</v>
      </c>
      <c r="F691" s="170"/>
      <c r="G691" s="171"/>
      <c r="H691" s="11" t="s">
        <v>1535</v>
      </c>
      <c r="I691" s="14">
        <v>0.75</v>
      </c>
      <c r="J691" s="121">
        <f t="shared" si="10"/>
        <v>7.5</v>
      </c>
      <c r="K691" s="127"/>
    </row>
    <row r="692" spans="1:11">
      <c r="A692" s="126"/>
      <c r="B692" s="119">
        <v>10</v>
      </c>
      <c r="C692" s="10" t="s">
        <v>1533</v>
      </c>
      <c r="D692" s="130" t="s">
        <v>1538</v>
      </c>
      <c r="E692" s="130" t="s">
        <v>1025</v>
      </c>
      <c r="F692" s="170"/>
      <c r="G692" s="171"/>
      <c r="H692" s="11" t="s">
        <v>1535</v>
      </c>
      <c r="I692" s="14">
        <v>0.75</v>
      </c>
      <c r="J692" s="121">
        <f t="shared" si="10"/>
        <v>7.5</v>
      </c>
      <c r="K692" s="127"/>
    </row>
    <row r="693" spans="1:11">
      <c r="A693" s="126"/>
      <c r="B693" s="119">
        <v>10</v>
      </c>
      <c r="C693" s="10" t="s">
        <v>1533</v>
      </c>
      <c r="D693" s="130" t="s">
        <v>1539</v>
      </c>
      <c r="E693" s="130" t="s">
        <v>745</v>
      </c>
      <c r="F693" s="170"/>
      <c r="G693" s="171"/>
      <c r="H693" s="11" t="s">
        <v>1535</v>
      </c>
      <c r="I693" s="14">
        <v>0.75</v>
      </c>
      <c r="J693" s="121">
        <f t="shared" si="10"/>
        <v>7.5</v>
      </c>
      <c r="K693" s="127"/>
    </row>
    <row r="694" spans="1:11">
      <c r="A694" s="126"/>
      <c r="B694" s="119">
        <v>10</v>
      </c>
      <c r="C694" s="10" t="s">
        <v>1533</v>
      </c>
      <c r="D694" s="130" t="s">
        <v>1540</v>
      </c>
      <c r="E694" s="130" t="s">
        <v>733</v>
      </c>
      <c r="F694" s="170"/>
      <c r="G694" s="171"/>
      <c r="H694" s="11" t="s">
        <v>1535</v>
      </c>
      <c r="I694" s="14">
        <v>0.75</v>
      </c>
      <c r="J694" s="121">
        <f t="shared" si="10"/>
        <v>7.5</v>
      </c>
      <c r="K694" s="127"/>
    </row>
    <row r="695" spans="1:11" ht="24">
      <c r="A695" s="126"/>
      <c r="B695" s="119">
        <v>5</v>
      </c>
      <c r="C695" s="10" t="s">
        <v>1541</v>
      </c>
      <c r="D695" s="130" t="s">
        <v>1542</v>
      </c>
      <c r="E695" s="130" t="s">
        <v>30</v>
      </c>
      <c r="F695" s="170" t="s">
        <v>279</v>
      </c>
      <c r="G695" s="171"/>
      <c r="H695" s="11" t="s">
        <v>1543</v>
      </c>
      <c r="I695" s="14">
        <v>2.76</v>
      </c>
      <c r="J695" s="121">
        <f t="shared" si="10"/>
        <v>13.799999999999999</v>
      </c>
      <c r="K695" s="127"/>
    </row>
    <row r="696" spans="1:11" ht="24">
      <c r="A696" s="126"/>
      <c r="B696" s="119">
        <v>5</v>
      </c>
      <c r="C696" s="10" t="s">
        <v>1541</v>
      </c>
      <c r="D696" s="130" t="s">
        <v>1542</v>
      </c>
      <c r="E696" s="130" t="s">
        <v>30</v>
      </c>
      <c r="F696" s="170" t="s">
        <v>679</v>
      </c>
      <c r="G696" s="171"/>
      <c r="H696" s="11" t="s">
        <v>1543</v>
      </c>
      <c r="I696" s="14">
        <v>2.76</v>
      </c>
      <c r="J696" s="121">
        <f t="shared" si="10"/>
        <v>13.799999999999999</v>
      </c>
      <c r="K696" s="127"/>
    </row>
    <row r="697" spans="1:11" ht="24">
      <c r="A697" s="126"/>
      <c r="B697" s="119">
        <v>5</v>
      </c>
      <c r="C697" s="10" t="s">
        <v>1541</v>
      </c>
      <c r="D697" s="130" t="s">
        <v>1542</v>
      </c>
      <c r="E697" s="130" t="s">
        <v>30</v>
      </c>
      <c r="F697" s="170" t="s">
        <v>277</v>
      </c>
      <c r="G697" s="171"/>
      <c r="H697" s="11" t="s">
        <v>1543</v>
      </c>
      <c r="I697" s="14">
        <v>2.76</v>
      </c>
      <c r="J697" s="121">
        <f t="shared" si="10"/>
        <v>13.799999999999999</v>
      </c>
      <c r="K697" s="127"/>
    </row>
    <row r="698" spans="1:11" ht="24">
      <c r="A698" s="126"/>
      <c r="B698" s="119">
        <v>10</v>
      </c>
      <c r="C698" s="10" t="s">
        <v>1544</v>
      </c>
      <c r="D698" s="130" t="s">
        <v>1545</v>
      </c>
      <c r="E698" s="130" t="s">
        <v>28</v>
      </c>
      <c r="F698" s="170" t="s">
        <v>279</v>
      </c>
      <c r="G698" s="171"/>
      <c r="H698" s="11" t="s">
        <v>1546</v>
      </c>
      <c r="I698" s="14">
        <v>2.6</v>
      </c>
      <c r="J698" s="121">
        <f t="shared" si="10"/>
        <v>26</v>
      </c>
      <c r="K698" s="127"/>
    </row>
    <row r="699" spans="1:11" ht="24">
      <c r="A699" s="126"/>
      <c r="B699" s="119">
        <v>2</v>
      </c>
      <c r="C699" s="10" t="s">
        <v>1544</v>
      </c>
      <c r="D699" s="130" t="s">
        <v>1545</v>
      </c>
      <c r="E699" s="130" t="s">
        <v>28</v>
      </c>
      <c r="F699" s="170" t="s">
        <v>679</v>
      </c>
      <c r="G699" s="171"/>
      <c r="H699" s="11" t="s">
        <v>1546</v>
      </c>
      <c r="I699" s="14">
        <v>2.6</v>
      </c>
      <c r="J699" s="121">
        <f t="shared" si="10"/>
        <v>5.2</v>
      </c>
      <c r="K699" s="127"/>
    </row>
    <row r="700" spans="1:11" ht="24">
      <c r="A700" s="126"/>
      <c r="B700" s="119">
        <v>2</v>
      </c>
      <c r="C700" s="10" t="s">
        <v>1544</v>
      </c>
      <c r="D700" s="130" t="s">
        <v>1545</v>
      </c>
      <c r="E700" s="130" t="s">
        <v>28</v>
      </c>
      <c r="F700" s="170" t="s">
        <v>277</v>
      </c>
      <c r="G700" s="171"/>
      <c r="H700" s="11" t="s">
        <v>1546</v>
      </c>
      <c r="I700" s="14">
        <v>2.6</v>
      </c>
      <c r="J700" s="121">
        <f t="shared" si="10"/>
        <v>5.2</v>
      </c>
      <c r="K700" s="127"/>
    </row>
    <row r="701" spans="1:11" ht="24">
      <c r="A701" s="126"/>
      <c r="B701" s="119">
        <v>2</v>
      </c>
      <c r="C701" s="10" t="s">
        <v>1544</v>
      </c>
      <c r="D701" s="130" t="s">
        <v>1545</v>
      </c>
      <c r="E701" s="130" t="s">
        <v>28</v>
      </c>
      <c r="F701" s="170" t="s">
        <v>278</v>
      </c>
      <c r="G701" s="171"/>
      <c r="H701" s="11" t="s">
        <v>1546</v>
      </c>
      <c r="I701" s="14">
        <v>2.6</v>
      </c>
      <c r="J701" s="121">
        <f t="shared" si="10"/>
        <v>5.2</v>
      </c>
      <c r="K701" s="127"/>
    </row>
    <row r="702" spans="1:11" ht="24">
      <c r="A702" s="126"/>
      <c r="B702" s="119">
        <v>2</v>
      </c>
      <c r="C702" s="10" t="s">
        <v>1544</v>
      </c>
      <c r="D702" s="130" t="s">
        <v>1545</v>
      </c>
      <c r="E702" s="130" t="s">
        <v>28</v>
      </c>
      <c r="F702" s="170" t="s">
        <v>804</v>
      </c>
      <c r="G702" s="171"/>
      <c r="H702" s="11" t="s">
        <v>1546</v>
      </c>
      <c r="I702" s="14">
        <v>2.6</v>
      </c>
      <c r="J702" s="121">
        <f t="shared" si="10"/>
        <v>5.2</v>
      </c>
      <c r="K702" s="127"/>
    </row>
    <row r="703" spans="1:11" ht="24">
      <c r="A703" s="126"/>
      <c r="B703" s="119">
        <v>10</v>
      </c>
      <c r="C703" s="10" t="s">
        <v>1544</v>
      </c>
      <c r="D703" s="130" t="s">
        <v>1545</v>
      </c>
      <c r="E703" s="130" t="s">
        <v>30</v>
      </c>
      <c r="F703" s="170" t="s">
        <v>279</v>
      </c>
      <c r="G703" s="171"/>
      <c r="H703" s="11" t="s">
        <v>1546</v>
      </c>
      <c r="I703" s="14">
        <v>2.6</v>
      </c>
      <c r="J703" s="121">
        <f t="shared" si="10"/>
        <v>26</v>
      </c>
      <c r="K703" s="127"/>
    </row>
    <row r="704" spans="1:11" ht="24">
      <c r="A704" s="126"/>
      <c r="B704" s="119">
        <v>2</v>
      </c>
      <c r="C704" s="10" t="s">
        <v>1544</v>
      </c>
      <c r="D704" s="130" t="s">
        <v>1545</v>
      </c>
      <c r="E704" s="130" t="s">
        <v>30</v>
      </c>
      <c r="F704" s="170" t="s">
        <v>679</v>
      </c>
      <c r="G704" s="171"/>
      <c r="H704" s="11" t="s">
        <v>1546</v>
      </c>
      <c r="I704" s="14">
        <v>2.6</v>
      </c>
      <c r="J704" s="121">
        <f t="shared" si="10"/>
        <v>5.2</v>
      </c>
      <c r="K704" s="127"/>
    </row>
    <row r="705" spans="1:11" ht="24">
      <c r="A705" s="126"/>
      <c r="B705" s="119">
        <v>2</v>
      </c>
      <c r="C705" s="10" t="s">
        <v>1544</v>
      </c>
      <c r="D705" s="130" t="s">
        <v>1545</v>
      </c>
      <c r="E705" s="130" t="s">
        <v>30</v>
      </c>
      <c r="F705" s="170" t="s">
        <v>277</v>
      </c>
      <c r="G705" s="171"/>
      <c r="H705" s="11" t="s">
        <v>1546</v>
      </c>
      <c r="I705" s="14">
        <v>2.6</v>
      </c>
      <c r="J705" s="121">
        <f t="shared" si="10"/>
        <v>5.2</v>
      </c>
      <c r="K705" s="127"/>
    </row>
    <row r="706" spans="1:11" ht="24">
      <c r="A706" s="126"/>
      <c r="B706" s="119">
        <v>2</v>
      </c>
      <c r="C706" s="10" t="s">
        <v>1544</v>
      </c>
      <c r="D706" s="130" t="s">
        <v>1545</v>
      </c>
      <c r="E706" s="130" t="s">
        <v>30</v>
      </c>
      <c r="F706" s="170" t="s">
        <v>278</v>
      </c>
      <c r="G706" s="171"/>
      <c r="H706" s="11" t="s">
        <v>1546</v>
      </c>
      <c r="I706" s="14">
        <v>2.6</v>
      </c>
      <c r="J706" s="121">
        <f t="shared" si="10"/>
        <v>5.2</v>
      </c>
      <c r="K706" s="127"/>
    </row>
    <row r="707" spans="1:11" ht="24">
      <c r="A707" s="126"/>
      <c r="B707" s="119">
        <v>2</v>
      </c>
      <c r="C707" s="10" t="s">
        <v>1544</v>
      </c>
      <c r="D707" s="130" t="s">
        <v>1545</v>
      </c>
      <c r="E707" s="130" t="s">
        <v>30</v>
      </c>
      <c r="F707" s="170" t="s">
        <v>804</v>
      </c>
      <c r="G707" s="171"/>
      <c r="H707" s="11" t="s">
        <v>1546</v>
      </c>
      <c r="I707" s="14">
        <v>2.6</v>
      </c>
      <c r="J707" s="121">
        <f t="shared" si="10"/>
        <v>5.2</v>
      </c>
      <c r="K707" s="127"/>
    </row>
    <row r="708" spans="1:11" ht="24">
      <c r="A708" s="126"/>
      <c r="B708" s="119">
        <v>10</v>
      </c>
      <c r="C708" s="10" t="s">
        <v>1544</v>
      </c>
      <c r="D708" s="130" t="s">
        <v>1545</v>
      </c>
      <c r="E708" s="130" t="s">
        <v>31</v>
      </c>
      <c r="F708" s="170" t="s">
        <v>279</v>
      </c>
      <c r="G708" s="171"/>
      <c r="H708" s="11" t="s">
        <v>1546</v>
      </c>
      <c r="I708" s="14">
        <v>2.6</v>
      </c>
      <c r="J708" s="121">
        <f t="shared" si="10"/>
        <v>26</v>
      </c>
      <c r="K708" s="127"/>
    </row>
    <row r="709" spans="1:11" ht="24">
      <c r="A709" s="126"/>
      <c r="B709" s="119">
        <v>2</v>
      </c>
      <c r="C709" s="10" t="s">
        <v>1544</v>
      </c>
      <c r="D709" s="130" t="s">
        <v>1545</v>
      </c>
      <c r="E709" s="130" t="s">
        <v>31</v>
      </c>
      <c r="F709" s="170" t="s">
        <v>679</v>
      </c>
      <c r="G709" s="171"/>
      <c r="H709" s="11" t="s">
        <v>1546</v>
      </c>
      <c r="I709" s="14">
        <v>2.6</v>
      </c>
      <c r="J709" s="121">
        <f t="shared" si="10"/>
        <v>5.2</v>
      </c>
      <c r="K709" s="127"/>
    </row>
    <row r="710" spans="1:11" ht="24">
      <c r="A710" s="126"/>
      <c r="B710" s="119">
        <v>2</v>
      </c>
      <c r="C710" s="10" t="s">
        <v>1544</v>
      </c>
      <c r="D710" s="130" t="s">
        <v>1545</v>
      </c>
      <c r="E710" s="130" t="s">
        <v>31</v>
      </c>
      <c r="F710" s="170" t="s">
        <v>277</v>
      </c>
      <c r="G710" s="171"/>
      <c r="H710" s="11" t="s">
        <v>1546</v>
      </c>
      <c r="I710" s="14">
        <v>2.6</v>
      </c>
      <c r="J710" s="121">
        <f t="shared" si="10"/>
        <v>5.2</v>
      </c>
      <c r="K710" s="127"/>
    </row>
    <row r="711" spans="1:11" ht="24">
      <c r="A711" s="126"/>
      <c r="B711" s="119">
        <v>2</v>
      </c>
      <c r="C711" s="10" t="s">
        <v>1544</v>
      </c>
      <c r="D711" s="130" t="s">
        <v>1545</v>
      </c>
      <c r="E711" s="130" t="s">
        <v>31</v>
      </c>
      <c r="F711" s="170" t="s">
        <v>278</v>
      </c>
      <c r="G711" s="171"/>
      <c r="H711" s="11" t="s">
        <v>1546</v>
      </c>
      <c r="I711" s="14">
        <v>2.6</v>
      </c>
      <c r="J711" s="121">
        <f t="shared" si="10"/>
        <v>5.2</v>
      </c>
      <c r="K711" s="127"/>
    </row>
    <row r="712" spans="1:11" ht="24">
      <c r="A712" s="126"/>
      <c r="B712" s="119">
        <v>2</v>
      </c>
      <c r="C712" s="10" t="s">
        <v>1544</v>
      </c>
      <c r="D712" s="130" t="s">
        <v>1545</v>
      </c>
      <c r="E712" s="130" t="s">
        <v>31</v>
      </c>
      <c r="F712" s="170" t="s">
        <v>804</v>
      </c>
      <c r="G712" s="171"/>
      <c r="H712" s="11" t="s">
        <v>1546</v>
      </c>
      <c r="I712" s="14">
        <v>2.6</v>
      </c>
      <c r="J712" s="121">
        <f t="shared" si="10"/>
        <v>5.2</v>
      </c>
      <c r="K712" s="127"/>
    </row>
    <row r="713" spans="1:11" ht="24">
      <c r="A713" s="126"/>
      <c r="B713" s="119">
        <v>2</v>
      </c>
      <c r="C713" s="10" t="s">
        <v>1544</v>
      </c>
      <c r="D713" s="130" t="s">
        <v>1545</v>
      </c>
      <c r="E713" s="130" t="s">
        <v>95</v>
      </c>
      <c r="F713" s="170" t="s">
        <v>279</v>
      </c>
      <c r="G713" s="171"/>
      <c r="H713" s="11" t="s">
        <v>1546</v>
      </c>
      <c r="I713" s="14">
        <v>2.6</v>
      </c>
      <c r="J713" s="121">
        <f t="shared" si="10"/>
        <v>5.2</v>
      </c>
      <c r="K713" s="127"/>
    </row>
    <row r="714" spans="1:11" ht="24">
      <c r="A714" s="126"/>
      <c r="B714" s="148">
        <v>0</v>
      </c>
      <c r="C714" s="145" t="s">
        <v>1544</v>
      </c>
      <c r="D714" s="143" t="s">
        <v>1545</v>
      </c>
      <c r="E714" s="143" t="s">
        <v>95</v>
      </c>
      <c r="F714" s="178" t="s">
        <v>679</v>
      </c>
      <c r="G714" s="179"/>
      <c r="H714" s="151" t="s">
        <v>1546</v>
      </c>
      <c r="I714" s="162">
        <v>2.6</v>
      </c>
      <c r="J714" s="160">
        <f t="shared" si="10"/>
        <v>0</v>
      </c>
      <c r="K714" s="127"/>
    </row>
    <row r="715" spans="1:11" ht="24">
      <c r="A715" s="126"/>
      <c r="B715" s="119">
        <v>2</v>
      </c>
      <c r="C715" s="10" t="s">
        <v>1544</v>
      </c>
      <c r="D715" s="130" t="s">
        <v>1545</v>
      </c>
      <c r="E715" s="130" t="s">
        <v>95</v>
      </c>
      <c r="F715" s="170" t="s">
        <v>277</v>
      </c>
      <c r="G715" s="171"/>
      <c r="H715" s="11" t="s">
        <v>1546</v>
      </c>
      <c r="I715" s="14">
        <v>2.6</v>
      </c>
      <c r="J715" s="121">
        <f t="shared" si="10"/>
        <v>5.2</v>
      </c>
      <c r="K715" s="127"/>
    </row>
    <row r="716" spans="1:11" ht="24">
      <c r="A716" s="126"/>
      <c r="B716" s="119">
        <v>2</v>
      </c>
      <c r="C716" s="10" t="s">
        <v>1544</v>
      </c>
      <c r="D716" s="130" t="s">
        <v>1545</v>
      </c>
      <c r="E716" s="130" t="s">
        <v>95</v>
      </c>
      <c r="F716" s="170" t="s">
        <v>278</v>
      </c>
      <c r="G716" s="171"/>
      <c r="H716" s="11" t="s">
        <v>1546</v>
      </c>
      <c r="I716" s="14">
        <v>2.6</v>
      </c>
      <c r="J716" s="121">
        <f t="shared" si="10"/>
        <v>5.2</v>
      </c>
      <c r="K716" s="127"/>
    </row>
    <row r="717" spans="1:11" ht="24">
      <c r="A717" s="126"/>
      <c r="B717" s="119">
        <v>2</v>
      </c>
      <c r="C717" s="10" t="s">
        <v>1544</v>
      </c>
      <c r="D717" s="130" t="s">
        <v>1545</v>
      </c>
      <c r="E717" s="130" t="s">
        <v>32</v>
      </c>
      <c r="F717" s="170" t="s">
        <v>279</v>
      </c>
      <c r="G717" s="171"/>
      <c r="H717" s="11" t="s">
        <v>1546</v>
      </c>
      <c r="I717" s="14">
        <v>2.6</v>
      </c>
      <c r="J717" s="121">
        <f t="shared" si="10"/>
        <v>5.2</v>
      </c>
      <c r="K717" s="127"/>
    </row>
    <row r="718" spans="1:11" ht="24">
      <c r="A718" s="126"/>
      <c r="B718" s="119">
        <v>2</v>
      </c>
      <c r="C718" s="10" t="s">
        <v>1544</v>
      </c>
      <c r="D718" s="130" t="s">
        <v>1545</v>
      </c>
      <c r="E718" s="130" t="s">
        <v>32</v>
      </c>
      <c r="F718" s="170" t="s">
        <v>679</v>
      </c>
      <c r="G718" s="171"/>
      <c r="H718" s="11" t="s">
        <v>1546</v>
      </c>
      <c r="I718" s="14">
        <v>2.6</v>
      </c>
      <c r="J718" s="121">
        <f t="shared" si="10"/>
        <v>5.2</v>
      </c>
      <c r="K718" s="127"/>
    </row>
    <row r="719" spans="1:11" ht="24">
      <c r="A719" s="126"/>
      <c r="B719" s="119">
        <v>2</v>
      </c>
      <c r="C719" s="10" t="s">
        <v>1544</v>
      </c>
      <c r="D719" s="130" t="s">
        <v>1545</v>
      </c>
      <c r="E719" s="130" t="s">
        <v>32</v>
      </c>
      <c r="F719" s="170" t="s">
        <v>277</v>
      </c>
      <c r="G719" s="171"/>
      <c r="H719" s="11" t="s">
        <v>1546</v>
      </c>
      <c r="I719" s="14">
        <v>2.6</v>
      </c>
      <c r="J719" s="121">
        <f t="shared" si="10"/>
        <v>5.2</v>
      </c>
      <c r="K719" s="127"/>
    </row>
    <row r="720" spans="1:11" ht="24">
      <c r="A720" s="126"/>
      <c r="B720" s="119">
        <v>2</v>
      </c>
      <c r="C720" s="10" t="s">
        <v>1544</v>
      </c>
      <c r="D720" s="130" t="s">
        <v>1545</v>
      </c>
      <c r="E720" s="130" t="s">
        <v>32</v>
      </c>
      <c r="F720" s="170" t="s">
        <v>278</v>
      </c>
      <c r="G720" s="171"/>
      <c r="H720" s="11" t="s">
        <v>1546</v>
      </c>
      <c r="I720" s="14">
        <v>2.6</v>
      </c>
      <c r="J720" s="121">
        <f t="shared" si="10"/>
        <v>5.2</v>
      </c>
      <c r="K720" s="127"/>
    </row>
    <row r="721" spans="1:11" ht="24">
      <c r="A721" s="126"/>
      <c r="B721" s="119">
        <v>2</v>
      </c>
      <c r="C721" s="10" t="s">
        <v>1544</v>
      </c>
      <c r="D721" s="130" t="s">
        <v>1545</v>
      </c>
      <c r="E721" s="130" t="s">
        <v>32</v>
      </c>
      <c r="F721" s="170" t="s">
        <v>804</v>
      </c>
      <c r="G721" s="171"/>
      <c r="H721" s="11" t="s">
        <v>1546</v>
      </c>
      <c r="I721" s="14">
        <v>2.6</v>
      </c>
      <c r="J721" s="121">
        <f t="shared" si="10"/>
        <v>5.2</v>
      </c>
      <c r="K721" s="127"/>
    </row>
    <row r="722" spans="1:11" ht="24">
      <c r="A722" s="126"/>
      <c r="B722" s="119">
        <v>5</v>
      </c>
      <c r="C722" s="10" t="s">
        <v>1544</v>
      </c>
      <c r="D722" s="130" t="s">
        <v>1547</v>
      </c>
      <c r="E722" s="130" t="s">
        <v>33</v>
      </c>
      <c r="F722" s="170" t="s">
        <v>279</v>
      </c>
      <c r="G722" s="171"/>
      <c r="H722" s="11" t="s">
        <v>1546</v>
      </c>
      <c r="I722" s="14">
        <v>2.75</v>
      </c>
      <c r="J722" s="121">
        <f t="shared" si="10"/>
        <v>13.75</v>
      </c>
      <c r="K722" s="127"/>
    </row>
    <row r="723" spans="1:11" ht="24">
      <c r="A723" s="126"/>
      <c r="B723" s="119">
        <v>5</v>
      </c>
      <c r="C723" s="10" t="s">
        <v>1544</v>
      </c>
      <c r="D723" s="130" t="s">
        <v>1547</v>
      </c>
      <c r="E723" s="130" t="s">
        <v>33</v>
      </c>
      <c r="F723" s="170" t="s">
        <v>679</v>
      </c>
      <c r="G723" s="171"/>
      <c r="H723" s="11" t="s">
        <v>1546</v>
      </c>
      <c r="I723" s="14">
        <v>2.75</v>
      </c>
      <c r="J723" s="121">
        <f t="shared" si="10"/>
        <v>13.75</v>
      </c>
      <c r="K723" s="127"/>
    </row>
    <row r="724" spans="1:11" ht="24">
      <c r="A724" s="126"/>
      <c r="B724" s="119">
        <v>5</v>
      </c>
      <c r="C724" s="10" t="s">
        <v>1544</v>
      </c>
      <c r="D724" s="130" t="s">
        <v>1547</v>
      </c>
      <c r="E724" s="130" t="s">
        <v>33</v>
      </c>
      <c r="F724" s="170" t="s">
        <v>277</v>
      </c>
      <c r="G724" s="171"/>
      <c r="H724" s="11" t="s">
        <v>1546</v>
      </c>
      <c r="I724" s="14">
        <v>2.75</v>
      </c>
      <c r="J724" s="121">
        <f t="shared" si="10"/>
        <v>13.75</v>
      </c>
      <c r="K724" s="127"/>
    </row>
    <row r="725" spans="1:11" ht="24">
      <c r="A725" s="126"/>
      <c r="B725" s="119">
        <v>10</v>
      </c>
      <c r="C725" s="10" t="s">
        <v>1544</v>
      </c>
      <c r="D725" s="130" t="s">
        <v>1547</v>
      </c>
      <c r="E725" s="130" t="s">
        <v>33</v>
      </c>
      <c r="F725" s="170" t="s">
        <v>278</v>
      </c>
      <c r="G725" s="171"/>
      <c r="H725" s="11" t="s">
        <v>1546</v>
      </c>
      <c r="I725" s="14">
        <v>2.75</v>
      </c>
      <c r="J725" s="121">
        <f t="shared" si="10"/>
        <v>27.5</v>
      </c>
      <c r="K725" s="127"/>
    </row>
    <row r="726" spans="1:11" ht="24">
      <c r="A726" s="126"/>
      <c r="B726" s="119">
        <v>5</v>
      </c>
      <c r="C726" s="10" t="s">
        <v>1544</v>
      </c>
      <c r="D726" s="130" t="s">
        <v>1547</v>
      </c>
      <c r="E726" s="130" t="s">
        <v>33</v>
      </c>
      <c r="F726" s="170" t="s">
        <v>804</v>
      </c>
      <c r="G726" s="171"/>
      <c r="H726" s="11" t="s">
        <v>1546</v>
      </c>
      <c r="I726" s="14">
        <v>2.75</v>
      </c>
      <c r="J726" s="121">
        <f t="shared" ref="J726:J780" si="11">I726*B726</f>
        <v>13.75</v>
      </c>
      <c r="K726" s="127"/>
    </row>
    <row r="727" spans="1:11" ht="24">
      <c r="A727" s="126"/>
      <c r="B727" s="119">
        <v>5</v>
      </c>
      <c r="C727" s="10" t="s">
        <v>1544</v>
      </c>
      <c r="D727" s="130" t="s">
        <v>1547</v>
      </c>
      <c r="E727" s="130" t="s">
        <v>34</v>
      </c>
      <c r="F727" s="170" t="s">
        <v>279</v>
      </c>
      <c r="G727" s="171"/>
      <c r="H727" s="11" t="s">
        <v>1546</v>
      </c>
      <c r="I727" s="14">
        <v>2.75</v>
      </c>
      <c r="J727" s="121">
        <f t="shared" si="11"/>
        <v>13.75</v>
      </c>
      <c r="K727" s="127"/>
    </row>
    <row r="728" spans="1:11" ht="24">
      <c r="A728" s="126"/>
      <c r="B728" s="119">
        <v>5</v>
      </c>
      <c r="C728" s="10" t="s">
        <v>1544</v>
      </c>
      <c r="D728" s="130" t="s">
        <v>1547</v>
      </c>
      <c r="E728" s="130" t="s">
        <v>34</v>
      </c>
      <c r="F728" s="170" t="s">
        <v>679</v>
      </c>
      <c r="G728" s="171"/>
      <c r="H728" s="11" t="s">
        <v>1546</v>
      </c>
      <c r="I728" s="14">
        <v>2.75</v>
      </c>
      <c r="J728" s="121">
        <f t="shared" si="11"/>
        <v>13.75</v>
      </c>
      <c r="K728" s="127"/>
    </row>
    <row r="729" spans="1:11" ht="24">
      <c r="A729" s="126"/>
      <c r="B729" s="119">
        <v>5</v>
      </c>
      <c r="C729" s="10" t="s">
        <v>1544</v>
      </c>
      <c r="D729" s="130" t="s">
        <v>1547</v>
      </c>
      <c r="E729" s="130" t="s">
        <v>34</v>
      </c>
      <c r="F729" s="170" t="s">
        <v>277</v>
      </c>
      <c r="G729" s="171"/>
      <c r="H729" s="11" t="s">
        <v>1546</v>
      </c>
      <c r="I729" s="14">
        <v>2.75</v>
      </c>
      <c r="J729" s="121">
        <f t="shared" si="11"/>
        <v>13.75</v>
      </c>
      <c r="K729" s="127"/>
    </row>
    <row r="730" spans="1:11" ht="24">
      <c r="A730" s="126"/>
      <c r="B730" s="119">
        <v>5</v>
      </c>
      <c r="C730" s="10" t="s">
        <v>1544</v>
      </c>
      <c r="D730" s="130" t="s">
        <v>1547</v>
      </c>
      <c r="E730" s="130" t="s">
        <v>34</v>
      </c>
      <c r="F730" s="170" t="s">
        <v>278</v>
      </c>
      <c r="G730" s="171"/>
      <c r="H730" s="11" t="s">
        <v>1546</v>
      </c>
      <c r="I730" s="14">
        <v>2.75</v>
      </c>
      <c r="J730" s="121">
        <f t="shared" si="11"/>
        <v>13.75</v>
      </c>
      <c r="K730" s="127"/>
    </row>
    <row r="731" spans="1:11" ht="24">
      <c r="A731" s="126"/>
      <c r="B731" s="119">
        <v>2</v>
      </c>
      <c r="C731" s="10" t="s">
        <v>1544</v>
      </c>
      <c r="D731" s="130" t="s">
        <v>1548</v>
      </c>
      <c r="E731" s="130" t="s">
        <v>39</v>
      </c>
      <c r="F731" s="170" t="s">
        <v>279</v>
      </c>
      <c r="G731" s="171"/>
      <c r="H731" s="11" t="s">
        <v>1546</v>
      </c>
      <c r="I731" s="14">
        <v>2.89</v>
      </c>
      <c r="J731" s="121">
        <f t="shared" si="11"/>
        <v>5.78</v>
      </c>
      <c r="K731" s="127"/>
    </row>
    <row r="732" spans="1:11" ht="24">
      <c r="A732" s="126"/>
      <c r="B732" s="119">
        <v>2</v>
      </c>
      <c r="C732" s="10" t="s">
        <v>1544</v>
      </c>
      <c r="D732" s="130" t="s">
        <v>1548</v>
      </c>
      <c r="E732" s="130" t="s">
        <v>39</v>
      </c>
      <c r="F732" s="170" t="s">
        <v>679</v>
      </c>
      <c r="G732" s="171"/>
      <c r="H732" s="11" t="s">
        <v>1546</v>
      </c>
      <c r="I732" s="14">
        <v>2.89</v>
      </c>
      <c r="J732" s="121">
        <f t="shared" si="11"/>
        <v>5.78</v>
      </c>
      <c r="K732" s="127"/>
    </row>
    <row r="733" spans="1:11" ht="24">
      <c r="A733" s="126"/>
      <c r="B733" s="119">
        <v>2</v>
      </c>
      <c r="C733" s="10" t="s">
        <v>1544</v>
      </c>
      <c r="D733" s="130" t="s">
        <v>1548</v>
      </c>
      <c r="E733" s="130" t="s">
        <v>39</v>
      </c>
      <c r="F733" s="170" t="s">
        <v>277</v>
      </c>
      <c r="G733" s="171"/>
      <c r="H733" s="11" t="s">
        <v>1546</v>
      </c>
      <c r="I733" s="14">
        <v>2.89</v>
      </c>
      <c r="J733" s="121">
        <f t="shared" si="11"/>
        <v>5.78</v>
      </c>
      <c r="K733" s="127"/>
    </row>
    <row r="734" spans="1:11" ht="24">
      <c r="A734" s="126"/>
      <c r="B734" s="119">
        <v>2</v>
      </c>
      <c r="C734" s="10" t="s">
        <v>1544</v>
      </c>
      <c r="D734" s="130" t="s">
        <v>1548</v>
      </c>
      <c r="E734" s="130" t="s">
        <v>39</v>
      </c>
      <c r="F734" s="170" t="s">
        <v>278</v>
      </c>
      <c r="G734" s="171"/>
      <c r="H734" s="11" t="s">
        <v>1546</v>
      </c>
      <c r="I734" s="14">
        <v>2.89</v>
      </c>
      <c r="J734" s="121">
        <f t="shared" si="11"/>
        <v>5.78</v>
      </c>
      <c r="K734" s="127"/>
    </row>
    <row r="735" spans="1:11" ht="24">
      <c r="A735" s="126"/>
      <c r="B735" s="119">
        <v>2</v>
      </c>
      <c r="C735" s="10" t="s">
        <v>1544</v>
      </c>
      <c r="D735" s="130" t="s">
        <v>1548</v>
      </c>
      <c r="E735" s="130" t="s">
        <v>39</v>
      </c>
      <c r="F735" s="170" t="s">
        <v>804</v>
      </c>
      <c r="G735" s="171"/>
      <c r="H735" s="11" t="s">
        <v>1546</v>
      </c>
      <c r="I735" s="14">
        <v>2.89</v>
      </c>
      <c r="J735" s="121">
        <f t="shared" si="11"/>
        <v>5.78</v>
      </c>
      <c r="K735" s="127"/>
    </row>
    <row r="736" spans="1:11" ht="24">
      <c r="A736" s="126"/>
      <c r="B736" s="119">
        <v>2</v>
      </c>
      <c r="C736" s="10" t="s">
        <v>1544</v>
      </c>
      <c r="D736" s="130" t="s">
        <v>1548</v>
      </c>
      <c r="E736" s="130" t="s">
        <v>40</v>
      </c>
      <c r="F736" s="170" t="s">
        <v>279</v>
      </c>
      <c r="G736" s="171"/>
      <c r="H736" s="11" t="s">
        <v>1546</v>
      </c>
      <c r="I736" s="14">
        <v>2.89</v>
      </c>
      <c r="J736" s="121">
        <f t="shared" si="11"/>
        <v>5.78</v>
      </c>
      <c r="K736" s="127"/>
    </row>
    <row r="737" spans="1:11" ht="24">
      <c r="A737" s="126"/>
      <c r="B737" s="119">
        <v>2</v>
      </c>
      <c r="C737" s="10" t="s">
        <v>1544</v>
      </c>
      <c r="D737" s="130" t="s">
        <v>1548</v>
      </c>
      <c r="E737" s="130" t="s">
        <v>40</v>
      </c>
      <c r="F737" s="170" t="s">
        <v>679</v>
      </c>
      <c r="G737" s="171"/>
      <c r="H737" s="11" t="s">
        <v>1546</v>
      </c>
      <c r="I737" s="14">
        <v>2.89</v>
      </c>
      <c r="J737" s="121">
        <f t="shared" si="11"/>
        <v>5.78</v>
      </c>
      <c r="K737" s="127"/>
    </row>
    <row r="738" spans="1:11" ht="24">
      <c r="A738" s="126"/>
      <c r="B738" s="119">
        <v>2</v>
      </c>
      <c r="C738" s="10" t="s">
        <v>1544</v>
      </c>
      <c r="D738" s="130" t="s">
        <v>1548</v>
      </c>
      <c r="E738" s="130" t="s">
        <v>40</v>
      </c>
      <c r="F738" s="170" t="s">
        <v>277</v>
      </c>
      <c r="G738" s="171"/>
      <c r="H738" s="11" t="s">
        <v>1546</v>
      </c>
      <c r="I738" s="14">
        <v>2.89</v>
      </c>
      <c r="J738" s="121">
        <f t="shared" si="11"/>
        <v>5.78</v>
      </c>
      <c r="K738" s="127"/>
    </row>
    <row r="739" spans="1:11" ht="24">
      <c r="A739" s="126"/>
      <c r="B739" s="119">
        <v>2</v>
      </c>
      <c r="C739" s="10" t="s">
        <v>1544</v>
      </c>
      <c r="D739" s="130" t="s">
        <v>1548</v>
      </c>
      <c r="E739" s="130" t="s">
        <v>40</v>
      </c>
      <c r="F739" s="170" t="s">
        <v>278</v>
      </c>
      <c r="G739" s="171"/>
      <c r="H739" s="11" t="s">
        <v>1546</v>
      </c>
      <c r="I739" s="14">
        <v>2.89</v>
      </c>
      <c r="J739" s="121">
        <f t="shared" si="11"/>
        <v>5.78</v>
      </c>
      <c r="K739" s="127"/>
    </row>
    <row r="740" spans="1:11" ht="24">
      <c r="A740" s="126"/>
      <c r="B740" s="119">
        <v>2</v>
      </c>
      <c r="C740" s="10" t="s">
        <v>1544</v>
      </c>
      <c r="D740" s="130" t="s">
        <v>1548</v>
      </c>
      <c r="E740" s="130" t="s">
        <v>40</v>
      </c>
      <c r="F740" s="170" t="s">
        <v>804</v>
      </c>
      <c r="G740" s="171"/>
      <c r="H740" s="11" t="s">
        <v>1546</v>
      </c>
      <c r="I740" s="14">
        <v>2.89</v>
      </c>
      <c r="J740" s="121">
        <f t="shared" si="11"/>
        <v>5.78</v>
      </c>
      <c r="K740" s="127"/>
    </row>
    <row r="741" spans="1:11" ht="24">
      <c r="A741" s="126"/>
      <c r="B741" s="119">
        <v>2</v>
      </c>
      <c r="C741" s="10" t="s">
        <v>1544</v>
      </c>
      <c r="D741" s="130" t="s">
        <v>1548</v>
      </c>
      <c r="E741" s="130" t="s">
        <v>42</v>
      </c>
      <c r="F741" s="170" t="s">
        <v>279</v>
      </c>
      <c r="G741" s="171"/>
      <c r="H741" s="11" t="s">
        <v>1546</v>
      </c>
      <c r="I741" s="14">
        <v>2.89</v>
      </c>
      <c r="J741" s="121">
        <f t="shared" si="11"/>
        <v>5.78</v>
      </c>
      <c r="K741" s="127"/>
    </row>
    <row r="742" spans="1:11" ht="24">
      <c r="A742" s="126"/>
      <c r="B742" s="119">
        <v>2</v>
      </c>
      <c r="C742" s="10" t="s">
        <v>1544</v>
      </c>
      <c r="D742" s="130" t="s">
        <v>1548</v>
      </c>
      <c r="E742" s="130" t="s">
        <v>42</v>
      </c>
      <c r="F742" s="170" t="s">
        <v>679</v>
      </c>
      <c r="G742" s="171"/>
      <c r="H742" s="11" t="s">
        <v>1546</v>
      </c>
      <c r="I742" s="14">
        <v>2.89</v>
      </c>
      <c r="J742" s="121">
        <f t="shared" si="11"/>
        <v>5.78</v>
      </c>
      <c r="K742" s="127"/>
    </row>
    <row r="743" spans="1:11" ht="24">
      <c r="A743" s="126"/>
      <c r="B743" s="119">
        <v>2</v>
      </c>
      <c r="C743" s="10" t="s">
        <v>1544</v>
      </c>
      <c r="D743" s="130" t="s">
        <v>1548</v>
      </c>
      <c r="E743" s="130" t="s">
        <v>42</v>
      </c>
      <c r="F743" s="170" t="s">
        <v>277</v>
      </c>
      <c r="G743" s="171"/>
      <c r="H743" s="11" t="s">
        <v>1546</v>
      </c>
      <c r="I743" s="14">
        <v>2.89</v>
      </c>
      <c r="J743" s="121">
        <f t="shared" si="11"/>
        <v>5.78</v>
      </c>
      <c r="K743" s="127"/>
    </row>
    <row r="744" spans="1:11" ht="24">
      <c r="A744" s="126"/>
      <c r="B744" s="119">
        <v>2</v>
      </c>
      <c r="C744" s="10" t="s">
        <v>1544</v>
      </c>
      <c r="D744" s="130" t="s">
        <v>1548</v>
      </c>
      <c r="E744" s="130" t="s">
        <v>42</v>
      </c>
      <c r="F744" s="170" t="s">
        <v>278</v>
      </c>
      <c r="G744" s="171"/>
      <c r="H744" s="11" t="s">
        <v>1546</v>
      </c>
      <c r="I744" s="14">
        <v>2.89</v>
      </c>
      <c r="J744" s="121">
        <f t="shared" si="11"/>
        <v>5.78</v>
      </c>
      <c r="K744" s="127"/>
    </row>
    <row r="745" spans="1:11" ht="24">
      <c r="A745" s="126"/>
      <c r="B745" s="119">
        <v>2</v>
      </c>
      <c r="C745" s="10" t="s">
        <v>1544</v>
      </c>
      <c r="D745" s="130" t="s">
        <v>1548</v>
      </c>
      <c r="E745" s="130" t="s">
        <v>42</v>
      </c>
      <c r="F745" s="170" t="s">
        <v>804</v>
      </c>
      <c r="G745" s="171"/>
      <c r="H745" s="11" t="s">
        <v>1546</v>
      </c>
      <c r="I745" s="14">
        <v>2.89</v>
      </c>
      <c r="J745" s="121">
        <f t="shared" si="11"/>
        <v>5.78</v>
      </c>
      <c r="K745" s="127"/>
    </row>
    <row r="746" spans="1:11" ht="24">
      <c r="A746" s="126"/>
      <c r="B746" s="119">
        <v>2</v>
      </c>
      <c r="C746" s="10" t="s">
        <v>1544</v>
      </c>
      <c r="D746" s="130" t="s">
        <v>1545</v>
      </c>
      <c r="E746" s="130" t="s">
        <v>1405</v>
      </c>
      <c r="F746" s="170" t="s">
        <v>279</v>
      </c>
      <c r="G746" s="171"/>
      <c r="H746" s="11" t="s">
        <v>1546</v>
      </c>
      <c r="I746" s="14">
        <v>2.6</v>
      </c>
      <c r="J746" s="121">
        <f t="shared" si="11"/>
        <v>5.2</v>
      </c>
      <c r="K746" s="127"/>
    </row>
    <row r="747" spans="1:11" ht="24">
      <c r="A747" s="126"/>
      <c r="B747" s="119">
        <v>2</v>
      </c>
      <c r="C747" s="10" t="s">
        <v>1544</v>
      </c>
      <c r="D747" s="130" t="s">
        <v>1545</v>
      </c>
      <c r="E747" s="130" t="s">
        <v>1405</v>
      </c>
      <c r="F747" s="170" t="s">
        <v>679</v>
      </c>
      <c r="G747" s="171"/>
      <c r="H747" s="11" t="s">
        <v>1546</v>
      </c>
      <c r="I747" s="14">
        <v>2.6</v>
      </c>
      <c r="J747" s="121">
        <f t="shared" si="11"/>
        <v>5.2</v>
      </c>
      <c r="K747" s="127"/>
    </row>
    <row r="748" spans="1:11" ht="24">
      <c r="A748" s="126"/>
      <c r="B748" s="119">
        <v>2</v>
      </c>
      <c r="C748" s="10" t="s">
        <v>1544</v>
      </c>
      <c r="D748" s="130" t="s">
        <v>1545</v>
      </c>
      <c r="E748" s="130" t="s">
        <v>1405</v>
      </c>
      <c r="F748" s="170" t="s">
        <v>277</v>
      </c>
      <c r="G748" s="171"/>
      <c r="H748" s="11" t="s">
        <v>1546</v>
      </c>
      <c r="I748" s="14">
        <v>2.6</v>
      </c>
      <c r="J748" s="121">
        <f t="shared" si="11"/>
        <v>5.2</v>
      </c>
      <c r="K748" s="127"/>
    </row>
    <row r="749" spans="1:11" ht="24">
      <c r="A749" s="126"/>
      <c r="B749" s="119">
        <v>2</v>
      </c>
      <c r="C749" s="10" t="s">
        <v>1544</v>
      </c>
      <c r="D749" s="130" t="s">
        <v>1545</v>
      </c>
      <c r="E749" s="130" t="s">
        <v>1405</v>
      </c>
      <c r="F749" s="170" t="s">
        <v>278</v>
      </c>
      <c r="G749" s="171"/>
      <c r="H749" s="11" t="s">
        <v>1546</v>
      </c>
      <c r="I749" s="14">
        <v>2.6</v>
      </c>
      <c r="J749" s="121">
        <f t="shared" si="11"/>
        <v>5.2</v>
      </c>
      <c r="K749" s="127"/>
    </row>
    <row r="750" spans="1:11" ht="24">
      <c r="A750" s="126"/>
      <c r="B750" s="119">
        <v>2</v>
      </c>
      <c r="C750" s="10" t="s">
        <v>1544</v>
      </c>
      <c r="D750" s="130" t="s">
        <v>1545</v>
      </c>
      <c r="E750" s="130" t="s">
        <v>1405</v>
      </c>
      <c r="F750" s="170" t="s">
        <v>804</v>
      </c>
      <c r="G750" s="171"/>
      <c r="H750" s="11" t="s">
        <v>1546</v>
      </c>
      <c r="I750" s="14">
        <v>2.6</v>
      </c>
      <c r="J750" s="121">
        <f t="shared" si="11"/>
        <v>5.2</v>
      </c>
      <c r="K750" s="127"/>
    </row>
    <row r="751" spans="1:11" ht="24">
      <c r="A751" s="126"/>
      <c r="B751" s="119">
        <v>3</v>
      </c>
      <c r="C751" s="10" t="s">
        <v>1549</v>
      </c>
      <c r="D751" s="130" t="s">
        <v>1550</v>
      </c>
      <c r="E751" s="130" t="s">
        <v>28</v>
      </c>
      <c r="F751" s="170" t="s">
        <v>279</v>
      </c>
      <c r="G751" s="171"/>
      <c r="H751" s="11" t="s">
        <v>1551</v>
      </c>
      <c r="I751" s="14">
        <v>2.95</v>
      </c>
      <c r="J751" s="121">
        <f t="shared" si="11"/>
        <v>8.8500000000000014</v>
      </c>
      <c r="K751" s="127"/>
    </row>
    <row r="752" spans="1:11" ht="24">
      <c r="A752" s="126"/>
      <c r="B752" s="119">
        <v>3</v>
      </c>
      <c r="C752" s="10" t="s">
        <v>1549</v>
      </c>
      <c r="D752" s="130" t="s">
        <v>1550</v>
      </c>
      <c r="E752" s="130" t="s">
        <v>28</v>
      </c>
      <c r="F752" s="170" t="s">
        <v>679</v>
      </c>
      <c r="G752" s="171"/>
      <c r="H752" s="11" t="s">
        <v>1551</v>
      </c>
      <c r="I752" s="14">
        <v>2.95</v>
      </c>
      <c r="J752" s="121">
        <f t="shared" si="11"/>
        <v>8.8500000000000014</v>
      </c>
      <c r="K752" s="127"/>
    </row>
    <row r="753" spans="1:18" ht="24">
      <c r="A753" s="126"/>
      <c r="B753" s="119">
        <v>3</v>
      </c>
      <c r="C753" s="10" t="s">
        <v>1549</v>
      </c>
      <c r="D753" s="130" t="s">
        <v>1550</v>
      </c>
      <c r="E753" s="130" t="s">
        <v>28</v>
      </c>
      <c r="F753" s="170" t="s">
        <v>277</v>
      </c>
      <c r="G753" s="171"/>
      <c r="H753" s="11" t="s">
        <v>1551</v>
      </c>
      <c r="I753" s="14">
        <v>2.95</v>
      </c>
      <c r="J753" s="121">
        <f t="shared" si="11"/>
        <v>8.8500000000000014</v>
      </c>
      <c r="K753" s="127"/>
    </row>
    <row r="754" spans="1:18" ht="24">
      <c r="A754" s="126"/>
      <c r="B754" s="119">
        <v>3</v>
      </c>
      <c r="C754" s="10" t="s">
        <v>1549</v>
      </c>
      <c r="D754" s="130" t="s">
        <v>1550</v>
      </c>
      <c r="E754" s="130" t="s">
        <v>28</v>
      </c>
      <c r="F754" s="170" t="s">
        <v>278</v>
      </c>
      <c r="G754" s="171"/>
      <c r="H754" s="11" t="s">
        <v>1551</v>
      </c>
      <c r="I754" s="14">
        <v>2.95</v>
      </c>
      <c r="J754" s="121">
        <f t="shared" si="11"/>
        <v>8.8500000000000014</v>
      </c>
      <c r="K754" s="127"/>
    </row>
    <row r="755" spans="1:18" ht="24">
      <c r="A755" s="126"/>
      <c r="B755" s="119">
        <v>3</v>
      </c>
      <c r="C755" s="10" t="s">
        <v>1549</v>
      </c>
      <c r="D755" s="130" t="s">
        <v>1550</v>
      </c>
      <c r="E755" s="130" t="s">
        <v>30</v>
      </c>
      <c r="F755" s="170" t="s">
        <v>279</v>
      </c>
      <c r="G755" s="171"/>
      <c r="H755" s="11" t="s">
        <v>1551</v>
      </c>
      <c r="I755" s="14">
        <v>2.95</v>
      </c>
      <c r="J755" s="121">
        <f t="shared" si="11"/>
        <v>8.8500000000000014</v>
      </c>
      <c r="K755" s="127"/>
    </row>
    <row r="756" spans="1:18" ht="24">
      <c r="A756" s="126"/>
      <c r="B756" s="119">
        <v>3</v>
      </c>
      <c r="C756" s="10" t="s">
        <v>1549</v>
      </c>
      <c r="D756" s="130" t="s">
        <v>1550</v>
      </c>
      <c r="E756" s="130" t="s">
        <v>30</v>
      </c>
      <c r="F756" s="170" t="s">
        <v>679</v>
      </c>
      <c r="G756" s="171"/>
      <c r="H756" s="11" t="s">
        <v>1551</v>
      </c>
      <c r="I756" s="14">
        <v>2.95</v>
      </c>
      <c r="J756" s="121">
        <f t="shared" si="11"/>
        <v>8.8500000000000014</v>
      </c>
      <c r="K756" s="127"/>
    </row>
    <row r="757" spans="1:18" ht="24">
      <c r="A757" s="126"/>
      <c r="B757" s="119">
        <v>3</v>
      </c>
      <c r="C757" s="10" t="s">
        <v>1549</v>
      </c>
      <c r="D757" s="130" t="s">
        <v>1550</v>
      </c>
      <c r="E757" s="130" t="s">
        <v>30</v>
      </c>
      <c r="F757" s="170" t="s">
        <v>277</v>
      </c>
      <c r="G757" s="171"/>
      <c r="H757" s="11" t="s">
        <v>1551</v>
      </c>
      <c r="I757" s="14">
        <v>2.95</v>
      </c>
      <c r="J757" s="121">
        <f t="shared" si="11"/>
        <v>8.8500000000000014</v>
      </c>
      <c r="K757" s="127"/>
    </row>
    <row r="758" spans="1:18" ht="24">
      <c r="A758" s="126"/>
      <c r="B758" s="119">
        <v>3</v>
      </c>
      <c r="C758" s="10" t="s">
        <v>1549</v>
      </c>
      <c r="D758" s="130" t="s">
        <v>1550</v>
      </c>
      <c r="E758" s="130" t="s">
        <v>30</v>
      </c>
      <c r="F758" s="170" t="s">
        <v>278</v>
      </c>
      <c r="G758" s="171"/>
      <c r="H758" s="11" t="s">
        <v>1551</v>
      </c>
      <c r="I758" s="14">
        <v>2.95</v>
      </c>
      <c r="J758" s="121">
        <f t="shared" si="11"/>
        <v>8.8500000000000014</v>
      </c>
      <c r="K758" s="127"/>
    </row>
    <row r="759" spans="1:18" ht="24">
      <c r="A759" s="126"/>
      <c r="B759" s="119">
        <v>3</v>
      </c>
      <c r="C759" s="10" t="s">
        <v>1549</v>
      </c>
      <c r="D759" s="130" t="s">
        <v>1550</v>
      </c>
      <c r="E759" s="130" t="s">
        <v>30</v>
      </c>
      <c r="F759" s="170" t="s">
        <v>804</v>
      </c>
      <c r="G759" s="171"/>
      <c r="H759" s="11" t="s">
        <v>1551</v>
      </c>
      <c r="I759" s="14">
        <v>2.95</v>
      </c>
      <c r="J759" s="121">
        <f t="shared" si="11"/>
        <v>8.8500000000000014</v>
      </c>
      <c r="K759" s="127"/>
    </row>
    <row r="760" spans="1:18" ht="24">
      <c r="A760" s="126"/>
      <c r="B760" s="119">
        <v>3</v>
      </c>
      <c r="C760" s="10" t="s">
        <v>1549</v>
      </c>
      <c r="D760" s="130" t="s">
        <v>1550</v>
      </c>
      <c r="E760" s="130" t="s">
        <v>31</v>
      </c>
      <c r="F760" s="170" t="s">
        <v>279</v>
      </c>
      <c r="G760" s="171"/>
      <c r="H760" s="11" t="s">
        <v>1551</v>
      </c>
      <c r="I760" s="14">
        <v>2.95</v>
      </c>
      <c r="J760" s="121">
        <f t="shared" si="11"/>
        <v>8.8500000000000014</v>
      </c>
      <c r="K760" s="127"/>
    </row>
    <row r="761" spans="1:18" ht="24">
      <c r="A761" s="126"/>
      <c r="B761" s="119">
        <v>3</v>
      </c>
      <c r="C761" s="10" t="s">
        <v>1549</v>
      </c>
      <c r="D761" s="130" t="s">
        <v>1550</v>
      </c>
      <c r="E761" s="130" t="s">
        <v>31</v>
      </c>
      <c r="F761" s="170" t="s">
        <v>679</v>
      </c>
      <c r="G761" s="171"/>
      <c r="H761" s="11" t="s">
        <v>1551</v>
      </c>
      <c r="I761" s="14">
        <v>2.95</v>
      </c>
      <c r="J761" s="121">
        <f t="shared" si="11"/>
        <v>8.8500000000000014</v>
      </c>
      <c r="K761" s="127"/>
    </row>
    <row r="762" spans="1:18" ht="24">
      <c r="A762" s="126"/>
      <c r="B762" s="119">
        <v>3</v>
      </c>
      <c r="C762" s="10" t="s">
        <v>1549</v>
      </c>
      <c r="D762" s="130" t="s">
        <v>1550</v>
      </c>
      <c r="E762" s="130" t="s">
        <v>31</v>
      </c>
      <c r="F762" s="170" t="s">
        <v>277</v>
      </c>
      <c r="G762" s="171"/>
      <c r="H762" s="11" t="s">
        <v>1551</v>
      </c>
      <c r="I762" s="14">
        <v>2.95</v>
      </c>
      <c r="J762" s="121">
        <f t="shared" si="11"/>
        <v>8.8500000000000014</v>
      </c>
      <c r="K762" s="127"/>
    </row>
    <row r="763" spans="1:18" ht="24">
      <c r="A763" s="126"/>
      <c r="B763" s="119">
        <v>3</v>
      </c>
      <c r="C763" s="10" t="s">
        <v>1549</v>
      </c>
      <c r="D763" s="130" t="s">
        <v>1550</v>
      </c>
      <c r="E763" s="130" t="s">
        <v>31</v>
      </c>
      <c r="F763" s="170" t="s">
        <v>278</v>
      </c>
      <c r="G763" s="171"/>
      <c r="H763" s="11" t="s">
        <v>1551</v>
      </c>
      <c r="I763" s="14">
        <v>2.95</v>
      </c>
      <c r="J763" s="121">
        <f t="shared" si="11"/>
        <v>8.8500000000000014</v>
      </c>
      <c r="K763" s="127"/>
    </row>
    <row r="764" spans="1:18" ht="24">
      <c r="A764" s="126"/>
      <c r="B764" s="119">
        <v>3</v>
      </c>
      <c r="C764" s="10" t="s">
        <v>1549</v>
      </c>
      <c r="D764" s="130" t="s">
        <v>1550</v>
      </c>
      <c r="E764" s="130" t="s">
        <v>31</v>
      </c>
      <c r="F764" s="170" t="s">
        <v>804</v>
      </c>
      <c r="G764" s="171"/>
      <c r="H764" s="11" t="s">
        <v>1551</v>
      </c>
      <c r="I764" s="14">
        <v>2.95</v>
      </c>
      <c r="J764" s="121">
        <f t="shared" si="11"/>
        <v>8.8500000000000014</v>
      </c>
      <c r="K764" s="127"/>
    </row>
    <row r="765" spans="1:18" ht="24">
      <c r="A765" s="126"/>
      <c r="B765" s="119">
        <v>3</v>
      </c>
      <c r="C765" s="10" t="s">
        <v>1549</v>
      </c>
      <c r="D765" s="130" t="s">
        <v>1550</v>
      </c>
      <c r="E765" s="130" t="s">
        <v>32</v>
      </c>
      <c r="F765" s="170" t="s">
        <v>279</v>
      </c>
      <c r="G765" s="171"/>
      <c r="H765" s="11" t="s">
        <v>1551</v>
      </c>
      <c r="I765" s="14">
        <v>2.95</v>
      </c>
      <c r="J765" s="121">
        <f t="shared" si="11"/>
        <v>8.8500000000000014</v>
      </c>
      <c r="K765" s="127"/>
    </row>
    <row r="766" spans="1:18" ht="24">
      <c r="A766" s="126"/>
      <c r="B766" s="119">
        <v>3</v>
      </c>
      <c r="C766" s="10" t="s">
        <v>1549</v>
      </c>
      <c r="D766" s="130" t="s">
        <v>1550</v>
      </c>
      <c r="E766" s="130" t="s">
        <v>32</v>
      </c>
      <c r="F766" s="170" t="s">
        <v>679</v>
      </c>
      <c r="G766" s="171"/>
      <c r="H766" s="11" t="s">
        <v>1551</v>
      </c>
      <c r="I766" s="14">
        <v>2.95</v>
      </c>
      <c r="J766" s="121">
        <f t="shared" si="11"/>
        <v>8.8500000000000014</v>
      </c>
      <c r="K766" s="127"/>
    </row>
    <row r="767" spans="1:18" ht="24">
      <c r="A767" s="126"/>
      <c r="B767" s="119">
        <v>3</v>
      </c>
      <c r="C767" s="10" t="s">
        <v>1549</v>
      </c>
      <c r="D767" s="130" t="s">
        <v>1550</v>
      </c>
      <c r="E767" s="130" t="s">
        <v>32</v>
      </c>
      <c r="F767" s="170" t="s">
        <v>277</v>
      </c>
      <c r="G767" s="171"/>
      <c r="H767" s="11" t="s">
        <v>1551</v>
      </c>
      <c r="I767" s="14">
        <v>2.95</v>
      </c>
      <c r="J767" s="121">
        <f t="shared" si="11"/>
        <v>8.8500000000000014</v>
      </c>
      <c r="K767" s="127"/>
      <c r="R767" s="2" t="s">
        <v>11</v>
      </c>
    </row>
    <row r="768" spans="1:18" ht="24">
      <c r="A768" s="126"/>
      <c r="B768" s="119">
        <v>3</v>
      </c>
      <c r="C768" s="10" t="s">
        <v>1549</v>
      </c>
      <c r="D768" s="130" t="s">
        <v>1550</v>
      </c>
      <c r="E768" s="130" t="s">
        <v>32</v>
      </c>
      <c r="F768" s="170" t="s">
        <v>278</v>
      </c>
      <c r="G768" s="171"/>
      <c r="H768" s="11" t="s">
        <v>1551</v>
      </c>
      <c r="I768" s="14">
        <v>2.95</v>
      </c>
      <c r="J768" s="121">
        <f t="shared" si="11"/>
        <v>8.8500000000000014</v>
      </c>
      <c r="K768" s="127"/>
    </row>
    <row r="769" spans="1:11" ht="24">
      <c r="A769" s="126"/>
      <c r="B769" s="119">
        <v>3</v>
      </c>
      <c r="C769" s="10" t="s">
        <v>1549</v>
      </c>
      <c r="D769" s="130" t="s">
        <v>1550</v>
      </c>
      <c r="E769" s="130" t="s">
        <v>32</v>
      </c>
      <c r="F769" s="170" t="s">
        <v>804</v>
      </c>
      <c r="G769" s="171"/>
      <c r="H769" s="11" t="s">
        <v>1551</v>
      </c>
      <c r="I769" s="14">
        <v>2.95</v>
      </c>
      <c r="J769" s="121">
        <f t="shared" si="11"/>
        <v>8.8500000000000014</v>
      </c>
      <c r="K769" s="127"/>
    </row>
    <row r="770" spans="1:11" ht="24">
      <c r="A770" s="126"/>
      <c r="B770" s="119">
        <v>5</v>
      </c>
      <c r="C770" s="10" t="s">
        <v>1552</v>
      </c>
      <c r="D770" s="130" t="s">
        <v>1553</v>
      </c>
      <c r="E770" s="130" t="s">
        <v>30</v>
      </c>
      <c r="F770" s="170"/>
      <c r="G770" s="171"/>
      <c r="H770" s="11" t="s">
        <v>1554</v>
      </c>
      <c r="I770" s="14">
        <v>3.02</v>
      </c>
      <c r="J770" s="121">
        <f t="shared" si="11"/>
        <v>15.1</v>
      </c>
      <c r="K770" s="127"/>
    </row>
    <row r="771" spans="1:11" ht="24">
      <c r="A771" s="126"/>
      <c r="B771" s="119">
        <v>5</v>
      </c>
      <c r="C771" s="10" t="s">
        <v>1552</v>
      </c>
      <c r="D771" s="130" t="s">
        <v>1553</v>
      </c>
      <c r="E771" s="130" t="s">
        <v>31</v>
      </c>
      <c r="F771" s="170"/>
      <c r="G771" s="171"/>
      <c r="H771" s="11" t="s">
        <v>1554</v>
      </c>
      <c r="I771" s="14">
        <v>3.02</v>
      </c>
      <c r="J771" s="121">
        <f t="shared" si="11"/>
        <v>15.1</v>
      </c>
      <c r="K771" s="127"/>
    </row>
    <row r="772" spans="1:11" ht="24">
      <c r="A772" s="126"/>
      <c r="B772" s="119">
        <v>5</v>
      </c>
      <c r="C772" s="10" t="s">
        <v>1555</v>
      </c>
      <c r="D772" s="130" t="s">
        <v>1556</v>
      </c>
      <c r="E772" s="130" t="s">
        <v>30</v>
      </c>
      <c r="F772" s="170"/>
      <c r="G772" s="171"/>
      <c r="H772" s="11" t="s">
        <v>1557</v>
      </c>
      <c r="I772" s="14">
        <v>2.76</v>
      </c>
      <c r="J772" s="121">
        <f t="shared" si="11"/>
        <v>13.799999999999999</v>
      </c>
      <c r="K772" s="127"/>
    </row>
    <row r="773" spans="1:11" ht="24">
      <c r="A773" s="126"/>
      <c r="B773" s="119">
        <v>5</v>
      </c>
      <c r="C773" s="10" t="s">
        <v>1555</v>
      </c>
      <c r="D773" s="130" t="s">
        <v>1556</v>
      </c>
      <c r="E773" s="130" t="s">
        <v>31</v>
      </c>
      <c r="F773" s="170"/>
      <c r="G773" s="171"/>
      <c r="H773" s="11" t="s">
        <v>1557</v>
      </c>
      <c r="I773" s="14">
        <v>2.76</v>
      </c>
      <c r="J773" s="121">
        <f t="shared" si="11"/>
        <v>13.799999999999999</v>
      </c>
      <c r="K773" s="127"/>
    </row>
    <row r="774" spans="1:11" ht="24">
      <c r="A774" s="126"/>
      <c r="B774" s="148">
        <v>0</v>
      </c>
      <c r="C774" s="145" t="s">
        <v>1555</v>
      </c>
      <c r="D774" s="143" t="s">
        <v>1556</v>
      </c>
      <c r="E774" s="143" t="s">
        <v>32</v>
      </c>
      <c r="F774" s="178"/>
      <c r="G774" s="179"/>
      <c r="H774" s="151" t="s">
        <v>1557</v>
      </c>
      <c r="I774" s="162">
        <v>2.76</v>
      </c>
      <c r="J774" s="160">
        <f t="shared" si="11"/>
        <v>0</v>
      </c>
      <c r="K774" s="127"/>
    </row>
    <row r="775" spans="1:11" ht="24">
      <c r="A775" s="126"/>
      <c r="B775" s="119">
        <v>5</v>
      </c>
      <c r="C775" s="10" t="s">
        <v>1558</v>
      </c>
      <c r="D775" s="130" t="s">
        <v>1559</v>
      </c>
      <c r="E775" s="130" t="s">
        <v>657</v>
      </c>
      <c r="F775" s="170"/>
      <c r="G775" s="171"/>
      <c r="H775" s="11" t="s">
        <v>1560</v>
      </c>
      <c r="I775" s="14">
        <v>3.5</v>
      </c>
      <c r="J775" s="121">
        <f t="shared" si="11"/>
        <v>17.5</v>
      </c>
      <c r="K775" s="127"/>
    </row>
    <row r="776" spans="1:11" ht="24">
      <c r="A776" s="126"/>
      <c r="B776" s="119">
        <v>2</v>
      </c>
      <c r="C776" s="10" t="s">
        <v>1561</v>
      </c>
      <c r="D776" s="130" t="s">
        <v>1562</v>
      </c>
      <c r="E776" s="130" t="s">
        <v>30</v>
      </c>
      <c r="F776" s="170"/>
      <c r="G776" s="171"/>
      <c r="H776" s="11" t="s">
        <v>1563</v>
      </c>
      <c r="I776" s="14">
        <v>3.4</v>
      </c>
      <c r="J776" s="121">
        <f t="shared" si="11"/>
        <v>6.8</v>
      </c>
      <c r="K776" s="127"/>
    </row>
    <row r="777" spans="1:11" ht="24">
      <c r="A777" s="126"/>
      <c r="B777" s="119">
        <v>2</v>
      </c>
      <c r="C777" s="10" t="s">
        <v>1561</v>
      </c>
      <c r="D777" s="130" t="s">
        <v>1562</v>
      </c>
      <c r="E777" s="130" t="s">
        <v>31</v>
      </c>
      <c r="F777" s="170"/>
      <c r="G777" s="171"/>
      <c r="H777" s="11" t="s">
        <v>1563</v>
      </c>
      <c r="I777" s="14">
        <v>3.4</v>
      </c>
      <c r="J777" s="121">
        <f t="shared" si="11"/>
        <v>6.8</v>
      </c>
      <c r="K777" s="127"/>
    </row>
    <row r="778" spans="1:11" ht="24">
      <c r="A778" s="126"/>
      <c r="B778" s="119">
        <v>2</v>
      </c>
      <c r="C778" s="10" t="s">
        <v>1561</v>
      </c>
      <c r="D778" s="130" t="s">
        <v>1562</v>
      </c>
      <c r="E778" s="130" t="s">
        <v>32</v>
      </c>
      <c r="F778" s="170"/>
      <c r="G778" s="171"/>
      <c r="H778" s="11" t="s">
        <v>1563</v>
      </c>
      <c r="I778" s="14">
        <v>3.4</v>
      </c>
      <c r="J778" s="121">
        <f t="shared" si="11"/>
        <v>6.8</v>
      </c>
      <c r="K778" s="127"/>
    </row>
    <row r="779" spans="1:11" ht="24">
      <c r="A779" s="126"/>
      <c r="B779" s="119">
        <v>2</v>
      </c>
      <c r="C779" s="10" t="s">
        <v>1561</v>
      </c>
      <c r="D779" s="130" t="s">
        <v>1562</v>
      </c>
      <c r="E779" s="130" t="s">
        <v>33</v>
      </c>
      <c r="F779" s="170"/>
      <c r="G779" s="171"/>
      <c r="H779" s="11" t="s">
        <v>1563</v>
      </c>
      <c r="I779" s="14">
        <v>3.4</v>
      </c>
      <c r="J779" s="121">
        <f t="shared" si="11"/>
        <v>6.8</v>
      </c>
      <c r="K779" s="127"/>
    </row>
    <row r="780" spans="1:11" ht="24">
      <c r="A780" s="126"/>
      <c r="B780" s="120">
        <v>2</v>
      </c>
      <c r="C780" s="12" t="s">
        <v>1561</v>
      </c>
      <c r="D780" s="131" t="s">
        <v>1562</v>
      </c>
      <c r="E780" s="131" t="s">
        <v>34</v>
      </c>
      <c r="F780" s="174"/>
      <c r="G780" s="175"/>
      <c r="H780" s="13" t="s">
        <v>1563</v>
      </c>
      <c r="I780" s="15">
        <v>3.44</v>
      </c>
      <c r="J780" s="122">
        <f t="shared" si="11"/>
        <v>6.88</v>
      </c>
      <c r="K780" s="127"/>
    </row>
    <row r="781" spans="1:11">
      <c r="A781" s="126"/>
      <c r="B781" s="156"/>
      <c r="C781" s="149"/>
      <c r="D781" s="142"/>
      <c r="E781" s="142"/>
      <c r="F781" s="176"/>
      <c r="G781" s="177"/>
      <c r="H781" s="161" t="s">
        <v>1594</v>
      </c>
      <c r="I781" s="163"/>
      <c r="J781" s="165"/>
      <c r="K781" s="127"/>
    </row>
    <row r="782" spans="1:11" ht="24">
      <c r="A782" s="126"/>
      <c r="B782" s="119">
        <v>100</v>
      </c>
      <c r="C782" s="10" t="s">
        <v>1595</v>
      </c>
      <c r="D782" s="130"/>
      <c r="E782" s="130" t="s">
        <v>1597</v>
      </c>
      <c r="F782" s="170"/>
      <c r="G782" s="171"/>
      <c r="H782" s="11" t="s">
        <v>1598</v>
      </c>
      <c r="I782" s="14">
        <v>0.34</v>
      </c>
      <c r="J782" s="121">
        <f>I782*B782</f>
        <v>34</v>
      </c>
      <c r="K782" s="127"/>
    </row>
    <row r="783" spans="1:11" ht="24">
      <c r="A783" s="126"/>
      <c r="B783" s="144">
        <v>25</v>
      </c>
      <c r="C783" s="150" t="s">
        <v>1596</v>
      </c>
      <c r="D783" s="157"/>
      <c r="E783" s="157" t="s">
        <v>1597</v>
      </c>
      <c r="F783" s="172"/>
      <c r="G783" s="173"/>
      <c r="H783" s="153" t="s">
        <v>1599</v>
      </c>
      <c r="I783" s="159">
        <v>0.94</v>
      </c>
      <c r="J783" s="146">
        <f>I783*B783</f>
        <v>23.5</v>
      </c>
      <c r="K783" s="127"/>
    </row>
    <row r="784" spans="1:11">
      <c r="A784" s="126"/>
      <c r="B784" s="138"/>
      <c r="C784" s="138"/>
      <c r="D784" s="138"/>
      <c r="E784" s="138"/>
      <c r="F784" s="138"/>
      <c r="G784" s="138"/>
      <c r="H784" s="138"/>
      <c r="I784" s="139" t="s">
        <v>261</v>
      </c>
      <c r="J784" s="140">
        <f>SUM(J22:J783)</f>
        <v>10830.170000000046</v>
      </c>
      <c r="K784" s="127"/>
    </row>
    <row r="785" spans="1:11">
      <c r="A785" s="126"/>
      <c r="B785" s="138"/>
      <c r="C785" s="138"/>
      <c r="D785" s="138"/>
      <c r="E785" s="138"/>
      <c r="F785" s="138"/>
      <c r="G785" s="138"/>
      <c r="H785" s="138"/>
      <c r="I785" s="139" t="s">
        <v>1600</v>
      </c>
      <c r="J785" s="140">
        <v>-147.36000000000001</v>
      </c>
      <c r="K785" s="127"/>
    </row>
    <row r="786" spans="1:11">
      <c r="A786" s="126"/>
      <c r="B786" s="138"/>
      <c r="C786" s="138"/>
      <c r="D786" s="138"/>
      <c r="E786" s="138"/>
      <c r="F786" s="138"/>
      <c r="G786" s="138"/>
      <c r="H786" s="138"/>
      <c r="I786" s="139" t="s">
        <v>1592</v>
      </c>
      <c r="J786" s="140">
        <f>J784*-40%</f>
        <v>-4332.0680000000184</v>
      </c>
      <c r="K786" s="127"/>
    </row>
    <row r="787" spans="1:11" outlineLevel="1">
      <c r="A787" s="126"/>
      <c r="B787" s="138"/>
      <c r="C787" s="138"/>
      <c r="D787" s="138"/>
      <c r="E787" s="138"/>
      <c r="F787" s="138"/>
      <c r="G787" s="138"/>
      <c r="H787" s="138"/>
      <c r="I787" s="139" t="s">
        <v>1593</v>
      </c>
      <c r="J787" s="140">
        <v>0</v>
      </c>
      <c r="K787" s="127"/>
    </row>
    <row r="788" spans="1:11">
      <c r="A788" s="126"/>
      <c r="B788" s="138"/>
      <c r="C788" s="138"/>
      <c r="D788" s="138"/>
      <c r="E788" s="138"/>
      <c r="F788" s="138"/>
      <c r="G788" s="138"/>
      <c r="H788" s="138"/>
      <c r="I788" s="139" t="s">
        <v>263</v>
      </c>
      <c r="J788" s="166">
        <f>SUM(J784:J787)</f>
        <v>6350.7420000000266</v>
      </c>
      <c r="K788" s="127"/>
    </row>
    <row r="789" spans="1:11">
      <c r="A789" s="6"/>
      <c r="B789" s="7"/>
      <c r="C789" s="7"/>
      <c r="D789" s="7"/>
      <c r="E789" s="7"/>
      <c r="F789" s="7"/>
      <c r="G789" s="7"/>
      <c r="H789" s="167" t="s">
        <v>1601</v>
      </c>
      <c r="I789" s="7"/>
      <c r="J789" s="7"/>
      <c r="K789" s="8"/>
    </row>
    <row r="791" spans="1:11">
      <c r="H791" s="1" t="s">
        <v>711</v>
      </c>
      <c r="I791" s="103">
        <v>35.020000000000003</v>
      </c>
    </row>
    <row r="792" spans="1:11">
      <c r="H792" s="1" t="s">
        <v>712</v>
      </c>
      <c r="I792" s="103">
        <f>I793</f>
        <v>222402.98484000095</v>
      </c>
    </row>
    <row r="793" spans="1:11">
      <c r="H793" s="1" t="s">
        <v>713</v>
      </c>
      <c r="I793" s="103">
        <f>I791*J788</f>
        <v>222402.98484000095</v>
      </c>
    </row>
    <row r="794" spans="1:11">
      <c r="H794" s="1"/>
      <c r="I794" s="103"/>
    </row>
    <row r="795" spans="1:11">
      <c r="H795" s="1" t="s">
        <v>1602</v>
      </c>
      <c r="I795" s="103">
        <f>J788-6320.74</f>
        <v>30.002000000026783</v>
      </c>
    </row>
    <row r="796" spans="1:11">
      <c r="H796" s="1"/>
      <c r="I796" s="103"/>
    </row>
  </sheetData>
  <mergeCells count="766">
    <mergeCell ref="F27:G27"/>
    <mergeCell ref="F28:G28"/>
    <mergeCell ref="F29:G29"/>
    <mergeCell ref="F30:G30"/>
    <mergeCell ref="F31:G31"/>
    <mergeCell ref="J10:J11"/>
    <mergeCell ref="J14:J15"/>
    <mergeCell ref="F20:G20"/>
    <mergeCell ref="F21:G21"/>
    <mergeCell ref="F22:G22"/>
    <mergeCell ref="F23:G23"/>
    <mergeCell ref="F24:G24"/>
    <mergeCell ref="F25:G25"/>
    <mergeCell ref="F26:G26"/>
    <mergeCell ref="F37:G37"/>
    <mergeCell ref="F38:G38"/>
    <mergeCell ref="F39:G39"/>
    <mergeCell ref="F40:G40"/>
    <mergeCell ref="F41:G41"/>
    <mergeCell ref="F32:G32"/>
    <mergeCell ref="F33:G33"/>
    <mergeCell ref="F34:G34"/>
    <mergeCell ref="F35:G35"/>
    <mergeCell ref="F36:G36"/>
    <mergeCell ref="F47:G47"/>
    <mergeCell ref="F48:G48"/>
    <mergeCell ref="F49:G49"/>
    <mergeCell ref="F50:G50"/>
    <mergeCell ref="F51:G51"/>
    <mergeCell ref="F42:G42"/>
    <mergeCell ref="F43:G43"/>
    <mergeCell ref="F44:G44"/>
    <mergeCell ref="F45:G45"/>
    <mergeCell ref="F46:G46"/>
    <mergeCell ref="F57:G57"/>
    <mergeCell ref="F58:G58"/>
    <mergeCell ref="F59:G59"/>
    <mergeCell ref="F60:G60"/>
    <mergeCell ref="F61:G61"/>
    <mergeCell ref="F52:G52"/>
    <mergeCell ref="F53:G53"/>
    <mergeCell ref="F54:G54"/>
    <mergeCell ref="F55:G55"/>
    <mergeCell ref="F56:G56"/>
    <mergeCell ref="F67:G67"/>
    <mergeCell ref="F68:G68"/>
    <mergeCell ref="F69:G69"/>
    <mergeCell ref="F70:G70"/>
    <mergeCell ref="F71:G71"/>
    <mergeCell ref="F62:G62"/>
    <mergeCell ref="F63:G63"/>
    <mergeCell ref="F64:G64"/>
    <mergeCell ref="F65:G65"/>
    <mergeCell ref="F66:G66"/>
    <mergeCell ref="F77:G77"/>
    <mergeCell ref="F78:G78"/>
    <mergeCell ref="F79:G79"/>
    <mergeCell ref="F80:G80"/>
    <mergeCell ref="F81:G81"/>
    <mergeCell ref="F72:G72"/>
    <mergeCell ref="F73:G73"/>
    <mergeCell ref="F74:G74"/>
    <mergeCell ref="F75:G75"/>
    <mergeCell ref="F76:G76"/>
    <mergeCell ref="F87:G87"/>
    <mergeCell ref="F88:G88"/>
    <mergeCell ref="F89:G89"/>
    <mergeCell ref="F90:G90"/>
    <mergeCell ref="F91:G91"/>
    <mergeCell ref="F82:G82"/>
    <mergeCell ref="F83:G83"/>
    <mergeCell ref="F84:G84"/>
    <mergeCell ref="F85:G85"/>
    <mergeCell ref="F86:G86"/>
    <mergeCell ref="F97:G97"/>
    <mergeCell ref="F98:G98"/>
    <mergeCell ref="F99:G99"/>
    <mergeCell ref="F100:G100"/>
    <mergeCell ref="F101:G101"/>
    <mergeCell ref="F92:G92"/>
    <mergeCell ref="F93:G93"/>
    <mergeCell ref="F94:G94"/>
    <mergeCell ref="F95:G95"/>
    <mergeCell ref="F96:G96"/>
    <mergeCell ref="F107:G107"/>
    <mergeCell ref="F108:G108"/>
    <mergeCell ref="F109:G109"/>
    <mergeCell ref="F110:G110"/>
    <mergeCell ref="F111:G111"/>
    <mergeCell ref="F102:G102"/>
    <mergeCell ref="F103:G103"/>
    <mergeCell ref="F104:G104"/>
    <mergeCell ref="F105:G105"/>
    <mergeCell ref="F106:G106"/>
    <mergeCell ref="F117:G117"/>
    <mergeCell ref="F118:G118"/>
    <mergeCell ref="F119:G119"/>
    <mergeCell ref="F120:G120"/>
    <mergeCell ref="F121:G121"/>
    <mergeCell ref="F112:G112"/>
    <mergeCell ref="F113:G113"/>
    <mergeCell ref="F114:G114"/>
    <mergeCell ref="F115:G115"/>
    <mergeCell ref="F116:G116"/>
    <mergeCell ref="F127:G127"/>
    <mergeCell ref="F128:G128"/>
    <mergeCell ref="F129:G129"/>
    <mergeCell ref="F130:G130"/>
    <mergeCell ref="F131:G131"/>
    <mergeCell ref="F122:G122"/>
    <mergeCell ref="F123:G123"/>
    <mergeCell ref="F124:G124"/>
    <mergeCell ref="F125:G125"/>
    <mergeCell ref="F126:G126"/>
    <mergeCell ref="F137:G137"/>
    <mergeCell ref="F138:G138"/>
    <mergeCell ref="F139:G139"/>
    <mergeCell ref="F140:G140"/>
    <mergeCell ref="F141:G141"/>
    <mergeCell ref="F132:G132"/>
    <mergeCell ref="F133:G133"/>
    <mergeCell ref="F134:G134"/>
    <mergeCell ref="F135:G135"/>
    <mergeCell ref="F136:G136"/>
    <mergeCell ref="F147:G147"/>
    <mergeCell ref="F148:G148"/>
    <mergeCell ref="F149:G149"/>
    <mergeCell ref="F150:G150"/>
    <mergeCell ref="F151:G151"/>
    <mergeCell ref="F142:G142"/>
    <mergeCell ref="F143:G143"/>
    <mergeCell ref="F144:G144"/>
    <mergeCell ref="F145:G145"/>
    <mergeCell ref="F146:G146"/>
    <mergeCell ref="F157:G157"/>
    <mergeCell ref="F158:G158"/>
    <mergeCell ref="F159:G159"/>
    <mergeCell ref="F160:G160"/>
    <mergeCell ref="F161:G161"/>
    <mergeCell ref="F152:G152"/>
    <mergeCell ref="F153:G153"/>
    <mergeCell ref="F154:G154"/>
    <mergeCell ref="F155:G155"/>
    <mergeCell ref="F156:G156"/>
    <mergeCell ref="F167:G167"/>
    <mergeCell ref="F168:G168"/>
    <mergeCell ref="F169:G169"/>
    <mergeCell ref="F170:G170"/>
    <mergeCell ref="F171:G171"/>
    <mergeCell ref="F162:G162"/>
    <mergeCell ref="F163:G163"/>
    <mergeCell ref="F164:G164"/>
    <mergeCell ref="F165:G165"/>
    <mergeCell ref="F166:G166"/>
    <mergeCell ref="F177:G177"/>
    <mergeCell ref="F178:G178"/>
    <mergeCell ref="F179:G179"/>
    <mergeCell ref="F180:G180"/>
    <mergeCell ref="F181:G181"/>
    <mergeCell ref="F172:G172"/>
    <mergeCell ref="F173:G173"/>
    <mergeCell ref="F174:G174"/>
    <mergeCell ref="F175:G175"/>
    <mergeCell ref="F176:G176"/>
    <mergeCell ref="F187:G187"/>
    <mergeCell ref="F188:G188"/>
    <mergeCell ref="F189:G189"/>
    <mergeCell ref="F190:G190"/>
    <mergeCell ref="F191:G191"/>
    <mergeCell ref="F182:G182"/>
    <mergeCell ref="F183:G183"/>
    <mergeCell ref="F184:G184"/>
    <mergeCell ref="F185:G185"/>
    <mergeCell ref="F186:G186"/>
    <mergeCell ref="F197:G197"/>
    <mergeCell ref="F198:G198"/>
    <mergeCell ref="F199:G199"/>
    <mergeCell ref="F200:G200"/>
    <mergeCell ref="F201:G201"/>
    <mergeCell ref="F192:G192"/>
    <mergeCell ref="F193:G193"/>
    <mergeCell ref="F194:G194"/>
    <mergeCell ref="F195:G195"/>
    <mergeCell ref="F196:G196"/>
    <mergeCell ref="F207:G207"/>
    <mergeCell ref="F208:G208"/>
    <mergeCell ref="F209:G209"/>
    <mergeCell ref="F210:G210"/>
    <mergeCell ref="F211:G211"/>
    <mergeCell ref="F202:G202"/>
    <mergeCell ref="F203:G203"/>
    <mergeCell ref="F204:G204"/>
    <mergeCell ref="F205:G205"/>
    <mergeCell ref="F206:G206"/>
    <mergeCell ref="F217:G217"/>
    <mergeCell ref="F218:G218"/>
    <mergeCell ref="F219:G219"/>
    <mergeCell ref="F220:G220"/>
    <mergeCell ref="F221:G221"/>
    <mergeCell ref="F212:G212"/>
    <mergeCell ref="F213:G213"/>
    <mergeCell ref="F214:G214"/>
    <mergeCell ref="F215:G215"/>
    <mergeCell ref="F216:G216"/>
    <mergeCell ref="F227:G227"/>
    <mergeCell ref="F228:G228"/>
    <mergeCell ref="F229:G229"/>
    <mergeCell ref="F230:G230"/>
    <mergeCell ref="F231:G231"/>
    <mergeCell ref="F222:G222"/>
    <mergeCell ref="F223:G223"/>
    <mergeCell ref="F224:G224"/>
    <mergeCell ref="F225:G225"/>
    <mergeCell ref="F226:G226"/>
    <mergeCell ref="F237:G237"/>
    <mergeCell ref="F238:G238"/>
    <mergeCell ref="F239:G239"/>
    <mergeCell ref="F240:G240"/>
    <mergeCell ref="F241:G241"/>
    <mergeCell ref="F232:G232"/>
    <mergeCell ref="F233:G233"/>
    <mergeCell ref="F234:G234"/>
    <mergeCell ref="F235:G235"/>
    <mergeCell ref="F236:G236"/>
    <mergeCell ref="F247:G247"/>
    <mergeCell ref="F248:G248"/>
    <mergeCell ref="F249:G249"/>
    <mergeCell ref="F250:G250"/>
    <mergeCell ref="F251:G251"/>
    <mergeCell ref="F242:G242"/>
    <mergeCell ref="F243:G243"/>
    <mergeCell ref="F244:G244"/>
    <mergeCell ref="F245:G245"/>
    <mergeCell ref="F246:G246"/>
    <mergeCell ref="F257:G257"/>
    <mergeCell ref="F258:G258"/>
    <mergeCell ref="F259:G259"/>
    <mergeCell ref="F260:G260"/>
    <mergeCell ref="F261:G261"/>
    <mergeCell ref="F252:G252"/>
    <mergeCell ref="F253:G253"/>
    <mergeCell ref="F254:G254"/>
    <mergeCell ref="F255:G255"/>
    <mergeCell ref="F256:G256"/>
    <mergeCell ref="F267:G267"/>
    <mergeCell ref="F268:G268"/>
    <mergeCell ref="F269:G269"/>
    <mergeCell ref="F270:G270"/>
    <mergeCell ref="F271:G271"/>
    <mergeCell ref="F262:G262"/>
    <mergeCell ref="F263:G263"/>
    <mergeCell ref="F264:G264"/>
    <mergeCell ref="F265:G265"/>
    <mergeCell ref="F266:G266"/>
    <mergeCell ref="F277:G277"/>
    <mergeCell ref="F278:G278"/>
    <mergeCell ref="F279:G279"/>
    <mergeCell ref="F280:G280"/>
    <mergeCell ref="F281:G281"/>
    <mergeCell ref="F272:G272"/>
    <mergeCell ref="F273:G273"/>
    <mergeCell ref="F274:G274"/>
    <mergeCell ref="F275:G275"/>
    <mergeCell ref="F276:G276"/>
    <mergeCell ref="F287:G287"/>
    <mergeCell ref="F288:G288"/>
    <mergeCell ref="F289:G289"/>
    <mergeCell ref="F290:G290"/>
    <mergeCell ref="F291:G291"/>
    <mergeCell ref="F282:G282"/>
    <mergeCell ref="F283:G283"/>
    <mergeCell ref="F284:G284"/>
    <mergeCell ref="F285:G285"/>
    <mergeCell ref="F286:G286"/>
    <mergeCell ref="F297:G297"/>
    <mergeCell ref="F298:G298"/>
    <mergeCell ref="F299:G299"/>
    <mergeCell ref="F300:G300"/>
    <mergeCell ref="F301:G301"/>
    <mergeCell ref="F292:G292"/>
    <mergeCell ref="F293:G293"/>
    <mergeCell ref="F294:G294"/>
    <mergeCell ref="F295:G295"/>
    <mergeCell ref="F296:G296"/>
    <mergeCell ref="F307:G307"/>
    <mergeCell ref="F308:G308"/>
    <mergeCell ref="F309:G309"/>
    <mergeCell ref="F310:G310"/>
    <mergeCell ref="F311:G311"/>
    <mergeCell ref="F302:G302"/>
    <mergeCell ref="F303:G303"/>
    <mergeCell ref="F304:G304"/>
    <mergeCell ref="F305:G305"/>
    <mergeCell ref="F306:G306"/>
    <mergeCell ref="F317:G317"/>
    <mergeCell ref="F318:G318"/>
    <mergeCell ref="F319:G319"/>
    <mergeCell ref="F320:G320"/>
    <mergeCell ref="F321:G321"/>
    <mergeCell ref="F312:G312"/>
    <mergeCell ref="F313:G313"/>
    <mergeCell ref="F314:G314"/>
    <mergeCell ref="F315:G315"/>
    <mergeCell ref="F316:G316"/>
    <mergeCell ref="F327:G327"/>
    <mergeCell ref="F328:G328"/>
    <mergeCell ref="F329:G329"/>
    <mergeCell ref="F330:G330"/>
    <mergeCell ref="F331:G331"/>
    <mergeCell ref="F322:G322"/>
    <mergeCell ref="F323:G323"/>
    <mergeCell ref="F324:G324"/>
    <mergeCell ref="F325:G325"/>
    <mergeCell ref="F326:G326"/>
    <mergeCell ref="F337:G337"/>
    <mergeCell ref="F338:G338"/>
    <mergeCell ref="F339:G339"/>
    <mergeCell ref="F340:G340"/>
    <mergeCell ref="F341:G341"/>
    <mergeCell ref="F332:G332"/>
    <mergeCell ref="F333:G333"/>
    <mergeCell ref="F334:G334"/>
    <mergeCell ref="F335:G335"/>
    <mergeCell ref="F336:G336"/>
    <mergeCell ref="F347:G347"/>
    <mergeCell ref="F348:G348"/>
    <mergeCell ref="F349:G349"/>
    <mergeCell ref="F350:G350"/>
    <mergeCell ref="F351:G351"/>
    <mergeCell ref="F342:G342"/>
    <mergeCell ref="F343:G343"/>
    <mergeCell ref="F344:G344"/>
    <mergeCell ref="F345:G345"/>
    <mergeCell ref="F346:G346"/>
    <mergeCell ref="F357:G357"/>
    <mergeCell ref="F358:G358"/>
    <mergeCell ref="F359:G359"/>
    <mergeCell ref="F360:G360"/>
    <mergeCell ref="F361:G361"/>
    <mergeCell ref="F352:G352"/>
    <mergeCell ref="F353:G353"/>
    <mergeCell ref="F354:G354"/>
    <mergeCell ref="F355:G355"/>
    <mergeCell ref="F356:G356"/>
    <mergeCell ref="F367:G367"/>
    <mergeCell ref="F368:G368"/>
    <mergeCell ref="F369:G369"/>
    <mergeCell ref="F370:G370"/>
    <mergeCell ref="F371:G371"/>
    <mergeCell ref="F362:G362"/>
    <mergeCell ref="F363:G363"/>
    <mergeCell ref="F364:G364"/>
    <mergeCell ref="F365:G365"/>
    <mergeCell ref="F366:G366"/>
    <mergeCell ref="F377:G377"/>
    <mergeCell ref="F378:G378"/>
    <mergeCell ref="F379:G379"/>
    <mergeCell ref="F380:G380"/>
    <mergeCell ref="F381:G381"/>
    <mergeCell ref="F372:G372"/>
    <mergeCell ref="F373:G373"/>
    <mergeCell ref="F374:G374"/>
    <mergeCell ref="F375:G375"/>
    <mergeCell ref="F376:G376"/>
    <mergeCell ref="F387:G387"/>
    <mergeCell ref="F388:G388"/>
    <mergeCell ref="F389:G389"/>
    <mergeCell ref="F390:G390"/>
    <mergeCell ref="F391:G391"/>
    <mergeCell ref="F382:G382"/>
    <mergeCell ref="F383:G383"/>
    <mergeCell ref="F384:G384"/>
    <mergeCell ref="F385:G385"/>
    <mergeCell ref="F386:G386"/>
    <mergeCell ref="F397:G397"/>
    <mergeCell ref="F398:G398"/>
    <mergeCell ref="F399:G399"/>
    <mergeCell ref="F400:G400"/>
    <mergeCell ref="F401:G401"/>
    <mergeCell ref="F392:G392"/>
    <mergeCell ref="F393:G393"/>
    <mergeCell ref="F394:G394"/>
    <mergeCell ref="F395:G395"/>
    <mergeCell ref="F396:G396"/>
    <mergeCell ref="F407:G407"/>
    <mergeCell ref="F408:G408"/>
    <mergeCell ref="F409:G409"/>
    <mergeCell ref="F410:G410"/>
    <mergeCell ref="F411:G411"/>
    <mergeCell ref="F402:G402"/>
    <mergeCell ref="F403:G403"/>
    <mergeCell ref="F404:G404"/>
    <mergeCell ref="F405:G405"/>
    <mergeCell ref="F406:G406"/>
    <mergeCell ref="F417:G417"/>
    <mergeCell ref="F418:G418"/>
    <mergeCell ref="F419:G419"/>
    <mergeCell ref="F420:G420"/>
    <mergeCell ref="F421:G421"/>
    <mergeCell ref="F412:G412"/>
    <mergeCell ref="F413:G413"/>
    <mergeCell ref="F414:G414"/>
    <mergeCell ref="F415:G415"/>
    <mergeCell ref="F416:G416"/>
    <mergeCell ref="F427:G427"/>
    <mergeCell ref="F428:G428"/>
    <mergeCell ref="F429:G429"/>
    <mergeCell ref="F430:G430"/>
    <mergeCell ref="F431:G431"/>
    <mergeCell ref="F422:G422"/>
    <mergeCell ref="F423:G423"/>
    <mergeCell ref="F424:G424"/>
    <mergeCell ref="F425:G425"/>
    <mergeCell ref="F426:G426"/>
    <mergeCell ref="F437:G437"/>
    <mergeCell ref="F438:G438"/>
    <mergeCell ref="F439:G439"/>
    <mergeCell ref="F440:G440"/>
    <mergeCell ref="F441:G441"/>
    <mergeCell ref="F432:G432"/>
    <mergeCell ref="F433:G433"/>
    <mergeCell ref="F434:G434"/>
    <mergeCell ref="F435:G435"/>
    <mergeCell ref="F436:G436"/>
    <mergeCell ref="F447:G447"/>
    <mergeCell ref="F448:G448"/>
    <mergeCell ref="F449:G449"/>
    <mergeCell ref="F450:G450"/>
    <mergeCell ref="F451:G451"/>
    <mergeCell ref="F442:G442"/>
    <mergeCell ref="F443:G443"/>
    <mergeCell ref="F444:G444"/>
    <mergeCell ref="F445:G445"/>
    <mergeCell ref="F446:G446"/>
    <mergeCell ref="F457:G457"/>
    <mergeCell ref="F458:G458"/>
    <mergeCell ref="F459:G459"/>
    <mergeCell ref="F460:G460"/>
    <mergeCell ref="F461:G461"/>
    <mergeCell ref="F452:G452"/>
    <mergeCell ref="F453:G453"/>
    <mergeCell ref="F454:G454"/>
    <mergeCell ref="F455:G455"/>
    <mergeCell ref="F456:G456"/>
    <mergeCell ref="F467:G467"/>
    <mergeCell ref="F468:G468"/>
    <mergeCell ref="F469:G469"/>
    <mergeCell ref="F470:G470"/>
    <mergeCell ref="F471:G471"/>
    <mergeCell ref="F462:G462"/>
    <mergeCell ref="F463:G463"/>
    <mergeCell ref="F464:G464"/>
    <mergeCell ref="F465:G465"/>
    <mergeCell ref="F466:G466"/>
    <mergeCell ref="F477:G477"/>
    <mergeCell ref="F478:G478"/>
    <mergeCell ref="F479:G479"/>
    <mergeCell ref="F480:G480"/>
    <mergeCell ref="F481:G481"/>
    <mergeCell ref="F472:G472"/>
    <mergeCell ref="F473:G473"/>
    <mergeCell ref="F474:G474"/>
    <mergeCell ref="F475:G475"/>
    <mergeCell ref="F476:G476"/>
    <mergeCell ref="F487:G487"/>
    <mergeCell ref="F488:G488"/>
    <mergeCell ref="F489:G489"/>
    <mergeCell ref="F490:G490"/>
    <mergeCell ref="F491:G491"/>
    <mergeCell ref="F482:G482"/>
    <mergeCell ref="F483:G483"/>
    <mergeCell ref="F484:G484"/>
    <mergeCell ref="F485:G485"/>
    <mergeCell ref="F486:G486"/>
    <mergeCell ref="F497:G497"/>
    <mergeCell ref="F498:G498"/>
    <mergeCell ref="F499:G499"/>
    <mergeCell ref="F500:G500"/>
    <mergeCell ref="F501:G501"/>
    <mergeCell ref="F492:G492"/>
    <mergeCell ref="F493:G493"/>
    <mergeCell ref="F494:G494"/>
    <mergeCell ref="F495:G495"/>
    <mergeCell ref="F496:G496"/>
    <mergeCell ref="F507:G507"/>
    <mergeCell ref="F508:G508"/>
    <mergeCell ref="F509:G509"/>
    <mergeCell ref="F510:G510"/>
    <mergeCell ref="F511:G511"/>
    <mergeCell ref="F502:G502"/>
    <mergeCell ref="F503:G503"/>
    <mergeCell ref="F504:G504"/>
    <mergeCell ref="F505:G505"/>
    <mergeCell ref="F506:G506"/>
    <mergeCell ref="F517:G517"/>
    <mergeCell ref="F518:G518"/>
    <mergeCell ref="F519:G519"/>
    <mergeCell ref="F520:G520"/>
    <mergeCell ref="F521:G521"/>
    <mergeCell ref="F512:G512"/>
    <mergeCell ref="F513:G513"/>
    <mergeCell ref="F514:G514"/>
    <mergeCell ref="F515:G515"/>
    <mergeCell ref="F516:G516"/>
    <mergeCell ref="F527:G527"/>
    <mergeCell ref="F528:G528"/>
    <mergeCell ref="F529:G529"/>
    <mergeCell ref="F530:G530"/>
    <mergeCell ref="F531:G531"/>
    <mergeCell ref="F522:G522"/>
    <mergeCell ref="F523:G523"/>
    <mergeCell ref="F524:G524"/>
    <mergeCell ref="F525:G525"/>
    <mergeCell ref="F526:G526"/>
    <mergeCell ref="F537:G537"/>
    <mergeCell ref="F538:G538"/>
    <mergeCell ref="F539:G539"/>
    <mergeCell ref="F540:G540"/>
    <mergeCell ref="F541:G541"/>
    <mergeCell ref="F532:G532"/>
    <mergeCell ref="F533:G533"/>
    <mergeCell ref="F534:G534"/>
    <mergeCell ref="F535:G535"/>
    <mergeCell ref="F536:G536"/>
    <mergeCell ref="F547:G547"/>
    <mergeCell ref="F548:G548"/>
    <mergeCell ref="F549:G549"/>
    <mergeCell ref="F550:G550"/>
    <mergeCell ref="F551:G551"/>
    <mergeCell ref="F542:G542"/>
    <mergeCell ref="F543:G543"/>
    <mergeCell ref="F544:G544"/>
    <mergeCell ref="F545:G545"/>
    <mergeCell ref="F546:G546"/>
    <mergeCell ref="F557:G557"/>
    <mergeCell ref="F558:G558"/>
    <mergeCell ref="F559:G559"/>
    <mergeCell ref="F560:G560"/>
    <mergeCell ref="F561:G561"/>
    <mergeCell ref="F552:G552"/>
    <mergeCell ref="F553:G553"/>
    <mergeCell ref="F554:G554"/>
    <mergeCell ref="F555:G555"/>
    <mergeCell ref="F556:G556"/>
    <mergeCell ref="F567:G567"/>
    <mergeCell ref="F568:G568"/>
    <mergeCell ref="F569:G569"/>
    <mergeCell ref="F570:G570"/>
    <mergeCell ref="F571:G571"/>
    <mergeCell ref="F562:G562"/>
    <mergeCell ref="F563:G563"/>
    <mergeCell ref="F564:G564"/>
    <mergeCell ref="F565:G565"/>
    <mergeCell ref="F566:G566"/>
    <mergeCell ref="F577:G577"/>
    <mergeCell ref="F578:G578"/>
    <mergeCell ref="F579:G579"/>
    <mergeCell ref="F580:G580"/>
    <mergeCell ref="F581:G581"/>
    <mergeCell ref="F572:G572"/>
    <mergeCell ref="F573:G573"/>
    <mergeCell ref="F574:G574"/>
    <mergeCell ref="F575:G575"/>
    <mergeCell ref="F576:G576"/>
    <mergeCell ref="F587:G587"/>
    <mergeCell ref="F588:G588"/>
    <mergeCell ref="F589:G589"/>
    <mergeCell ref="F590:G590"/>
    <mergeCell ref="F591:G591"/>
    <mergeCell ref="F582:G582"/>
    <mergeCell ref="F583:G583"/>
    <mergeCell ref="F584:G584"/>
    <mergeCell ref="F585:G585"/>
    <mergeCell ref="F586:G586"/>
    <mergeCell ref="F597:G597"/>
    <mergeCell ref="F598:G598"/>
    <mergeCell ref="F599:G599"/>
    <mergeCell ref="F600:G600"/>
    <mergeCell ref="F601:G601"/>
    <mergeCell ref="F592:G592"/>
    <mergeCell ref="F593:G593"/>
    <mergeCell ref="F594:G594"/>
    <mergeCell ref="F595:G595"/>
    <mergeCell ref="F596:G596"/>
    <mergeCell ref="F607:G607"/>
    <mergeCell ref="F608:G608"/>
    <mergeCell ref="F609:G609"/>
    <mergeCell ref="F610:G610"/>
    <mergeCell ref="F611:G611"/>
    <mergeCell ref="F602:G602"/>
    <mergeCell ref="F603:G603"/>
    <mergeCell ref="F604:G604"/>
    <mergeCell ref="F605:G605"/>
    <mergeCell ref="F606:G606"/>
    <mergeCell ref="F617:G617"/>
    <mergeCell ref="F618:G618"/>
    <mergeCell ref="F619:G619"/>
    <mergeCell ref="F620:G620"/>
    <mergeCell ref="F621:G621"/>
    <mergeCell ref="F612:G612"/>
    <mergeCell ref="F613:G613"/>
    <mergeCell ref="F614:G614"/>
    <mergeCell ref="F615:G615"/>
    <mergeCell ref="F616:G616"/>
    <mergeCell ref="F627:G627"/>
    <mergeCell ref="F628:G628"/>
    <mergeCell ref="F629:G629"/>
    <mergeCell ref="F630:G630"/>
    <mergeCell ref="F631:G631"/>
    <mergeCell ref="F622:G622"/>
    <mergeCell ref="F623:G623"/>
    <mergeCell ref="F624:G624"/>
    <mergeCell ref="F625:G625"/>
    <mergeCell ref="F626:G626"/>
    <mergeCell ref="F637:G637"/>
    <mergeCell ref="F638:G638"/>
    <mergeCell ref="F639:G639"/>
    <mergeCell ref="F640:G640"/>
    <mergeCell ref="F641:G641"/>
    <mergeCell ref="F632:G632"/>
    <mergeCell ref="F633:G633"/>
    <mergeCell ref="F634:G634"/>
    <mergeCell ref="F635:G635"/>
    <mergeCell ref="F636:G636"/>
    <mergeCell ref="F647:G647"/>
    <mergeCell ref="F648:G648"/>
    <mergeCell ref="F649:G649"/>
    <mergeCell ref="F650:G650"/>
    <mergeCell ref="F651:G651"/>
    <mergeCell ref="F642:G642"/>
    <mergeCell ref="F643:G643"/>
    <mergeCell ref="F644:G644"/>
    <mergeCell ref="F645:G645"/>
    <mergeCell ref="F646:G646"/>
    <mergeCell ref="F657:G657"/>
    <mergeCell ref="F658:G658"/>
    <mergeCell ref="F659:G659"/>
    <mergeCell ref="F660:G660"/>
    <mergeCell ref="F661:G661"/>
    <mergeCell ref="F652:G652"/>
    <mergeCell ref="F653:G653"/>
    <mergeCell ref="F654:G654"/>
    <mergeCell ref="F655:G655"/>
    <mergeCell ref="F656:G656"/>
    <mergeCell ref="F667:G667"/>
    <mergeCell ref="F668:G668"/>
    <mergeCell ref="F669:G669"/>
    <mergeCell ref="F670:G670"/>
    <mergeCell ref="F671:G671"/>
    <mergeCell ref="F662:G662"/>
    <mergeCell ref="F663:G663"/>
    <mergeCell ref="F664:G664"/>
    <mergeCell ref="F665:G665"/>
    <mergeCell ref="F666:G666"/>
    <mergeCell ref="F677:G677"/>
    <mergeCell ref="F678:G678"/>
    <mergeCell ref="F679:G679"/>
    <mergeCell ref="F680:G680"/>
    <mergeCell ref="F681:G681"/>
    <mergeCell ref="F672:G672"/>
    <mergeCell ref="F673:G673"/>
    <mergeCell ref="F674:G674"/>
    <mergeCell ref="F675:G675"/>
    <mergeCell ref="F676:G676"/>
    <mergeCell ref="F687:G687"/>
    <mergeCell ref="F688:G688"/>
    <mergeCell ref="F689:G689"/>
    <mergeCell ref="F690:G690"/>
    <mergeCell ref="F691:G691"/>
    <mergeCell ref="F682:G682"/>
    <mergeCell ref="F683:G683"/>
    <mergeCell ref="F684:G684"/>
    <mergeCell ref="F685:G685"/>
    <mergeCell ref="F686:G686"/>
    <mergeCell ref="F697:G697"/>
    <mergeCell ref="F698:G698"/>
    <mergeCell ref="F699:G699"/>
    <mergeCell ref="F700:G700"/>
    <mergeCell ref="F701:G701"/>
    <mergeCell ref="F692:G692"/>
    <mergeCell ref="F693:G693"/>
    <mergeCell ref="F694:G694"/>
    <mergeCell ref="F695:G695"/>
    <mergeCell ref="F696:G696"/>
    <mergeCell ref="F707:G707"/>
    <mergeCell ref="F708:G708"/>
    <mergeCell ref="F709:G709"/>
    <mergeCell ref="F710:G710"/>
    <mergeCell ref="F711:G711"/>
    <mergeCell ref="F702:G702"/>
    <mergeCell ref="F703:G703"/>
    <mergeCell ref="F704:G704"/>
    <mergeCell ref="F705:G705"/>
    <mergeCell ref="F706:G706"/>
    <mergeCell ref="F717:G717"/>
    <mergeCell ref="F718:G718"/>
    <mergeCell ref="F719:G719"/>
    <mergeCell ref="F720:G720"/>
    <mergeCell ref="F721:G721"/>
    <mergeCell ref="F712:G712"/>
    <mergeCell ref="F713:G713"/>
    <mergeCell ref="F714:G714"/>
    <mergeCell ref="F715:G715"/>
    <mergeCell ref="F716:G716"/>
    <mergeCell ref="F727:G727"/>
    <mergeCell ref="F728:G728"/>
    <mergeCell ref="F729:G729"/>
    <mergeCell ref="F730:G730"/>
    <mergeCell ref="F731:G731"/>
    <mergeCell ref="F722:G722"/>
    <mergeCell ref="F723:G723"/>
    <mergeCell ref="F724:G724"/>
    <mergeCell ref="F725:G725"/>
    <mergeCell ref="F726:G726"/>
    <mergeCell ref="F737:G737"/>
    <mergeCell ref="F738:G738"/>
    <mergeCell ref="F739:G739"/>
    <mergeCell ref="F740:G740"/>
    <mergeCell ref="F741:G741"/>
    <mergeCell ref="F732:G732"/>
    <mergeCell ref="F733:G733"/>
    <mergeCell ref="F734:G734"/>
    <mergeCell ref="F735:G735"/>
    <mergeCell ref="F736:G736"/>
    <mergeCell ref="F747:G747"/>
    <mergeCell ref="F748:G748"/>
    <mergeCell ref="F749:G749"/>
    <mergeCell ref="F750:G750"/>
    <mergeCell ref="F751:G751"/>
    <mergeCell ref="F742:G742"/>
    <mergeCell ref="F743:G743"/>
    <mergeCell ref="F744:G744"/>
    <mergeCell ref="F745:G745"/>
    <mergeCell ref="F746:G746"/>
    <mergeCell ref="F757:G757"/>
    <mergeCell ref="F758:G758"/>
    <mergeCell ref="F759:G759"/>
    <mergeCell ref="F760:G760"/>
    <mergeCell ref="F761:G761"/>
    <mergeCell ref="F752:G752"/>
    <mergeCell ref="F753:G753"/>
    <mergeCell ref="F754:G754"/>
    <mergeCell ref="F755:G755"/>
    <mergeCell ref="F756:G756"/>
    <mergeCell ref="F767:G767"/>
    <mergeCell ref="F768:G768"/>
    <mergeCell ref="F769:G769"/>
    <mergeCell ref="F770:G770"/>
    <mergeCell ref="F771:G771"/>
    <mergeCell ref="F762:G762"/>
    <mergeCell ref="F763:G763"/>
    <mergeCell ref="F764:G764"/>
    <mergeCell ref="F765:G765"/>
    <mergeCell ref="F766:G766"/>
    <mergeCell ref="F782:G782"/>
    <mergeCell ref="F783:G783"/>
    <mergeCell ref="F777:G777"/>
    <mergeCell ref="F778:G778"/>
    <mergeCell ref="F779:G779"/>
    <mergeCell ref="F780:G780"/>
    <mergeCell ref="F781:G781"/>
    <mergeCell ref="F772:G772"/>
    <mergeCell ref="F773:G773"/>
    <mergeCell ref="F774:G774"/>
    <mergeCell ref="F775:G775"/>
    <mergeCell ref="F776:G776"/>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780"/>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9061</v>
      </c>
      <c r="O1" t="s">
        <v>149</v>
      </c>
      <c r="T1" t="s">
        <v>261</v>
      </c>
      <c r="U1">
        <v>10831.270000000048</v>
      </c>
    </row>
    <row r="2" spans="1:21" ht="15.75">
      <c r="A2" s="126"/>
      <c r="B2" s="135" t="s">
        <v>139</v>
      </c>
      <c r="C2" s="132"/>
      <c r="D2" s="132"/>
      <c r="E2" s="132"/>
      <c r="F2" s="132"/>
      <c r="G2" s="132"/>
      <c r="H2" s="132"/>
      <c r="I2" s="137" t="s">
        <v>145</v>
      </c>
      <c r="J2" s="127"/>
      <c r="T2" t="s">
        <v>190</v>
      </c>
      <c r="U2">
        <v>1624.69</v>
      </c>
    </row>
    <row r="3" spans="1:21">
      <c r="A3" s="126"/>
      <c r="B3" s="134" t="s">
        <v>140</v>
      </c>
      <c r="C3" s="132"/>
      <c r="D3" s="132"/>
      <c r="E3" s="132"/>
      <c r="F3" s="132"/>
      <c r="G3" s="132"/>
      <c r="H3" s="132"/>
      <c r="I3" s="132"/>
      <c r="J3" s="127"/>
      <c r="T3" t="s">
        <v>191</v>
      </c>
    </row>
    <row r="4" spans="1:21">
      <c r="A4" s="126"/>
      <c r="B4" s="134" t="s">
        <v>141</v>
      </c>
      <c r="C4" s="132"/>
      <c r="D4" s="132"/>
      <c r="E4" s="132"/>
      <c r="F4" s="132"/>
      <c r="G4" s="132"/>
      <c r="H4" s="132"/>
      <c r="I4" s="132"/>
      <c r="J4" s="127"/>
      <c r="T4" t="s">
        <v>263</v>
      </c>
      <c r="U4">
        <v>12455.960000000048</v>
      </c>
    </row>
    <row r="5" spans="1:21">
      <c r="A5" s="126"/>
      <c r="B5" s="134" t="s">
        <v>142</v>
      </c>
      <c r="C5" s="132"/>
      <c r="D5" s="132"/>
      <c r="E5" s="132"/>
      <c r="F5" s="132"/>
      <c r="G5" s="132"/>
      <c r="H5" s="132"/>
      <c r="I5" s="132"/>
      <c r="J5" s="127"/>
      <c r="S5" t="s">
        <v>1564</v>
      </c>
    </row>
    <row r="6" spans="1:21">
      <c r="A6" s="126"/>
      <c r="B6" s="134" t="s">
        <v>143</v>
      </c>
      <c r="C6" s="132"/>
      <c r="D6" s="132"/>
      <c r="E6" s="132"/>
      <c r="F6" s="132"/>
      <c r="G6" s="132"/>
      <c r="H6" s="132"/>
      <c r="I6" s="132"/>
      <c r="J6" s="127"/>
    </row>
    <row r="7" spans="1:21">
      <c r="A7" s="126"/>
      <c r="B7" s="134"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714</v>
      </c>
      <c r="C10" s="132"/>
      <c r="D10" s="132"/>
      <c r="E10" s="127"/>
      <c r="F10" s="128"/>
      <c r="G10" s="128" t="s">
        <v>714</v>
      </c>
      <c r="H10" s="132"/>
      <c r="I10" s="182"/>
      <c r="J10" s="127"/>
    </row>
    <row r="11" spans="1:21">
      <c r="A11" s="126"/>
      <c r="B11" s="126" t="s">
        <v>715</v>
      </c>
      <c r="C11" s="132"/>
      <c r="D11" s="132"/>
      <c r="E11" s="127"/>
      <c r="F11" s="128"/>
      <c r="G11" s="128" t="s">
        <v>715</v>
      </c>
      <c r="H11" s="132"/>
      <c r="I11" s="183"/>
      <c r="J11" s="127"/>
    </row>
    <row r="12" spans="1:21">
      <c r="A12" s="126"/>
      <c r="B12" s="126" t="s">
        <v>716</v>
      </c>
      <c r="C12" s="132"/>
      <c r="D12" s="132"/>
      <c r="E12" s="127"/>
      <c r="F12" s="128"/>
      <c r="G12" s="128" t="s">
        <v>716</v>
      </c>
      <c r="H12" s="132"/>
      <c r="I12" s="132"/>
      <c r="J12" s="127"/>
    </row>
    <row r="13" spans="1:21">
      <c r="A13" s="126"/>
      <c r="B13" s="126" t="s">
        <v>717</v>
      </c>
      <c r="C13" s="132"/>
      <c r="D13" s="132"/>
      <c r="E13" s="127"/>
      <c r="F13" s="128"/>
      <c r="G13" s="128" t="s">
        <v>717</v>
      </c>
      <c r="H13" s="132"/>
      <c r="I13" s="111" t="s">
        <v>16</v>
      </c>
      <c r="J13" s="127"/>
    </row>
    <row r="14" spans="1:21">
      <c r="A14" s="126"/>
      <c r="B14" s="126" t="s">
        <v>718</v>
      </c>
      <c r="C14" s="132"/>
      <c r="D14" s="132"/>
      <c r="E14" s="127"/>
      <c r="F14" s="128"/>
      <c r="G14" s="128" t="s">
        <v>718</v>
      </c>
      <c r="H14" s="132"/>
      <c r="I14" s="184">
        <v>45158</v>
      </c>
      <c r="J14" s="127"/>
    </row>
    <row r="15" spans="1:21">
      <c r="A15" s="126"/>
      <c r="B15" s="6" t="s">
        <v>11</v>
      </c>
      <c r="C15" s="7"/>
      <c r="D15" s="7"/>
      <c r="E15" s="8"/>
      <c r="F15" s="128"/>
      <c r="G15" s="9" t="s">
        <v>11</v>
      </c>
      <c r="H15" s="132"/>
      <c r="I15" s="185"/>
      <c r="J15" s="127"/>
    </row>
    <row r="16" spans="1:21">
      <c r="A16" s="126"/>
      <c r="B16" s="132"/>
      <c r="C16" s="132"/>
      <c r="D16" s="132"/>
      <c r="E16" s="132"/>
      <c r="F16" s="132"/>
      <c r="G16" s="132"/>
      <c r="H16" s="133" t="s">
        <v>147</v>
      </c>
      <c r="I16" s="141">
        <v>39684</v>
      </c>
      <c r="J16" s="127"/>
    </row>
    <row r="17" spans="1:16">
      <c r="A17" s="126"/>
      <c r="B17" s="132" t="s">
        <v>719</v>
      </c>
      <c r="C17" s="132"/>
      <c r="D17" s="132"/>
      <c r="E17" s="132"/>
      <c r="F17" s="132"/>
      <c r="G17" s="132"/>
      <c r="H17" s="133" t="s">
        <v>148</v>
      </c>
      <c r="I17" s="141"/>
      <c r="J17" s="127"/>
    </row>
    <row r="18" spans="1:16" ht="18">
      <c r="A18" s="126"/>
      <c r="B18" s="132" t="s">
        <v>720</v>
      </c>
      <c r="C18" s="132"/>
      <c r="D18" s="132"/>
      <c r="E18" s="132"/>
      <c r="F18" s="132"/>
      <c r="G18" s="132"/>
      <c r="H18" s="136" t="s">
        <v>264</v>
      </c>
      <c r="I18" s="116" t="s">
        <v>164</v>
      </c>
      <c r="J18" s="127"/>
    </row>
    <row r="19" spans="1:16">
      <c r="A19" s="126"/>
      <c r="B19" s="132"/>
      <c r="C19" s="132"/>
      <c r="D19" s="132"/>
      <c r="E19" s="132"/>
      <c r="F19" s="132"/>
      <c r="G19" s="132"/>
      <c r="H19" s="132"/>
      <c r="I19" s="132"/>
      <c r="J19" s="127"/>
      <c r="P19">
        <v>45158</v>
      </c>
    </row>
    <row r="20" spans="1:16">
      <c r="A20" s="126"/>
      <c r="B20" s="112" t="s">
        <v>204</v>
      </c>
      <c r="C20" s="112" t="s">
        <v>205</v>
      </c>
      <c r="D20" s="129" t="s">
        <v>206</v>
      </c>
      <c r="E20" s="186" t="s">
        <v>207</v>
      </c>
      <c r="F20" s="187"/>
      <c r="G20" s="112" t="s">
        <v>174</v>
      </c>
      <c r="H20" s="112" t="s">
        <v>208</v>
      </c>
      <c r="I20" s="112" t="s">
        <v>26</v>
      </c>
      <c r="J20" s="127"/>
    </row>
    <row r="21" spans="1:16">
      <c r="A21" s="126"/>
      <c r="B21" s="117"/>
      <c r="C21" s="117"/>
      <c r="D21" s="118"/>
      <c r="E21" s="188"/>
      <c r="F21" s="189"/>
      <c r="G21" s="117" t="s">
        <v>146</v>
      </c>
      <c r="H21" s="117"/>
      <c r="I21" s="117"/>
      <c r="J21" s="127"/>
    </row>
    <row r="22" spans="1:16" ht="336">
      <c r="A22" s="126"/>
      <c r="B22" s="119">
        <v>1</v>
      </c>
      <c r="C22" s="10" t="s">
        <v>721</v>
      </c>
      <c r="D22" s="130" t="s">
        <v>705</v>
      </c>
      <c r="E22" s="170"/>
      <c r="F22" s="171"/>
      <c r="G22" s="11" t="s">
        <v>723</v>
      </c>
      <c r="H22" s="14">
        <v>27.21</v>
      </c>
      <c r="I22" s="121">
        <f t="shared" ref="I22:I85" si="0">H22*B22</f>
        <v>27.21</v>
      </c>
      <c r="J22" s="127"/>
    </row>
    <row r="23" spans="1:16" ht="204">
      <c r="A23" s="126"/>
      <c r="B23" s="119">
        <v>10</v>
      </c>
      <c r="C23" s="10" t="s">
        <v>724</v>
      </c>
      <c r="D23" s="130" t="s">
        <v>34</v>
      </c>
      <c r="E23" s="170" t="s">
        <v>219</v>
      </c>
      <c r="F23" s="171"/>
      <c r="G23" s="11" t="s">
        <v>726</v>
      </c>
      <c r="H23" s="14">
        <v>0.51</v>
      </c>
      <c r="I23" s="121">
        <f t="shared" si="0"/>
        <v>5.0999999999999996</v>
      </c>
      <c r="J23" s="127"/>
    </row>
    <row r="24" spans="1:16" ht="204">
      <c r="A24" s="126"/>
      <c r="B24" s="119">
        <v>10</v>
      </c>
      <c r="C24" s="10" t="s">
        <v>724</v>
      </c>
      <c r="D24" s="130" t="s">
        <v>34</v>
      </c>
      <c r="E24" s="170" t="s">
        <v>271</v>
      </c>
      <c r="F24" s="171"/>
      <c r="G24" s="11" t="s">
        <v>726</v>
      </c>
      <c r="H24" s="14">
        <v>0.51</v>
      </c>
      <c r="I24" s="121">
        <f t="shared" si="0"/>
        <v>5.0999999999999996</v>
      </c>
      <c r="J24" s="127"/>
    </row>
    <row r="25" spans="1:16" ht="204">
      <c r="A25" s="126"/>
      <c r="B25" s="119">
        <v>10</v>
      </c>
      <c r="C25" s="10" t="s">
        <v>724</v>
      </c>
      <c r="D25" s="130" t="s">
        <v>34</v>
      </c>
      <c r="E25" s="170" t="s">
        <v>273</v>
      </c>
      <c r="F25" s="171"/>
      <c r="G25" s="11" t="s">
        <v>726</v>
      </c>
      <c r="H25" s="14">
        <v>0.51</v>
      </c>
      <c r="I25" s="121">
        <f t="shared" si="0"/>
        <v>5.0999999999999996</v>
      </c>
      <c r="J25" s="127"/>
    </row>
    <row r="26" spans="1:16" ht="72">
      <c r="A26" s="126"/>
      <c r="B26" s="119">
        <v>10</v>
      </c>
      <c r="C26" s="10" t="s">
        <v>727</v>
      </c>
      <c r="D26" s="130" t="s">
        <v>729</v>
      </c>
      <c r="E26" s="170" t="s">
        <v>490</v>
      </c>
      <c r="F26" s="171"/>
      <c r="G26" s="11" t="s">
        <v>730</v>
      </c>
      <c r="H26" s="14">
        <v>0.65</v>
      </c>
      <c r="I26" s="121">
        <f t="shared" si="0"/>
        <v>6.5</v>
      </c>
      <c r="J26" s="127"/>
    </row>
    <row r="27" spans="1:16" ht="72">
      <c r="A27" s="126"/>
      <c r="B27" s="119">
        <v>10</v>
      </c>
      <c r="C27" s="10" t="s">
        <v>727</v>
      </c>
      <c r="D27" s="130" t="s">
        <v>729</v>
      </c>
      <c r="E27" s="170" t="s">
        <v>731</v>
      </c>
      <c r="F27" s="171"/>
      <c r="G27" s="11" t="s">
        <v>730</v>
      </c>
      <c r="H27" s="14">
        <v>0.65</v>
      </c>
      <c r="I27" s="121">
        <f t="shared" si="0"/>
        <v>6.5</v>
      </c>
      <c r="J27" s="127"/>
    </row>
    <row r="28" spans="1:16" ht="72">
      <c r="A28" s="126"/>
      <c r="B28" s="119">
        <v>10</v>
      </c>
      <c r="C28" s="10" t="s">
        <v>727</v>
      </c>
      <c r="D28" s="130" t="s">
        <v>733</v>
      </c>
      <c r="E28" s="170" t="s">
        <v>490</v>
      </c>
      <c r="F28" s="171"/>
      <c r="G28" s="11" t="s">
        <v>730</v>
      </c>
      <c r="H28" s="14">
        <v>0.88</v>
      </c>
      <c r="I28" s="121">
        <f t="shared" si="0"/>
        <v>8.8000000000000007</v>
      </c>
      <c r="J28" s="127"/>
    </row>
    <row r="29" spans="1:16" ht="72">
      <c r="A29" s="126"/>
      <c r="B29" s="119">
        <v>10</v>
      </c>
      <c r="C29" s="10" t="s">
        <v>727</v>
      </c>
      <c r="D29" s="130" t="s">
        <v>735</v>
      </c>
      <c r="E29" s="170" t="s">
        <v>736</v>
      </c>
      <c r="F29" s="171"/>
      <c r="G29" s="11" t="s">
        <v>730</v>
      </c>
      <c r="H29" s="14">
        <v>1.24</v>
      </c>
      <c r="I29" s="121">
        <f t="shared" si="0"/>
        <v>12.4</v>
      </c>
      <c r="J29" s="127"/>
    </row>
    <row r="30" spans="1:16" ht="72">
      <c r="A30" s="126"/>
      <c r="B30" s="119">
        <v>10</v>
      </c>
      <c r="C30" s="10" t="s">
        <v>727</v>
      </c>
      <c r="D30" s="130" t="s">
        <v>738</v>
      </c>
      <c r="E30" s="170" t="s">
        <v>279</v>
      </c>
      <c r="F30" s="171"/>
      <c r="G30" s="11" t="s">
        <v>730</v>
      </c>
      <c r="H30" s="14">
        <v>1.39</v>
      </c>
      <c r="I30" s="121">
        <f t="shared" si="0"/>
        <v>13.899999999999999</v>
      </c>
      <c r="J30" s="127"/>
    </row>
    <row r="31" spans="1:16" ht="72">
      <c r="A31" s="126"/>
      <c r="B31" s="119">
        <v>10</v>
      </c>
      <c r="C31" s="10" t="s">
        <v>727</v>
      </c>
      <c r="D31" s="130" t="s">
        <v>738</v>
      </c>
      <c r="E31" s="170" t="s">
        <v>731</v>
      </c>
      <c r="F31" s="171"/>
      <c r="G31" s="11" t="s">
        <v>730</v>
      </c>
      <c r="H31" s="14">
        <v>1.39</v>
      </c>
      <c r="I31" s="121">
        <f t="shared" si="0"/>
        <v>13.899999999999999</v>
      </c>
      <c r="J31" s="127"/>
    </row>
    <row r="32" spans="1:16" ht="72">
      <c r="A32" s="126"/>
      <c r="B32" s="119">
        <v>10</v>
      </c>
      <c r="C32" s="10" t="s">
        <v>727</v>
      </c>
      <c r="D32" s="130" t="s">
        <v>740</v>
      </c>
      <c r="E32" s="170" t="s">
        <v>736</v>
      </c>
      <c r="F32" s="171"/>
      <c r="G32" s="11" t="s">
        <v>730</v>
      </c>
      <c r="H32" s="14">
        <v>1.49</v>
      </c>
      <c r="I32" s="121">
        <f t="shared" si="0"/>
        <v>14.9</v>
      </c>
      <c r="J32" s="127"/>
    </row>
    <row r="33" spans="1:10" ht="72">
      <c r="A33" s="126"/>
      <c r="B33" s="119">
        <v>10</v>
      </c>
      <c r="C33" s="10" t="s">
        <v>727</v>
      </c>
      <c r="D33" s="130" t="s">
        <v>742</v>
      </c>
      <c r="E33" s="170" t="s">
        <v>279</v>
      </c>
      <c r="F33" s="171"/>
      <c r="G33" s="11" t="s">
        <v>730</v>
      </c>
      <c r="H33" s="14">
        <v>1.64</v>
      </c>
      <c r="I33" s="121">
        <f t="shared" si="0"/>
        <v>16.399999999999999</v>
      </c>
      <c r="J33" s="127"/>
    </row>
    <row r="34" spans="1:10" ht="72">
      <c r="A34" s="126"/>
      <c r="B34" s="119">
        <v>10</v>
      </c>
      <c r="C34" s="10" t="s">
        <v>727</v>
      </c>
      <c r="D34" s="130" t="s">
        <v>742</v>
      </c>
      <c r="E34" s="170" t="s">
        <v>736</v>
      </c>
      <c r="F34" s="171"/>
      <c r="G34" s="11" t="s">
        <v>730</v>
      </c>
      <c r="H34" s="14">
        <v>1.64</v>
      </c>
      <c r="I34" s="121">
        <f t="shared" si="0"/>
        <v>16.399999999999999</v>
      </c>
      <c r="J34" s="127"/>
    </row>
    <row r="35" spans="1:10" ht="132">
      <c r="A35" s="126"/>
      <c r="B35" s="119">
        <v>6</v>
      </c>
      <c r="C35" s="10" t="s">
        <v>743</v>
      </c>
      <c r="D35" s="130" t="s">
        <v>745</v>
      </c>
      <c r="E35" s="170"/>
      <c r="F35" s="171"/>
      <c r="G35" s="11" t="s">
        <v>746</v>
      </c>
      <c r="H35" s="14">
        <v>0.87</v>
      </c>
      <c r="I35" s="121">
        <f t="shared" si="0"/>
        <v>5.22</v>
      </c>
      <c r="J35" s="127"/>
    </row>
    <row r="36" spans="1:10" ht="72">
      <c r="A36" s="126"/>
      <c r="B36" s="119">
        <v>20</v>
      </c>
      <c r="C36" s="10" t="s">
        <v>580</v>
      </c>
      <c r="D36" s="130" t="s">
        <v>304</v>
      </c>
      <c r="E36" s="170"/>
      <c r="F36" s="171"/>
      <c r="G36" s="11" t="s">
        <v>582</v>
      </c>
      <c r="H36" s="14">
        <v>0.33</v>
      </c>
      <c r="I36" s="121">
        <f t="shared" si="0"/>
        <v>6.6000000000000005</v>
      </c>
      <c r="J36" s="127"/>
    </row>
    <row r="37" spans="1:10" ht="72">
      <c r="A37" s="126"/>
      <c r="B37" s="119">
        <v>20</v>
      </c>
      <c r="C37" s="10" t="s">
        <v>580</v>
      </c>
      <c r="D37" s="130" t="s">
        <v>749</v>
      </c>
      <c r="E37" s="170"/>
      <c r="F37" s="171"/>
      <c r="G37" s="11" t="s">
        <v>582</v>
      </c>
      <c r="H37" s="14">
        <v>0.39</v>
      </c>
      <c r="I37" s="121">
        <f t="shared" si="0"/>
        <v>7.8000000000000007</v>
      </c>
      <c r="J37" s="127"/>
    </row>
    <row r="38" spans="1:10" ht="72">
      <c r="A38" s="126"/>
      <c r="B38" s="119">
        <v>20</v>
      </c>
      <c r="C38" s="10" t="s">
        <v>580</v>
      </c>
      <c r="D38" s="130" t="s">
        <v>300</v>
      </c>
      <c r="E38" s="170"/>
      <c r="F38" s="171"/>
      <c r="G38" s="11" t="s">
        <v>582</v>
      </c>
      <c r="H38" s="14">
        <v>0.47</v>
      </c>
      <c r="I38" s="121">
        <f t="shared" si="0"/>
        <v>9.3999999999999986</v>
      </c>
      <c r="J38" s="127"/>
    </row>
    <row r="39" spans="1:10" ht="72">
      <c r="A39" s="126"/>
      <c r="B39" s="119">
        <v>20</v>
      </c>
      <c r="C39" s="10" t="s">
        <v>580</v>
      </c>
      <c r="D39" s="130" t="s">
        <v>751</v>
      </c>
      <c r="E39" s="170"/>
      <c r="F39" s="171"/>
      <c r="G39" s="11" t="s">
        <v>582</v>
      </c>
      <c r="H39" s="14">
        <v>0.51</v>
      </c>
      <c r="I39" s="121">
        <f t="shared" si="0"/>
        <v>10.199999999999999</v>
      </c>
      <c r="J39" s="127"/>
    </row>
    <row r="40" spans="1:10" ht="72">
      <c r="A40" s="126"/>
      <c r="B40" s="119">
        <v>20</v>
      </c>
      <c r="C40" s="10" t="s">
        <v>580</v>
      </c>
      <c r="D40" s="130" t="s">
        <v>320</v>
      </c>
      <c r="E40" s="170"/>
      <c r="F40" s="171"/>
      <c r="G40" s="11" t="s">
        <v>582</v>
      </c>
      <c r="H40" s="14">
        <v>0.57999999999999996</v>
      </c>
      <c r="I40" s="121">
        <f t="shared" si="0"/>
        <v>11.6</v>
      </c>
      <c r="J40" s="127"/>
    </row>
    <row r="41" spans="1:10" ht="72">
      <c r="A41" s="126"/>
      <c r="B41" s="119">
        <v>50</v>
      </c>
      <c r="C41" s="10" t="s">
        <v>753</v>
      </c>
      <c r="D41" s="130" t="s">
        <v>28</v>
      </c>
      <c r="E41" s="170"/>
      <c r="F41" s="171"/>
      <c r="G41" s="11" t="s">
        <v>755</v>
      </c>
      <c r="H41" s="14">
        <v>0.24</v>
      </c>
      <c r="I41" s="121">
        <f t="shared" si="0"/>
        <v>12</v>
      </c>
      <c r="J41" s="127"/>
    </row>
    <row r="42" spans="1:10" ht="72">
      <c r="A42" s="126"/>
      <c r="B42" s="119">
        <v>50</v>
      </c>
      <c r="C42" s="10" t="s">
        <v>753</v>
      </c>
      <c r="D42" s="130" t="s">
        <v>657</v>
      </c>
      <c r="E42" s="170"/>
      <c r="F42" s="171"/>
      <c r="G42" s="11" t="s">
        <v>755</v>
      </c>
      <c r="H42" s="14">
        <v>0.31</v>
      </c>
      <c r="I42" s="121">
        <f t="shared" si="0"/>
        <v>15.5</v>
      </c>
      <c r="J42" s="127"/>
    </row>
    <row r="43" spans="1:10" ht="72">
      <c r="A43" s="126"/>
      <c r="B43" s="119">
        <v>50</v>
      </c>
      <c r="C43" s="10" t="s">
        <v>753</v>
      </c>
      <c r="D43" s="130" t="s">
        <v>30</v>
      </c>
      <c r="E43" s="170"/>
      <c r="F43" s="171"/>
      <c r="G43" s="11" t="s">
        <v>755</v>
      </c>
      <c r="H43" s="14">
        <v>0.31</v>
      </c>
      <c r="I43" s="121">
        <f t="shared" si="0"/>
        <v>15.5</v>
      </c>
      <c r="J43" s="127"/>
    </row>
    <row r="44" spans="1:10" ht="192">
      <c r="A44" s="126"/>
      <c r="B44" s="119">
        <v>5</v>
      </c>
      <c r="C44" s="10" t="s">
        <v>758</v>
      </c>
      <c r="D44" s="130"/>
      <c r="E44" s="170"/>
      <c r="F44" s="171"/>
      <c r="G44" s="11" t="s">
        <v>1565</v>
      </c>
      <c r="H44" s="14">
        <v>2.0699999999999998</v>
      </c>
      <c r="I44" s="121">
        <f t="shared" si="0"/>
        <v>10.35</v>
      </c>
      <c r="J44" s="127"/>
    </row>
    <row r="45" spans="1:10" ht="120">
      <c r="A45" s="126"/>
      <c r="B45" s="119">
        <v>5</v>
      </c>
      <c r="C45" s="10" t="s">
        <v>760</v>
      </c>
      <c r="D45" s="130"/>
      <c r="E45" s="170"/>
      <c r="F45" s="171"/>
      <c r="G45" s="11" t="s">
        <v>762</v>
      </c>
      <c r="H45" s="14">
        <v>3.72</v>
      </c>
      <c r="I45" s="121">
        <f t="shared" si="0"/>
        <v>18.600000000000001</v>
      </c>
      <c r="J45" s="127"/>
    </row>
    <row r="46" spans="1:10" ht="120">
      <c r="A46" s="126"/>
      <c r="B46" s="119">
        <v>5</v>
      </c>
      <c r="C46" s="10" t="s">
        <v>763</v>
      </c>
      <c r="D46" s="130"/>
      <c r="E46" s="170"/>
      <c r="F46" s="171"/>
      <c r="G46" s="11" t="s">
        <v>1566</v>
      </c>
      <c r="H46" s="14">
        <v>3.06</v>
      </c>
      <c r="I46" s="121">
        <f t="shared" si="0"/>
        <v>15.3</v>
      </c>
      <c r="J46" s="127"/>
    </row>
    <row r="47" spans="1:10" ht="120">
      <c r="A47" s="126"/>
      <c r="B47" s="119">
        <v>5</v>
      </c>
      <c r="C47" s="10" t="s">
        <v>765</v>
      </c>
      <c r="D47" s="130"/>
      <c r="E47" s="170"/>
      <c r="F47" s="171"/>
      <c r="G47" s="11" t="s">
        <v>1567</v>
      </c>
      <c r="H47" s="14">
        <v>2.82</v>
      </c>
      <c r="I47" s="121">
        <f t="shared" si="0"/>
        <v>14.1</v>
      </c>
      <c r="J47" s="127"/>
    </row>
    <row r="48" spans="1:10" ht="144">
      <c r="A48" s="126"/>
      <c r="B48" s="119">
        <v>5</v>
      </c>
      <c r="C48" s="10" t="s">
        <v>767</v>
      </c>
      <c r="D48" s="130"/>
      <c r="E48" s="170"/>
      <c r="F48" s="171"/>
      <c r="G48" s="11" t="s">
        <v>1568</v>
      </c>
      <c r="H48" s="14">
        <v>3.63</v>
      </c>
      <c r="I48" s="121">
        <f t="shared" si="0"/>
        <v>18.149999999999999</v>
      </c>
      <c r="J48" s="127"/>
    </row>
    <row r="49" spans="1:10" ht="252">
      <c r="A49" s="126"/>
      <c r="B49" s="119">
        <v>5</v>
      </c>
      <c r="C49" s="10" t="s">
        <v>769</v>
      </c>
      <c r="D49" s="130" t="s">
        <v>245</v>
      </c>
      <c r="E49" s="170"/>
      <c r="F49" s="171"/>
      <c r="G49" s="11" t="s">
        <v>1569</v>
      </c>
      <c r="H49" s="14">
        <v>5.84</v>
      </c>
      <c r="I49" s="121">
        <f t="shared" si="0"/>
        <v>29.2</v>
      </c>
      <c r="J49" s="127"/>
    </row>
    <row r="50" spans="1:10" ht="252">
      <c r="A50" s="126"/>
      <c r="B50" s="119">
        <v>5</v>
      </c>
      <c r="C50" s="10" t="s">
        <v>769</v>
      </c>
      <c r="D50" s="130" t="s">
        <v>354</v>
      </c>
      <c r="E50" s="170"/>
      <c r="F50" s="171"/>
      <c r="G50" s="11" t="s">
        <v>1569</v>
      </c>
      <c r="H50" s="14">
        <v>5.84</v>
      </c>
      <c r="I50" s="121">
        <f t="shared" si="0"/>
        <v>29.2</v>
      </c>
      <c r="J50" s="127"/>
    </row>
    <row r="51" spans="1:10" ht="252">
      <c r="A51" s="126"/>
      <c r="B51" s="119">
        <v>5</v>
      </c>
      <c r="C51" s="10" t="s">
        <v>769</v>
      </c>
      <c r="D51" s="130" t="s">
        <v>534</v>
      </c>
      <c r="E51" s="170"/>
      <c r="F51" s="171"/>
      <c r="G51" s="11" t="s">
        <v>1569</v>
      </c>
      <c r="H51" s="14">
        <v>5.84</v>
      </c>
      <c r="I51" s="121">
        <f t="shared" si="0"/>
        <v>29.2</v>
      </c>
      <c r="J51" s="127"/>
    </row>
    <row r="52" spans="1:10" ht="84">
      <c r="A52" s="126"/>
      <c r="B52" s="119">
        <v>40</v>
      </c>
      <c r="C52" s="10" t="s">
        <v>771</v>
      </c>
      <c r="D52" s="130" t="s">
        <v>28</v>
      </c>
      <c r="E52" s="170"/>
      <c r="F52" s="171"/>
      <c r="G52" s="11" t="s">
        <v>773</v>
      </c>
      <c r="H52" s="14">
        <v>0.16</v>
      </c>
      <c r="I52" s="121">
        <f t="shared" si="0"/>
        <v>6.4</v>
      </c>
      <c r="J52" s="127"/>
    </row>
    <row r="53" spans="1:10" ht="84">
      <c r="A53" s="126"/>
      <c r="B53" s="119">
        <v>20</v>
      </c>
      <c r="C53" s="10" t="s">
        <v>771</v>
      </c>
      <c r="D53" s="130" t="s">
        <v>31</v>
      </c>
      <c r="E53" s="170"/>
      <c r="F53" s="171"/>
      <c r="G53" s="11" t="s">
        <v>773</v>
      </c>
      <c r="H53" s="14">
        <v>0.16</v>
      </c>
      <c r="I53" s="121">
        <f t="shared" si="0"/>
        <v>3.2</v>
      </c>
      <c r="J53" s="127"/>
    </row>
    <row r="54" spans="1:10" ht="156">
      <c r="A54" s="126"/>
      <c r="B54" s="119">
        <v>20</v>
      </c>
      <c r="C54" s="10" t="s">
        <v>774</v>
      </c>
      <c r="D54" s="130" t="s">
        <v>30</v>
      </c>
      <c r="E54" s="170" t="s">
        <v>279</v>
      </c>
      <c r="F54" s="171"/>
      <c r="G54" s="11" t="s">
        <v>776</v>
      </c>
      <c r="H54" s="14">
        <v>0.4</v>
      </c>
      <c r="I54" s="121">
        <f t="shared" si="0"/>
        <v>8</v>
      </c>
      <c r="J54" s="127"/>
    </row>
    <row r="55" spans="1:10" ht="96">
      <c r="A55" s="126"/>
      <c r="B55" s="119">
        <v>10</v>
      </c>
      <c r="C55" s="10" t="s">
        <v>777</v>
      </c>
      <c r="D55" s="130" t="s">
        <v>28</v>
      </c>
      <c r="E55" s="170" t="s">
        <v>278</v>
      </c>
      <c r="F55" s="171"/>
      <c r="G55" s="11" t="s">
        <v>779</v>
      </c>
      <c r="H55" s="14">
        <v>0.28000000000000003</v>
      </c>
      <c r="I55" s="121">
        <f t="shared" si="0"/>
        <v>2.8000000000000003</v>
      </c>
      <c r="J55" s="127"/>
    </row>
    <row r="56" spans="1:10" ht="96">
      <c r="A56" s="126"/>
      <c r="B56" s="119">
        <v>10</v>
      </c>
      <c r="C56" s="10" t="s">
        <v>777</v>
      </c>
      <c r="D56" s="130" t="s">
        <v>30</v>
      </c>
      <c r="E56" s="170" t="s">
        <v>278</v>
      </c>
      <c r="F56" s="171"/>
      <c r="G56" s="11" t="s">
        <v>779</v>
      </c>
      <c r="H56" s="14">
        <v>0.28000000000000003</v>
      </c>
      <c r="I56" s="121">
        <f t="shared" si="0"/>
        <v>2.8000000000000003</v>
      </c>
      <c r="J56" s="127"/>
    </row>
    <row r="57" spans="1:10" ht="120">
      <c r="A57" s="126"/>
      <c r="B57" s="119">
        <v>6</v>
      </c>
      <c r="C57" s="10" t="s">
        <v>780</v>
      </c>
      <c r="D57" s="130" t="s">
        <v>745</v>
      </c>
      <c r="E57" s="170"/>
      <c r="F57" s="171"/>
      <c r="G57" s="11" t="s">
        <v>782</v>
      </c>
      <c r="H57" s="14">
        <v>0.63</v>
      </c>
      <c r="I57" s="121">
        <f t="shared" si="0"/>
        <v>3.7800000000000002</v>
      </c>
      <c r="J57" s="127"/>
    </row>
    <row r="58" spans="1:10" ht="60">
      <c r="A58" s="126"/>
      <c r="B58" s="119">
        <v>10</v>
      </c>
      <c r="C58" s="10" t="s">
        <v>783</v>
      </c>
      <c r="D58" s="130" t="s">
        <v>785</v>
      </c>
      <c r="E58" s="170" t="s">
        <v>279</v>
      </c>
      <c r="F58" s="171"/>
      <c r="G58" s="11" t="s">
        <v>786</v>
      </c>
      <c r="H58" s="14">
        <v>0.42</v>
      </c>
      <c r="I58" s="121">
        <f t="shared" si="0"/>
        <v>4.2</v>
      </c>
      <c r="J58" s="127"/>
    </row>
    <row r="59" spans="1:10" ht="60">
      <c r="A59" s="126"/>
      <c r="B59" s="119">
        <v>10</v>
      </c>
      <c r="C59" s="10" t="s">
        <v>783</v>
      </c>
      <c r="D59" s="130" t="s">
        <v>729</v>
      </c>
      <c r="E59" s="170" t="s">
        <v>279</v>
      </c>
      <c r="F59" s="171"/>
      <c r="G59" s="11" t="s">
        <v>786</v>
      </c>
      <c r="H59" s="14">
        <v>0.44</v>
      </c>
      <c r="I59" s="121">
        <f t="shared" si="0"/>
        <v>4.4000000000000004</v>
      </c>
      <c r="J59" s="127"/>
    </row>
    <row r="60" spans="1:10" ht="60">
      <c r="A60" s="126"/>
      <c r="B60" s="119">
        <v>10</v>
      </c>
      <c r="C60" s="10" t="s">
        <v>783</v>
      </c>
      <c r="D60" s="130" t="s">
        <v>742</v>
      </c>
      <c r="E60" s="170" t="s">
        <v>736</v>
      </c>
      <c r="F60" s="171"/>
      <c r="G60" s="11" t="s">
        <v>786</v>
      </c>
      <c r="H60" s="14">
        <v>0.99</v>
      </c>
      <c r="I60" s="121">
        <f t="shared" si="0"/>
        <v>9.9</v>
      </c>
      <c r="J60" s="127"/>
    </row>
    <row r="61" spans="1:10" ht="144">
      <c r="A61" s="126"/>
      <c r="B61" s="119">
        <v>5</v>
      </c>
      <c r="C61" s="10" t="s">
        <v>789</v>
      </c>
      <c r="D61" s="130" t="s">
        <v>279</v>
      </c>
      <c r="E61" s="170"/>
      <c r="F61" s="171"/>
      <c r="G61" s="11" t="s">
        <v>791</v>
      </c>
      <c r="H61" s="14">
        <v>1.69</v>
      </c>
      <c r="I61" s="121">
        <f t="shared" si="0"/>
        <v>8.4499999999999993</v>
      </c>
      <c r="J61" s="127"/>
    </row>
    <row r="62" spans="1:10" ht="144">
      <c r="A62" s="126"/>
      <c r="B62" s="119">
        <v>5</v>
      </c>
      <c r="C62" s="10" t="s">
        <v>789</v>
      </c>
      <c r="D62" s="130" t="s">
        <v>278</v>
      </c>
      <c r="E62" s="170"/>
      <c r="F62" s="171"/>
      <c r="G62" s="11" t="s">
        <v>791</v>
      </c>
      <c r="H62" s="14">
        <v>1.69</v>
      </c>
      <c r="I62" s="121">
        <f t="shared" si="0"/>
        <v>8.4499999999999993</v>
      </c>
      <c r="J62" s="127"/>
    </row>
    <row r="63" spans="1:10" ht="156">
      <c r="A63" s="126"/>
      <c r="B63" s="119">
        <v>10</v>
      </c>
      <c r="C63" s="10" t="s">
        <v>792</v>
      </c>
      <c r="D63" s="130" t="s">
        <v>34</v>
      </c>
      <c r="E63" s="170"/>
      <c r="F63" s="171"/>
      <c r="G63" s="11" t="s">
        <v>794</v>
      </c>
      <c r="H63" s="14">
        <v>0.42</v>
      </c>
      <c r="I63" s="121">
        <f t="shared" si="0"/>
        <v>4.2</v>
      </c>
      <c r="J63" s="127"/>
    </row>
    <row r="64" spans="1:10" ht="156">
      <c r="A64" s="126"/>
      <c r="B64" s="119">
        <v>10</v>
      </c>
      <c r="C64" s="10" t="s">
        <v>792</v>
      </c>
      <c r="D64" s="130" t="s">
        <v>53</v>
      </c>
      <c r="E64" s="170"/>
      <c r="F64" s="171"/>
      <c r="G64" s="11" t="s">
        <v>794</v>
      </c>
      <c r="H64" s="14">
        <v>0.42</v>
      </c>
      <c r="I64" s="121">
        <f t="shared" si="0"/>
        <v>4.2</v>
      </c>
      <c r="J64" s="127"/>
    </row>
    <row r="65" spans="1:10" ht="240">
      <c r="A65" s="126"/>
      <c r="B65" s="119">
        <v>20</v>
      </c>
      <c r="C65" s="10" t="s">
        <v>795</v>
      </c>
      <c r="D65" s="130"/>
      <c r="E65" s="170"/>
      <c r="F65" s="171"/>
      <c r="G65" s="11" t="s">
        <v>1570</v>
      </c>
      <c r="H65" s="14">
        <v>0.99</v>
      </c>
      <c r="I65" s="121">
        <f t="shared" si="0"/>
        <v>19.8</v>
      </c>
      <c r="J65" s="127"/>
    </row>
    <row r="66" spans="1:10" ht="180">
      <c r="A66" s="126"/>
      <c r="B66" s="119">
        <v>10</v>
      </c>
      <c r="C66" s="10" t="s">
        <v>797</v>
      </c>
      <c r="D66" s="130" t="s">
        <v>28</v>
      </c>
      <c r="E66" s="170" t="s">
        <v>279</v>
      </c>
      <c r="F66" s="171"/>
      <c r="G66" s="11" t="s">
        <v>1571</v>
      </c>
      <c r="H66" s="14">
        <v>0.65</v>
      </c>
      <c r="I66" s="121">
        <f t="shared" si="0"/>
        <v>6.5</v>
      </c>
      <c r="J66" s="127"/>
    </row>
    <row r="67" spans="1:10" ht="192">
      <c r="A67" s="126"/>
      <c r="B67" s="119">
        <v>10</v>
      </c>
      <c r="C67" s="10" t="s">
        <v>799</v>
      </c>
      <c r="D67" s="130" t="s">
        <v>28</v>
      </c>
      <c r="E67" s="170" t="s">
        <v>245</v>
      </c>
      <c r="F67" s="171"/>
      <c r="G67" s="11" t="s">
        <v>801</v>
      </c>
      <c r="H67" s="14">
        <v>0.99</v>
      </c>
      <c r="I67" s="121">
        <f t="shared" si="0"/>
        <v>9.9</v>
      </c>
      <c r="J67" s="127"/>
    </row>
    <row r="68" spans="1:10" ht="132">
      <c r="A68" s="126"/>
      <c r="B68" s="119">
        <v>10</v>
      </c>
      <c r="C68" s="10" t="s">
        <v>802</v>
      </c>
      <c r="D68" s="130" t="s">
        <v>28</v>
      </c>
      <c r="E68" s="170" t="s">
        <v>804</v>
      </c>
      <c r="F68" s="171"/>
      <c r="G68" s="11" t="s">
        <v>805</v>
      </c>
      <c r="H68" s="14">
        <v>0.59</v>
      </c>
      <c r="I68" s="121">
        <f t="shared" si="0"/>
        <v>5.8999999999999995</v>
      </c>
      <c r="J68" s="127"/>
    </row>
    <row r="69" spans="1:10" ht="132">
      <c r="A69" s="126"/>
      <c r="B69" s="119">
        <v>10</v>
      </c>
      <c r="C69" s="10" t="s">
        <v>802</v>
      </c>
      <c r="D69" s="130" t="s">
        <v>30</v>
      </c>
      <c r="E69" s="170" t="s">
        <v>804</v>
      </c>
      <c r="F69" s="171"/>
      <c r="G69" s="11" t="s">
        <v>805</v>
      </c>
      <c r="H69" s="14">
        <v>0.59</v>
      </c>
      <c r="I69" s="121">
        <f t="shared" si="0"/>
        <v>5.8999999999999995</v>
      </c>
      <c r="J69" s="127"/>
    </row>
    <row r="70" spans="1:10" ht="132">
      <c r="A70" s="126"/>
      <c r="B70" s="119">
        <v>10</v>
      </c>
      <c r="C70" s="10" t="s">
        <v>802</v>
      </c>
      <c r="D70" s="130" t="s">
        <v>31</v>
      </c>
      <c r="E70" s="170" t="s">
        <v>804</v>
      </c>
      <c r="F70" s="171"/>
      <c r="G70" s="11" t="s">
        <v>805</v>
      </c>
      <c r="H70" s="14">
        <v>0.59</v>
      </c>
      <c r="I70" s="121">
        <f t="shared" si="0"/>
        <v>5.8999999999999995</v>
      </c>
      <c r="J70" s="127"/>
    </row>
    <row r="71" spans="1:10" ht="132">
      <c r="A71" s="126"/>
      <c r="B71" s="119">
        <v>10</v>
      </c>
      <c r="C71" s="10" t="s">
        <v>802</v>
      </c>
      <c r="D71" s="130" t="s">
        <v>32</v>
      </c>
      <c r="E71" s="170" t="s">
        <v>804</v>
      </c>
      <c r="F71" s="171"/>
      <c r="G71" s="11" t="s">
        <v>805</v>
      </c>
      <c r="H71" s="14">
        <v>0.59</v>
      </c>
      <c r="I71" s="121">
        <f t="shared" si="0"/>
        <v>5.8999999999999995</v>
      </c>
      <c r="J71" s="127"/>
    </row>
    <row r="72" spans="1:10" ht="264">
      <c r="A72" s="126"/>
      <c r="B72" s="119">
        <v>40</v>
      </c>
      <c r="C72" s="10" t="s">
        <v>806</v>
      </c>
      <c r="D72" s="130" t="s">
        <v>643</v>
      </c>
      <c r="E72" s="170"/>
      <c r="F72" s="171"/>
      <c r="G72" s="11" t="s">
        <v>1572</v>
      </c>
      <c r="H72" s="14">
        <v>1.24</v>
      </c>
      <c r="I72" s="121">
        <f t="shared" si="0"/>
        <v>49.6</v>
      </c>
      <c r="J72" s="127"/>
    </row>
    <row r="73" spans="1:10" ht="252">
      <c r="A73" s="126"/>
      <c r="B73" s="119">
        <v>5</v>
      </c>
      <c r="C73" s="10" t="s">
        <v>808</v>
      </c>
      <c r="D73" s="130" t="s">
        <v>33</v>
      </c>
      <c r="E73" s="170" t="s">
        <v>642</v>
      </c>
      <c r="F73" s="171"/>
      <c r="G73" s="11" t="s">
        <v>810</v>
      </c>
      <c r="H73" s="14">
        <v>2.06</v>
      </c>
      <c r="I73" s="121">
        <f t="shared" si="0"/>
        <v>10.3</v>
      </c>
      <c r="J73" s="127"/>
    </row>
    <row r="74" spans="1:10" ht="252">
      <c r="A74" s="126"/>
      <c r="B74" s="119">
        <v>5</v>
      </c>
      <c r="C74" s="10" t="s">
        <v>808</v>
      </c>
      <c r="D74" s="130" t="s">
        <v>33</v>
      </c>
      <c r="E74" s="170" t="s">
        <v>643</v>
      </c>
      <c r="F74" s="171"/>
      <c r="G74" s="11" t="s">
        <v>810</v>
      </c>
      <c r="H74" s="14">
        <v>2.06</v>
      </c>
      <c r="I74" s="121">
        <f t="shared" si="0"/>
        <v>10.3</v>
      </c>
      <c r="J74" s="127"/>
    </row>
    <row r="75" spans="1:10" ht="252">
      <c r="A75" s="126"/>
      <c r="B75" s="119">
        <v>5</v>
      </c>
      <c r="C75" s="10" t="s">
        <v>808</v>
      </c>
      <c r="D75" s="130" t="s">
        <v>34</v>
      </c>
      <c r="E75" s="170" t="s">
        <v>643</v>
      </c>
      <c r="F75" s="171"/>
      <c r="G75" s="11" t="s">
        <v>810</v>
      </c>
      <c r="H75" s="14">
        <v>2.06</v>
      </c>
      <c r="I75" s="121">
        <f t="shared" si="0"/>
        <v>10.3</v>
      </c>
      <c r="J75" s="127"/>
    </row>
    <row r="76" spans="1:10" ht="204">
      <c r="A76" s="126"/>
      <c r="B76" s="119">
        <v>10</v>
      </c>
      <c r="C76" s="10" t="s">
        <v>811</v>
      </c>
      <c r="D76" s="130" t="s">
        <v>33</v>
      </c>
      <c r="E76" s="170" t="s">
        <v>219</v>
      </c>
      <c r="F76" s="171"/>
      <c r="G76" s="11" t="s">
        <v>813</v>
      </c>
      <c r="H76" s="14">
        <v>1.66</v>
      </c>
      <c r="I76" s="121">
        <f t="shared" si="0"/>
        <v>16.599999999999998</v>
      </c>
      <c r="J76" s="127"/>
    </row>
    <row r="77" spans="1:10" ht="204">
      <c r="A77" s="126"/>
      <c r="B77" s="119">
        <v>10</v>
      </c>
      <c r="C77" s="10" t="s">
        <v>811</v>
      </c>
      <c r="D77" s="130" t="s">
        <v>33</v>
      </c>
      <c r="E77" s="170" t="s">
        <v>220</v>
      </c>
      <c r="F77" s="171"/>
      <c r="G77" s="11" t="s">
        <v>813</v>
      </c>
      <c r="H77" s="14">
        <v>1.66</v>
      </c>
      <c r="I77" s="121">
        <f t="shared" si="0"/>
        <v>16.599999999999998</v>
      </c>
      <c r="J77" s="127"/>
    </row>
    <row r="78" spans="1:10" ht="204">
      <c r="A78" s="126"/>
      <c r="B78" s="119">
        <v>10</v>
      </c>
      <c r="C78" s="10" t="s">
        <v>811</v>
      </c>
      <c r="D78" s="130" t="s">
        <v>33</v>
      </c>
      <c r="E78" s="170" t="s">
        <v>271</v>
      </c>
      <c r="F78" s="171"/>
      <c r="G78" s="11" t="s">
        <v>813</v>
      </c>
      <c r="H78" s="14">
        <v>1.66</v>
      </c>
      <c r="I78" s="121">
        <f t="shared" si="0"/>
        <v>16.599999999999998</v>
      </c>
      <c r="J78" s="127"/>
    </row>
    <row r="79" spans="1:10" ht="204">
      <c r="A79" s="126"/>
      <c r="B79" s="119">
        <v>10</v>
      </c>
      <c r="C79" s="10" t="s">
        <v>811</v>
      </c>
      <c r="D79" s="130" t="s">
        <v>33</v>
      </c>
      <c r="E79" s="170" t="s">
        <v>273</v>
      </c>
      <c r="F79" s="171"/>
      <c r="G79" s="11" t="s">
        <v>813</v>
      </c>
      <c r="H79" s="14">
        <v>1.66</v>
      </c>
      <c r="I79" s="121">
        <f t="shared" si="0"/>
        <v>16.599999999999998</v>
      </c>
      <c r="J79" s="127"/>
    </row>
    <row r="80" spans="1:10" ht="204">
      <c r="A80" s="126"/>
      <c r="B80" s="119">
        <v>10</v>
      </c>
      <c r="C80" s="10" t="s">
        <v>811</v>
      </c>
      <c r="D80" s="130" t="s">
        <v>34</v>
      </c>
      <c r="E80" s="170" t="s">
        <v>316</v>
      </c>
      <c r="F80" s="171"/>
      <c r="G80" s="11" t="s">
        <v>813</v>
      </c>
      <c r="H80" s="14">
        <v>1.66</v>
      </c>
      <c r="I80" s="121">
        <f t="shared" si="0"/>
        <v>16.599999999999998</v>
      </c>
      <c r="J80" s="127"/>
    </row>
    <row r="81" spans="1:10" ht="228">
      <c r="A81" s="126"/>
      <c r="B81" s="119">
        <v>10</v>
      </c>
      <c r="C81" s="10" t="s">
        <v>814</v>
      </c>
      <c r="D81" s="130" t="s">
        <v>33</v>
      </c>
      <c r="E81" s="170" t="s">
        <v>644</v>
      </c>
      <c r="F81" s="171"/>
      <c r="G81" s="11" t="s">
        <v>816</v>
      </c>
      <c r="H81" s="14">
        <v>2.1</v>
      </c>
      <c r="I81" s="121">
        <f t="shared" si="0"/>
        <v>21</v>
      </c>
      <c r="J81" s="127"/>
    </row>
    <row r="82" spans="1:10" ht="156">
      <c r="A82" s="126"/>
      <c r="B82" s="119">
        <v>50</v>
      </c>
      <c r="C82" s="10" t="s">
        <v>817</v>
      </c>
      <c r="D82" s="130" t="s">
        <v>490</v>
      </c>
      <c r="E82" s="170"/>
      <c r="F82" s="171"/>
      <c r="G82" s="11" t="s">
        <v>1573</v>
      </c>
      <c r="H82" s="14">
        <v>0.17</v>
      </c>
      <c r="I82" s="121">
        <f t="shared" si="0"/>
        <v>8.5</v>
      </c>
      <c r="J82" s="127"/>
    </row>
    <row r="83" spans="1:10" ht="156">
      <c r="A83" s="126"/>
      <c r="B83" s="119">
        <v>50</v>
      </c>
      <c r="C83" s="10" t="s">
        <v>817</v>
      </c>
      <c r="D83" s="130" t="s">
        <v>736</v>
      </c>
      <c r="E83" s="170"/>
      <c r="F83" s="171"/>
      <c r="G83" s="11" t="s">
        <v>1573</v>
      </c>
      <c r="H83" s="14">
        <v>0.17</v>
      </c>
      <c r="I83" s="121">
        <f t="shared" si="0"/>
        <v>8.5</v>
      </c>
      <c r="J83" s="127"/>
    </row>
    <row r="84" spans="1:10" ht="252">
      <c r="A84" s="126"/>
      <c r="B84" s="119">
        <v>10</v>
      </c>
      <c r="C84" s="10" t="s">
        <v>819</v>
      </c>
      <c r="D84" s="130" t="s">
        <v>112</v>
      </c>
      <c r="E84" s="170"/>
      <c r="F84" s="171"/>
      <c r="G84" s="11" t="s">
        <v>1574</v>
      </c>
      <c r="H84" s="14">
        <v>1.85</v>
      </c>
      <c r="I84" s="121">
        <f t="shared" si="0"/>
        <v>18.5</v>
      </c>
      <c r="J84" s="127"/>
    </row>
    <row r="85" spans="1:10" ht="252">
      <c r="A85" s="126"/>
      <c r="B85" s="119">
        <v>5</v>
      </c>
      <c r="C85" s="10" t="s">
        <v>819</v>
      </c>
      <c r="D85" s="130" t="s">
        <v>218</v>
      </c>
      <c r="E85" s="170"/>
      <c r="F85" s="171"/>
      <c r="G85" s="11" t="s">
        <v>1574</v>
      </c>
      <c r="H85" s="14">
        <v>1.85</v>
      </c>
      <c r="I85" s="121">
        <f t="shared" si="0"/>
        <v>9.25</v>
      </c>
      <c r="J85" s="127"/>
    </row>
    <row r="86" spans="1:10" ht="276">
      <c r="A86" s="126"/>
      <c r="B86" s="119">
        <v>20</v>
      </c>
      <c r="C86" s="10" t="s">
        <v>821</v>
      </c>
      <c r="D86" s="130" t="s">
        <v>823</v>
      </c>
      <c r="E86" s="170"/>
      <c r="F86" s="171"/>
      <c r="G86" s="11" t="s">
        <v>1575</v>
      </c>
      <c r="H86" s="14">
        <v>1.98</v>
      </c>
      <c r="I86" s="121">
        <f t="shared" ref="I86:I149" si="1">H86*B86</f>
        <v>39.6</v>
      </c>
      <c r="J86" s="127"/>
    </row>
    <row r="87" spans="1:10" ht="276">
      <c r="A87" s="126"/>
      <c r="B87" s="119">
        <v>20</v>
      </c>
      <c r="C87" s="10" t="s">
        <v>821</v>
      </c>
      <c r="D87" s="130" t="s">
        <v>824</v>
      </c>
      <c r="E87" s="170"/>
      <c r="F87" s="171"/>
      <c r="G87" s="11" t="s">
        <v>1575</v>
      </c>
      <c r="H87" s="14">
        <v>1.98</v>
      </c>
      <c r="I87" s="121">
        <f t="shared" si="1"/>
        <v>39.6</v>
      </c>
      <c r="J87" s="127"/>
    </row>
    <row r="88" spans="1:10" ht="276">
      <c r="A88" s="126"/>
      <c r="B88" s="119">
        <v>5</v>
      </c>
      <c r="C88" s="10" t="s">
        <v>825</v>
      </c>
      <c r="D88" s="130" t="s">
        <v>33</v>
      </c>
      <c r="E88" s="170" t="s">
        <v>644</v>
      </c>
      <c r="F88" s="171"/>
      <c r="G88" s="11" t="s">
        <v>827</v>
      </c>
      <c r="H88" s="14">
        <v>2.44</v>
      </c>
      <c r="I88" s="121">
        <f t="shared" si="1"/>
        <v>12.2</v>
      </c>
      <c r="J88" s="127"/>
    </row>
    <row r="89" spans="1:10" ht="216">
      <c r="A89" s="126"/>
      <c r="B89" s="119">
        <v>10</v>
      </c>
      <c r="C89" s="10" t="s">
        <v>828</v>
      </c>
      <c r="D89" s="130" t="s">
        <v>277</v>
      </c>
      <c r="E89" s="170"/>
      <c r="F89" s="171"/>
      <c r="G89" s="11" t="s">
        <v>1576</v>
      </c>
      <c r="H89" s="14">
        <v>1.49</v>
      </c>
      <c r="I89" s="121">
        <f t="shared" si="1"/>
        <v>14.9</v>
      </c>
      <c r="J89" s="127"/>
    </row>
    <row r="90" spans="1:10" ht="144">
      <c r="A90" s="126"/>
      <c r="B90" s="119">
        <v>20</v>
      </c>
      <c r="C90" s="10" t="s">
        <v>830</v>
      </c>
      <c r="D90" s="130" t="s">
        <v>679</v>
      </c>
      <c r="E90" s="170"/>
      <c r="F90" s="171"/>
      <c r="G90" s="11" t="s">
        <v>1577</v>
      </c>
      <c r="H90" s="14">
        <v>0.16</v>
      </c>
      <c r="I90" s="121">
        <f t="shared" si="1"/>
        <v>3.2</v>
      </c>
      <c r="J90" s="127"/>
    </row>
    <row r="91" spans="1:10" ht="144">
      <c r="A91" s="126"/>
      <c r="B91" s="119">
        <v>20</v>
      </c>
      <c r="C91" s="10" t="s">
        <v>832</v>
      </c>
      <c r="D91" s="130" t="s">
        <v>679</v>
      </c>
      <c r="E91" s="170"/>
      <c r="F91" s="171"/>
      <c r="G91" s="11" t="s">
        <v>1578</v>
      </c>
      <c r="H91" s="14">
        <v>0.28999999999999998</v>
      </c>
      <c r="I91" s="121">
        <f t="shared" si="1"/>
        <v>5.8</v>
      </c>
      <c r="J91" s="127"/>
    </row>
    <row r="92" spans="1:10" ht="168">
      <c r="A92" s="126"/>
      <c r="B92" s="119">
        <v>20</v>
      </c>
      <c r="C92" s="10" t="s">
        <v>834</v>
      </c>
      <c r="D92" s="130" t="s">
        <v>836</v>
      </c>
      <c r="E92" s="170" t="s">
        <v>837</v>
      </c>
      <c r="F92" s="171"/>
      <c r="G92" s="11" t="s">
        <v>838</v>
      </c>
      <c r="H92" s="14">
        <v>0.84</v>
      </c>
      <c r="I92" s="121">
        <f t="shared" si="1"/>
        <v>16.8</v>
      </c>
      <c r="J92" s="127"/>
    </row>
    <row r="93" spans="1:10" ht="168">
      <c r="A93" s="126"/>
      <c r="B93" s="119">
        <v>20</v>
      </c>
      <c r="C93" s="10" t="s">
        <v>834</v>
      </c>
      <c r="D93" s="130" t="s">
        <v>836</v>
      </c>
      <c r="E93" s="170" t="s">
        <v>840</v>
      </c>
      <c r="F93" s="171"/>
      <c r="G93" s="11" t="s">
        <v>838</v>
      </c>
      <c r="H93" s="14">
        <v>0.99</v>
      </c>
      <c r="I93" s="121">
        <f t="shared" si="1"/>
        <v>19.8</v>
      </c>
      <c r="J93" s="127"/>
    </row>
    <row r="94" spans="1:10" ht="120">
      <c r="A94" s="126"/>
      <c r="B94" s="119">
        <v>20</v>
      </c>
      <c r="C94" s="10" t="s">
        <v>841</v>
      </c>
      <c r="D94" s="130" t="s">
        <v>30</v>
      </c>
      <c r="E94" s="170" t="s">
        <v>279</v>
      </c>
      <c r="F94" s="171"/>
      <c r="G94" s="11" t="s">
        <v>843</v>
      </c>
      <c r="H94" s="14">
        <v>0.16</v>
      </c>
      <c r="I94" s="121">
        <f t="shared" si="1"/>
        <v>3.2</v>
      </c>
      <c r="J94" s="127"/>
    </row>
    <row r="95" spans="1:10" ht="120">
      <c r="A95" s="126"/>
      <c r="B95" s="119">
        <v>20</v>
      </c>
      <c r="C95" s="10" t="s">
        <v>841</v>
      </c>
      <c r="D95" s="130" t="s">
        <v>30</v>
      </c>
      <c r="E95" s="170" t="s">
        <v>589</v>
      </c>
      <c r="F95" s="171"/>
      <c r="G95" s="11" t="s">
        <v>843</v>
      </c>
      <c r="H95" s="14">
        <v>0.16</v>
      </c>
      <c r="I95" s="121">
        <f t="shared" si="1"/>
        <v>3.2</v>
      </c>
      <c r="J95" s="127"/>
    </row>
    <row r="96" spans="1:10" ht="120">
      <c r="A96" s="126"/>
      <c r="B96" s="119">
        <v>10</v>
      </c>
      <c r="C96" s="10" t="s">
        <v>844</v>
      </c>
      <c r="D96" s="130" t="s">
        <v>28</v>
      </c>
      <c r="E96" s="170"/>
      <c r="F96" s="171"/>
      <c r="G96" s="11" t="s">
        <v>846</v>
      </c>
      <c r="H96" s="14">
        <v>0.25</v>
      </c>
      <c r="I96" s="121">
        <f t="shared" si="1"/>
        <v>2.5</v>
      </c>
      <c r="J96" s="127"/>
    </row>
    <row r="97" spans="1:10" ht="120">
      <c r="A97" s="126"/>
      <c r="B97" s="119">
        <v>10</v>
      </c>
      <c r="C97" s="10" t="s">
        <v>844</v>
      </c>
      <c r="D97" s="130" t="s">
        <v>30</v>
      </c>
      <c r="E97" s="170"/>
      <c r="F97" s="171"/>
      <c r="G97" s="11" t="s">
        <v>846</v>
      </c>
      <c r="H97" s="14">
        <v>0.25</v>
      </c>
      <c r="I97" s="121">
        <f t="shared" si="1"/>
        <v>2.5</v>
      </c>
      <c r="J97" s="127"/>
    </row>
    <row r="98" spans="1:10" ht="132">
      <c r="A98" s="126"/>
      <c r="B98" s="119">
        <v>10</v>
      </c>
      <c r="C98" s="10" t="s">
        <v>847</v>
      </c>
      <c r="D98" s="130" t="s">
        <v>28</v>
      </c>
      <c r="E98" s="170"/>
      <c r="F98" s="171"/>
      <c r="G98" s="11" t="s">
        <v>849</v>
      </c>
      <c r="H98" s="14">
        <v>1.03</v>
      </c>
      <c r="I98" s="121">
        <f t="shared" si="1"/>
        <v>10.3</v>
      </c>
      <c r="J98" s="127"/>
    </row>
    <row r="99" spans="1:10" ht="132">
      <c r="A99" s="126"/>
      <c r="B99" s="119">
        <v>10</v>
      </c>
      <c r="C99" s="10" t="s">
        <v>850</v>
      </c>
      <c r="D99" s="130" t="s">
        <v>28</v>
      </c>
      <c r="E99" s="170"/>
      <c r="F99" s="171"/>
      <c r="G99" s="11" t="s">
        <v>852</v>
      </c>
      <c r="H99" s="14">
        <v>1.03</v>
      </c>
      <c r="I99" s="121">
        <f t="shared" si="1"/>
        <v>10.3</v>
      </c>
      <c r="J99" s="127"/>
    </row>
    <row r="100" spans="1:10" ht="120">
      <c r="A100" s="126"/>
      <c r="B100" s="119">
        <v>5</v>
      </c>
      <c r="C100" s="10" t="s">
        <v>853</v>
      </c>
      <c r="D100" s="130" t="s">
        <v>34</v>
      </c>
      <c r="E100" s="170"/>
      <c r="F100" s="171"/>
      <c r="G100" s="11" t="s">
        <v>855</v>
      </c>
      <c r="H100" s="14">
        <v>1.99</v>
      </c>
      <c r="I100" s="121">
        <f t="shared" si="1"/>
        <v>9.9499999999999993</v>
      </c>
      <c r="J100" s="127"/>
    </row>
    <row r="101" spans="1:10" ht="120">
      <c r="A101" s="126"/>
      <c r="B101" s="119">
        <v>5</v>
      </c>
      <c r="C101" s="10" t="s">
        <v>853</v>
      </c>
      <c r="D101" s="130" t="s">
        <v>53</v>
      </c>
      <c r="E101" s="170"/>
      <c r="F101" s="171"/>
      <c r="G101" s="11" t="s">
        <v>855</v>
      </c>
      <c r="H101" s="14">
        <v>1.99</v>
      </c>
      <c r="I101" s="121">
        <f t="shared" si="1"/>
        <v>9.9499999999999993</v>
      </c>
      <c r="J101" s="127"/>
    </row>
    <row r="102" spans="1:10" ht="156">
      <c r="A102" s="126"/>
      <c r="B102" s="119">
        <v>5</v>
      </c>
      <c r="C102" s="10" t="s">
        <v>856</v>
      </c>
      <c r="D102" s="130" t="s">
        <v>304</v>
      </c>
      <c r="E102" s="170" t="s">
        <v>32</v>
      </c>
      <c r="F102" s="171"/>
      <c r="G102" s="11" t="s">
        <v>858</v>
      </c>
      <c r="H102" s="14">
        <v>1.29</v>
      </c>
      <c r="I102" s="121">
        <f t="shared" si="1"/>
        <v>6.45</v>
      </c>
      <c r="J102" s="127"/>
    </row>
    <row r="103" spans="1:10" ht="96">
      <c r="A103" s="126"/>
      <c r="B103" s="119">
        <v>20</v>
      </c>
      <c r="C103" s="10" t="s">
        <v>859</v>
      </c>
      <c r="D103" s="130" t="s">
        <v>657</v>
      </c>
      <c r="E103" s="170"/>
      <c r="F103" s="171"/>
      <c r="G103" s="11" t="s">
        <v>861</v>
      </c>
      <c r="H103" s="14">
        <v>0.27</v>
      </c>
      <c r="I103" s="121">
        <f t="shared" si="1"/>
        <v>5.4</v>
      </c>
      <c r="J103" s="127"/>
    </row>
    <row r="104" spans="1:10" ht="96">
      <c r="A104" s="126"/>
      <c r="B104" s="119">
        <v>20</v>
      </c>
      <c r="C104" s="10" t="s">
        <v>859</v>
      </c>
      <c r="D104" s="130" t="s">
        <v>72</v>
      </c>
      <c r="E104" s="170"/>
      <c r="F104" s="171"/>
      <c r="G104" s="11" t="s">
        <v>861</v>
      </c>
      <c r="H104" s="14">
        <v>0.27</v>
      </c>
      <c r="I104" s="121">
        <f t="shared" si="1"/>
        <v>5.4</v>
      </c>
      <c r="J104" s="127"/>
    </row>
    <row r="105" spans="1:10" ht="96">
      <c r="A105" s="126"/>
      <c r="B105" s="119">
        <v>50</v>
      </c>
      <c r="C105" s="10" t="s">
        <v>859</v>
      </c>
      <c r="D105" s="130" t="s">
        <v>31</v>
      </c>
      <c r="E105" s="170"/>
      <c r="F105" s="171"/>
      <c r="G105" s="11" t="s">
        <v>861</v>
      </c>
      <c r="H105" s="14">
        <v>0.27</v>
      </c>
      <c r="I105" s="121">
        <f t="shared" si="1"/>
        <v>13.5</v>
      </c>
      <c r="J105" s="127"/>
    </row>
    <row r="106" spans="1:10" ht="96">
      <c r="A106" s="126"/>
      <c r="B106" s="119">
        <v>20</v>
      </c>
      <c r="C106" s="10" t="s">
        <v>859</v>
      </c>
      <c r="D106" s="130" t="s">
        <v>95</v>
      </c>
      <c r="E106" s="170"/>
      <c r="F106" s="171"/>
      <c r="G106" s="11" t="s">
        <v>861</v>
      </c>
      <c r="H106" s="14">
        <v>0.27</v>
      </c>
      <c r="I106" s="121">
        <f t="shared" si="1"/>
        <v>5.4</v>
      </c>
      <c r="J106" s="127"/>
    </row>
    <row r="107" spans="1:10" ht="96">
      <c r="A107" s="126"/>
      <c r="B107" s="119">
        <v>20</v>
      </c>
      <c r="C107" s="10" t="s">
        <v>859</v>
      </c>
      <c r="D107" s="130" t="s">
        <v>32</v>
      </c>
      <c r="E107" s="170"/>
      <c r="F107" s="171"/>
      <c r="G107" s="11" t="s">
        <v>861</v>
      </c>
      <c r="H107" s="14">
        <v>0.27</v>
      </c>
      <c r="I107" s="121">
        <f t="shared" si="1"/>
        <v>5.4</v>
      </c>
      <c r="J107" s="127"/>
    </row>
    <row r="108" spans="1:10" ht="132">
      <c r="A108" s="126"/>
      <c r="B108" s="119">
        <v>10</v>
      </c>
      <c r="C108" s="10" t="s">
        <v>862</v>
      </c>
      <c r="D108" s="130" t="s">
        <v>30</v>
      </c>
      <c r="E108" s="170" t="s">
        <v>218</v>
      </c>
      <c r="F108" s="171"/>
      <c r="G108" s="11" t="s">
        <v>864</v>
      </c>
      <c r="H108" s="14">
        <v>0.69</v>
      </c>
      <c r="I108" s="121">
        <f t="shared" si="1"/>
        <v>6.8999999999999995</v>
      </c>
      <c r="J108" s="127"/>
    </row>
    <row r="109" spans="1:10" ht="132">
      <c r="A109" s="126"/>
      <c r="B109" s="119">
        <v>10</v>
      </c>
      <c r="C109" s="10" t="s">
        <v>862</v>
      </c>
      <c r="D109" s="130" t="s">
        <v>30</v>
      </c>
      <c r="E109" s="170" t="s">
        <v>865</v>
      </c>
      <c r="F109" s="171"/>
      <c r="G109" s="11" t="s">
        <v>864</v>
      </c>
      <c r="H109" s="14">
        <v>0.69</v>
      </c>
      <c r="I109" s="121">
        <f t="shared" si="1"/>
        <v>6.8999999999999995</v>
      </c>
      <c r="J109" s="127"/>
    </row>
    <row r="110" spans="1:10" ht="120">
      <c r="A110" s="126"/>
      <c r="B110" s="119">
        <v>10</v>
      </c>
      <c r="C110" s="10" t="s">
        <v>866</v>
      </c>
      <c r="D110" s="130" t="s">
        <v>31</v>
      </c>
      <c r="E110" s="170" t="s">
        <v>736</v>
      </c>
      <c r="F110" s="171"/>
      <c r="G110" s="11" t="s">
        <v>868</v>
      </c>
      <c r="H110" s="14">
        <v>0.55000000000000004</v>
      </c>
      <c r="I110" s="121">
        <f t="shared" si="1"/>
        <v>5.5</v>
      </c>
      <c r="J110" s="127"/>
    </row>
    <row r="111" spans="1:10" ht="120">
      <c r="A111" s="126"/>
      <c r="B111" s="119">
        <v>20</v>
      </c>
      <c r="C111" s="10" t="s">
        <v>869</v>
      </c>
      <c r="D111" s="130" t="s">
        <v>245</v>
      </c>
      <c r="E111" s="170" t="s">
        <v>28</v>
      </c>
      <c r="F111" s="171"/>
      <c r="G111" s="11" t="s">
        <v>871</v>
      </c>
      <c r="H111" s="14">
        <v>0.69</v>
      </c>
      <c r="I111" s="121">
        <f t="shared" si="1"/>
        <v>13.799999999999999</v>
      </c>
      <c r="J111" s="127"/>
    </row>
    <row r="112" spans="1:10" ht="120">
      <c r="A112" s="126"/>
      <c r="B112" s="119">
        <v>20</v>
      </c>
      <c r="C112" s="10" t="s">
        <v>869</v>
      </c>
      <c r="D112" s="130" t="s">
        <v>245</v>
      </c>
      <c r="E112" s="170" t="s">
        <v>30</v>
      </c>
      <c r="F112" s="171"/>
      <c r="G112" s="11" t="s">
        <v>871</v>
      </c>
      <c r="H112" s="14">
        <v>0.69</v>
      </c>
      <c r="I112" s="121">
        <f t="shared" si="1"/>
        <v>13.799999999999999</v>
      </c>
      <c r="J112" s="127"/>
    </row>
    <row r="113" spans="1:10" ht="120">
      <c r="A113" s="126"/>
      <c r="B113" s="119">
        <v>20</v>
      </c>
      <c r="C113" s="10" t="s">
        <v>869</v>
      </c>
      <c r="D113" s="130" t="s">
        <v>245</v>
      </c>
      <c r="E113" s="170" t="s">
        <v>31</v>
      </c>
      <c r="F113" s="171"/>
      <c r="G113" s="11" t="s">
        <v>871</v>
      </c>
      <c r="H113" s="14">
        <v>0.69</v>
      </c>
      <c r="I113" s="121">
        <f t="shared" si="1"/>
        <v>13.799999999999999</v>
      </c>
      <c r="J113" s="127"/>
    </row>
    <row r="114" spans="1:10" ht="192">
      <c r="A114" s="126"/>
      <c r="B114" s="119">
        <v>10</v>
      </c>
      <c r="C114" s="10" t="s">
        <v>872</v>
      </c>
      <c r="D114" s="130" t="s">
        <v>28</v>
      </c>
      <c r="E114" s="170"/>
      <c r="F114" s="171"/>
      <c r="G114" s="11" t="s">
        <v>874</v>
      </c>
      <c r="H114" s="14">
        <v>0.69</v>
      </c>
      <c r="I114" s="121">
        <f t="shared" si="1"/>
        <v>6.8999999999999995</v>
      </c>
      <c r="J114" s="127"/>
    </row>
    <row r="115" spans="1:10" ht="168">
      <c r="A115" s="126"/>
      <c r="B115" s="119">
        <v>10</v>
      </c>
      <c r="C115" s="10" t="s">
        <v>875</v>
      </c>
      <c r="D115" s="130" t="s">
        <v>28</v>
      </c>
      <c r="E115" s="170" t="s">
        <v>112</v>
      </c>
      <c r="F115" s="171"/>
      <c r="G115" s="11" t="s">
        <v>877</v>
      </c>
      <c r="H115" s="14">
        <v>0.69</v>
      </c>
      <c r="I115" s="121">
        <f t="shared" si="1"/>
        <v>6.8999999999999995</v>
      </c>
      <c r="J115" s="127"/>
    </row>
    <row r="116" spans="1:10" ht="168">
      <c r="A116" s="126"/>
      <c r="B116" s="119">
        <v>10</v>
      </c>
      <c r="C116" s="10" t="s">
        <v>875</v>
      </c>
      <c r="D116" s="130" t="s">
        <v>30</v>
      </c>
      <c r="E116" s="170" t="s">
        <v>218</v>
      </c>
      <c r="F116" s="171"/>
      <c r="G116" s="11" t="s">
        <v>877</v>
      </c>
      <c r="H116" s="14">
        <v>0.69</v>
      </c>
      <c r="I116" s="121">
        <f t="shared" si="1"/>
        <v>6.8999999999999995</v>
      </c>
      <c r="J116" s="127"/>
    </row>
    <row r="117" spans="1:10" ht="168">
      <c r="A117" s="126"/>
      <c r="B117" s="119">
        <v>10</v>
      </c>
      <c r="C117" s="10" t="s">
        <v>875</v>
      </c>
      <c r="D117" s="130" t="s">
        <v>31</v>
      </c>
      <c r="E117" s="170" t="s">
        <v>112</v>
      </c>
      <c r="F117" s="171"/>
      <c r="G117" s="11" t="s">
        <v>877</v>
      </c>
      <c r="H117" s="14">
        <v>0.69</v>
      </c>
      <c r="I117" s="121">
        <f t="shared" si="1"/>
        <v>6.8999999999999995</v>
      </c>
      <c r="J117" s="127"/>
    </row>
    <row r="118" spans="1:10" ht="168">
      <c r="A118" s="126"/>
      <c r="B118" s="119">
        <v>10</v>
      </c>
      <c r="C118" s="10" t="s">
        <v>878</v>
      </c>
      <c r="D118" s="130" t="s">
        <v>245</v>
      </c>
      <c r="E118" s="170" t="s">
        <v>28</v>
      </c>
      <c r="F118" s="171"/>
      <c r="G118" s="11" t="s">
        <v>880</v>
      </c>
      <c r="H118" s="14">
        <v>0.89</v>
      </c>
      <c r="I118" s="121">
        <f t="shared" si="1"/>
        <v>8.9</v>
      </c>
      <c r="J118" s="127"/>
    </row>
    <row r="119" spans="1:10" ht="168">
      <c r="A119" s="126"/>
      <c r="B119" s="119">
        <v>10</v>
      </c>
      <c r="C119" s="10" t="s">
        <v>878</v>
      </c>
      <c r="D119" s="130" t="s">
        <v>245</v>
      </c>
      <c r="E119" s="170" t="s">
        <v>30</v>
      </c>
      <c r="F119" s="171"/>
      <c r="G119" s="11" t="s">
        <v>880</v>
      </c>
      <c r="H119" s="14">
        <v>0.89</v>
      </c>
      <c r="I119" s="121">
        <f t="shared" si="1"/>
        <v>8.9</v>
      </c>
      <c r="J119" s="127"/>
    </row>
    <row r="120" spans="1:10" ht="168">
      <c r="A120" s="126"/>
      <c r="B120" s="119">
        <v>10</v>
      </c>
      <c r="C120" s="10" t="s">
        <v>878</v>
      </c>
      <c r="D120" s="130" t="s">
        <v>245</v>
      </c>
      <c r="E120" s="170" t="s">
        <v>31</v>
      </c>
      <c r="F120" s="171"/>
      <c r="G120" s="11" t="s">
        <v>880</v>
      </c>
      <c r="H120" s="14">
        <v>0.89</v>
      </c>
      <c r="I120" s="121">
        <f t="shared" si="1"/>
        <v>8.9</v>
      </c>
      <c r="J120" s="127"/>
    </row>
    <row r="121" spans="1:10" ht="168">
      <c r="A121" s="126"/>
      <c r="B121" s="119">
        <v>10</v>
      </c>
      <c r="C121" s="10" t="s">
        <v>878</v>
      </c>
      <c r="D121" s="130" t="s">
        <v>354</v>
      </c>
      <c r="E121" s="170" t="s">
        <v>28</v>
      </c>
      <c r="F121" s="171"/>
      <c r="G121" s="11" t="s">
        <v>880</v>
      </c>
      <c r="H121" s="14">
        <v>0.89</v>
      </c>
      <c r="I121" s="121">
        <f t="shared" si="1"/>
        <v>8.9</v>
      </c>
      <c r="J121" s="127"/>
    </row>
    <row r="122" spans="1:10" ht="168">
      <c r="A122" s="126"/>
      <c r="B122" s="119">
        <v>10</v>
      </c>
      <c r="C122" s="10" t="s">
        <v>878</v>
      </c>
      <c r="D122" s="130" t="s">
        <v>354</v>
      </c>
      <c r="E122" s="170" t="s">
        <v>30</v>
      </c>
      <c r="F122" s="171"/>
      <c r="G122" s="11" t="s">
        <v>880</v>
      </c>
      <c r="H122" s="14">
        <v>0.89</v>
      </c>
      <c r="I122" s="121">
        <f t="shared" si="1"/>
        <v>8.9</v>
      </c>
      <c r="J122" s="127"/>
    </row>
    <row r="123" spans="1:10" ht="168">
      <c r="A123" s="126"/>
      <c r="B123" s="119">
        <v>10</v>
      </c>
      <c r="C123" s="10" t="s">
        <v>878</v>
      </c>
      <c r="D123" s="130" t="s">
        <v>354</v>
      </c>
      <c r="E123" s="170" t="s">
        <v>31</v>
      </c>
      <c r="F123" s="171"/>
      <c r="G123" s="11" t="s">
        <v>880</v>
      </c>
      <c r="H123" s="14">
        <v>0.89</v>
      </c>
      <c r="I123" s="121">
        <f t="shared" si="1"/>
        <v>8.9</v>
      </c>
      <c r="J123" s="127"/>
    </row>
    <row r="124" spans="1:10" ht="168">
      <c r="A124" s="126"/>
      <c r="B124" s="119">
        <v>10</v>
      </c>
      <c r="C124" s="10" t="s">
        <v>878</v>
      </c>
      <c r="D124" s="130" t="s">
        <v>534</v>
      </c>
      <c r="E124" s="170" t="s">
        <v>28</v>
      </c>
      <c r="F124" s="171"/>
      <c r="G124" s="11" t="s">
        <v>880</v>
      </c>
      <c r="H124" s="14">
        <v>0.89</v>
      </c>
      <c r="I124" s="121">
        <f t="shared" si="1"/>
        <v>8.9</v>
      </c>
      <c r="J124" s="127"/>
    </row>
    <row r="125" spans="1:10" ht="168">
      <c r="A125" s="126"/>
      <c r="B125" s="119">
        <v>10</v>
      </c>
      <c r="C125" s="10" t="s">
        <v>878</v>
      </c>
      <c r="D125" s="130" t="s">
        <v>534</v>
      </c>
      <c r="E125" s="170" t="s">
        <v>30</v>
      </c>
      <c r="F125" s="171"/>
      <c r="G125" s="11" t="s">
        <v>880</v>
      </c>
      <c r="H125" s="14">
        <v>0.89</v>
      </c>
      <c r="I125" s="121">
        <f t="shared" si="1"/>
        <v>8.9</v>
      </c>
      <c r="J125" s="127"/>
    </row>
    <row r="126" spans="1:10" ht="168">
      <c r="A126" s="126"/>
      <c r="B126" s="119">
        <v>10</v>
      </c>
      <c r="C126" s="10" t="s">
        <v>878</v>
      </c>
      <c r="D126" s="130" t="s">
        <v>534</v>
      </c>
      <c r="E126" s="170" t="s">
        <v>31</v>
      </c>
      <c r="F126" s="171"/>
      <c r="G126" s="11" t="s">
        <v>880</v>
      </c>
      <c r="H126" s="14">
        <v>0.89</v>
      </c>
      <c r="I126" s="121">
        <f t="shared" si="1"/>
        <v>8.9</v>
      </c>
      <c r="J126" s="127"/>
    </row>
    <row r="127" spans="1:10" ht="168">
      <c r="A127" s="126"/>
      <c r="B127" s="119">
        <v>10</v>
      </c>
      <c r="C127" s="10" t="s">
        <v>878</v>
      </c>
      <c r="D127" s="130" t="s">
        <v>881</v>
      </c>
      <c r="E127" s="170" t="s">
        <v>28</v>
      </c>
      <c r="F127" s="171"/>
      <c r="G127" s="11" t="s">
        <v>880</v>
      </c>
      <c r="H127" s="14">
        <v>0.89</v>
      </c>
      <c r="I127" s="121">
        <f t="shared" si="1"/>
        <v>8.9</v>
      </c>
      <c r="J127" s="127"/>
    </row>
    <row r="128" spans="1:10" ht="168">
      <c r="A128" s="126"/>
      <c r="B128" s="119">
        <v>10</v>
      </c>
      <c r="C128" s="10" t="s">
        <v>878</v>
      </c>
      <c r="D128" s="130" t="s">
        <v>881</v>
      </c>
      <c r="E128" s="170" t="s">
        <v>30</v>
      </c>
      <c r="F128" s="171"/>
      <c r="G128" s="11" t="s">
        <v>880</v>
      </c>
      <c r="H128" s="14">
        <v>0.89</v>
      </c>
      <c r="I128" s="121">
        <f t="shared" si="1"/>
        <v>8.9</v>
      </c>
      <c r="J128" s="127"/>
    </row>
    <row r="129" spans="1:10" ht="168">
      <c r="A129" s="126"/>
      <c r="B129" s="119">
        <v>10</v>
      </c>
      <c r="C129" s="10" t="s">
        <v>878</v>
      </c>
      <c r="D129" s="130" t="s">
        <v>881</v>
      </c>
      <c r="E129" s="170" t="s">
        <v>31</v>
      </c>
      <c r="F129" s="171"/>
      <c r="G129" s="11" t="s">
        <v>880</v>
      </c>
      <c r="H129" s="14">
        <v>0.89</v>
      </c>
      <c r="I129" s="121">
        <f t="shared" si="1"/>
        <v>8.9</v>
      </c>
      <c r="J129" s="127"/>
    </row>
    <row r="130" spans="1:10" ht="168">
      <c r="A130" s="126"/>
      <c r="B130" s="119">
        <v>10</v>
      </c>
      <c r="C130" s="10" t="s">
        <v>878</v>
      </c>
      <c r="D130" s="130" t="s">
        <v>882</v>
      </c>
      <c r="E130" s="170" t="s">
        <v>28</v>
      </c>
      <c r="F130" s="171"/>
      <c r="G130" s="11" t="s">
        <v>880</v>
      </c>
      <c r="H130" s="14">
        <v>0.89</v>
      </c>
      <c r="I130" s="121">
        <f t="shared" si="1"/>
        <v>8.9</v>
      </c>
      <c r="J130" s="127"/>
    </row>
    <row r="131" spans="1:10" ht="168">
      <c r="A131" s="126"/>
      <c r="B131" s="119">
        <v>10</v>
      </c>
      <c r="C131" s="10" t="s">
        <v>878</v>
      </c>
      <c r="D131" s="130" t="s">
        <v>882</v>
      </c>
      <c r="E131" s="170" t="s">
        <v>30</v>
      </c>
      <c r="F131" s="171"/>
      <c r="G131" s="11" t="s">
        <v>880</v>
      </c>
      <c r="H131" s="14">
        <v>0.89</v>
      </c>
      <c r="I131" s="121">
        <f t="shared" si="1"/>
        <v>8.9</v>
      </c>
      <c r="J131" s="127"/>
    </row>
    <row r="132" spans="1:10" ht="168">
      <c r="A132" s="126"/>
      <c r="B132" s="119">
        <v>10</v>
      </c>
      <c r="C132" s="10" t="s">
        <v>878</v>
      </c>
      <c r="D132" s="130" t="s">
        <v>882</v>
      </c>
      <c r="E132" s="170" t="s">
        <v>31</v>
      </c>
      <c r="F132" s="171"/>
      <c r="G132" s="11" t="s">
        <v>880</v>
      </c>
      <c r="H132" s="14">
        <v>0.89</v>
      </c>
      <c r="I132" s="121">
        <f t="shared" si="1"/>
        <v>8.9</v>
      </c>
      <c r="J132" s="127"/>
    </row>
    <row r="133" spans="1:10" ht="168">
      <c r="A133" s="126"/>
      <c r="B133" s="119">
        <v>10</v>
      </c>
      <c r="C133" s="10" t="s">
        <v>878</v>
      </c>
      <c r="D133" s="130" t="s">
        <v>883</v>
      </c>
      <c r="E133" s="170" t="s">
        <v>28</v>
      </c>
      <c r="F133" s="171"/>
      <c r="G133" s="11" t="s">
        <v>880</v>
      </c>
      <c r="H133" s="14">
        <v>0.89</v>
      </c>
      <c r="I133" s="121">
        <f t="shared" si="1"/>
        <v>8.9</v>
      </c>
      <c r="J133" s="127"/>
    </row>
    <row r="134" spans="1:10" ht="168">
      <c r="A134" s="126"/>
      <c r="B134" s="119">
        <v>10</v>
      </c>
      <c r="C134" s="10" t="s">
        <v>878</v>
      </c>
      <c r="D134" s="130" t="s">
        <v>883</v>
      </c>
      <c r="E134" s="170" t="s">
        <v>30</v>
      </c>
      <c r="F134" s="171"/>
      <c r="G134" s="11" t="s">
        <v>880</v>
      </c>
      <c r="H134" s="14">
        <v>0.89</v>
      </c>
      <c r="I134" s="121">
        <f t="shared" si="1"/>
        <v>8.9</v>
      </c>
      <c r="J134" s="127"/>
    </row>
    <row r="135" spans="1:10" ht="168">
      <c r="A135" s="126"/>
      <c r="B135" s="119">
        <v>10</v>
      </c>
      <c r="C135" s="10" t="s">
        <v>878</v>
      </c>
      <c r="D135" s="130" t="s">
        <v>883</v>
      </c>
      <c r="E135" s="170" t="s">
        <v>31</v>
      </c>
      <c r="F135" s="171"/>
      <c r="G135" s="11" t="s">
        <v>880</v>
      </c>
      <c r="H135" s="14">
        <v>0.89</v>
      </c>
      <c r="I135" s="121">
        <f t="shared" si="1"/>
        <v>8.9</v>
      </c>
      <c r="J135" s="127"/>
    </row>
    <row r="136" spans="1:10" ht="168">
      <c r="A136" s="126"/>
      <c r="B136" s="119">
        <v>10</v>
      </c>
      <c r="C136" s="10" t="s">
        <v>878</v>
      </c>
      <c r="D136" s="130" t="s">
        <v>884</v>
      </c>
      <c r="E136" s="170" t="s">
        <v>28</v>
      </c>
      <c r="F136" s="171"/>
      <c r="G136" s="11" t="s">
        <v>880</v>
      </c>
      <c r="H136" s="14">
        <v>0.89</v>
      </c>
      <c r="I136" s="121">
        <f t="shared" si="1"/>
        <v>8.9</v>
      </c>
      <c r="J136" s="127"/>
    </row>
    <row r="137" spans="1:10" ht="168">
      <c r="A137" s="126"/>
      <c r="B137" s="119">
        <v>10</v>
      </c>
      <c r="C137" s="10" t="s">
        <v>878</v>
      </c>
      <c r="D137" s="130" t="s">
        <v>884</v>
      </c>
      <c r="E137" s="170" t="s">
        <v>30</v>
      </c>
      <c r="F137" s="171"/>
      <c r="G137" s="11" t="s">
        <v>880</v>
      </c>
      <c r="H137" s="14">
        <v>0.89</v>
      </c>
      <c r="I137" s="121">
        <f t="shared" si="1"/>
        <v>8.9</v>
      </c>
      <c r="J137" s="127"/>
    </row>
    <row r="138" spans="1:10" ht="168">
      <c r="A138" s="126"/>
      <c r="B138" s="119">
        <v>10</v>
      </c>
      <c r="C138" s="10" t="s">
        <v>878</v>
      </c>
      <c r="D138" s="130" t="s">
        <v>884</v>
      </c>
      <c r="E138" s="170" t="s">
        <v>31</v>
      </c>
      <c r="F138" s="171"/>
      <c r="G138" s="11" t="s">
        <v>880</v>
      </c>
      <c r="H138" s="14">
        <v>0.89</v>
      </c>
      <c r="I138" s="121">
        <f t="shared" si="1"/>
        <v>8.9</v>
      </c>
      <c r="J138" s="127"/>
    </row>
    <row r="139" spans="1:10" ht="168">
      <c r="A139" s="126"/>
      <c r="B139" s="119">
        <v>10</v>
      </c>
      <c r="C139" s="10" t="s">
        <v>878</v>
      </c>
      <c r="D139" s="130" t="s">
        <v>885</v>
      </c>
      <c r="E139" s="170" t="s">
        <v>28</v>
      </c>
      <c r="F139" s="171"/>
      <c r="G139" s="11" t="s">
        <v>880</v>
      </c>
      <c r="H139" s="14">
        <v>0.89</v>
      </c>
      <c r="I139" s="121">
        <f t="shared" si="1"/>
        <v>8.9</v>
      </c>
      <c r="J139" s="127"/>
    </row>
    <row r="140" spans="1:10" ht="168">
      <c r="A140" s="126"/>
      <c r="B140" s="119">
        <v>10</v>
      </c>
      <c r="C140" s="10" t="s">
        <v>878</v>
      </c>
      <c r="D140" s="130" t="s">
        <v>885</v>
      </c>
      <c r="E140" s="170" t="s">
        <v>30</v>
      </c>
      <c r="F140" s="171"/>
      <c r="G140" s="11" t="s">
        <v>880</v>
      </c>
      <c r="H140" s="14">
        <v>0.89</v>
      </c>
      <c r="I140" s="121">
        <f t="shared" si="1"/>
        <v>8.9</v>
      </c>
      <c r="J140" s="127"/>
    </row>
    <row r="141" spans="1:10" ht="168">
      <c r="A141" s="126"/>
      <c r="B141" s="119">
        <v>10</v>
      </c>
      <c r="C141" s="10" t="s">
        <v>878</v>
      </c>
      <c r="D141" s="130" t="s">
        <v>885</v>
      </c>
      <c r="E141" s="170" t="s">
        <v>31</v>
      </c>
      <c r="F141" s="171"/>
      <c r="G141" s="11" t="s">
        <v>880</v>
      </c>
      <c r="H141" s="14">
        <v>0.89</v>
      </c>
      <c r="I141" s="121">
        <f t="shared" si="1"/>
        <v>8.9</v>
      </c>
      <c r="J141" s="127"/>
    </row>
    <row r="142" spans="1:10" ht="168">
      <c r="A142" s="126"/>
      <c r="B142" s="119">
        <v>10</v>
      </c>
      <c r="C142" s="10" t="s">
        <v>878</v>
      </c>
      <c r="D142" s="130" t="s">
        <v>886</v>
      </c>
      <c r="E142" s="170" t="s">
        <v>28</v>
      </c>
      <c r="F142" s="171"/>
      <c r="G142" s="11" t="s">
        <v>880</v>
      </c>
      <c r="H142" s="14">
        <v>0.89</v>
      </c>
      <c r="I142" s="121">
        <f t="shared" si="1"/>
        <v>8.9</v>
      </c>
      <c r="J142" s="127"/>
    </row>
    <row r="143" spans="1:10" ht="168">
      <c r="A143" s="126"/>
      <c r="B143" s="119">
        <v>10</v>
      </c>
      <c r="C143" s="10" t="s">
        <v>878</v>
      </c>
      <c r="D143" s="130" t="s">
        <v>886</v>
      </c>
      <c r="E143" s="170" t="s">
        <v>30</v>
      </c>
      <c r="F143" s="171"/>
      <c r="G143" s="11" t="s">
        <v>880</v>
      </c>
      <c r="H143" s="14">
        <v>0.89</v>
      </c>
      <c r="I143" s="121">
        <f t="shared" si="1"/>
        <v>8.9</v>
      </c>
      <c r="J143" s="127"/>
    </row>
    <row r="144" spans="1:10" ht="168">
      <c r="A144" s="126"/>
      <c r="B144" s="119">
        <v>10</v>
      </c>
      <c r="C144" s="10" t="s">
        <v>878</v>
      </c>
      <c r="D144" s="130" t="s">
        <v>886</v>
      </c>
      <c r="E144" s="170" t="s">
        <v>31</v>
      </c>
      <c r="F144" s="171"/>
      <c r="G144" s="11" t="s">
        <v>880</v>
      </c>
      <c r="H144" s="14">
        <v>0.89</v>
      </c>
      <c r="I144" s="121">
        <f t="shared" si="1"/>
        <v>8.9</v>
      </c>
      <c r="J144" s="127"/>
    </row>
    <row r="145" spans="1:10" ht="168">
      <c r="A145" s="126"/>
      <c r="B145" s="119">
        <v>10</v>
      </c>
      <c r="C145" s="10" t="s">
        <v>878</v>
      </c>
      <c r="D145" s="130" t="s">
        <v>887</v>
      </c>
      <c r="E145" s="170" t="s">
        <v>28</v>
      </c>
      <c r="F145" s="171"/>
      <c r="G145" s="11" t="s">
        <v>880</v>
      </c>
      <c r="H145" s="14">
        <v>0.89</v>
      </c>
      <c r="I145" s="121">
        <f t="shared" si="1"/>
        <v>8.9</v>
      </c>
      <c r="J145" s="127"/>
    </row>
    <row r="146" spans="1:10" ht="168">
      <c r="A146" s="126"/>
      <c r="B146" s="119">
        <v>10</v>
      </c>
      <c r="C146" s="10" t="s">
        <v>878</v>
      </c>
      <c r="D146" s="130" t="s">
        <v>887</v>
      </c>
      <c r="E146" s="170" t="s">
        <v>30</v>
      </c>
      <c r="F146" s="171"/>
      <c r="G146" s="11" t="s">
        <v>880</v>
      </c>
      <c r="H146" s="14">
        <v>0.89</v>
      </c>
      <c r="I146" s="121">
        <f t="shared" si="1"/>
        <v>8.9</v>
      </c>
      <c r="J146" s="127"/>
    </row>
    <row r="147" spans="1:10" ht="168">
      <c r="A147" s="126"/>
      <c r="B147" s="119">
        <v>10</v>
      </c>
      <c r="C147" s="10" t="s">
        <v>878</v>
      </c>
      <c r="D147" s="130" t="s">
        <v>887</v>
      </c>
      <c r="E147" s="170" t="s">
        <v>31</v>
      </c>
      <c r="F147" s="171"/>
      <c r="G147" s="11" t="s">
        <v>880</v>
      </c>
      <c r="H147" s="14">
        <v>0.89</v>
      </c>
      <c r="I147" s="121">
        <f t="shared" si="1"/>
        <v>8.9</v>
      </c>
      <c r="J147" s="127"/>
    </row>
    <row r="148" spans="1:10" ht="168">
      <c r="A148" s="126"/>
      <c r="B148" s="119">
        <v>10</v>
      </c>
      <c r="C148" s="10" t="s">
        <v>878</v>
      </c>
      <c r="D148" s="130" t="s">
        <v>888</v>
      </c>
      <c r="E148" s="170" t="s">
        <v>28</v>
      </c>
      <c r="F148" s="171"/>
      <c r="G148" s="11" t="s">
        <v>880</v>
      </c>
      <c r="H148" s="14">
        <v>0.89</v>
      </c>
      <c r="I148" s="121">
        <f t="shared" si="1"/>
        <v>8.9</v>
      </c>
      <c r="J148" s="127"/>
    </row>
    <row r="149" spans="1:10" ht="168">
      <c r="A149" s="126"/>
      <c r="B149" s="119">
        <v>10</v>
      </c>
      <c r="C149" s="10" t="s">
        <v>878</v>
      </c>
      <c r="D149" s="130" t="s">
        <v>888</v>
      </c>
      <c r="E149" s="170" t="s">
        <v>30</v>
      </c>
      <c r="F149" s="171"/>
      <c r="G149" s="11" t="s">
        <v>880</v>
      </c>
      <c r="H149" s="14">
        <v>0.89</v>
      </c>
      <c r="I149" s="121">
        <f t="shared" si="1"/>
        <v>8.9</v>
      </c>
      <c r="J149" s="127"/>
    </row>
    <row r="150" spans="1:10" ht="168">
      <c r="A150" s="126"/>
      <c r="B150" s="119">
        <v>10</v>
      </c>
      <c r="C150" s="10" t="s">
        <v>878</v>
      </c>
      <c r="D150" s="130" t="s">
        <v>888</v>
      </c>
      <c r="E150" s="170" t="s">
        <v>31</v>
      </c>
      <c r="F150" s="171"/>
      <c r="G150" s="11" t="s">
        <v>880</v>
      </c>
      <c r="H150" s="14">
        <v>0.89</v>
      </c>
      <c r="I150" s="121">
        <f t="shared" ref="I150:I213" si="2">H150*B150</f>
        <v>8.9</v>
      </c>
      <c r="J150" s="127"/>
    </row>
    <row r="151" spans="1:10" ht="288">
      <c r="A151" s="126"/>
      <c r="B151" s="119">
        <v>1</v>
      </c>
      <c r="C151" s="10" t="s">
        <v>889</v>
      </c>
      <c r="D151" s="130" t="s">
        <v>210</v>
      </c>
      <c r="E151" s="170" t="s">
        <v>245</v>
      </c>
      <c r="F151" s="171"/>
      <c r="G151" s="11" t="s">
        <v>891</v>
      </c>
      <c r="H151" s="14">
        <v>26.18</v>
      </c>
      <c r="I151" s="121">
        <f t="shared" si="2"/>
        <v>26.18</v>
      </c>
      <c r="J151" s="127"/>
    </row>
    <row r="152" spans="1:10" ht="204">
      <c r="A152" s="126"/>
      <c r="B152" s="119">
        <v>10</v>
      </c>
      <c r="C152" s="10" t="s">
        <v>892</v>
      </c>
      <c r="D152" s="130" t="s">
        <v>642</v>
      </c>
      <c r="E152" s="170"/>
      <c r="F152" s="171"/>
      <c r="G152" s="11" t="s">
        <v>1579</v>
      </c>
      <c r="H152" s="14">
        <v>0.18</v>
      </c>
      <c r="I152" s="121">
        <f t="shared" si="2"/>
        <v>1.7999999999999998</v>
      </c>
      <c r="J152" s="127"/>
    </row>
    <row r="153" spans="1:10" ht="132">
      <c r="A153" s="126"/>
      <c r="B153" s="119">
        <v>10</v>
      </c>
      <c r="C153" s="10" t="s">
        <v>894</v>
      </c>
      <c r="D153" s="130" t="s">
        <v>30</v>
      </c>
      <c r="E153" s="170" t="s">
        <v>279</v>
      </c>
      <c r="F153" s="171"/>
      <c r="G153" s="11" t="s">
        <v>896</v>
      </c>
      <c r="H153" s="14">
        <v>0.59</v>
      </c>
      <c r="I153" s="121">
        <f t="shared" si="2"/>
        <v>5.8999999999999995</v>
      </c>
      <c r="J153" s="127"/>
    </row>
    <row r="154" spans="1:10" ht="132">
      <c r="A154" s="126"/>
      <c r="B154" s="119">
        <v>10</v>
      </c>
      <c r="C154" s="10" t="s">
        <v>894</v>
      </c>
      <c r="D154" s="130" t="s">
        <v>31</v>
      </c>
      <c r="E154" s="170" t="s">
        <v>736</v>
      </c>
      <c r="F154" s="171"/>
      <c r="G154" s="11" t="s">
        <v>896</v>
      </c>
      <c r="H154" s="14">
        <v>0.59</v>
      </c>
      <c r="I154" s="121">
        <f t="shared" si="2"/>
        <v>5.8999999999999995</v>
      </c>
      <c r="J154" s="127"/>
    </row>
    <row r="155" spans="1:10" ht="144">
      <c r="A155" s="126"/>
      <c r="B155" s="119">
        <v>10</v>
      </c>
      <c r="C155" s="10" t="s">
        <v>897</v>
      </c>
      <c r="D155" s="130" t="s">
        <v>28</v>
      </c>
      <c r="E155" s="170"/>
      <c r="F155" s="171"/>
      <c r="G155" s="11" t="s">
        <v>899</v>
      </c>
      <c r="H155" s="14">
        <v>0.67</v>
      </c>
      <c r="I155" s="121">
        <f t="shared" si="2"/>
        <v>6.7</v>
      </c>
      <c r="J155" s="127"/>
    </row>
    <row r="156" spans="1:10" ht="144">
      <c r="A156" s="126"/>
      <c r="B156" s="119">
        <v>10</v>
      </c>
      <c r="C156" s="10" t="s">
        <v>897</v>
      </c>
      <c r="D156" s="130" t="s">
        <v>30</v>
      </c>
      <c r="E156" s="170"/>
      <c r="F156" s="171"/>
      <c r="G156" s="11" t="s">
        <v>899</v>
      </c>
      <c r="H156" s="14">
        <v>0.67</v>
      </c>
      <c r="I156" s="121">
        <f t="shared" si="2"/>
        <v>6.7</v>
      </c>
      <c r="J156" s="127"/>
    </row>
    <row r="157" spans="1:10" ht="144">
      <c r="A157" s="126"/>
      <c r="B157" s="119">
        <v>10</v>
      </c>
      <c r="C157" s="10" t="s">
        <v>897</v>
      </c>
      <c r="D157" s="130" t="s">
        <v>31</v>
      </c>
      <c r="E157" s="170"/>
      <c r="F157" s="171"/>
      <c r="G157" s="11" t="s">
        <v>899</v>
      </c>
      <c r="H157" s="14">
        <v>0.67</v>
      </c>
      <c r="I157" s="121">
        <f t="shared" si="2"/>
        <v>6.7</v>
      </c>
      <c r="J157" s="127"/>
    </row>
    <row r="158" spans="1:10" ht="252">
      <c r="A158" s="126"/>
      <c r="B158" s="119">
        <v>2</v>
      </c>
      <c r="C158" s="10" t="s">
        <v>900</v>
      </c>
      <c r="D158" s="130" t="s">
        <v>30</v>
      </c>
      <c r="E158" s="170" t="s">
        <v>641</v>
      </c>
      <c r="F158" s="171"/>
      <c r="G158" s="11" t="s">
        <v>902</v>
      </c>
      <c r="H158" s="14">
        <v>2.06</v>
      </c>
      <c r="I158" s="121">
        <f t="shared" si="2"/>
        <v>4.12</v>
      </c>
      <c r="J158" s="127"/>
    </row>
    <row r="159" spans="1:10" ht="252">
      <c r="A159" s="126"/>
      <c r="B159" s="119">
        <v>2</v>
      </c>
      <c r="C159" s="10" t="s">
        <v>900</v>
      </c>
      <c r="D159" s="130" t="s">
        <v>30</v>
      </c>
      <c r="E159" s="170" t="s">
        <v>642</v>
      </c>
      <c r="F159" s="171"/>
      <c r="G159" s="11" t="s">
        <v>902</v>
      </c>
      <c r="H159" s="14">
        <v>2.06</v>
      </c>
      <c r="I159" s="121">
        <f t="shared" si="2"/>
        <v>4.12</v>
      </c>
      <c r="J159" s="127"/>
    </row>
    <row r="160" spans="1:10" ht="252">
      <c r="A160" s="126"/>
      <c r="B160" s="119">
        <v>2</v>
      </c>
      <c r="C160" s="10" t="s">
        <v>903</v>
      </c>
      <c r="D160" s="130" t="s">
        <v>30</v>
      </c>
      <c r="E160" s="170" t="s">
        <v>642</v>
      </c>
      <c r="F160" s="171"/>
      <c r="G160" s="11" t="s">
        <v>905</v>
      </c>
      <c r="H160" s="14">
        <v>3.33</v>
      </c>
      <c r="I160" s="121">
        <f t="shared" si="2"/>
        <v>6.66</v>
      </c>
      <c r="J160" s="127"/>
    </row>
    <row r="161" spans="1:10" ht="252">
      <c r="A161" s="126"/>
      <c r="B161" s="119">
        <v>2</v>
      </c>
      <c r="C161" s="10" t="s">
        <v>903</v>
      </c>
      <c r="D161" s="130" t="s">
        <v>30</v>
      </c>
      <c r="E161" s="170" t="s">
        <v>644</v>
      </c>
      <c r="F161" s="171"/>
      <c r="G161" s="11" t="s">
        <v>905</v>
      </c>
      <c r="H161" s="14">
        <v>3.33</v>
      </c>
      <c r="I161" s="121">
        <f t="shared" si="2"/>
        <v>6.66</v>
      </c>
      <c r="J161" s="127"/>
    </row>
    <row r="162" spans="1:10" ht="180">
      <c r="A162" s="126"/>
      <c r="B162" s="119">
        <v>5</v>
      </c>
      <c r="C162" s="10" t="s">
        <v>906</v>
      </c>
      <c r="D162" s="130" t="s">
        <v>30</v>
      </c>
      <c r="E162" s="170" t="s">
        <v>908</v>
      </c>
      <c r="F162" s="171"/>
      <c r="G162" s="11" t="s">
        <v>909</v>
      </c>
      <c r="H162" s="14">
        <v>0.88</v>
      </c>
      <c r="I162" s="121">
        <f t="shared" si="2"/>
        <v>4.4000000000000004</v>
      </c>
      <c r="J162" s="127"/>
    </row>
    <row r="163" spans="1:10" ht="180">
      <c r="A163" s="126"/>
      <c r="B163" s="119">
        <v>5</v>
      </c>
      <c r="C163" s="10" t="s">
        <v>906</v>
      </c>
      <c r="D163" s="130" t="s">
        <v>30</v>
      </c>
      <c r="E163" s="170" t="s">
        <v>910</v>
      </c>
      <c r="F163" s="171"/>
      <c r="G163" s="11" t="s">
        <v>909</v>
      </c>
      <c r="H163" s="14">
        <v>0.88</v>
      </c>
      <c r="I163" s="121">
        <f t="shared" si="2"/>
        <v>4.4000000000000004</v>
      </c>
      <c r="J163" s="127"/>
    </row>
    <row r="164" spans="1:10" ht="120">
      <c r="A164" s="126"/>
      <c r="B164" s="119">
        <v>10</v>
      </c>
      <c r="C164" s="10" t="s">
        <v>911</v>
      </c>
      <c r="D164" s="130" t="s">
        <v>30</v>
      </c>
      <c r="E164" s="170" t="s">
        <v>804</v>
      </c>
      <c r="F164" s="171"/>
      <c r="G164" s="11" t="s">
        <v>913</v>
      </c>
      <c r="H164" s="14">
        <v>0.76</v>
      </c>
      <c r="I164" s="121">
        <f t="shared" si="2"/>
        <v>7.6</v>
      </c>
      <c r="J164" s="127"/>
    </row>
    <row r="165" spans="1:10" ht="120">
      <c r="A165" s="126"/>
      <c r="B165" s="119">
        <v>10</v>
      </c>
      <c r="C165" s="10" t="s">
        <v>911</v>
      </c>
      <c r="D165" s="130" t="s">
        <v>31</v>
      </c>
      <c r="E165" s="170" t="s">
        <v>804</v>
      </c>
      <c r="F165" s="171"/>
      <c r="G165" s="11" t="s">
        <v>913</v>
      </c>
      <c r="H165" s="14">
        <v>0.76</v>
      </c>
      <c r="I165" s="121">
        <f t="shared" si="2"/>
        <v>7.6</v>
      </c>
      <c r="J165" s="127"/>
    </row>
    <row r="166" spans="1:10" ht="120">
      <c r="A166" s="126"/>
      <c r="B166" s="119">
        <v>10</v>
      </c>
      <c r="C166" s="10" t="s">
        <v>911</v>
      </c>
      <c r="D166" s="130" t="s">
        <v>32</v>
      </c>
      <c r="E166" s="170" t="s">
        <v>804</v>
      </c>
      <c r="F166" s="171"/>
      <c r="G166" s="11" t="s">
        <v>913</v>
      </c>
      <c r="H166" s="14">
        <v>0.76</v>
      </c>
      <c r="I166" s="121">
        <f t="shared" si="2"/>
        <v>7.6</v>
      </c>
      <c r="J166" s="127"/>
    </row>
    <row r="167" spans="1:10" ht="120">
      <c r="A167" s="126"/>
      <c r="B167" s="119">
        <v>10</v>
      </c>
      <c r="C167" s="10" t="s">
        <v>911</v>
      </c>
      <c r="D167" s="130" t="s">
        <v>33</v>
      </c>
      <c r="E167" s="170" t="s">
        <v>804</v>
      </c>
      <c r="F167" s="171"/>
      <c r="G167" s="11" t="s">
        <v>913</v>
      </c>
      <c r="H167" s="14">
        <v>0.76</v>
      </c>
      <c r="I167" s="121">
        <f t="shared" si="2"/>
        <v>7.6</v>
      </c>
      <c r="J167" s="127"/>
    </row>
    <row r="168" spans="1:10" ht="120">
      <c r="A168" s="126"/>
      <c r="B168" s="119">
        <v>10</v>
      </c>
      <c r="C168" s="10" t="s">
        <v>914</v>
      </c>
      <c r="D168" s="130" t="s">
        <v>30</v>
      </c>
      <c r="E168" s="170" t="s">
        <v>278</v>
      </c>
      <c r="F168" s="171"/>
      <c r="G168" s="11" t="s">
        <v>916</v>
      </c>
      <c r="H168" s="14">
        <v>0.69</v>
      </c>
      <c r="I168" s="121">
        <f t="shared" si="2"/>
        <v>6.8999999999999995</v>
      </c>
      <c r="J168" s="127"/>
    </row>
    <row r="169" spans="1:10" ht="120">
      <c r="A169" s="126"/>
      <c r="B169" s="119">
        <v>10</v>
      </c>
      <c r="C169" s="10" t="s">
        <v>914</v>
      </c>
      <c r="D169" s="130" t="s">
        <v>30</v>
      </c>
      <c r="E169" s="170" t="s">
        <v>804</v>
      </c>
      <c r="F169" s="171"/>
      <c r="G169" s="11" t="s">
        <v>916</v>
      </c>
      <c r="H169" s="14">
        <v>0.69</v>
      </c>
      <c r="I169" s="121">
        <f t="shared" si="2"/>
        <v>6.8999999999999995</v>
      </c>
      <c r="J169" s="127"/>
    </row>
    <row r="170" spans="1:10" ht="120">
      <c r="A170" s="126"/>
      <c r="B170" s="119">
        <v>10</v>
      </c>
      <c r="C170" s="10" t="s">
        <v>914</v>
      </c>
      <c r="D170" s="130" t="s">
        <v>31</v>
      </c>
      <c r="E170" s="170" t="s">
        <v>278</v>
      </c>
      <c r="F170" s="171"/>
      <c r="G170" s="11" t="s">
        <v>916</v>
      </c>
      <c r="H170" s="14">
        <v>0.69</v>
      </c>
      <c r="I170" s="121">
        <f t="shared" si="2"/>
        <v>6.8999999999999995</v>
      </c>
      <c r="J170" s="127"/>
    </row>
    <row r="171" spans="1:10" ht="120">
      <c r="A171" s="126"/>
      <c r="B171" s="119">
        <v>10</v>
      </c>
      <c r="C171" s="10" t="s">
        <v>914</v>
      </c>
      <c r="D171" s="130" t="s">
        <v>31</v>
      </c>
      <c r="E171" s="170" t="s">
        <v>804</v>
      </c>
      <c r="F171" s="171"/>
      <c r="G171" s="11" t="s">
        <v>916</v>
      </c>
      <c r="H171" s="14">
        <v>0.69</v>
      </c>
      <c r="I171" s="121">
        <f t="shared" si="2"/>
        <v>6.8999999999999995</v>
      </c>
      <c r="J171" s="127"/>
    </row>
    <row r="172" spans="1:10" ht="120">
      <c r="A172" s="126"/>
      <c r="B172" s="119">
        <v>10</v>
      </c>
      <c r="C172" s="10" t="s">
        <v>914</v>
      </c>
      <c r="D172" s="130" t="s">
        <v>32</v>
      </c>
      <c r="E172" s="170" t="s">
        <v>804</v>
      </c>
      <c r="F172" s="171"/>
      <c r="G172" s="11" t="s">
        <v>916</v>
      </c>
      <c r="H172" s="14">
        <v>0.69</v>
      </c>
      <c r="I172" s="121">
        <f t="shared" si="2"/>
        <v>6.8999999999999995</v>
      </c>
      <c r="J172" s="127"/>
    </row>
    <row r="173" spans="1:10" ht="120">
      <c r="A173" s="126"/>
      <c r="B173" s="119">
        <v>10</v>
      </c>
      <c r="C173" s="10" t="s">
        <v>914</v>
      </c>
      <c r="D173" s="130" t="s">
        <v>33</v>
      </c>
      <c r="E173" s="170" t="s">
        <v>804</v>
      </c>
      <c r="F173" s="171"/>
      <c r="G173" s="11" t="s">
        <v>916</v>
      </c>
      <c r="H173" s="14">
        <v>0.69</v>
      </c>
      <c r="I173" s="121">
        <f t="shared" si="2"/>
        <v>6.8999999999999995</v>
      </c>
      <c r="J173" s="127"/>
    </row>
    <row r="174" spans="1:10" ht="180">
      <c r="A174" s="126"/>
      <c r="B174" s="119">
        <v>5</v>
      </c>
      <c r="C174" s="10" t="s">
        <v>917</v>
      </c>
      <c r="D174" s="130" t="s">
        <v>30</v>
      </c>
      <c r="E174" s="170"/>
      <c r="F174" s="171"/>
      <c r="G174" s="11" t="s">
        <v>919</v>
      </c>
      <c r="H174" s="14">
        <v>3.88</v>
      </c>
      <c r="I174" s="121">
        <f t="shared" si="2"/>
        <v>19.399999999999999</v>
      </c>
      <c r="J174" s="127"/>
    </row>
    <row r="175" spans="1:10" ht="180">
      <c r="A175" s="126"/>
      <c r="B175" s="119">
        <v>5</v>
      </c>
      <c r="C175" s="10" t="s">
        <v>917</v>
      </c>
      <c r="D175" s="130" t="s">
        <v>31</v>
      </c>
      <c r="E175" s="170"/>
      <c r="F175" s="171"/>
      <c r="G175" s="11" t="s">
        <v>919</v>
      </c>
      <c r="H175" s="14">
        <v>3.88</v>
      </c>
      <c r="I175" s="121">
        <f t="shared" si="2"/>
        <v>19.399999999999999</v>
      </c>
      <c r="J175" s="127"/>
    </row>
    <row r="176" spans="1:10" ht="120">
      <c r="A176" s="126"/>
      <c r="B176" s="119">
        <v>10</v>
      </c>
      <c r="C176" s="10" t="s">
        <v>920</v>
      </c>
      <c r="D176" s="130" t="s">
        <v>28</v>
      </c>
      <c r="E176" s="170"/>
      <c r="F176" s="171"/>
      <c r="G176" s="11" t="s">
        <v>922</v>
      </c>
      <c r="H176" s="14">
        <v>0.49</v>
      </c>
      <c r="I176" s="121">
        <f t="shared" si="2"/>
        <v>4.9000000000000004</v>
      </c>
      <c r="J176" s="127"/>
    </row>
    <row r="177" spans="1:10" ht="120">
      <c r="A177" s="126"/>
      <c r="B177" s="119">
        <v>10</v>
      </c>
      <c r="C177" s="10" t="s">
        <v>920</v>
      </c>
      <c r="D177" s="130" t="s">
        <v>657</v>
      </c>
      <c r="E177" s="170"/>
      <c r="F177" s="171"/>
      <c r="G177" s="11" t="s">
        <v>922</v>
      </c>
      <c r="H177" s="14">
        <v>0.49</v>
      </c>
      <c r="I177" s="121">
        <f t="shared" si="2"/>
        <v>4.9000000000000004</v>
      </c>
      <c r="J177" s="127"/>
    </row>
    <row r="178" spans="1:10" ht="120">
      <c r="A178" s="126"/>
      <c r="B178" s="119">
        <v>10</v>
      </c>
      <c r="C178" s="10" t="s">
        <v>920</v>
      </c>
      <c r="D178" s="130" t="s">
        <v>30</v>
      </c>
      <c r="E178" s="170"/>
      <c r="F178" s="171"/>
      <c r="G178" s="11" t="s">
        <v>922</v>
      </c>
      <c r="H178" s="14">
        <v>0.49</v>
      </c>
      <c r="I178" s="121">
        <f t="shared" si="2"/>
        <v>4.9000000000000004</v>
      </c>
      <c r="J178" s="127"/>
    </row>
    <row r="179" spans="1:10" ht="120">
      <c r="A179" s="126"/>
      <c r="B179" s="119">
        <v>10</v>
      </c>
      <c r="C179" s="10" t="s">
        <v>920</v>
      </c>
      <c r="D179" s="130" t="s">
        <v>72</v>
      </c>
      <c r="E179" s="170"/>
      <c r="F179" s="171"/>
      <c r="G179" s="11" t="s">
        <v>922</v>
      </c>
      <c r="H179" s="14">
        <v>0.49</v>
      </c>
      <c r="I179" s="121">
        <f t="shared" si="2"/>
        <v>4.9000000000000004</v>
      </c>
      <c r="J179" s="127"/>
    </row>
    <row r="180" spans="1:10" ht="120">
      <c r="A180" s="126"/>
      <c r="B180" s="119">
        <v>10</v>
      </c>
      <c r="C180" s="10" t="s">
        <v>920</v>
      </c>
      <c r="D180" s="130" t="s">
        <v>31</v>
      </c>
      <c r="E180" s="170"/>
      <c r="F180" s="171"/>
      <c r="G180" s="11" t="s">
        <v>922</v>
      </c>
      <c r="H180" s="14">
        <v>0.49</v>
      </c>
      <c r="I180" s="121">
        <f t="shared" si="2"/>
        <v>4.9000000000000004</v>
      </c>
      <c r="J180" s="127"/>
    </row>
    <row r="181" spans="1:10" ht="120">
      <c r="A181" s="126"/>
      <c r="B181" s="119">
        <v>10</v>
      </c>
      <c r="C181" s="10" t="s">
        <v>920</v>
      </c>
      <c r="D181" s="130" t="s">
        <v>95</v>
      </c>
      <c r="E181" s="170"/>
      <c r="F181" s="171"/>
      <c r="G181" s="11" t="s">
        <v>922</v>
      </c>
      <c r="H181" s="14">
        <v>0.49</v>
      </c>
      <c r="I181" s="121">
        <f t="shared" si="2"/>
        <v>4.9000000000000004</v>
      </c>
      <c r="J181" s="127"/>
    </row>
    <row r="182" spans="1:10" ht="120">
      <c r="A182" s="126"/>
      <c r="B182" s="119">
        <v>10</v>
      </c>
      <c r="C182" s="10" t="s">
        <v>920</v>
      </c>
      <c r="D182" s="130" t="s">
        <v>32</v>
      </c>
      <c r="E182" s="170"/>
      <c r="F182" s="171"/>
      <c r="G182" s="11" t="s">
        <v>922</v>
      </c>
      <c r="H182" s="14">
        <v>0.49</v>
      </c>
      <c r="I182" s="121">
        <f t="shared" si="2"/>
        <v>4.9000000000000004</v>
      </c>
      <c r="J182" s="127"/>
    </row>
    <row r="183" spans="1:10" ht="120">
      <c r="A183" s="126"/>
      <c r="B183" s="119">
        <v>10</v>
      </c>
      <c r="C183" s="10" t="s">
        <v>920</v>
      </c>
      <c r="D183" s="130" t="s">
        <v>33</v>
      </c>
      <c r="E183" s="170"/>
      <c r="F183" s="171"/>
      <c r="G183" s="11" t="s">
        <v>922</v>
      </c>
      <c r="H183" s="14">
        <v>0.49</v>
      </c>
      <c r="I183" s="121">
        <f t="shared" si="2"/>
        <v>4.9000000000000004</v>
      </c>
      <c r="J183" s="127"/>
    </row>
    <row r="184" spans="1:10" ht="120">
      <c r="A184" s="126"/>
      <c r="B184" s="119">
        <v>10</v>
      </c>
      <c r="C184" s="10" t="s">
        <v>920</v>
      </c>
      <c r="D184" s="130" t="s">
        <v>34</v>
      </c>
      <c r="E184" s="170"/>
      <c r="F184" s="171"/>
      <c r="G184" s="11" t="s">
        <v>922</v>
      </c>
      <c r="H184" s="14">
        <v>0.49</v>
      </c>
      <c r="I184" s="121">
        <f t="shared" si="2"/>
        <v>4.9000000000000004</v>
      </c>
      <c r="J184" s="127"/>
    </row>
    <row r="185" spans="1:10" ht="120">
      <c r="A185" s="126"/>
      <c r="B185" s="119">
        <v>10</v>
      </c>
      <c r="C185" s="10" t="s">
        <v>920</v>
      </c>
      <c r="D185" s="130" t="s">
        <v>50</v>
      </c>
      <c r="E185" s="170"/>
      <c r="F185" s="171"/>
      <c r="G185" s="11" t="s">
        <v>922</v>
      </c>
      <c r="H185" s="14">
        <v>0.49</v>
      </c>
      <c r="I185" s="121">
        <f t="shared" si="2"/>
        <v>4.9000000000000004</v>
      </c>
      <c r="J185" s="127"/>
    </row>
    <row r="186" spans="1:10" ht="276">
      <c r="A186" s="126"/>
      <c r="B186" s="119">
        <v>5</v>
      </c>
      <c r="C186" s="10" t="s">
        <v>923</v>
      </c>
      <c r="D186" s="130" t="s">
        <v>31</v>
      </c>
      <c r="E186" s="170"/>
      <c r="F186" s="171"/>
      <c r="G186" s="11" t="s">
        <v>925</v>
      </c>
      <c r="H186" s="14">
        <v>1.1499999999999999</v>
      </c>
      <c r="I186" s="121">
        <f t="shared" si="2"/>
        <v>5.75</v>
      </c>
      <c r="J186" s="127"/>
    </row>
    <row r="187" spans="1:10" ht="144">
      <c r="A187" s="126"/>
      <c r="B187" s="119">
        <v>10</v>
      </c>
      <c r="C187" s="10" t="s">
        <v>926</v>
      </c>
      <c r="D187" s="130" t="s">
        <v>28</v>
      </c>
      <c r="E187" s="170" t="s">
        <v>804</v>
      </c>
      <c r="F187" s="171"/>
      <c r="G187" s="11" t="s">
        <v>928</v>
      </c>
      <c r="H187" s="14">
        <v>0.59</v>
      </c>
      <c r="I187" s="121">
        <f t="shared" si="2"/>
        <v>5.8999999999999995</v>
      </c>
      <c r="J187" s="127"/>
    </row>
    <row r="188" spans="1:10" ht="144">
      <c r="A188" s="126"/>
      <c r="B188" s="119">
        <v>10</v>
      </c>
      <c r="C188" s="10" t="s">
        <v>926</v>
      </c>
      <c r="D188" s="130" t="s">
        <v>30</v>
      </c>
      <c r="E188" s="170" t="s">
        <v>679</v>
      </c>
      <c r="F188" s="171"/>
      <c r="G188" s="11" t="s">
        <v>928</v>
      </c>
      <c r="H188" s="14">
        <v>0.59</v>
      </c>
      <c r="I188" s="121">
        <f t="shared" si="2"/>
        <v>5.8999999999999995</v>
      </c>
      <c r="J188" s="127"/>
    </row>
    <row r="189" spans="1:10" ht="144">
      <c r="A189" s="126"/>
      <c r="B189" s="119">
        <v>20</v>
      </c>
      <c r="C189" s="10" t="s">
        <v>926</v>
      </c>
      <c r="D189" s="130" t="s">
        <v>30</v>
      </c>
      <c r="E189" s="170" t="s">
        <v>278</v>
      </c>
      <c r="F189" s="171"/>
      <c r="G189" s="11" t="s">
        <v>928</v>
      </c>
      <c r="H189" s="14">
        <v>0.59</v>
      </c>
      <c r="I189" s="121">
        <f t="shared" si="2"/>
        <v>11.799999999999999</v>
      </c>
      <c r="J189" s="127"/>
    </row>
    <row r="190" spans="1:10" ht="144">
      <c r="A190" s="126"/>
      <c r="B190" s="119">
        <v>10</v>
      </c>
      <c r="C190" s="10" t="s">
        <v>926</v>
      </c>
      <c r="D190" s="130" t="s">
        <v>30</v>
      </c>
      <c r="E190" s="170" t="s">
        <v>804</v>
      </c>
      <c r="F190" s="171"/>
      <c r="G190" s="11" t="s">
        <v>928</v>
      </c>
      <c r="H190" s="14">
        <v>0.59</v>
      </c>
      <c r="I190" s="121">
        <f t="shared" si="2"/>
        <v>5.8999999999999995</v>
      </c>
      <c r="J190" s="127"/>
    </row>
    <row r="191" spans="1:10" ht="144">
      <c r="A191" s="126"/>
      <c r="B191" s="119">
        <v>20</v>
      </c>
      <c r="C191" s="10" t="s">
        <v>926</v>
      </c>
      <c r="D191" s="130" t="s">
        <v>31</v>
      </c>
      <c r="E191" s="170" t="s">
        <v>278</v>
      </c>
      <c r="F191" s="171"/>
      <c r="G191" s="11" t="s">
        <v>928</v>
      </c>
      <c r="H191" s="14">
        <v>0.59</v>
      </c>
      <c r="I191" s="121">
        <f t="shared" si="2"/>
        <v>11.799999999999999</v>
      </c>
      <c r="J191" s="127"/>
    </row>
    <row r="192" spans="1:10" ht="144">
      <c r="A192" s="126"/>
      <c r="B192" s="119">
        <v>10</v>
      </c>
      <c r="C192" s="10" t="s">
        <v>926</v>
      </c>
      <c r="D192" s="130" t="s">
        <v>31</v>
      </c>
      <c r="E192" s="170" t="s">
        <v>804</v>
      </c>
      <c r="F192" s="171"/>
      <c r="G192" s="11" t="s">
        <v>928</v>
      </c>
      <c r="H192" s="14">
        <v>0.59</v>
      </c>
      <c r="I192" s="121">
        <f t="shared" si="2"/>
        <v>5.8999999999999995</v>
      </c>
      <c r="J192" s="127"/>
    </row>
    <row r="193" spans="1:10" ht="144">
      <c r="A193" s="126"/>
      <c r="B193" s="119">
        <v>10</v>
      </c>
      <c r="C193" s="10" t="s">
        <v>926</v>
      </c>
      <c r="D193" s="130" t="s">
        <v>32</v>
      </c>
      <c r="E193" s="170" t="s">
        <v>804</v>
      </c>
      <c r="F193" s="171"/>
      <c r="G193" s="11" t="s">
        <v>928</v>
      </c>
      <c r="H193" s="14">
        <v>0.59</v>
      </c>
      <c r="I193" s="121">
        <f t="shared" si="2"/>
        <v>5.8999999999999995</v>
      </c>
      <c r="J193" s="127"/>
    </row>
    <row r="194" spans="1:10" ht="144">
      <c r="A194" s="126"/>
      <c r="B194" s="119">
        <v>10</v>
      </c>
      <c r="C194" s="10" t="s">
        <v>929</v>
      </c>
      <c r="D194" s="130" t="s">
        <v>28</v>
      </c>
      <c r="E194" s="170" t="s">
        <v>279</v>
      </c>
      <c r="F194" s="171"/>
      <c r="G194" s="11" t="s">
        <v>931</v>
      </c>
      <c r="H194" s="14">
        <v>0.59</v>
      </c>
      <c r="I194" s="121">
        <f t="shared" si="2"/>
        <v>5.8999999999999995</v>
      </c>
      <c r="J194" s="127"/>
    </row>
    <row r="195" spans="1:10" ht="144">
      <c r="A195" s="126"/>
      <c r="B195" s="119">
        <v>10</v>
      </c>
      <c r="C195" s="10" t="s">
        <v>929</v>
      </c>
      <c r="D195" s="130" t="s">
        <v>28</v>
      </c>
      <c r="E195" s="170" t="s">
        <v>679</v>
      </c>
      <c r="F195" s="171"/>
      <c r="G195" s="11" t="s">
        <v>931</v>
      </c>
      <c r="H195" s="14">
        <v>0.59</v>
      </c>
      <c r="I195" s="121">
        <f t="shared" si="2"/>
        <v>5.8999999999999995</v>
      </c>
      <c r="J195" s="127"/>
    </row>
    <row r="196" spans="1:10" ht="144">
      <c r="A196" s="126"/>
      <c r="B196" s="119">
        <v>10</v>
      </c>
      <c r="C196" s="10" t="s">
        <v>929</v>
      </c>
      <c r="D196" s="130" t="s">
        <v>30</v>
      </c>
      <c r="E196" s="170" t="s">
        <v>279</v>
      </c>
      <c r="F196" s="171"/>
      <c r="G196" s="11" t="s">
        <v>931</v>
      </c>
      <c r="H196" s="14">
        <v>0.59</v>
      </c>
      <c r="I196" s="121">
        <f t="shared" si="2"/>
        <v>5.8999999999999995</v>
      </c>
      <c r="J196" s="127"/>
    </row>
    <row r="197" spans="1:10" ht="144">
      <c r="A197" s="126"/>
      <c r="B197" s="119">
        <v>10</v>
      </c>
      <c r="C197" s="10" t="s">
        <v>929</v>
      </c>
      <c r="D197" s="130" t="s">
        <v>30</v>
      </c>
      <c r="E197" s="170" t="s">
        <v>679</v>
      </c>
      <c r="F197" s="171"/>
      <c r="G197" s="11" t="s">
        <v>931</v>
      </c>
      <c r="H197" s="14">
        <v>0.59</v>
      </c>
      <c r="I197" s="121">
        <f t="shared" si="2"/>
        <v>5.8999999999999995</v>
      </c>
      <c r="J197" s="127"/>
    </row>
    <row r="198" spans="1:10" ht="144">
      <c r="A198" s="126"/>
      <c r="B198" s="119">
        <v>10</v>
      </c>
      <c r="C198" s="10" t="s">
        <v>929</v>
      </c>
      <c r="D198" s="130" t="s">
        <v>31</v>
      </c>
      <c r="E198" s="170" t="s">
        <v>279</v>
      </c>
      <c r="F198" s="171"/>
      <c r="G198" s="11" t="s">
        <v>931</v>
      </c>
      <c r="H198" s="14">
        <v>0.59</v>
      </c>
      <c r="I198" s="121">
        <f t="shared" si="2"/>
        <v>5.8999999999999995</v>
      </c>
      <c r="J198" s="127"/>
    </row>
    <row r="199" spans="1:10" ht="144">
      <c r="A199" s="126"/>
      <c r="B199" s="119">
        <v>10</v>
      </c>
      <c r="C199" s="10" t="s">
        <v>929</v>
      </c>
      <c r="D199" s="130" t="s">
        <v>31</v>
      </c>
      <c r="E199" s="170" t="s">
        <v>679</v>
      </c>
      <c r="F199" s="171"/>
      <c r="G199" s="11" t="s">
        <v>931</v>
      </c>
      <c r="H199" s="14">
        <v>0.59</v>
      </c>
      <c r="I199" s="121">
        <f t="shared" si="2"/>
        <v>5.8999999999999995</v>
      </c>
      <c r="J199" s="127"/>
    </row>
    <row r="200" spans="1:10" ht="132">
      <c r="A200" s="126"/>
      <c r="B200" s="119">
        <v>20</v>
      </c>
      <c r="C200" s="10" t="s">
        <v>932</v>
      </c>
      <c r="D200" s="130" t="s">
        <v>30</v>
      </c>
      <c r="E200" s="170"/>
      <c r="F200" s="171"/>
      <c r="G200" s="11" t="s">
        <v>934</v>
      </c>
      <c r="H200" s="14">
        <v>0.59</v>
      </c>
      <c r="I200" s="121">
        <f t="shared" si="2"/>
        <v>11.799999999999999</v>
      </c>
      <c r="J200" s="127"/>
    </row>
    <row r="201" spans="1:10" ht="132">
      <c r="A201" s="126"/>
      <c r="B201" s="119">
        <v>10</v>
      </c>
      <c r="C201" s="10" t="s">
        <v>935</v>
      </c>
      <c r="D201" s="130" t="s">
        <v>30</v>
      </c>
      <c r="E201" s="170" t="s">
        <v>908</v>
      </c>
      <c r="F201" s="171"/>
      <c r="G201" s="11" t="s">
        <v>937</v>
      </c>
      <c r="H201" s="14">
        <v>0.88</v>
      </c>
      <c r="I201" s="121">
        <f t="shared" si="2"/>
        <v>8.8000000000000007</v>
      </c>
      <c r="J201" s="127"/>
    </row>
    <row r="202" spans="1:10" ht="132">
      <c r="A202" s="126"/>
      <c r="B202" s="119">
        <v>10</v>
      </c>
      <c r="C202" s="10" t="s">
        <v>938</v>
      </c>
      <c r="D202" s="130" t="s">
        <v>32</v>
      </c>
      <c r="E202" s="170"/>
      <c r="F202" s="171"/>
      <c r="G202" s="11" t="s">
        <v>940</v>
      </c>
      <c r="H202" s="14">
        <v>0.55000000000000004</v>
      </c>
      <c r="I202" s="121">
        <f t="shared" si="2"/>
        <v>5.5</v>
      </c>
      <c r="J202" s="127"/>
    </row>
    <row r="203" spans="1:10" ht="132">
      <c r="A203" s="126"/>
      <c r="B203" s="119">
        <v>10</v>
      </c>
      <c r="C203" s="10" t="s">
        <v>938</v>
      </c>
      <c r="D203" s="130" t="s">
        <v>33</v>
      </c>
      <c r="E203" s="170"/>
      <c r="F203" s="171"/>
      <c r="G203" s="11" t="s">
        <v>940</v>
      </c>
      <c r="H203" s="14">
        <v>0.55000000000000004</v>
      </c>
      <c r="I203" s="121">
        <f t="shared" si="2"/>
        <v>5.5</v>
      </c>
      <c r="J203" s="127"/>
    </row>
    <row r="204" spans="1:10" ht="132">
      <c r="A204" s="126"/>
      <c r="B204" s="119">
        <v>10</v>
      </c>
      <c r="C204" s="10" t="s">
        <v>938</v>
      </c>
      <c r="D204" s="130" t="s">
        <v>34</v>
      </c>
      <c r="E204" s="170"/>
      <c r="F204" s="171"/>
      <c r="G204" s="11" t="s">
        <v>940</v>
      </c>
      <c r="H204" s="14">
        <v>0.55000000000000004</v>
      </c>
      <c r="I204" s="121">
        <f t="shared" si="2"/>
        <v>5.5</v>
      </c>
      <c r="J204" s="127"/>
    </row>
    <row r="205" spans="1:10" ht="120">
      <c r="A205" s="126"/>
      <c r="B205" s="119">
        <v>10</v>
      </c>
      <c r="C205" s="10" t="s">
        <v>941</v>
      </c>
      <c r="D205" s="130" t="s">
        <v>32</v>
      </c>
      <c r="E205" s="170"/>
      <c r="F205" s="171"/>
      <c r="G205" s="11" t="s">
        <v>943</v>
      </c>
      <c r="H205" s="14">
        <v>3.29</v>
      </c>
      <c r="I205" s="121">
        <f t="shared" si="2"/>
        <v>32.9</v>
      </c>
      <c r="J205" s="127"/>
    </row>
    <row r="206" spans="1:10" ht="120">
      <c r="A206" s="126"/>
      <c r="B206" s="119">
        <v>10</v>
      </c>
      <c r="C206" s="10" t="s">
        <v>941</v>
      </c>
      <c r="D206" s="130" t="s">
        <v>33</v>
      </c>
      <c r="E206" s="170"/>
      <c r="F206" s="171"/>
      <c r="G206" s="11" t="s">
        <v>943</v>
      </c>
      <c r="H206" s="14">
        <v>3.29</v>
      </c>
      <c r="I206" s="121">
        <f t="shared" si="2"/>
        <v>32.9</v>
      </c>
      <c r="J206" s="127"/>
    </row>
    <row r="207" spans="1:10" ht="120">
      <c r="A207" s="126"/>
      <c r="B207" s="119">
        <v>10</v>
      </c>
      <c r="C207" s="10" t="s">
        <v>941</v>
      </c>
      <c r="D207" s="130" t="s">
        <v>34</v>
      </c>
      <c r="E207" s="170"/>
      <c r="F207" s="171"/>
      <c r="G207" s="11" t="s">
        <v>943</v>
      </c>
      <c r="H207" s="14">
        <v>3.29</v>
      </c>
      <c r="I207" s="121">
        <f t="shared" si="2"/>
        <v>32.9</v>
      </c>
      <c r="J207" s="127"/>
    </row>
    <row r="208" spans="1:10" ht="120">
      <c r="A208" s="126"/>
      <c r="B208" s="119">
        <v>10</v>
      </c>
      <c r="C208" s="10" t="s">
        <v>941</v>
      </c>
      <c r="D208" s="130" t="s">
        <v>53</v>
      </c>
      <c r="E208" s="170"/>
      <c r="F208" s="171"/>
      <c r="G208" s="11" t="s">
        <v>943</v>
      </c>
      <c r="H208" s="14">
        <v>3.29</v>
      </c>
      <c r="I208" s="121">
        <f t="shared" si="2"/>
        <v>32.9</v>
      </c>
      <c r="J208" s="127"/>
    </row>
    <row r="209" spans="1:10" ht="132">
      <c r="A209" s="126"/>
      <c r="B209" s="119">
        <v>10</v>
      </c>
      <c r="C209" s="10" t="s">
        <v>944</v>
      </c>
      <c r="D209" s="130" t="s">
        <v>32</v>
      </c>
      <c r="E209" s="170"/>
      <c r="F209" s="171"/>
      <c r="G209" s="11" t="s">
        <v>946</v>
      </c>
      <c r="H209" s="14">
        <v>0.89</v>
      </c>
      <c r="I209" s="121">
        <f t="shared" si="2"/>
        <v>8.9</v>
      </c>
      <c r="J209" s="127"/>
    </row>
    <row r="210" spans="1:10" ht="132">
      <c r="A210" s="126"/>
      <c r="B210" s="119">
        <v>10</v>
      </c>
      <c r="C210" s="10" t="s">
        <v>944</v>
      </c>
      <c r="D210" s="130" t="s">
        <v>33</v>
      </c>
      <c r="E210" s="170"/>
      <c r="F210" s="171"/>
      <c r="G210" s="11" t="s">
        <v>946</v>
      </c>
      <c r="H210" s="14">
        <v>0.89</v>
      </c>
      <c r="I210" s="121">
        <f t="shared" si="2"/>
        <v>8.9</v>
      </c>
      <c r="J210" s="127"/>
    </row>
    <row r="211" spans="1:10" ht="132">
      <c r="A211" s="126"/>
      <c r="B211" s="119">
        <v>10</v>
      </c>
      <c r="C211" s="10" t="s">
        <v>947</v>
      </c>
      <c r="D211" s="130" t="s">
        <v>95</v>
      </c>
      <c r="E211" s="170"/>
      <c r="F211" s="171"/>
      <c r="G211" s="11" t="s">
        <v>949</v>
      </c>
      <c r="H211" s="14">
        <v>0.59</v>
      </c>
      <c r="I211" s="121">
        <f t="shared" si="2"/>
        <v>5.8999999999999995</v>
      </c>
      <c r="J211" s="127"/>
    </row>
    <row r="212" spans="1:10" ht="132">
      <c r="A212" s="126"/>
      <c r="B212" s="119">
        <v>10</v>
      </c>
      <c r="C212" s="10" t="s">
        <v>947</v>
      </c>
      <c r="D212" s="130" t="s">
        <v>32</v>
      </c>
      <c r="E212" s="170"/>
      <c r="F212" s="171"/>
      <c r="G212" s="11" t="s">
        <v>949</v>
      </c>
      <c r="H212" s="14">
        <v>0.59</v>
      </c>
      <c r="I212" s="121">
        <f t="shared" si="2"/>
        <v>5.8999999999999995</v>
      </c>
      <c r="J212" s="127"/>
    </row>
    <row r="213" spans="1:10" ht="120">
      <c r="A213" s="126"/>
      <c r="B213" s="119">
        <v>10</v>
      </c>
      <c r="C213" s="10" t="s">
        <v>950</v>
      </c>
      <c r="D213" s="130" t="s">
        <v>30</v>
      </c>
      <c r="E213" s="170" t="s">
        <v>804</v>
      </c>
      <c r="F213" s="171"/>
      <c r="G213" s="11" t="s">
        <v>952</v>
      </c>
      <c r="H213" s="14">
        <v>0.64</v>
      </c>
      <c r="I213" s="121">
        <f t="shared" si="2"/>
        <v>6.4</v>
      </c>
      <c r="J213" s="127"/>
    </row>
    <row r="214" spans="1:10" ht="120">
      <c r="A214" s="126"/>
      <c r="B214" s="119">
        <v>10</v>
      </c>
      <c r="C214" s="10" t="s">
        <v>950</v>
      </c>
      <c r="D214" s="130" t="s">
        <v>31</v>
      </c>
      <c r="E214" s="170" t="s">
        <v>277</v>
      </c>
      <c r="F214" s="171"/>
      <c r="G214" s="11" t="s">
        <v>952</v>
      </c>
      <c r="H214" s="14">
        <v>0.64</v>
      </c>
      <c r="I214" s="121">
        <f t="shared" ref="I214:I277" si="3">H214*B214</f>
        <v>6.4</v>
      </c>
      <c r="J214" s="127"/>
    </row>
    <row r="215" spans="1:10" ht="120">
      <c r="A215" s="126"/>
      <c r="B215" s="119">
        <v>10</v>
      </c>
      <c r="C215" s="10" t="s">
        <v>950</v>
      </c>
      <c r="D215" s="130" t="s">
        <v>31</v>
      </c>
      <c r="E215" s="170" t="s">
        <v>804</v>
      </c>
      <c r="F215" s="171"/>
      <c r="G215" s="11" t="s">
        <v>952</v>
      </c>
      <c r="H215" s="14">
        <v>0.64</v>
      </c>
      <c r="I215" s="121">
        <f t="shared" si="3"/>
        <v>6.4</v>
      </c>
      <c r="J215" s="127"/>
    </row>
    <row r="216" spans="1:10" ht="120">
      <c r="A216" s="126"/>
      <c r="B216" s="119">
        <v>10</v>
      </c>
      <c r="C216" s="10" t="s">
        <v>950</v>
      </c>
      <c r="D216" s="130" t="s">
        <v>32</v>
      </c>
      <c r="E216" s="170" t="s">
        <v>277</v>
      </c>
      <c r="F216" s="171"/>
      <c r="G216" s="11" t="s">
        <v>952</v>
      </c>
      <c r="H216" s="14">
        <v>0.64</v>
      </c>
      <c r="I216" s="121">
        <f t="shared" si="3"/>
        <v>6.4</v>
      </c>
      <c r="J216" s="127"/>
    </row>
    <row r="217" spans="1:10" ht="120">
      <c r="A217" s="126"/>
      <c r="B217" s="119">
        <v>10</v>
      </c>
      <c r="C217" s="10" t="s">
        <v>950</v>
      </c>
      <c r="D217" s="130" t="s">
        <v>32</v>
      </c>
      <c r="E217" s="170" t="s">
        <v>804</v>
      </c>
      <c r="F217" s="171"/>
      <c r="G217" s="11" t="s">
        <v>952</v>
      </c>
      <c r="H217" s="14">
        <v>0.64</v>
      </c>
      <c r="I217" s="121">
        <f t="shared" si="3"/>
        <v>6.4</v>
      </c>
      <c r="J217" s="127"/>
    </row>
    <row r="218" spans="1:10" ht="120">
      <c r="A218" s="126"/>
      <c r="B218" s="119">
        <v>10</v>
      </c>
      <c r="C218" s="10" t="s">
        <v>950</v>
      </c>
      <c r="D218" s="130" t="s">
        <v>33</v>
      </c>
      <c r="E218" s="170" t="s">
        <v>679</v>
      </c>
      <c r="F218" s="171"/>
      <c r="G218" s="11" t="s">
        <v>952</v>
      </c>
      <c r="H218" s="14">
        <v>0.64</v>
      </c>
      <c r="I218" s="121">
        <f t="shared" si="3"/>
        <v>6.4</v>
      </c>
      <c r="J218" s="127"/>
    </row>
    <row r="219" spans="1:10" ht="120">
      <c r="A219" s="126"/>
      <c r="B219" s="119">
        <v>10</v>
      </c>
      <c r="C219" s="10" t="s">
        <v>950</v>
      </c>
      <c r="D219" s="130" t="s">
        <v>33</v>
      </c>
      <c r="E219" s="170" t="s">
        <v>277</v>
      </c>
      <c r="F219" s="171"/>
      <c r="G219" s="11" t="s">
        <v>952</v>
      </c>
      <c r="H219" s="14">
        <v>0.64</v>
      </c>
      <c r="I219" s="121">
        <f t="shared" si="3"/>
        <v>6.4</v>
      </c>
      <c r="J219" s="127"/>
    </row>
    <row r="220" spans="1:10" ht="120">
      <c r="A220" s="126"/>
      <c r="B220" s="119">
        <v>10</v>
      </c>
      <c r="C220" s="10" t="s">
        <v>950</v>
      </c>
      <c r="D220" s="130" t="s">
        <v>33</v>
      </c>
      <c r="E220" s="170" t="s">
        <v>804</v>
      </c>
      <c r="F220" s="171"/>
      <c r="G220" s="11" t="s">
        <v>952</v>
      </c>
      <c r="H220" s="14">
        <v>0.64</v>
      </c>
      <c r="I220" s="121">
        <f t="shared" si="3"/>
        <v>6.4</v>
      </c>
      <c r="J220" s="127"/>
    </row>
    <row r="221" spans="1:10" ht="168">
      <c r="A221" s="126"/>
      <c r="B221" s="119">
        <v>5</v>
      </c>
      <c r="C221" s="10" t="s">
        <v>953</v>
      </c>
      <c r="D221" s="130" t="s">
        <v>31</v>
      </c>
      <c r="E221" s="170" t="s">
        <v>279</v>
      </c>
      <c r="F221" s="171"/>
      <c r="G221" s="11" t="s">
        <v>955</v>
      </c>
      <c r="H221" s="14">
        <v>0.99</v>
      </c>
      <c r="I221" s="121">
        <f t="shared" si="3"/>
        <v>4.95</v>
      </c>
      <c r="J221" s="127"/>
    </row>
    <row r="222" spans="1:10" ht="168">
      <c r="A222" s="126"/>
      <c r="B222" s="119">
        <v>5</v>
      </c>
      <c r="C222" s="10" t="s">
        <v>953</v>
      </c>
      <c r="D222" s="130" t="s">
        <v>31</v>
      </c>
      <c r="E222" s="170" t="s">
        <v>278</v>
      </c>
      <c r="F222" s="171"/>
      <c r="G222" s="11" t="s">
        <v>955</v>
      </c>
      <c r="H222" s="14">
        <v>0.99</v>
      </c>
      <c r="I222" s="121">
        <f t="shared" si="3"/>
        <v>4.95</v>
      </c>
      <c r="J222" s="127"/>
    </row>
    <row r="223" spans="1:10" ht="168">
      <c r="A223" s="126"/>
      <c r="B223" s="119">
        <v>5</v>
      </c>
      <c r="C223" s="10" t="s">
        <v>953</v>
      </c>
      <c r="D223" s="130" t="s">
        <v>32</v>
      </c>
      <c r="E223" s="170" t="s">
        <v>278</v>
      </c>
      <c r="F223" s="171"/>
      <c r="G223" s="11" t="s">
        <v>955</v>
      </c>
      <c r="H223" s="14">
        <v>0.99</v>
      </c>
      <c r="I223" s="121">
        <f t="shared" si="3"/>
        <v>4.95</v>
      </c>
      <c r="J223" s="127"/>
    </row>
    <row r="224" spans="1:10" ht="168">
      <c r="A224" s="126"/>
      <c r="B224" s="119">
        <v>5</v>
      </c>
      <c r="C224" s="10" t="s">
        <v>953</v>
      </c>
      <c r="D224" s="130" t="s">
        <v>33</v>
      </c>
      <c r="E224" s="170" t="s">
        <v>279</v>
      </c>
      <c r="F224" s="171"/>
      <c r="G224" s="11" t="s">
        <v>955</v>
      </c>
      <c r="H224" s="14">
        <v>0.99</v>
      </c>
      <c r="I224" s="121">
        <f t="shared" si="3"/>
        <v>4.95</v>
      </c>
      <c r="J224" s="127"/>
    </row>
    <row r="225" spans="1:10" ht="144">
      <c r="A225" s="126"/>
      <c r="B225" s="119">
        <v>10</v>
      </c>
      <c r="C225" s="10" t="s">
        <v>956</v>
      </c>
      <c r="D225" s="130" t="s">
        <v>30</v>
      </c>
      <c r="E225" s="170" t="s">
        <v>908</v>
      </c>
      <c r="F225" s="171"/>
      <c r="G225" s="11" t="s">
        <v>958</v>
      </c>
      <c r="H225" s="14">
        <v>0.92</v>
      </c>
      <c r="I225" s="121">
        <f t="shared" si="3"/>
        <v>9.2000000000000011</v>
      </c>
      <c r="J225" s="127"/>
    </row>
    <row r="226" spans="1:10" ht="144">
      <c r="A226" s="126"/>
      <c r="B226" s="119">
        <v>10</v>
      </c>
      <c r="C226" s="10" t="s">
        <v>956</v>
      </c>
      <c r="D226" s="130" t="s">
        <v>31</v>
      </c>
      <c r="E226" s="170" t="s">
        <v>908</v>
      </c>
      <c r="F226" s="171"/>
      <c r="G226" s="11" t="s">
        <v>958</v>
      </c>
      <c r="H226" s="14">
        <v>0.92</v>
      </c>
      <c r="I226" s="121">
        <f t="shared" si="3"/>
        <v>9.2000000000000011</v>
      </c>
      <c r="J226" s="127"/>
    </row>
    <row r="227" spans="1:10" ht="144">
      <c r="A227" s="126"/>
      <c r="B227" s="119">
        <v>10</v>
      </c>
      <c r="C227" s="10" t="s">
        <v>959</v>
      </c>
      <c r="D227" s="130" t="s">
        <v>31</v>
      </c>
      <c r="E227" s="170"/>
      <c r="F227" s="171"/>
      <c r="G227" s="11" t="s">
        <v>961</v>
      </c>
      <c r="H227" s="14">
        <v>0.64</v>
      </c>
      <c r="I227" s="121">
        <f t="shared" si="3"/>
        <v>6.4</v>
      </c>
      <c r="J227" s="127"/>
    </row>
    <row r="228" spans="1:10" ht="168">
      <c r="A228" s="126"/>
      <c r="B228" s="119">
        <v>10</v>
      </c>
      <c r="C228" s="10" t="s">
        <v>962</v>
      </c>
      <c r="D228" s="130" t="s">
        <v>30</v>
      </c>
      <c r="E228" s="170"/>
      <c r="F228" s="171"/>
      <c r="G228" s="11" t="s">
        <v>964</v>
      </c>
      <c r="H228" s="14">
        <v>1.49</v>
      </c>
      <c r="I228" s="121">
        <f t="shared" si="3"/>
        <v>14.9</v>
      </c>
      <c r="J228" s="127"/>
    </row>
    <row r="229" spans="1:10" ht="168">
      <c r="A229" s="126"/>
      <c r="B229" s="119">
        <v>10</v>
      </c>
      <c r="C229" s="10" t="s">
        <v>962</v>
      </c>
      <c r="D229" s="130" t="s">
        <v>31</v>
      </c>
      <c r="E229" s="170"/>
      <c r="F229" s="171"/>
      <c r="G229" s="11" t="s">
        <v>964</v>
      </c>
      <c r="H229" s="14">
        <v>1.49</v>
      </c>
      <c r="I229" s="121">
        <f t="shared" si="3"/>
        <v>14.9</v>
      </c>
      <c r="J229" s="127"/>
    </row>
    <row r="230" spans="1:10" ht="168">
      <c r="A230" s="126"/>
      <c r="B230" s="119">
        <v>10</v>
      </c>
      <c r="C230" s="10" t="s">
        <v>962</v>
      </c>
      <c r="D230" s="130" t="s">
        <v>32</v>
      </c>
      <c r="E230" s="170"/>
      <c r="F230" s="171"/>
      <c r="G230" s="11" t="s">
        <v>964</v>
      </c>
      <c r="H230" s="14">
        <v>1.49</v>
      </c>
      <c r="I230" s="121">
        <f t="shared" si="3"/>
        <v>14.9</v>
      </c>
      <c r="J230" s="127"/>
    </row>
    <row r="231" spans="1:10" ht="168">
      <c r="A231" s="126"/>
      <c r="B231" s="119">
        <v>10</v>
      </c>
      <c r="C231" s="10" t="s">
        <v>962</v>
      </c>
      <c r="D231" s="130" t="s">
        <v>33</v>
      </c>
      <c r="E231" s="170"/>
      <c r="F231" s="171"/>
      <c r="G231" s="11" t="s">
        <v>964</v>
      </c>
      <c r="H231" s="14">
        <v>1.49</v>
      </c>
      <c r="I231" s="121">
        <f t="shared" si="3"/>
        <v>14.9</v>
      </c>
      <c r="J231" s="127"/>
    </row>
    <row r="232" spans="1:10" ht="144">
      <c r="A232" s="126"/>
      <c r="B232" s="119">
        <v>10</v>
      </c>
      <c r="C232" s="10" t="s">
        <v>965</v>
      </c>
      <c r="D232" s="130" t="s">
        <v>30</v>
      </c>
      <c r="E232" s="170"/>
      <c r="F232" s="171"/>
      <c r="G232" s="11" t="s">
        <v>967</v>
      </c>
      <c r="H232" s="14">
        <v>0.68</v>
      </c>
      <c r="I232" s="121">
        <f t="shared" si="3"/>
        <v>6.8000000000000007</v>
      </c>
      <c r="J232" s="127"/>
    </row>
    <row r="233" spans="1:10" ht="144">
      <c r="A233" s="126"/>
      <c r="B233" s="119">
        <v>10</v>
      </c>
      <c r="C233" s="10" t="s">
        <v>965</v>
      </c>
      <c r="D233" s="130" t="s">
        <v>31</v>
      </c>
      <c r="E233" s="170"/>
      <c r="F233" s="171"/>
      <c r="G233" s="11" t="s">
        <v>967</v>
      </c>
      <c r="H233" s="14">
        <v>0.68</v>
      </c>
      <c r="I233" s="121">
        <f t="shared" si="3"/>
        <v>6.8000000000000007</v>
      </c>
      <c r="J233" s="127"/>
    </row>
    <row r="234" spans="1:10" ht="96">
      <c r="A234" s="126"/>
      <c r="B234" s="119">
        <v>6</v>
      </c>
      <c r="C234" s="10" t="s">
        <v>968</v>
      </c>
      <c r="D234" s="130" t="s">
        <v>729</v>
      </c>
      <c r="E234" s="170"/>
      <c r="F234" s="171"/>
      <c r="G234" s="11" t="s">
        <v>970</v>
      </c>
      <c r="H234" s="14">
        <v>1.19</v>
      </c>
      <c r="I234" s="121">
        <f t="shared" si="3"/>
        <v>7.14</v>
      </c>
      <c r="J234" s="127"/>
    </row>
    <row r="235" spans="1:10" ht="96">
      <c r="A235" s="126"/>
      <c r="B235" s="119">
        <v>6</v>
      </c>
      <c r="C235" s="10" t="s">
        <v>968</v>
      </c>
      <c r="D235" s="130" t="s">
        <v>972</v>
      </c>
      <c r="E235" s="170"/>
      <c r="F235" s="171"/>
      <c r="G235" s="11" t="s">
        <v>970</v>
      </c>
      <c r="H235" s="14">
        <v>1.24</v>
      </c>
      <c r="I235" s="121">
        <f t="shared" si="3"/>
        <v>7.4399999999999995</v>
      </c>
      <c r="J235" s="127"/>
    </row>
    <row r="236" spans="1:10" ht="96">
      <c r="A236" s="126"/>
      <c r="B236" s="119">
        <v>6</v>
      </c>
      <c r="C236" s="10" t="s">
        <v>968</v>
      </c>
      <c r="D236" s="130" t="s">
        <v>745</v>
      </c>
      <c r="E236" s="170"/>
      <c r="F236" s="171"/>
      <c r="G236" s="11" t="s">
        <v>970</v>
      </c>
      <c r="H236" s="14">
        <v>1.39</v>
      </c>
      <c r="I236" s="121">
        <f t="shared" si="3"/>
        <v>8.34</v>
      </c>
      <c r="J236" s="127"/>
    </row>
    <row r="237" spans="1:10" ht="144">
      <c r="A237" s="126"/>
      <c r="B237" s="119">
        <v>10</v>
      </c>
      <c r="C237" s="10" t="s">
        <v>974</v>
      </c>
      <c r="D237" s="130" t="s">
        <v>740</v>
      </c>
      <c r="E237" s="170"/>
      <c r="F237" s="171"/>
      <c r="G237" s="11" t="s">
        <v>1580</v>
      </c>
      <c r="H237" s="14">
        <v>1.59</v>
      </c>
      <c r="I237" s="121">
        <f t="shared" si="3"/>
        <v>15.9</v>
      </c>
      <c r="J237" s="127"/>
    </row>
    <row r="238" spans="1:10" ht="60">
      <c r="A238" s="126"/>
      <c r="B238" s="119">
        <v>10</v>
      </c>
      <c r="C238" s="10" t="s">
        <v>976</v>
      </c>
      <c r="D238" s="130" t="s">
        <v>978</v>
      </c>
      <c r="E238" s="170"/>
      <c r="F238" s="171"/>
      <c r="G238" s="11" t="s">
        <v>979</v>
      </c>
      <c r="H238" s="14">
        <v>1.39</v>
      </c>
      <c r="I238" s="121">
        <f t="shared" si="3"/>
        <v>13.899999999999999</v>
      </c>
      <c r="J238" s="127"/>
    </row>
    <row r="239" spans="1:10" ht="60">
      <c r="A239" s="126"/>
      <c r="B239" s="119">
        <v>10</v>
      </c>
      <c r="C239" s="10" t="s">
        <v>976</v>
      </c>
      <c r="D239" s="130" t="s">
        <v>742</v>
      </c>
      <c r="E239" s="170"/>
      <c r="F239" s="171"/>
      <c r="G239" s="11" t="s">
        <v>979</v>
      </c>
      <c r="H239" s="14">
        <v>2.2400000000000002</v>
      </c>
      <c r="I239" s="121">
        <f t="shared" si="3"/>
        <v>22.400000000000002</v>
      </c>
      <c r="J239" s="127"/>
    </row>
    <row r="240" spans="1:10" ht="72">
      <c r="A240" s="126"/>
      <c r="B240" s="119">
        <v>10</v>
      </c>
      <c r="C240" s="10" t="s">
        <v>981</v>
      </c>
      <c r="D240" s="130" t="s">
        <v>983</v>
      </c>
      <c r="E240" s="170"/>
      <c r="F240" s="171"/>
      <c r="G240" s="11" t="s">
        <v>984</v>
      </c>
      <c r="H240" s="14">
        <v>2.29</v>
      </c>
      <c r="I240" s="121">
        <f t="shared" si="3"/>
        <v>22.9</v>
      </c>
      <c r="J240" s="127"/>
    </row>
    <row r="241" spans="1:10" ht="72">
      <c r="A241" s="126"/>
      <c r="B241" s="119">
        <v>2</v>
      </c>
      <c r="C241" s="10" t="s">
        <v>981</v>
      </c>
      <c r="D241" s="130" t="s">
        <v>986</v>
      </c>
      <c r="E241" s="170"/>
      <c r="F241" s="171"/>
      <c r="G241" s="11" t="s">
        <v>984</v>
      </c>
      <c r="H241" s="14">
        <v>4.1399999999999997</v>
      </c>
      <c r="I241" s="121">
        <f t="shared" si="3"/>
        <v>8.2799999999999994</v>
      </c>
      <c r="J241" s="127"/>
    </row>
    <row r="242" spans="1:10" ht="72">
      <c r="A242" s="126"/>
      <c r="B242" s="119">
        <v>10</v>
      </c>
      <c r="C242" s="10" t="s">
        <v>987</v>
      </c>
      <c r="D242" s="130" t="s">
        <v>733</v>
      </c>
      <c r="E242" s="170"/>
      <c r="F242" s="171"/>
      <c r="G242" s="11" t="s">
        <v>989</v>
      </c>
      <c r="H242" s="14">
        <v>1.29</v>
      </c>
      <c r="I242" s="121">
        <f t="shared" si="3"/>
        <v>12.9</v>
      </c>
      <c r="J242" s="127"/>
    </row>
    <row r="243" spans="1:10" ht="72">
      <c r="A243" s="126"/>
      <c r="B243" s="119">
        <v>10</v>
      </c>
      <c r="C243" s="10" t="s">
        <v>987</v>
      </c>
      <c r="D243" s="130" t="s">
        <v>978</v>
      </c>
      <c r="E243" s="170"/>
      <c r="F243" s="171"/>
      <c r="G243" s="11" t="s">
        <v>989</v>
      </c>
      <c r="H243" s="14">
        <v>1.39</v>
      </c>
      <c r="I243" s="121">
        <f t="shared" si="3"/>
        <v>13.899999999999999</v>
      </c>
      <c r="J243" s="127"/>
    </row>
    <row r="244" spans="1:10" ht="72">
      <c r="A244" s="126"/>
      <c r="B244" s="119">
        <v>6</v>
      </c>
      <c r="C244" s="10" t="s">
        <v>987</v>
      </c>
      <c r="D244" s="130" t="s">
        <v>738</v>
      </c>
      <c r="E244" s="170"/>
      <c r="F244" s="171"/>
      <c r="G244" s="11" t="s">
        <v>989</v>
      </c>
      <c r="H244" s="14">
        <v>1.79</v>
      </c>
      <c r="I244" s="121">
        <f t="shared" si="3"/>
        <v>10.74</v>
      </c>
      <c r="J244" s="127"/>
    </row>
    <row r="245" spans="1:10" ht="72">
      <c r="A245" s="126"/>
      <c r="B245" s="119">
        <v>6</v>
      </c>
      <c r="C245" s="10" t="s">
        <v>987</v>
      </c>
      <c r="D245" s="130" t="s">
        <v>742</v>
      </c>
      <c r="E245" s="170"/>
      <c r="F245" s="171"/>
      <c r="G245" s="11" t="s">
        <v>989</v>
      </c>
      <c r="H245" s="14">
        <v>2.09</v>
      </c>
      <c r="I245" s="121">
        <f t="shared" si="3"/>
        <v>12.54</v>
      </c>
      <c r="J245" s="127"/>
    </row>
    <row r="246" spans="1:10" ht="144">
      <c r="A246" s="126"/>
      <c r="B246" s="119">
        <v>6</v>
      </c>
      <c r="C246" s="10" t="s">
        <v>993</v>
      </c>
      <c r="D246" s="130" t="s">
        <v>735</v>
      </c>
      <c r="E246" s="170" t="s">
        <v>279</v>
      </c>
      <c r="F246" s="171"/>
      <c r="G246" s="11" t="s">
        <v>1581</v>
      </c>
      <c r="H246" s="14">
        <v>1.99</v>
      </c>
      <c r="I246" s="121">
        <f t="shared" si="3"/>
        <v>11.94</v>
      </c>
      <c r="J246" s="127"/>
    </row>
    <row r="247" spans="1:10" ht="144">
      <c r="A247" s="126"/>
      <c r="B247" s="119">
        <v>6</v>
      </c>
      <c r="C247" s="10" t="s">
        <v>993</v>
      </c>
      <c r="D247" s="130" t="s">
        <v>740</v>
      </c>
      <c r="E247" s="170" t="s">
        <v>278</v>
      </c>
      <c r="F247" s="171"/>
      <c r="G247" s="11" t="s">
        <v>1581</v>
      </c>
      <c r="H247" s="14">
        <v>2.64</v>
      </c>
      <c r="I247" s="121">
        <f t="shared" si="3"/>
        <v>15.84</v>
      </c>
      <c r="J247" s="127"/>
    </row>
    <row r="248" spans="1:10" ht="108">
      <c r="A248" s="126"/>
      <c r="B248" s="119">
        <v>10</v>
      </c>
      <c r="C248" s="10" t="s">
        <v>996</v>
      </c>
      <c r="D248" s="130" t="s">
        <v>745</v>
      </c>
      <c r="E248" s="170"/>
      <c r="F248" s="171"/>
      <c r="G248" s="11" t="s">
        <v>998</v>
      </c>
      <c r="H248" s="14">
        <v>1.36</v>
      </c>
      <c r="I248" s="121">
        <f t="shared" si="3"/>
        <v>13.600000000000001</v>
      </c>
      <c r="J248" s="127"/>
    </row>
    <row r="249" spans="1:10" ht="108">
      <c r="A249" s="126"/>
      <c r="B249" s="119">
        <v>10</v>
      </c>
      <c r="C249" s="10" t="s">
        <v>996</v>
      </c>
      <c r="D249" s="130" t="s">
        <v>738</v>
      </c>
      <c r="E249" s="170"/>
      <c r="F249" s="171"/>
      <c r="G249" s="11" t="s">
        <v>998</v>
      </c>
      <c r="H249" s="14">
        <v>2.52</v>
      </c>
      <c r="I249" s="121">
        <f t="shared" si="3"/>
        <v>25.2</v>
      </c>
      <c r="J249" s="127"/>
    </row>
    <row r="250" spans="1:10" ht="120">
      <c r="A250" s="126"/>
      <c r="B250" s="119">
        <v>50</v>
      </c>
      <c r="C250" s="10" t="s">
        <v>1000</v>
      </c>
      <c r="D250" s="130"/>
      <c r="E250" s="170"/>
      <c r="F250" s="171"/>
      <c r="G250" s="11" t="s">
        <v>1002</v>
      </c>
      <c r="H250" s="14">
        <v>0.79</v>
      </c>
      <c r="I250" s="121">
        <f t="shared" si="3"/>
        <v>39.5</v>
      </c>
      <c r="J250" s="127"/>
    </row>
    <row r="251" spans="1:10" ht="156">
      <c r="A251" s="126"/>
      <c r="B251" s="119">
        <v>20</v>
      </c>
      <c r="C251" s="10" t="s">
        <v>1003</v>
      </c>
      <c r="D251" s="130" t="s">
        <v>578</v>
      </c>
      <c r="E251" s="170"/>
      <c r="F251" s="171"/>
      <c r="G251" s="11" t="s">
        <v>1005</v>
      </c>
      <c r="H251" s="14">
        <v>2.73</v>
      </c>
      <c r="I251" s="121">
        <f t="shared" si="3"/>
        <v>54.6</v>
      </c>
      <c r="J251" s="127"/>
    </row>
    <row r="252" spans="1:10" ht="156">
      <c r="A252" s="126"/>
      <c r="B252" s="119">
        <v>20</v>
      </c>
      <c r="C252" s="10" t="s">
        <v>1003</v>
      </c>
      <c r="D252" s="130" t="s">
        <v>1007</v>
      </c>
      <c r="E252" s="170"/>
      <c r="F252" s="171"/>
      <c r="G252" s="11" t="s">
        <v>1005</v>
      </c>
      <c r="H252" s="14">
        <v>2.84</v>
      </c>
      <c r="I252" s="121">
        <f t="shared" si="3"/>
        <v>56.8</v>
      </c>
      <c r="J252" s="127"/>
    </row>
    <row r="253" spans="1:10" ht="156">
      <c r="A253" s="126"/>
      <c r="B253" s="119">
        <v>20</v>
      </c>
      <c r="C253" s="10" t="s">
        <v>1003</v>
      </c>
      <c r="D253" s="130" t="s">
        <v>1009</v>
      </c>
      <c r="E253" s="170"/>
      <c r="F253" s="171"/>
      <c r="G253" s="11" t="s">
        <v>1005</v>
      </c>
      <c r="H253" s="14">
        <v>3.31</v>
      </c>
      <c r="I253" s="121">
        <f t="shared" si="3"/>
        <v>66.2</v>
      </c>
      <c r="J253" s="127"/>
    </row>
    <row r="254" spans="1:10" ht="156">
      <c r="A254" s="126"/>
      <c r="B254" s="119">
        <v>10</v>
      </c>
      <c r="C254" s="10" t="s">
        <v>1003</v>
      </c>
      <c r="D254" s="130" t="s">
        <v>304</v>
      </c>
      <c r="E254" s="170"/>
      <c r="F254" s="171"/>
      <c r="G254" s="11" t="s">
        <v>1005</v>
      </c>
      <c r="H254" s="14">
        <v>3.81</v>
      </c>
      <c r="I254" s="121">
        <f t="shared" si="3"/>
        <v>38.1</v>
      </c>
      <c r="J254" s="127"/>
    </row>
    <row r="255" spans="1:10" ht="120">
      <c r="A255" s="126"/>
      <c r="B255" s="119">
        <v>20</v>
      </c>
      <c r="C255" s="10" t="s">
        <v>1011</v>
      </c>
      <c r="D255" s="130" t="s">
        <v>320</v>
      </c>
      <c r="E255" s="170"/>
      <c r="F255" s="171"/>
      <c r="G255" s="11" t="s">
        <v>1013</v>
      </c>
      <c r="H255" s="14">
        <v>0.69</v>
      </c>
      <c r="I255" s="121">
        <f t="shared" si="3"/>
        <v>13.799999999999999</v>
      </c>
      <c r="J255" s="127"/>
    </row>
    <row r="256" spans="1:10" ht="96">
      <c r="A256" s="126"/>
      <c r="B256" s="119">
        <v>10</v>
      </c>
      <c r="C256" s="10" t="s">
        <v>1014</v>
      </c>
      <c r="D256" s="130" t="s">
        <v>300</v>
      </c>
      <c r="E256" s="170" t="s">
        <v>646</v>
      </c>
      <c r="F256" s="171"/>
      <c r="G256" s="11" t="s">
        <v>1016</v>
      </c>
      <c r="H256" s="14">
        <v>0.69</v>
      </c>
      <c r="I256" s="121">
        <f t="shared" si="3"/>
        <v>6.8999999999999995</v>
      </c>
      <c r="J256" s="127"/>
    </row>
    <row r="257" spans="1:10" ht="108">
      <c r="A257" s="126"/>
      <c r="B257" s="119">
        <v>5</v>
      </c>
      <c r="C257" s="10" t="s">
        <v>1017</v>
      </c>
      <c r="D257" s="130"/>
      <c r="E257" s="170"/>
      <c r="F257" s="171"/>
      <c r="G257" s="11" t="s">
        <v>1019</v>
      </c>
      <c r="H257" s="14">
        <v>1.69</v>
      </c>
      <c r="I257" s="121">
        <f t="shared" si="3"/>
        <v>8.4499999999999993</v>
      </c>
      <c r="J257" s="127"/>
    </row>
    <row r="258" spans="1:10" ht="96">
      <c r="A258" s="126"/>
      <c r="B258" s="119">
        <v>20</v>
      </c>
      <c r="C258" s="10" t="s">
        <v>1020</v>
      </c>
      <c r="D258" s="130" t="s">
        <v>30</v>
      </c>
      <c r="E258" s="170" t="s">
        <v>279</v>
      </c>
      <c r="F258" s="171"/>
      <c r="G258" s="11" t="s">
        <v>1022</v>
      </c>
      <c r="H258" s="14">
        <v>0.23</v>
      </c>
      <c r="I258" s="121">
        <f t="shared" si="3"/>
        <v>4.6000000000000005</v>
      </c>
      <c r="J258" s="127"/>
    </row>
    <row r="259" spans="1:10" ht="96">
      <c r="A259" s="126"/>
      <c r="B259" s="119">
        <v>20</v>
      </c>
      <c r="C259" s="10" t="s">
        <v>1020</v>
      </c>
      <c r="D259" s="130" t="s">
        <v>30</v>
      </c>
      <c r="E259" s="170" t="s">
        <v>589</v>
      </c>
      <c r="F259" s="171"/>
      <c r="G259" s="11" t="s">
        <v>1022</v>
      </c>
      <c r="H259" s="14">
        <v>0.23</v>
      </c>
      <c r="I259" s="121">
        <f t="shared" si="3"/>
        <v>4.6000000000000005</v>
      </c>
      <c r="J259" s="127"/>
    </row>
    <row r="260" spans="1:10" ht="96">
      <c r="A260" s="126"/>
      <c r="B260" s="119">
        <v>20</v>
      </c>
      <c r="C260" s="10" t="s">
        <v>1020</v>
      </c>
      <c r="D260" s="130" t="s">
        <v>30</v>
      </c>
      <c r="E260" s="170" t="s">
        <v>115</v>
      </c>
      <c r="F260" s="171"/>
      <c r="G260" s="11" t="s">
        <v>1022</v>
      </c>
      <c r="H260" s="14">
        <v>0.23</v>
      </c>
      <c r="I260" s="121">
        <f t="shared" si="3"/>
        <v>4.6000000000000005</v>
      </c>
      <c r="J260" s="127"/>
    </row>
    <row r="261" spans="1:10" ht="96">
      <c r="A261" s="126"/>
      <c r="B261" s="119">
        <v>20</v>
      </c>
      <c r="C261" s="10" t="s">
        <v>1020</v>
      </c>
      <c r="D261" s="130" t="s">
        <v>31</v>
      </c>
      <c r="E261" s="170" t="s">
        <v>279</v>
      </c>
      <c r="F261" s="171"/>
      <c r="G261" s="11" t="s">
        <v>1022</v>
      </c>
      <c r="H261" s="14">
        <v>0.23</v>
      </c>
      <c r="I261" s="121">
        <f t="shared" si="3"/>
        <v>4.6000000000000005</v>
      </c>
      <c r="J261" s="127"/>
    </row>
    <row r="262" spans="1:10" ht="96">
      <c r="A262" s="126"/>
      <c r="B262" s="119">
        <v>20</v>
      </c>
      <c r="C262" s="10" t="s">
        <v>1020</v>
      </c>
      <c r="D262" s="130" t="s">
        <v>31</v>
      </c>
      <c r="E262" s="170" t="s">
        <v>589</v>
      </c>
      <c r="F262" s="171"/>
      <c r="G262" s="11" t="s">
        <v>1022</v>
      </c>
      <c r="H262" s="14">
        <v>0.23</v>
      </c>
      <c r="I262" s="121">
        <f t="shared" si="3"/>
        <v>4.6000000000000005</v>
      </c>
      <c r="J262" s="127"/>
    </row>
    <row r="263" spans="1:10" ht="96">
      <c r="A263" s="126"/>
      <c r="B263" s="119">
        <v>20</v>
      </c>
      <c r="C263" s="10" t="s">
        <v>1020</v>
      </c>
      <c r="D263" s="130" t="s">
        <v>31</v>
      </c>
      <c r="E263" s="170" t="s">
        <v>115</v>
      </c>
      <c r="F263" s="171"/>
      <c r="G263" s="11" t="s">
        <v>1022</v>
      </c>
      <c r="H263" s="14">
        <v>0.23</v>
      </c>
      <c r="I263" s="121">
        <f t="shared" si="3"/>
        <v>4.6000000000000005</v>
      </c>
      <c r="J263" s="127"/>
    </row>
    <row r="264" spans="1:10" ht="168">
      <c r="A264" s="126"/>
      <c r="B264" s="119">
        <v>6</v>
      </c>
      <c r="C264" s="10" t="s">
        <v>1023</v>
      </c>
      <c r="D264" s="130" t="s">
        <v>1025</v>
      </c>
      <c r="E264" s="170"/>
      <c r="F264" s="171"/>
      <c r="G264" s="11" t="s">
        <v>1026</v>
      </c>
      <c r="H264" s="14">
        <v>2.19</v>
      </c>
      <c r="I264" s="121">
        <f t="shared" si="3"/>
        <v>13.14</v>
      </c>
      <c r="J264" s="127"/>
    </row>
    <row r="265" spans="1:10" ht="168">
      <c r="A265" s="126"/>
      <c r="B265" s="119">
        <v>6</v>
      </c>
      <c r="C265" s="10" t="s">
        <v>1023</v>
      </c>
      <c r="D265" s="130" t="s">
        <v>733</v>
      </c>
      <c r="E265" s="170"/>
      <c r="F265" s="171"/>
      <c r="G265" s="11" t="s">
        <v>1026</v>
      </c>
      <c r="H265" s="14">
        <v>2.64</v>
      </c>
      <c r="I265" s="121">
        <f t="shared" si="3"/>
        <v>15.84</v>
      </c>
      <c r="J265" s="127"/>
    </row>
    <row r="266" spans="1:10" ht="168">
      <c r="A266" s="126"/>
      <c r="B266" s="119">
        <v>6</v>
      </c>
      <c r="C266" s="10" t="s">
        <v>1023</v>
      </c>
      <c r="D266" s="130" t="s">
        <v>978</v>
      </c>
      <c r="E266" s="170"/>
      <c r="F266" s="171"/>
      <c r="G266" s="11" t="s">
        <v>1026</v>
      </c>
      <c r="H266" s="14">
        <v>2.89</v>
      </c>
      <c r="I266" s="121">
        <f t="shared" si="3"/>
        <v>17.34</v>
      </c>
      <c r="J266" s="127"/>
    </row>
    <row r="267" spans="1:10" ht="168">
      <c r="A267" s="126"/>
      <c r="B267" s="119">
        <v>6</v>
      </c>
      <c r="C267" s="10" t="s">
        <v>1023</v>
      </c>
      <c r="D267" s="130" t="s">
        <v>1030</v>
      </c>
      <c r="E267" s="170"/>
      <c r="F267" s="171"/>
      <c r="G267" s="11" t="s">
        <v>1026</v>
      </c>
      <c r="H267" s="14">
        <v>3.14</v>
      </c>
      <c r="I267" s="121">
        <f t="shared" si="3"/>
        <v>18.84</v>
      </c>
      <c r="J267" s="127"/>
    </row>
    <row r="268" spans="1:10" ht="168">
      <c r="A268" s="126"/>
      <c r="B268" s="119">
        <v>2</v>
      </c>
      <c r="C268" s="10" t="s">
        <v>1023</v>
      </c>
      <c r="D268" s="130" t="s">
        <v>738</v>
      </c>
      <c r="E268" s="170"/>
      <c r="F268" s="171"/>
      <c r="G268" s="11" t="s">
        <v>1026</v>
      </c>
      <c r="H268" s="14">
        <v>3.64</v>
      </c>
      <c r="I268" s="121">
        <f t="shared" si="3"/>
        <v>7.28</v>
      </c>
      <c r="J268" s="127"/>
    </row>
    <row r="269" spans="1:10" ht="168">
      <c r="A269" s="126"/>
      <c r="B269" s="119">
        <v>2</v>
      </c>
      <c r="C269" s="10" t="s">
        <v>1023</v>
      </c>
      <c r="D269" s="130" t="s">
        <v>740</v>
      </c>
      <c r="E269" s="170"/>
      <c r="F269" s="171"/>
      <c r="G269" s="11" t="s">
        <v>1026</v>
      </c>
      <c r="H269" s="14">
        <v>3.89</v>
      </c>
      <c r="I269" s="121">
        <f t="shared" si="3"/>
        <v>7.78</v>
      </c>
      <c r="J269" s="127"/>
    </row>
    <row r="270" spans="1:10" ht="168">
      <c r="A270" s="126"/>
      <c r="B270" s="119">
        <v>2</v>
      </c>
      <c r="C270" s="10" t="s">
        <v>1023</v>
      </c>
      <c r="D270" s="130" t="s">
        <v>742</v>
      </c>
      <c r="E270" s="170"/>
      <c r="F270" s="171"/>
      <c r="G270" s="11" t="s">
        <v>1026</v>
      </c>
      <c r="H270" s="14">
        <v>4.1399999999999997</v>
      </c>
      <c r="I270" s="121">
        <f t="shared" si="3"/>
        <v>8.2799999999999994</v>
      </c>
      <c r="J270" s="127"/>
    </row>
    <row r="271" spans="1:10" ht="84">
      <c r="A271" s="126"/>
      <c r="B271" s="119">
        <v>10</v>
      </c>
      <c r="C271" s="10" t="s">
        <v>1034</v>
      </c>
      <c r="D271" s="130" t="s">
        <v>978</v>
      </c>
      <c r="E271" s="170"/>
      <c r="F271" s="171"/>
      <c r="G271" s="11" t="s">
        <v>1036</v>
      </c>
      <c r="H271" s="14">
        <v>2.44</v>
      </c>
      <c r="I271" s="121">
        <f t="shared" si="3"/>
        <v>24.4</v>
      </c>
      <c r="J271" s="127"/>
    </row>
    <row r="272" spans="1:10" ht="84">
      <c r="A272" s="126"/>
      <c r="B272" s="119">
        <v>10</v>
      </c>
      <c r="C272" s="10" t="s">
        <v>1034</v>
      </c>
      <c r="D272" s="130" t="s">
        <v>1030</v>
      </c>
      <c r="E272" s="170"/>
      <c r="F272" s="171"/>
      <c r="G272" s="11" t="s">
        <v>1036</v>
      </c>
      <c r="H272" s="14">
        <v>2.79</v>
      </c>
      <c r="I272" s="121">
        <f t="shared" si="3"/>
        <v>27.9</v>
      </c>
      <c r="J272" s="127"/>
    </row>
    <row r="273" spans="1:10" ht="48">
      <c r="A273" s="126"/>
      <c r="B273" s="119">
        <v>10</v>
      </c>
      <c r="C273" s="10" t="s">
        <v>1038</v>
      </c>
      <c r="D273" s="130" t="s">
        <v>1025</v>
      </c>
      <c r="E273" s="170" t="s">
        <v>279</v>
      </c>
      <c r="F273" s="171"/>
      <c r="G273" s="11" t="s">
        <v>1040</v>
      </c>
      <c r="H273" s="14">
        <v>0.24</v>
      </c>
      <c r="I273" s="121">
        <f t="shared" si="3"/>
        <v>2.4</v>
      </c>
      <c r="J273" s="127"/>
    </row>
    <row r="274" spans="1:10" ht="132">
      <c r="A274" s="126"/>
      <c r="B274" s="119">
        <v>6</v>
      </c>
      <c r="C274" s="10" t="s">
        <v>1041</v>
      </c>
      <c r="D274" s="130" t="s">
        <v>972</v>
      </c>
      <c r="E274" s="170" t="s">
        <v>112</v>
      </c>
      <c r="F274" s="171"/>
      <c r="G274" s="11" t="s">
        <v>1043</v>
      </c>
      <c r="H274" s="14">
        <v>2.44</v>
      </c>
      <c r="I274" s="121">
        <f t="shared" si="3"/>
        <v>14.64</v>
      </c>
      <c r="J274" s="127"/>
    </row>
    <row r="275" spans="1:10" ht="132">
      <c r="A275" s="126"/>
      <c r="B275" s="119">
        <v>4</v>
      </c>
      <c r="C275" s="10" t="s">
        <v>1041</v>
      </c>
      <c r="D275" s="130" t="s">
        <v>738</v>
      </c>
      <c r="E275" s="170" t="s">
        <v>112</v>
      </c>
      <c r="F275" s="171"/>
      <c r="G275" s="11" t="s">
        <v>1043</v>
      </c>
      <c r="H275" s="14">
        <v>5.99</v>
      </c>
      <c r="I275" s="121">
        <f t="shared" si="3"/>
        <v>23.96</v>
      </c>
      <c r="J275" s="127"/>
    </row>
    <row r="276" spans="1:10" ht="228">
      <c r="A276" s="126"/>
      <c r="B276" s="119">
        <v>10</v>
      </c>
      <c r="C276" s="10" t="s">
        <v>1045</v>
      </c>
      <c r="D276" s="130" t="s">
        <v>729</v>
      </c>
      <c r="E276" s="170" t="s">
        <v>218</v>
      </c>
      <c r="F276" s="171"/>
      <c r="G276" s="11" t="s">
        <v>1047</v>
      </c>
      <c r="H276" s="14">
        <v>2.29</v>
      </c>
      <c r="I276" s="121">
        <f t="shared" si="3"/>
        <v>22.9</v>
      </c>
      <c r="J276" s="127"/>
    </row>
    <row r="277" spans="1:10" ht="228">
      <c r="A277" s="126"/>
      <c r="B277" s="119">
        <v>10</v>
      </c>
      <c r="C277" s="10" t="s">
        <v>1045</v>
      </c>
      <c r="D277" s="130" t="s">
        <v>972</v>
      </c>
      <c r="E277" s="170" t="s">
        <v>112</v>
      </c>
      <c r="F277" s="171"/>
      <c r="G277" s="11" t="s">
        <v>1047</v>
      </c>
      <c r="H277" s="14">
        <v>2.54</v>
      </c>
      <c r="I277" s="121">
        <f t="shared" si="3"/>
        <v>25.4</v>
      </c>
      <c r="J277" s="127"/>
    </row>
    <row r="278" spans="1:10" ht="228">
      <c r="A278" s="126"/>
      <c r="B278" s="119">
        <v>10</v>
      </c>
      <c r="C278" s="10" t="s">
        <v>1045</v>
      </c>
      <c r="D278" s="130" t="s">
        <v>745</v>
      </c>
      <c r="E278" s="170" t="s">
        <v>112</v>
      </c>
      <c r="F278" s="171"/>
      <c r="G278" s="11" t="s">
        <v>1047</v>
      </c>
      <c r="H278" s="14">
        <v>3.39</v>
      </c>
      <c r="I278" s="121">
        <f t="shared" ref="I278:I341" si="4">H278*B278</f>
        <v>33.9</v>
      </c>
      <c r="J278" s="127"/>
    </row>
    <row r="279" spans="1:10" ht="228">
      <c r="A279" s="126"/>
      <c r="B279" s="119">
        <v>10</v>
      </c>
      <c r="C279" s="10" t="s">
        <v>1045</v>
      </c>
      <c r="D279" s="130" t="s">
        <v>733</v>
      </c>
      <c r="E279" s="170" t="s">
        <v>112</v>
      </c>
      <c r="F279" s="171"/>
      <c r="G279" s="11" t="s">
        <v>1047</v>
      </c>
      <c r="H279" s="14">
        <v>3.89</v>
      </c>
      <c r="I279" s="121">
        <f t="shared" si="4"/>
        <v>38.9</v>
      </c>
      <c r="J279" s="127"/>
    </row>
    <row r="280" spans="1:10" ht="228">
      <c r="A280" s="126"/>
      <c r="B280" s="119">
        <v>10</v>
      </c>
      <c r="C280" s="10" t="s">
        <v>1045</v>
      </c>
      <c r="D280" s="130" t="s">
        <v>978</v>
      </c>
      <c r="E280" s="170" t="s">
        <v>112</v>
      </c>
      <c r="F280" s="171"/>
      <c r="G280" s="11" t="s">
        <v>1047</v>
      </c>
      <c r="H280" s="14">
        <v>4.49</v>
      </c>
      <c r="I280" s="121">
        <f t="shared" si="4"/>
        <v>44.900000000000006</v>
      </c>
      <c r="J280" s="127"/>
    </row>
    <row r="281" spans="1:10" ht="228">
      <c r="A281" s="126"/>
      <c r="B281" s="119">
        <v>6</v>
      </c>
      <c r="C281" s="10" t="s">
        <v>1045</v>
      </c>
      <c r="D281" s="130" t="s">
        <v>740</v>
      </c>
      <c r="E281" s="170" t="s">
        <v>112</v>
      </c>
      <c r="F281" s="171"/>
      <c r="G281" s="11" t="s">
        <v>1047</v>
      </c>
      <c r="H281" s="14">
        <v>6.14</v>
      </c>
      <c r="I281" s="121">
        <f t="shared" si="4"/>
        <v>36.839999999999996</v>
      </c>
      <c r="J281" s="127"/>
    </row>
    <row r="282" spans="1:10" ht="132">
      <c r="A282" s="126"/>
      <c r="B282" s="119">
        <v>6</v>
      </c>
      <c r="C282" s="10" t="s">
        <v>1053</v>
      </c>
      <c r="D282" s="130" t="s">
        <v>972</v>
      </c>
      <c r="E282" s="170"/>
      <c r="F282" s="171"/>
      <c r="G282" s="11" t="s">
        <v>1055</v>
      </c>
      <c r="H282" s="14">
        <v>1.39</v>
      </c>
      <c r="I282" s="121">
        <f t="shared" si="4"/>
        <v>8.34</v>
      </c>
      <c r="J282" s="127"/>
    </row>
    <row r="283" spans="1:10" ht="132">
      <c r="A283" s="126"/>
      <c r="B283" s="119">
        <v>6</v>
      </c>
      <c r="C283" s="10" t="s">
        <v>1053</v>
      </c>
      <c r="D283" s="130" t="s">
        <v>1025</v>
      </c>
      <c r="E283" s="170"/>
      <c r="F283" s="171"/>
      <c r="G283" s="11" t="s">
        <v>1055</v>
      </c>
      <c r="H283" s="14">
        <v>1.49</v>
      </c>
      <c r="I283" s="121">
        <f t="shared" si="4"/>
        <v>8.94</v>
      </c>
      <c r="J283" s="127"/>
    </row>
    <row r="284" spans="1:10" ht="132">
      <c r="A284" s="126"/>
      <c r="B284" s="119">
        <v>6</v>
      </c>
      <c r="C284" s="10" t="s">
        <v>1053</v>
      </c>
      <c r="D284" s="130" t="s">
        <v>745</v>
      </c>
      <c r="E284" s="170"/>
      <c r="F284" s="171"/>
      <c r="G284" s="11" t="s">
        <v>1055</v>
      </c>
      <c r="H284" s="14">
        <v>1.64</v>
      </c>
      <c r="I284" s="121">
        <f t="shared" si="4"/>
        <v>9.84</v>
      </c>
      <c r="J284" s="127"/>
    </row>
    <row r="285" spans="1:10" ht="96">
      <c r="A285" s="126"/>
      <c r="B285" s="119">
        <v>6</v>
      </c>
      <c r="C285" s="10" t="s">
        <v>1058</v>
      </c>
      <c r="D285" s="130" t="s">
        <v>1025</v>
      </c>
      <c r="E285" s="170"/>
      <c r="F285" s="171"/>
      <c r="G285" s="11" t="s">
        <v>1060</v>
      </c>
      <c r="H285" s="14">
        <v>1.1399999999999999</v>
      </c>
      <c r="I285" s="121">
        <f t="shared" si="4"/>
        <v>6.84</v>
      </c>
      <c r="J285" s="127"/>
    </row>
    <row r="286" spans="1:10" ht="96">
      <c r="A286" s="126"/>
      <c r="B286" s="119">
        <v>6</v>
      </c>
      <c r="C286" s="10" t="s">
        <v>1058</v>
      </c>
      <c r="D286" s="130" t="s">
        <v>745</v>
      </c>
      <c r="E286" s="170"/>
      <c r="F286" s="171"/>
      <c r="G286" s="11" t="s">
        <v>1060</v>
      </c>
      <c r="H286" s="14">
        <v>1.29</v>
      </c>
      <c r="I286" s="121">
        <f t="shared" si="4"/>
        <v>7.74</v>
      </c>
      <c r="J286" s="127"/>
    </row>
    <row r="287" spans="1:10" ht="96">
      <c r="A287" s="126"/>
      <c r="B287" s="119">
        <v>6</v>
      </c>
      <c r="C287" s="10" t="s">
        <v>1062</v>
      </c>
      <c r="D287" s="130" t="s">
        <v>738</v>
      </c>
      <c r="E287" s="170"/>
      <c r="F287" s="171"/>
      <c r="G287" s="11" t="s">
        <v>1064</v>
      </c>
      <c r="H287" s="14">
        <v>2.04</v>
      </c>
      <c r="I287" s="121">
        <f t="shared" si="4"/>
        <v>12.24</v>
      </c>
      <c r="J287" s="127"/>
    </row>
    <row r="288" spans="1:10" ht="144">
      <c r="A288" s="126"/>
      <c r="B288" s="119">
        <v>6</v>
      </c>
      <c r="C288" s="10" t="s">
        <v>1065</v>
      </c>
      <c r="D288" s="130" t="s">
        <v>972</v>
      </c>
      <c r="E288" s="170" t="s">
        <v>824</v>
      </c>
      <c r="F288" s="171"/>
      <c r="G288" s="11" t="s">
        <v>1067</v>
      </c>
      <c r="H288" s="14">
        <v>3.29</v>
      </c>
      <c r="I288" s="121">
        <f t="shared" si="4"/>
        <v>19.740000000000002</v>
      </c>
      <c r="J288" s="127"/>
    </row>
    <row r="289" spans="1:10" ht="228">
      <c r="A289" s="126"/>
      <c r="B289" s="119">
        <v>10</v>
      </c>
      <c r="C289" s="10" t="s">
        <v>1068</v>
      </c>
      <c r="D289" s="130" t="s">
        <v>733</v>
      </c>
      <c r="E289" s="170" t="s">
        <v>279</v>
      </c>
      <c r="F289" s="171"/>
      <c r="G289" s="11" t="s">
        <v>1070</v>
      </c>
      <c r="H289" s="14">
        <v>2.92</v>
      </c>
      <c r="I289" s="121">
        <f t="shared" si="4"/>
        <v>29.2</v>
      </c>
      <c r="J289" s="127"/>
    </row>
    <row r="290" spans="1:10" ht="228">
      <c r="A290" s="126"/>
      <c r="B290" s="119">
        <v>10</v>
      </c>
      <c r="C290" s="10" t="s">
        <v>1068</v>
      </c>
      <c r="D290" s="130" t="s">
        <v>733</v>
      </c>
      <c r="E290" s="170" t="s">
        <v>278</v>
      </c>
      <c r="F290" s="171"/>
      <c r="G290" s="11" t="s">
        <v>1070</v>
      </c>
      <c r="H290" s="14">
        <v>2.92</v>
      </c>
      <c r="I290" s="121">
        <f t="shared" si="4"/>
        <v>29.2</v>
      </c>
      <c r="J290" s="127"/>
    </row>
    <row r="291" spans="1:10" ht="60">
      <c r="A291" s="126"/>
      <c r="B291" s="119">
        <v>20</v>
      </c>
      <c r="C291" s="10" t="s">
        <v>1071</v>
      </c>
      <c r="D291" s="130" t="s">
        <v>785</v>
      </c>
      <c r="E291" s="170" t="s">
        <v>679</v>
      </c>
      <c r="F291" s="171"/>
      <c r="G291" s="11" t="s">
        <v>1073</v>
      </c>
      <c r="H291" s="14">
        <v>0.36</v>
      </c>
      <c r="I291" s="121">
        <f t="shared" si="4"/>
        <v>7.1999999999999993</v>
      </c>
      <c r="J291" s="127"/>
    </row>
    <row r="292" spans="1:10" ht="60">
      <c r="A292" s="126"/>
      <c r="B292" s="119">
        <v>10</v>
      </c>
      <c r="C292" s="10" t="s">
        <v>1071</v>
      </c>
      <c r="D292" s="130" t="s">
        <v>729</v>
      </c>
      <c r="E292" s="170" t="s">
        <v>1075</v>
      </c>
      <c r="F292" s="171"/>
      <c r="G292" s="11" t="s">
        <v>1073</v>
      </c>
      <c r="H292" s="14">
        <v>0.38</v>
      </c>
      <c r="I292" s="121">
        <f t="shared" si="4"/>
        <v>3.8</v>
      </c>
      <c r="J292" s="127"/>
    </row>
    <row r="293" spans="1:10" ht="60">
      <c r="A293" s="126"/>
      <c r="B293" s="119">
        <v>50</v>
      </c>
      <c r="C293" s="10" t="s">
        <v>1071</v>
      </c>
      <c r="D293" s="130" t="s">
        <v>1025</v>
      </c>
      <c r="E293" s="170" t="s">
        <v>279</v>
      </c>
      <c r="F293" s="171"/>
      <c r="G293" s="11" t="s">
        <v>1073</v>
      </c>
      <c r="H293" s="14">
        <v>0.48</v>
      </c>
      <c r="I293" s="121">
        <f t="shared" si="4"/>
        <v>24</v>
      </c>
      <c r="J293" s="127"/>
    </row>
    <row r="294" spans="1:10" ht="60">
      <c r="A294" s="126"/>
      <c r="B294" s="119">
        <v>10</v>
      </c>
      <c r="C294" s="10" t="s">
        <v>1071</v>
      </c>
      <c r="D294" s="130" t="s">
        <v>1025</v>
      </c>
      <c r="E294" s="170" t="s">
        <v>1077</v>
      </c>
      <c r="F294" s="171"/>
      <c r="G294" s="11" t="s">
        <v>1073</v>
      </c>
      <c r="H294" s="14">
        <v>0.48</v>
      </c>
      <c r="I294" s="121">
        <f t="shared" si="4"/>
        <v>4.8</v>
      </c>
      <c r="J294" s="127"/>
    </row>
    <row r="295" spans="1:10" ht="60">
      <c r="A295" s="126"/>
      <c r="B295" s="119">
        <v>50</v>
      </c>
      <c r="C295" s="10" t="s">
        <v>1071</v>
      </c>
      <c r="D295" s="130" t="s">
        <v>745</v>
      </c>
      <c r="E295" s="170" t="s">
        <v>279</v>
      </c>
      <c r="F295" s="171"/>
      <c r="G295" s="11" t="s">
        <v>1073</v>
      </c>
      <c r="H295" s="14">
        <v>0.52</v>
      </c>
      <c r="I295" s="121">
        <f t="shared" si="4"/>
        <v>26</v>
      </c>
      <c r="J295" s="127"/>
    </row>
    <row r="296" spans="1:10" ht="60">
      <c r="A296" s="126"/>
      <c r="B296" s="119">
        <v>20</v>
      </c>
      <c r="C296" s="10" t="s">
        <v>1071</v>
      </c>
      <c r="D296" s="130" t="s">
        <v>745</v>
      </c>
      <c r="E296" s="170" t="s">
        <v>679</v>
      </c>
      <c r="F296" s="171"/>
      <c r="G296" s="11" t="s">
        <v>1073</v>
      </c>
      <c r="H296" s="14">
        <v>0.52</v>
      </c>
      <c r="I296" s="121">
        <f t="shared" si="4"/>
        <v>10.4</v>
      </c>
      <c r="J296" s="127"/>
    </row>
    <row r="297" spans="1:10" ht="60">
      <c r="A297" s="126"/>
      <c r="B297" s="119">
        <v>10</v>
      </c>
      <c r="C297" s="10" t="s">
        <v>1071</v>
      </c>
      <c r="D297" s="130" t="s">
        <v>745</v>
      </c>
      <c r="E297" s="170" t="s">
        <v>490</v>
      </c>
      <c r="F297" s="171"/>
      <c r="G297" s="11" t="s">
        <v>1073</v>
      </c>
      <c r="H297" s="14">
        <v>0.52</v>
      </c>
      <c r="I297" s="121">
        <f t="shared" si="4"/>
        <v>5.2</v>
      </c>
      <c r="J297" s="127"/>
    </row>
    <row r="298" spans="1:10" ht="60">
      <c r="A298" s="126"/>
      <c r="B298" s="119">
        <v>10</v>
      </c>
      <c r="C298" s="10" t="s">
        <v>1071</v>
      </c>
      <c r="D298" s="130" t="s">
        <v>745</v>
      </c>
      <c r="E298" s="170" t="s">
        <v>1077</v>
      </c>
      <c r="F298" s="171"/>
      <c r="G298" s="11" t="s">
        <v>1073</v>
      </c>
      <c r="H298" s="14">
        <v>0.52</v>
      </c>
      <c r="I298" s="121">
        <f t="shared" si="4"/>
        <v>5.2</v>
      </c>
      <c r="J298" s="127"/>
    </row>
    <row r="299" spans="1:10" ht="60">
      <c r="A299" s="126"/>
      <c r="B299" s="119">
        <v>50</v>
      </c>
      <c r="C299" s="10" t="s">
        <v>1071</v>
      </c>
      <c r="D299" s="130" t="s">
        <v>733</v>
      </c>
      <c r="E299" s="170" t="s">
        <v>279</v>
      </c>
      <c r="F299" s="171"/>
      <c r="G299" s="11" t="s">
        <v>1073</v>
      </c>
      <c r="H299" s="14">
        <v>0.56000000000000005</v>
      </c>
      <c r="I299" s="121">
        <f t="shared" si="4"/>
        <v>28.000000000000004</v>
      </c>
      <c r="J299" s="127"/>
    </row>
    <row r="300" spans="1:10" ht="60">
      <c r="A300" s="126"/>
      <c r="B300" s="119">
        <v>20</v>
      </c>
      <c r="C300" s="10" t="s">
        <v>1071</v>
      </c>
      <c r="D300" s="130" t="s">
        <v>733</v>
      </c>
      <c r="E300" s="170" t="s">
        <v>679</v>
      </c>
      <c r="F300" s="171"/>
      <c r="G300" s="11" t="s">
        <v>1073</v>
      </c>
      <c r="H300" s="14">
        <v>0.56000000000000005</v>
      </c>
      <c r="I300" s="121">
        <f t="shared" si="4"/>
        <v>11.200000000000001</v>
      </c>
      <c r="J300" s="127"/>
    </row>
    <row r="301" spans="1:10" ht="60">
      <c r="A301" s="126"/>
      <c r="B301" s="119">
        <v>10</v>
      </c>
      <c r="C301" s="10" t="s">
        <v>1071</v>
      </c>
      <c r="D301" s="130" t="s">
        <v>733</v>
      </c>
      <c r="E301" s="170" t="s">
        <v>490</v>
      </c>
      <c r="F301" s="171"/>
      <c r="G301" s="11" t="s">
        <v>1073</v>
      </c>
      <c r="H301" s="14">
        <v>0.56000000000000005</v>
      </c>
      <c r="I301" s="121">
        <f t="shared" si="4"/>
        <v>5.6000000000000005</v>
      </c>
      <c r="J301" s="127"/>
    </row>
    <row r="302" spans="1:10" ht="60">
      <c r="A302" s="126"/>
      <c r="B302" s="119">
        <v>50</v>
      </c>
      <c r="C302" s="10" t="s">
        <v>1071</v>
      </c>
      <c r="D302" s="130" t="s">
        <v>978</v>
      </c>
      <c r="E302" s="170" t="s">
        <v>279</v>
      </c>
      <c r="F302" s="171"/>
      <c r="G302" s="11" t="s">
        <v>1073</v>
      </c>
      <c r="H302" s="14">
        <v>0.62</v>
      </c>
      <c r="I302" s="121">
        <f t="shared" si="4"/>
        <v>31</v>
      </c>
      <c r="J302" s="127"/>
    </row>
    <row r="303" spans="1:10" ht="60">
      <c r="A303" s="126"/>
      <c r="B303" s="119">
        <v>10</v>
      </c>
      <c r="C303" s="10" t="s">
        <v>1071</v>
      </c>
      <c r="D303" s="130" t="s">
        <v>978</v>
      </c>
      <c r="E303" s="170" t="s">
        <v>736</v>
      </c>
      <c r="F303" s="171"/>
      <c r="G303" s="11" t="s">
        <v>1073</v>
      </c>
      <c r="H303" s="14">
        <v>0.62</v>
      </c>
      <c r="I303" s="121">
        <f t="shared" si="4"/>
        <v>6.2</v>
      </c>
      <c r="J303" s="127"/>
    </row>
    <row r="304" spans="1:10" ht="60">
      <c r="A304" s="126"/>
      <c r="B304" s="119">
        <v>50</v>
      </c>
      <c r="C304" s="10" t="s">
        <v>1071</v>
      </c>
      <c r="D304" s="130" t="s">
        <v>1030</v>
      </c>
      <c r="E304" s="170" t="s">
        <v>279</v>
      </c>
      <c r="F304" s="171"/>
      <c r="G304" s="11" t="s">
        <v>1073</v>
      </c>
      <c r="H304" s="14">
        <v>0.66</v>
      </c>
      <c r="I304" s="121">
        <f t="shared" si="4"/>
        <v>33</v>
      </c>
      <c r="J304" s="127"/>
    </row>
    <row r="305" spans="1:10" ht="60">
      <c r="A305" s="126"/>
      <c r="B305" s="119">
        <v>10</v>
      </c>
      <c r="C305" s="10" t="s">
        <v>1071</v>
      </c>
      <c r="D305" s="130" t="s">
        <v>1030</v>
      </c>
      <c r="E305" s="170" t="s">
        <v>679</v>
      </c>
      <c r="F305" s="171"/>
      <c r="G305" s="11" t="s">
        <v>1073</v>
      </c>
      <c r="H305" s="14">
        <v>0.66</v>
      </c>
      <c r="I305" s="121">
        <f t="shared" si="4"/>
        <v>6.6000000000000005</v>
      </c>
      <c r="J305" s="127"/>
    </row>
    <row r="306" spans="1:10" ht="60">
      <c r="A306" s="126"/>
      <c r="B306" s="119">
        <v>50</v>
      </c>
      <c r="C306" s="10" t="s">
        <v>1071</v>
      </c>
      <c r="D306" s="130" t="s">
        <v>735</v>
      </c>
      <c r="E306" s="170" t="s">
        <v>279</v>
      </c>
      <c r="F306" s="171"/>
      <c r="G306" s="11" t="s">
        <v>1073</v>
      </c>
      <c r="H306" s="14">
        <v>0.7</v>
      </c>
      <c r="I306" s="121">
        <f t="shared" si="4"/>
        <v>35</v>
      </c>
      <c r="J306" s="127"/>
    </row>
    <row r="307" spans="1:10" ht="60">
      <c r="A307" s="126"/>
      <c r="B307" s="119">
        <v>10</v>
      </c>
      <c r="C307" s="10" t="s">
        <v>1071</v>
      </c>
      <c r="D307" s="130" t="s">
        <v>738</v>
      </c>
      <c r="E307" s="170" t="s">
        <v>115</v>
      </c>
      <c r="F307" s="171"/>
      <c r="G307" s="11" t="s">
        <v>1073</v>
      </c>
      <c r="H307" s="14">
        <v>0.77</v>
      </c>
      <c r="I307" s="121">
        <f t="shared" si="4"/>
        <v>7.7</v>
      </c>
      <c r="J307" s="127"/>
    </row>
    <row r="308" spans="1:10" ht="264">
      <c r="A308" s="126"/>
      <c r="B308" s="119">
        <v>6</v>
      </c>
      <c r="C308" s="10" t="s">
        <v>1084</v>
      </c>
      <c r="D308" s="130" t="s">
        <v>785</v>
      </c>
      <c r="E308" s="170" t="s">
        <v>112</v>
      </c>
      <c r="F308" s="171"/>
      <c r="G308" s="11" t="s">
        <v>1086</v>
      </c>
      <c r="H308" s="14">
        <v>3.08</v>
      </c>
      <c r="I308" s="121">
        <f t="shared" si="4"/>
        <v>18.48</v>
      </c>
      <c r="J308" s="127"/>
    </row>
    <row r="309" spans="1:10" ht="264">
      <c r="A309" s="126"/>
      <c r="B309" s="119">
        <v>6</v>
      </c>
      <c r="C309" s="10" t="s">
        <v>1084</v>
      </c>
      <c r="D309" s="130" t="s">
        <v>972</v>
      </c>
      <c r="E309" s="170" t="s">
        <v>112</v>
      </c>
      <c r="F309" s="171"/>
      <c r="G309" s="11" t="s">
        <v>1086</v>
      </c>
      <c r="H309" s="14">
        <v>3.5</v>
      </c>
      <c r="I309" s="121">
        <f t="shared" si="4"/>
        <v>21</v>
      </c>
      <c r="J309" s="127"/>
    </row>
    <row r="310" spans="1:10" ht="264">
      <c r="A310" s="126"/>
      <c r="B310" s="119">
        <v>6</v>
      </c>
      <c r="C310" s="10" t="s">
        <v>1084</v>
      </c>
      <c r="D310" s="130" t="s">
        <v>733</v>
      </c>
      <c r="E310" s="170" t="s">
        <v>112</v>
      </c>
      <c r="F310" s="171"/>
      <c r="G310" s="11" t="s">
        <v>1086</v>
      </c>
      <c r="H310" s="14">
        <v>4.97</v>
      </c>
      <c r="I310" s="121">
        <f t="shared" si="4"/>
        <v>29.82</v>
      </c>
      <c r="J310" s="127"/>
    </row>
    <row r="311" spans="1:10" ht="264">
      <c r="A311" s="126"/>
      <c r="B311" s="119">
        <v>2</v>
      </c>
      <c r="C311" s="10" t="s">
        <v>1084</v>
      </c>
      <c r="D311" s="130" t="s">
        <v>978</v>
      </c>
      <c r="E311" s="170" t="s">
        <v>271</v>
      </c>
      <c r="F311" s="171"/>
      <c r="G311" s="11" t="s">
        <v>1086</v>
      </c>
      <c r="H311" s="14">
        <v>5.29</v>
      </c>
      <c r="I311" s="121">
        <f t="shared" si="4"/>
        <v>10.58</v>
      </c>
      <c r="J311" s="127"/>
    </row>
    <row r="312" spans="1:10" ht="156">
      <c r="A312" s="126"/>
      <c r="B312" s="119">
        <v>6</v>
      </c>
      <c r="C312" s="10" t="s">
        <v>1090</v>
      </c>
      <c r="D312" s="130" t="s">
        <v>1030</v>
      </c>
      <c r="E312" s="170"/>
      <c r="F312" s="171"/>
      <c r="G312" s="11" t="s">
        <v>1092</v>
      </c>
      <c r="H312" s="14">
        <v>2.64</v>
      </c>
      <c r="I312" s="121">
        <f t="shared" si="4"/>
        <v>15.84</v>
      </c>
      <c r="J312" s="127"/>
    </row>
    <row r="313" spans="1:10" ht="168">
      <c r="A313" s="126"/>
      <c r="B313" s="119">
        <v>5</v>
      </c>
      <c r="C313" s="10" t="s">
        <v>1093</v>
      </c>
      <c r="D313" s="130" t="s">
        <v>30</v>
      </c>
      <c r="E313" s="170"/>
      <c r="F313" s="171"/>
      <c r="G313" s="11" t="s">
        <v>1095</v>
      </c>
      <c r="H313" s="14">
        <v>1.6</v>
      </c>
      <c r="I313" s="121">
        <f t="shared" si="4"/>
        <v>8</v>
      </c>
      <c r="J313" s="127"/>
    </row>
    <row r="314" spans="1:10" ht="168">
      <c r="A314" s="126"/>
      <c r="B314" s="119">
        <v>5</v>
      </c>
      <c r="C314" s="10" t="s">
        <v>1096</v>
      </c>
      <c r="D314" s="130" t="s">
        <v>30</v>
      </c>
      <c r="E314" s="170"/>
      <c r="F314" s="171"/>
      <c r="G314" s="11" t="s">
        <v>1098</v>
      </c>
      <c r="H314" s="14">
        <v>1.66</v>
      </c>
      <c r="I314" s="121">
        <f t="shared" si="4"/>
        <v>8.2999999999999989</v>
      </c>
      <c r="J314" s="127"/>
    </row>
    <row r="315" spans="1:10" ht="132">
      <c r="A315" s="126"/>
      <c r="B315" s="119">
        <v>10</v>
      </c>
      <c r="C315" s="10" t="s">
        <v>1099</v>
      </c>
      <c r="D315" s="130" t="s">
        <v>745</v>
      </c>
      <c r="E315" s="170" t="s">
        <v>115</v>
      </c>
      <c r="F315" s="171"/>
      <c r="G315" s="11" t="s">
        <v>1101</v>
      </c>
      <c r="H315" s="14">
        <v>0.54</v>
      </c>
      <c r="I315" s="121">
        <f t="shared" si="4"/>
        <v>5.4</v>
      </c>
      <c r="J315" s="127"/>
    </row>
    <row r="316" spans="1:10" ht="132">
      <c r="A316" s="126"/>
      <c r="B316" s="119">
        <v>10</v>
      </c>
      <c r="C316" s="10" t="s">
        <v>1099</v>
      </c>
      <c r="D316" s="130" t="s">
        <v>1030</v>
      </c>
      <c r="E316" s="170" t="s">
        <v>115</v>
      </c>
      <c r="F316" s="171"/>
      <c r="G316" s="11" t="s">
        <v>1101</v>
      </c>
      <c r="H316" s="14">
        <v>0.71</v>
      </c>
      <c r="I316" s="121">
        <f t="shared" si="4"/>
        <v>7.1</v>
      </c>
      <c r="J316" s="127"/>
    </row>
    <row r="317" spans="1:10" ht="132">
      <c r="A317" s="126"/>
      <c r="B317" s="119">
        <v>6</v>
      </c>
      <c r="C317" s="10" t="s">
        <v>1099</v>
      </c>
      <c r="D317" s="130" t="s">
        <v>738</v>
      </c>
      <c r="E317" s="170" t="s">
        <v>115</v>
      </c>
      <c r="F317" s="171"/>
      <c r="G317" s="11" t="s">
        <v>1101</v>
      </c>
      <c r="H317" s="14">
        <v>0.85</v>
      </c>
      <c r="I317" s="121">
        <f t="shared" si="4"/>
        <v>5.0999999999999996</v>
      </c>
      <c r="J317" s="127"/>
    </row>
    <row r="318" spans="1:10" ht="132">
      <c r="A318" s="126"/>
      <c r="B318" s="119">
        <v>40</v>
      </c>
      <c r="C318" s="10" t="s">
        <v>1104</v>
      </c>
      <c r="D318" s="130" t="s">
        <v>28</v>
      </c>
      <c r="E318" s="170"/>
      <c r="F318" s="171"/>
      <c r="G318" s="11" t="s">
        <v>1106</v>
      </c>
      <c r="H318" s="14">
        <v>2.09</v>
      </c>
      <c r="I318" s="121">
        <f t="shared" si="4"/>
        <v>83.6</v>
      </c>
      <c r="J318" s="127"/>
    </row>
    <row r="319" spans="1:10" ht="132">
      <c r="A319" s="126"/>
      <c r="B319" s="119">
        <v>40</v>
      </c>
      <c r="C319" s="10" t="s">
        <v>1104</v>
      </c>
      <c r="D319" s="130" t="s">
        <v>30</v>
      </c>
      <c r="E319" s="170"/>
      <c r="F319" s="171"/>
      <c r="G319" s="11" t="s">
        <v>1106</v>
      </c>
      <c r="H319" s="14">
        <v>2.09</v>
      </c>
      <c r="I319" s="121">
        <f t="shared" si="4"/>
        <v>83.6</v>
      </c>
      <c r="J319" s="127"/>
    </row>
    <row r="320" spans="1:10" ht="132">
      <c r="A320" s="126"/>
      <c r="B320" s="119">
        <v>40</v>
      </c>
      <c r="C320" s="10" t="s">
        <v>1104</v>
      </c>
      <c r="D320" s="130" t="s">
        <v>31</v>
      </c>
      <c r="E320" s="170"/>
      <c r="F320" s="171"/>
      <c r="G320" s="11" t="s">
        <v>1106</v>
      </c>
      <c r="H320" s="14">
        <v>2.09</v>
      </c>
      <c r="I320" s="121">
        <f t="shared" si="4"/>
        <v>83.6</v>
      </c>
      <c r="J320" s="127"/>
    </row>
    <row r="321" spans="1:10" ht="144">
      <c r="A321" s="126"/>
      <c r="B321" s="119">
        <v>10</v>
      </c>
      <c r="C321" s="10" t="s">
        <v>1107</v>
      </c>
      <c r="D321" s="130" t="s">
        <v>28</v>
      </c>
      <c r="E321" s="170"/>
      <c r="F321" s="171"/>
      <c r="G321" s="11" t="s">
        <v>1109</v>
      </c>
      <c r="H321" s="14">
        <v>2.39</v>
      </c>
      <c r="I321" s="121">
        <f t="shared" si="4"/>
        <v>23.900000000000002</v>
      </c>
      <c r="J321" s="127"/>
    </row>
    <row r="322" spans="1:10" ht="144">
      <c r="A322" s="126"/>
      <c r="B322" s="119">
        <v>10</v>
      </c>
      <c r="C322" s="10" t="s">
        <v>1107</v>
      </c>
      <c r="D322" s="130" t="s">
        <v>30</v>
      </c>
      <c r="E322" s="170"/>
      <c r="F322" s="171"/>
      <c r="G322" s="11" t="s">
        <v>1109</v>
      </c>
      <c r="H322" s="14">
        <v>2.39</v>
      </c>
      <c r="I322" s="121">
        <f t="shared" si="4"/>
        <v>23.900000000000002</v>
      </c>
      <c r="J322" s="127"/>
    </row>
    <row r="323" spans="1:10" ht="144">
      <c r="A323" s="126"/>
      <c r="B323" s="119">
        <v>10</v>
      </c>
      <c r="C323" s="10" t="s">
        <v>1107</v>
      </c>
      <c r="D323" s="130" t="s">
        <v>31</v>
      </c>
      <c r="E323" s="170"/>
      <c r="F323" s="171"/>
      <c r="G323" s="11" t="s">
        <v>1109</v>
      </c>
      <c r="H323" s="14">
        <v>2.39</v>
      </c>
      <c r="I323" s="121">
        <f t="shared" si="4"/>
        <v>23.900000000000002</v>
      </c>
      <c r="J323" s="127"/>
    </row>
    <row r="324" spans="1:10" ht="120">
      <c r="A324" s="126"/>
      <c r="B324" s="119">
        <v>10</v>
      </c>
      <c r="C324" s="10" t="s">
        <v>1110</v>
      </c>
      <c r="D324" s="130" t="s">
        <v>28</v>
      </c>
      <c r="E324" s="170" t="s">
        <v>279</v>
      </c>
      <c r="F324" s="171"/>
      <c r="G324" s="11" t="s">
        <v>1112</v>
      </c>
      <c r="H324" s="14">
        <v>2.39</v>
      </c>
      <c r="I324" s="121">
        <f t="shared" si="4"/>
        <v>23.900000000000002</v>
      </c>
      <c r="J324" s="127"/>
    </row>
    <row r="325" spans="1:10" ht="120">
      <c r="A325" s="126"/>
      <c r="B325" s="119">
        <v>10</v>
      </c>
      <c r="C325" s="10" t="s">
        <v>1110</v>
      </c>
      <c r="D325" s="130" t="s">
        <v>28</v>
      </c>
      <c r="E325" s="170" t="s">
        <v>278</v>
      </c>
      <c r="F325" s="171"/>
      <c r="G325" s="11" t="s">
        <v>1112</v>
      </c>
      <c r="H325" s="14">
        <v>2.39</v>
      </c>
      <c r="I325" s="121">
        <f t="shared" si="4"/>
        <v>23.900000000000002</v>
      </c>
      <c r="J325" s="127"/>
    </row>
    <row r="326" spans="1:10" ht="120">
      <c r="A326" s="126"/>
      <c r="B326" s="119">
        <v>10</v>
      </c>
      <c r="C326" s="10" t="s">
        <v>1110</v>
      </c>
      <c r="D326" s="130" t="s">
        <v>30</v>
      </c>
      <c r="E326" s="170" t="s">
        <v>279</v>
      </c>
      <c r="F326" s="171"/>
      <c r="G326" s="11" t="s">
        <v>1112</v>
      </c>
      <c r="H326" s="14">
        <v>2.39</v>
      </c>
      <c r="I326" s="121">
        <f t="shared" si="4"/>
        <v>23.900000000000002</v>
      </c>
      <c r="J326" s="127"/>
    </row>
    <row r="327" spans="1:10" ht="120">
      <c r="A327" s="126"/>
      <c r="B327" s="119">
        <v>10</v>
      </c>
      <c r="C327" s="10" t="s">
        <v>1110</v>
      </c>
      <c r="D327" s="130" t="s">
        <v>30</v>
      </c>
      <c r="E327" s="170" t="s">
        <v>278</v>
      </c>
      <c r="F327" s="171"/>
      <c r="G327" s="11" t="s">
        <v>1112</v>
      </c>
      <c r="H327" s="14">
        <v>2.39</v>
      </c>
      <c r="I327" s="121">
        <f t="shared" si="4"/>
        <v>23.900000000000002</v>
      </c>
      <c r="J327" s="127"/>
    </row>
    <row r="328" spans="1:10" ht="156">
      <c r="A328" s="126"/>
      <c r="B328" s="119">
        <v>20</v>
      </c>
      <c r="C328" s="10" t="s">
        <v>1113</v>
      </c>
      <c r="D328" s="130" t="s">
        <v>30</v>
      </c>
      <c r="E328" s="170" t="s">
        <v>112</v>
      </c>
      <c r="F328" s="171"/>
      <c r="G328" s="11" t="s">
        <v>1115</v>
      </c>
      <c r="H328" s="14">
        <v>2.39</v>
      </c>
      <c r="I328" s="121">
        <f t="shared" si="4"/>
        <v>47.800000000000004</v>
      </c>
      <c r="J328" s="127"/>
    </row>
    <row r="329" spans="1:10" ht="156">
      <c r="A329" s="126"/>
      <c r="B329" s="119">
        <v>20</v>
      </c>
      <c r="C329" s="10" t="s">
        <v>1113</v>
      </c>
      <c r="D329" s="130" t="s">
        <v>31</v>
      </c>
      <c r="E329" s="170" t="s">
        <v>112</v>
      </c>
      <c r="F329" s="171"/>
      <c r="G329" s="11" t="s">
        <v>1115</v>
      </c>
      <c r="H329" s="14">
        <v>2.39</v>
      </c>
      <c r="I329" s="121">
        <f t="shared" si="4"/>
        <v>47.800000000000004</v>
      </c>
      <c r="J329" s="127"/>
    </row>
    <row r="330" spans="1:10" ht="336">
      <c r="A330" s="126"/>
      <c r="B330" s="119">
        <v>20</v>
      </c>
      <c r="C330" s="10" t="s">
        <v>1116</v>
      </c>
      <c r="D330" s="130"/>
      <c r="E330" s="170"/>
      <c r="F330" s="171"/>
      <c r="G330" s="11" t="s">
        <v>1118</v>
      </c>
      <c r="H330" s="14">
        <v>0.34</v>
      </c>
      <c r="I330" s="121">
        <f t="shared" si="4"/>
        <v>6.8000000000000007</v>
      </c>
      <c r="J330" s="127"/>
    </row>
    <row r="331" spans="1:10" ht="72">
      <c r="A331" s="126"/>
      <c r="B331" s="119">
        <v>10</v>
      </c>
      <c r="C331" s="10" t="s">
        <v>1119</v>
      </c>
      <c r="D331" s="130" t="s">
        <v>304</v>
      </c>
      <c r="E331" s="170" t="s">
        <v>279</v>
      </c>
      <c r="F331" s="171"/>
      <c r="G331" s="11" t="s">
        <v>1121</v>
      </c>
      <c r="H331" s="14">
        <v>0.99</v>
      </c>
      <c r="I331" s="121">
        <f t="shared" si="4"/>
        <v>9.9</v>
      </c>
      <c r="J331" s="127"/>
    </row>
    <row r="332" spans="1:10" ht="72">
      <c r="A332" s="126"/>
      <c r="B332" s="119">
        <v>10</v>
      </c>
      <c r="C332" s="10" t="s">
        <v>1119</v>
      </c>
      <c r="D332" s="130" t="s">
        <v>304</v>
      </c>
      <c r="E332" s="170" t="s">
        <v>679</v>
      </c>
      <c r="F332" s="171"/>
      <c r="G332" s="11" t="s">
        <v>1121</v>
      </c>
      <c r="H332" s="14">
        <v>0.99</v>
      </c>
      <c r="I332" s="121">
        <f t="shared" si="4"/>
        <v>9.9</v>
      </c>
      <c r="J332" s="127"/>
    </row>
    <row r="333" spans="1:10" ht="72">
      <c r="A333" s="126"/>
      <c r="B333" s="119">
        <v>10</v>
      </c>
      <c r="C333" s="10" t="s">
        <v>1119</v>
      </c>
      <c r="D333" s="130" t="s">
        <v>304</v>
      </c>
      <c r="E333" s="170" t="s">
        <v>278</v>
      </c>
      <c r="F333" s="171"/>
      <c r="G333" s="11" t="s">
        <v>1121</v>
      </c>
      <c r="H333" s="14">
        <v>0.99</v>
      </c>
      <c r="I333" s="121">
        <f t="shared" si="4"/>
        <v>9.9</v>
      </c>
      <c r="J333" s="127"/>
    </row>
    <row r="334" spans="1:10" ht="72">
      <c r="A334" s="126"/>
      <c r="B334" s="119">
        <v>10</v>
      </c>
      <c r="C334" s="10" t="s">
        <v>1119</v>
      </c>
      <c r="D334" s="130" t="s">
        <v>300</v>
      </c>
      <c r="E334" s="170" t="s">
        <v>279</v>
      </c>
      <c r="F334" s="171"/>
      <c r="G334" s="11" t="s">
        <v>1121</v>
      </c>
      <c r="H334" s="14">
        <v>1.19</v>
      </c>
      <c r="I334" s="121">
        <f t="shared" si="4"/>
        <v>11.899999999999999</v>
      </c>
      <c r="J334" s="127"/>
    </row>
    <row r="335" spans="1:10" ht="72">
      <c r="A335" s="126"/>
      <c r="B335" s="119">
        <v>10</v>
      </c>
      <c r="C335" s="10" t="s">
        <v>1119</v>
      </c>
      <c r="D335" s="130" t="s">
        <v>300</v>
      </c>
      <c r="E335" s="170" t="s">
        <v>679</v>
      </c>
      <c r="F335" s="171"/>
      <c r="G335" s="11" t="s">
        <v>1121</v>
      </c>
      <c r="H335" s="14">
        <v>1.19</v>
      </c>
      <c r="I335" s="121">
        <f t="shared" si="4"/>
        <v>11.899999999999999</v>
      </c>
      <c r="J335" s="127"/>
    </row>
    <row r="336" spans="1:10" ht="72">
      <c r="A336" s="126"/>
      <c r="B336" s="119">
        <v>10</v>
      </c>
      <c r="C336" s="10" t="s">
        <v>1119</v>
      </c>
      <c r="D336" s="130" t="s">
        <v>300</v>
      </c>
      <c r="E336" s="170" t="s">
        <v>277</v>
      </c>
      <c r="F336" s="171"/>
      <c r="G336" s="11" t="s">
        <v>1121</v>
      </c>
      <c r="H336" s="14">
        <v>1.19</v>
      </c>
      <c r="I336" s="121">
        <f t="shared" si="4"/>
        <v>11.899999999999999</v>
      </c>
      <c r="J336" s="127"/>
    </row>
    <row r="337" spans="1:10" ht="72">
      <c r="A337" s="126"/>
      <c r="B337" s="119">
        <v>10</v>
      </c>
      <c r="C337" s="10" t="s">
        <v>1119</v>
      </c>
      <c r="D337" s="130" t="s">
        <v>300</v>
      </c>
      <c r="E337" s="170" t="s">
        <v>278</v>
      </c>
      <c r="F337" s="171"/>
      <c r="G337" s="11" t="s">
        <v>1121</v>
      </c>
      <c r="H337" s="14">
        <v>1.19</v>
      </c>
      <c r="I337" s="121">
        <f t="shared" si="4"/>
        <v>11.899999999999999</v>
      </c>
      <c r="J337" s="127"/>
    </row>
    <row r="338" spans="1:10" ht="72">
      <c r="A338" s="126"/>
      <c r="B338" s="119">
        <v>10</v>
      </c>
      <c r="C338" s="10" t="s">
        <v>1119</v>
      </c>
      <c r="D338" s="130" t="s">
        <v>320</v>
      </c>
      <c r="E338" s="170" t="s">
        <v>279</v>
      </c>
      <c r="F338" s="171"/>
      <c r="G338" s="11" t="s">
        <v>1121</v>
      </c>
      <c r="H338" s="14">
        <v>1.39</v>
      </c>
      <c r="I338" s="121">
        <f t="shared" si="4"/>
        <v>13.899999999999999</v>
      </c>
      <c r="J338" s="127"/>
    </row>
    <row r="339" spans="1:10" ht="192">
      <c r="A339" s="126"/>
      <c r="B339" s="119">
        <v>20</v>
      </c>
      <c r="C339" s="10" t="s">
        <v>1124</v>
      </c>
      <c r="D339" s="130" t="s">
        <v>112</v>
      </c>
      <c r="E339" s="170"/>
      <c r="F339" s="171"/>
      <c r="G339" s="11" t="s">
        <v>1126</v>
      </c>
      <c r="H339" s="14">
        <v>0.49</v>
      </c>
      <c r="I339" s="121">
        <f t="shared" si="4"/>
        <v>9.8000000000000007</v>
      </c>
      <c r="J339" s="127"/>
    </row>
    <row r="340" spans="1:10" ht="132">
      <c r="A340" s="126"/>
      <c r="B340" s="119">
        <v>5</v>
      </c>
      <c r="C340" s="10" t="s">
        <v>1127</v>
      </c>
      <c r="D340" s="130" t="s">
        <v>42</v>
      </c>
      <c r="E340" s="170" t="s">
        <v>910</v>
      </c>
      <c r="F340" s="171"/>
      <c r="G340" s="11" t="s">
        <v>1129</v>
      </c>
      <c r="H340" s="14">
        <v>0.99</v>
      </c>
      <c r="I340" s="121">
        <f t="shared" si="4"/>
        <v>4.95</v>
      </c>
      <c r="J340" s="127"/>
    </row>
    <row r="341" spans="1:10" ht="384">
      <c r="A341" s="126"/>
      <c r="B341" s="119">
        <v>10</v>
      </c>
      <c r="C341" s="10" t="s">
        <v>1130</v>
      </c>
      <c r="D341" s="130" t="s">
        <v>823</v>
      </c>
      <c r="E341" s="170"/>
      <c r="F341" s="171"/>
      <c r="G341" s="11" t="s">
        <v>1132</v>
      </c>
      <c r="H341" s="14">
        <v>0.79</v>
      </c>
      <c r="I341" s="121">
        <f t="shared" si="4"/>
        <v>7.9</v>
      </c>
      <c r="J341" s="127"/>
    </row>
    <row r="342" spans="1:10" ht="384">
      <c r="A342" s="126"/>
      <c r="B342" s="119">
        <v>10</v>
      </c>
      <c r="C342" s="10" t="s">
        <v>1130</v>
      </c>
      <c r="D342" s="130" t="s">
        <v>1133</v>
      </c>
      <c r="E342" s="170"/>
      <c r="F342" s="171"/>
      <c r="G342" s="11" t="s">
        <v>1132</v>
      </c>
      <c r="H342" s="14">
        <v>0.79</v>
      </c>
      <c r="I342" s="121">
        <f t="shared" ref="I342:I405" si="5">H342*B342</f>
        <v>7.9</v>
      </c>
      <c r="J342" s="127"/>
    </row>
    <row r="343" spans="1:10" ht="84">
      <c r="A343" s="126"/>
      <c r="B343" s="119">
        <v>100</v>
      </c>
      <c r="C343" s="10" t="s">
        <v>1134</v>
      </c>
      <c r="D343" s="130" t="s">
        <v>31</v>
      </c>
      <c r="E343" s="170"/>
      <c r="F343" s="171"/>
      <c r="G343" s="11" t="s">
        <v>1136</v>
      </c>
      <c r="H343" s="14">
        <v>0.16</v>
      </c>
      <c r="I343" s="121">
        <f t="shared" si="5"/>
        <v>16</v>
      </c>
      <c r="J343" s="127"/>
    </row>
    <row r="344" spans="1:10" ht="96">
      <c r="A344" s="126"/>
      <c r="B344" s="119">
        <v>5</v>
      </c>
      <c r="C344" s="10" t="s">
        <v>1137</v>
      </c>
      <c r="D344" s="130" t="s">
        <v>28</v>
      </c>
      <c r="E344" s="170"/>
      <c r="F344" s="171"/>
      <c r="G344" s="11" t="s">
        <v>1139</v>
      </c>
      <c r="H344" s="14">
        <v>0.64</v>
      </c>
      <c r="I344" s="121">
        <f t="shared" si="5"/>
        <v>3.2</v>
      </c>
      <c r="J344" s="127"/>
    </row>
    <row r="345" spans="1:10" ht="96">
      <c r="A345" s="126"/>
      <c r="B345" s="119">
        <v>5</v>
      </c>
      <c r="C345" s="10" t="s">
        <v>1137</v>
      </c>
      <c r="D345" s="130" t="s">
        <v>30</v>
      </c>
      <c r="E345" s="170"/>
      <c r="F345" s="171"/>
      <c r="G345" s="11" t="s">
        <v>1139</v>
      </c>
      <c r="H345" s="14">
        <v>0.64</v>
      </c>
      <c r="I345" s="121">
        <f t="shared" si="5"/>
        <v>3.2</v>
      </c>
      <c r="J345" s="127"/>
    </row>
    <row r="346" spans="1:10" ht="144">
      <c r="A346" s="126"/>
      <c r="B346" s="119">
        <v>50</v>
      </c>
      <c r="C346" s="10" t="s">
        <v>598</v>
      </c>
      <c r="D346" s="130" t="s">
        <v>28</v>
      </c>
      <c r="E346" s="170" t="s">
        <v>112</v>
      </c>
      <c r="F346" s="171"/>
      <c r="G346" s="11" t="s">
        <v>600</v>
      </c>
      <c r="H346" s="14">
        <v>0.34</v>
      </c>
      <c r="I346" s="121">
        <f t="shared" si="5"/>
        <v>17</v>
      </c>
      <c r="J346" s="127"/>
    </row>
    <row r="347" spans="1:10" ht="144">
      <c r="A347" s="126"/>
      <c r="B347" s="119">
        <v>20</v>
      </c>
      <c r="C347" s="10" t="s">
        <v>598</v>
      </c>
      <c r="D347" s="130" t="s">
        <v>28</v>
      </c>
      <c r="E347" s="170" t="s">
        <v>216</v>
      </c>
      <c r="F347" s="171"/>
      <c r="G347" s="11" t="s">
        <v>600</v>
      </c>
      <c r="H347" s="14">
        <v>0.34</v>
      </c>
      <c r="I347" s="121">
        <f t="shared" si="5"/>
        <v>6.8000000000000007</v>
      </c>
      <c r="J347" s="127"/>
    </row>
    <row r="348" spans="1:10" ht="144">
      <c r="A348" s="126"/>
      <c r="B348" s="119">
        <v>20</v>
      </c>
      <c r="C348" s="10" t="s">
        <v>598</v>
      </c>
      <c r="D348" s="130" t="s">
        <v>28</v>
      </c>
      <c r="E348" s="170" t="s">
        <v>218</v>
      </c>
      <c r="F348" s="171"/>
      <c r="G348" s="11" t="s">
        <v>600</v>
      </c>
      <c r="H348" s="14">
        <v>0.34</v>
      </c>
      <c r="I348" s="121">
        <f t="shared" si="5"/>
        <v>6.8000000000000007</v>
      </c>
      <c r="J348" s="127"/>
    </row>
    <row r="349" spans="1:10" ht="144">
      <c r="A349" s="126"/>
      <c r="B349" s="119">
        <v>50</v>
      </c>
      <c r="C349" s="10" t="s">
        <v>598</v>
      </c>
      <c r="D349" s="130" t="s">
        <v>30</v>
      </c>
      <c r="E349" s="170" t="s">
        <v>112</v>
      </c>
      <c r="F349" s="171"/>
      <c r="G349" s="11" t="s">
        <v>600</v>
      </c>
      <c r="H349" s="14">
        <v>0.34</v>
      </c>
      <c r="I349" s="121">
        <f t="shared" si="5"/>
        <v>17</v>
      </c>
      <c r="J349" s="127"/>
    </row>
    <row r="350" spans="1:10" ht="120">
      <c r="A350" s="126"/>
      <c r="B350" s="119">
        <v>5</v>
      </c>
      <c r="C350" s="10" t="s">
        <v>1140</v>
      </c>
      <c r="D350" s="130" t="s">
        <v>30</v>
      </c>
      <c r="E350" s="170"/>
      <c r="F350" s="171"/>
      <c r="G350" s="11" t="s">
        <v>1142</v>
      </c>
      <c r="H350" s="14">
        <v>0.64</v>
      </c>
      <c r="I350" s="121">
        <f t="shared" si="5"/>
        <v>3.2</v>
      </c>
      <c r="J350" s="127"/>
    </row>
    <row r="351" spans="1:10" ht="156">
      <c r="A351" s="126"/>
      <c r="B351" s="119">
        <v>10</v>
      </c>
      <c r="C351" s="10" t="s">
        <v>1143</v>
      </c>
      <c r="D351" s="130" t="s">
        <v>279</v>
      </c>
      <c r="E351" s="170"/>
      <c r="F351" s="171"/>
      <c r="G351" s="11" t="s">
        <v>1582</v>
      </c>
      <c r="H351" s="14">
        <v>0.81</v>
      </c>
      <c r="I351" s="121">
        <f t="shared" si="5"/>
        <v>8.1000000000000014</v>
      </c>
      <c r="J351" s="127"/>
    </row>
    <row r="352" spans="1:10" ht="156">
      <c r="A352" s="126"/>
      <c r="B352" s="119">
        <v>10</v>
      </c>
      <c r="C352" s="10" t="s">
        <v>1143</v>
      </c>
      <c r="D352" s="130" t="s">
        <v>277</v>
      </c>
      <c r="E352" s="170"/>
      <c r="F352" s="171"/>
      <c r="G352" s="11" t="s">
        <v>1582</v>
      </c>
      <c r="H352" s="14">
        <v>0.81</v>
      </c>
      <c r="I352" s="121">
        <f t="shared" si="5"/>
        <v>8.1000000000000014</v>
      </c>
      <c r="J352" s="127"/>
    </row>
    <row r="353" spans="1:10" ht="144">
      <c r="A353" s="126"/>
      <c r="B353" s="119">
        <v>10</v>
      </c>
      <c r="C353" s="10" t="s">
        <v>1145</v>
      </c>
      <c r="D353" s="130" t="s">
        <v>28</v>
      </c>
      <c r="E353" s="170"/>
      <c r="F353" s="171"/>
      <c r="G353" s="11" t="s">
        <v>1147</v>
      </c>
      <c r="H353" s="14">
        <v>0.8</v>
      </c>
      <c r="I353" s="121">
        <f t="shared" si="5"/>
        <v>8</v>
      </c>
      <c r="J353" s="127"/>
    </row>
    <row r="354" spans="1:10" ht="144">
      <c r="A354" s="126"/>
      <c r="B354" s="119">
        <v>10</v>
      </c>
      <c r="C354" s="10" t="s">
        <v>1145</v>
      </c>
      <c r="D354" s="130" t="s">
        <v>30</v>
      </c>
      <c r="E354" s="170"/>
      <c r="F354" s="171"/>
      <c r="G354" s="11" t="s">
        <v>1147</v>
      </c>
      <c r="H354" s="14">
        <v>0.8</v>
      </c>
      <c r="I354" s="121">
        <f t="shared" si="5"/>
        <v>8</v>
      </c>
      <c r="J354" s="127"/>
    </row>
    <row r="355" spans="1:10" ht="144">
      <c r="A355" s="126"/>
      <c r="B355" s="119">
        <v>10</v>
      </c>
      <c r="C355" s="10" t="s">
        <v>1145</v>
      </c>
      <c r="D355" s="130" t="s">
        <v>31</v>
      </c>
      <c r="E355" s="170"/>
      <c r="F355" s="171"/>
      <c r="G355" s="11" t="s">
        <v>1147</v>
      </c>
      <c r="H355" s="14">
        <v>0.8</v>
      </c>
      <c r="I355" s="121">
        <f t="shared" si="5"/>
        <v>8</v>
      </c>
      <c r="J355" s="127"/>
    </row>
    <row r="356" spans="1:10" ht="264">
      <c r="A356" s="126"/>
      <c r="B356" s="119">
        <v>5</v>
      </c>
      <c r="C356" s="10" t="s">
        <v>1148</v>
      </c>
      <c r="D356" s="130" t="s">
        <v>30</v>
      </c>
      <c r="E356" s="170" t="s">
        <v>112</v>
      </c>
      <c r="F356" s="171"/>
      <c r="G356" s="11" t="s">
        <v>1583</v>
      </c>
      <c r="H356" s="14">
        <v>1.68</v>
      </c>
      <c r="I356" s="121">
        <f t="shared" si="5"/>
        <v>8.4</v>
      </c>
      <c r="J356" s="127"/>
    </row>
    <row r="357" spans="1:10" ht="264">
      <c r="A357" s="126"/>
      <c r="B357" s="119">
        <v>5</v>
      </c>
      <c r="C357" s="10" t="s">
        <v>1148</v>
      </c>
      <c r="D357" s="130" t="s">
        <v>31</v>
      </c>
      <c r="E357" s="170" t="s">
        <v>112</v>
      </c>
      <c r="F357" s="171"/>
      <c r="G357" s="11" t="s">
        <v>1583</v>
      </c>
      <c r="H357" s="14">
        <v>1.68</v>
      </c>
      <c r="I357" s="121">
        <f t="shared" si="5"/>
        <v>8.4</v>
      </c>
      <c r="J357" s="127"/>
    </row>
    <row r="358" spans="1:10" ht="264">
      <c r="A358" s="126"/>
      <c r="B358" s="119">
        <v>5</v>
      </c>
      <c r="C358" s="10" t="s">
        <v>1148</v>
      </c>
      <c r="D358" s="130" t="s">
        <v>32</v>
      </c>
      <c r="E358" s="170" t="s">
        <v>112</v>
      </c>
      <c r="F358" s="171"/>
      <c r="G358" s="11" t="s">
        <v>1583</v>
      </c>
      <c r="H358" s="14">
        <v>1.68</v>
      </c>
      <c r="I358" s="121">
        <f t="shared" si="5"/>
        <v>8.4</v>
      </c>
      <c r="J358" s="127"/>
    </row>
    <row r="359" spans="1:10" ht="240">
      <c r="A359" s="126"/>
      <c r="B359" s="119">
        <v>5</v>
      </c>
      <c r="C359" s="10" t="s">
        <v>1150</v>
      </c>
      <c r="D359" s="130" t="s">
        <v>31</v>
      </c>
      <c r="E359" s="170" t="s">
        <v>112</v>
      </c>
      <c r="F359" s="171"/>
      <c r="G359" s="11" t="s">
        <v>1584</v>
      </c>
      <c r="H359" s="14">
        <v>2.4900000000000002</v>
      </c>
      <c r="I359" s="121">
        <f t="shared" si="5"/>
        <v>12.450000000000001</v>
      </c>
      <c r="J359" s="127"/>
    </row>
    <row r="360" spans="1:10" ht="240">
      <c r="A360" s="126"/>
      <c r="B360" s="119">
        <v>2</v>
      </c>
      <c r="C360" s="10" t="s">
        <v>1150</v>
      </c>
      <c r="D360" s="130" t="s">
        <v>31</v>
      </c>
      <c r="E360" s="170" t="s">
        <v>219</v>
      </c>
      <c r="F360" s="171"/>
      <c r="G360" s="11" t="s">
        <v>1584</v>
      </c>
      <c r="H360" s="14">
        <v>2.4900000000000002</v>
      </c>
      <c r="I360" s="121">
        <f t="shared" si="5"/>
        <v>4.9800000000000004</v>
      </c>
      <c r="J360" s="127"/>
    </row>
    <row r="361" spans="1:10" ht="228">
      <c r="A361" s="126"/>
      <c r="B361" s="119">
        <v>5</v>
      </c>
      <c r="C361" s="10" t="s">
        <v>1152</v>
      </c>
      <c r="D361" s="130" t="s">
        <v>31</v>
      </c>
      <c r="E361" s="170" t="s">
        <v>112</v>
      </c>
      <c r="F361" s="171"/>
      <c r="G361" s="11" t="s">
        <v>1585</v>
      </c>
      <c r="H361" s="14">
        <v>1.38</v>
      </c>
      <c r="I361" s="121">
        <f t="shared" si="5"/>
        <v>6.8999999999999995</v>
      </c>
      <c r="J361" s="127"/>
    </row>
    <row r="362" spans="1:10" ht="228">
      <c r="A362" s="126"/>
      <c r="B362" s="119">
        <v>10</v>
      </c>
      <c r="C362" s="10" t="s">
        <v>1154</v>
      </c>
      <c r="D362" s="130" t="s">
        <v>30</v>
      </c>
      <c r="E362" s="170" t="s">
        <v>112</v>
      </c>
      <c r="F362" s="171"/>
      <c r="G362" s="11" t="s">
        <v>1586</v>
      </c>
      <c r="H362" s="14">
        <v>1.67</v>
      </c>
      <c r="I362" s="121">
        <f t="shared" si="5"/>
        <v>16.7</v>
      </c>
      <c r="J362" s="127"/>
    </row>
    <row r="363" spans="1:10" ht="228">
      <c r="A363" s="126"/>
      <c r="B363" s="119">
        <v>10</v>
      </c>
      <c r="C363" s="10" t="s">
        <v>1154</v>
      </c>
      <c r="D363" s="130" t="s">
        <v>30</v>
      </c>
      <c r="E363" s="170" t="s">
        <v>218</v>
      </c>
      <c r="F363" s="171"/>
      <c r="G363" s="11" t="s">
        <v>1586</v>
      </c>
      <c r="H363" s="14">
        <v>1.67</v>
      </c>
      <c r="I363" s="121">
        <f t="shared" si="5"/>
        <v>16.7</v>
      </c>
      <c r="J363" s="127"/>
    </row>
    <row r="364" spans="1:10" ht="228">
      <c r="A364" s="126"/>
      <c r="B364" s="119">
        <v>10</v>
      </c>
      <c r="C364" s="10" t="s">
        <v>1154</v>
      </c>
      <c r="D364" s="130" t="s">
        <v>30</v>
      </c>
      <c r="E364" s="170" t="s">
        <v>219</v>
      </c>
      <c r="F364" s="171"/>
      <c r="G364" s="11" t="s">
        <v>1586</v>
      </c>
      <c r="H364" s="14">
        <v>1.67</v>
      </c>
      <c r="I364" s="121">
        <f t="shared" si="5"/>
        <v>16.7</v>
      </c>
      <c r="J364" s="127"/>
    </row>
    <row r="365" spans="1:10" ht="228">
      <c r="A365" s="126"/>
      <c r="B365" s="119">
        <v>10</v>
      </c>
      <c r="C365" s="10" t="s">
        <v>1154</v>
      </c>
      <c r="D365" s="130" t="s">
        <v>32</v>
      </c>
      <c r="E365" s="170" t="s">
        <v>218</v>
      </c>
      <c r="F365" s="171"/>
      <c r="G365" s="11" t="s">
        <v>1586</v>
      </c>
      <c r="H365" s="14">
        <v>1.67</v>
      </c>
      <c r="I365" s="121">
        <f t="shared" si="5"/>
        <v>16.7</v>
      </c>
      <c r="J365" s="127"/>
    </row>
    <row r="366" spans="1:10" ht="228">
      <c r="A366" s="126"/>
      <c r="B366" s="119">
        <v>10</v>
      </c>
      <c r="C366" s="10" t="s">
        <v>1154</v>
      </c>
      <c r="D366" s="130" t="s">
        <v>32</v>
      </c>
      <c r="E366" s="170" t="s">
        <v>219</v>
      </c>
      <c r="F366" s="171"/>
      <c r="G366" s="11" t="s">
        <v>1586</v>
      </c>
      <c r="H366" s="14">
        <v>1.67</v>
      </c>
      <c r="I366" s="121">
        <f t="shared" si="5"/>
        <v>16.7</v>
      </c>
      <c r="J366" s="127"/>
    </row>
    <row r="367" spans="1:10" ht="180">
      <c r="A367" s="126"/>
      <c r="B367" s="119">
        <v>10</v>
      </c>
      <c r="C367" s="10" t="s">
        <v>1156</v>
      </c>
      <c r="D367" s="130" t="s">
        <v>641</v>
      </c>
      <c r="E367" s="170" t="s">
        <v>30</v>
      </c>
      <c r="F367" s="171"/>
      <c r="G367" s="11" t="s">
        <v>1158</v>
      </c>
      <c r="H367" s="14">
        <v>1.96</v>
      </c>
      <c r="I367" s="121">
        <f t="shared" si="5"/>
        <v>19.600000000000001</v>
      </c>
      <c r="J367" s="127"/>
    </row>
    <row r="368" spans="1:10" ht="180">
      <c r="A368" s="126"/>
      <c r="B368" s="119">
        <v>10</v>
      </c>
      <c r="C368" s="10" t="s">
        <v>1156</v>
      </c>
      <c r="D368" s="130" t="s">
        <v>641</v>
      </c>
      <c r="E368" s="170" t="s">
        <v>31</v>
      </c>
      <c r="F368" s="171"/>
      <c r="G368" s="11" t="s">
        <v>1158</v>
      </c>
      <c r="H368" s="14">
        <v>1.96</v>
      </c>
      <c r="I368" s="121">
        <f t="shared" si="5"/>
        <v>19.600000000000001</v>
      </c>
      <c r="J368" s="127"/>
    </row>
    <row r="369" spans="1:10" ht="180">
      <c r="A369" s="126"/>
      <c r="B369" s="119">
        <v>10</v>
      </c>
      <c r="C369" s="10" t="s">
        <v>1156</v>
      </c>
      <c r="D369" s="130" t="s">
        <v>641</v>
      </c>
      <c r="E369" s="170" t="s">
        <v>32</v>
      </c>
      <c r="F369" s="171"/>
      <c r="G369" s="11" t="s">
        <v>1158</v>
      </c>
      <c r="H369" s="14">
        <v>1.96</v>
      </c>
      <c r="I369" s="121">
        <f t="shared" si="5"/>
        <v>19.600000000000001</v>
      </c>
      <c r="J369" s="127"/>
    </row>
    <row r="370" spans="1:10" ht="180">
      <c r="A370" s="126"/>
      <c r="B370" s="119">
        <v>10</v>
      </c>
      <c r="C370" s="10" t="s">
        <v>1156</v>
      </c>
      <c r="D370" s="130" t="s">
        <v>642</v>
      </c>
      <c r="E370" s="170" t="s">
        <v>30</v>
      </c>
      <c r="F370" s="171"/>
      <c r="G370" s="11" t="s">
        <v>1158</v>
      </c>
      <c r="H370" s="14">
        <v>2.34</v>
      </c>
      <c r="I370" s="121">
        <f t="shared" si="5"/>
        <v>23.4</v>
      </c>
      <c r="J370" s="127"/>
    </row>
    <row r="371" spans="1:10" ht="180">
      <c r="A371" s="126"/>
      <c r="B371" s="119">
        <v>10</v>
      </c>
      <c r="C371" s="10" t="s">
        <v>1156</v>
      </c>
      <c r="D371" s="130" t="s">
        <v>642</v>
      </c>
      <c r="E371" s="170" t="s">
        <v>31</v>
      </c>
      <c r="F371" s="171"/>
      <c r="G371" s="11" t="s">
        <v>1158</v>
      </c>
      <c r="H371" s="14">
        <v>2.34</v>
      </c>
      <c r="I371" s="121">
        <f t="shared" si="5"/>
        <v>23.4</v>
      </c>
      <c r="J371" s="127"/>
    </row>
    <row r="372" spans="1:10" ht="180">
      <c r="A372" s="126"/>
      <c r="B372" s="119">
        <v>10</v>
      </c>
      <c r="C372" s="10" t="s">
        <v>1156</v>
      </c>
      <c r="D372" s="130" t="s">
        <v>642</v>
      </c>
      <c r="E372" s="170" t="s">
        <v>32</v>
      </c>
      <c r="F372" s="171"/>
      <c r="G372" s="11" t="s">
        <v>1158</v>
      </c>
      <c r="H372" s="14">
        <v>2.34</v>
      </c>
      <c r="I372" s="121">
        <f t="shared" si="5"/>
        <v>23.4</v>
      </c>
      <c r="J372" s="127"/>
    </row>
    <row r="373" spans="1:10" ht="192">
      <c r="A373" s="126"/>
      <c r="B373" s="119">
        <v>10</v>
      </c>
      <c r="C373" s="10" t="s">
        <v>1160</v>
      </c>
      <c r="D373" s="130" t="s">
        <v>30</v>
      </c>
      <c r="E373" s="170"/>
      <c r="F373" s="171"/>
      <c r="G373" s="11" t="s">
        <v>1162</v>
      </c>
      <c r="H373" s="14">
        <v>3.07</v>
      </c>
      <c r="I373" s="121">
        <f t="shared" si="5"/>
        <v>30.7</v>
      </c>
      <c r="J373" s="127"/>
    </row>
    <row r="374" spans="1:10" ht="192">
      <c r="A374" s="126"/>
      <c r="B374" s="119">
        <v>10</v>
      </c>
      <c r="C374" s="10" t="s">
        <v>1160</v>
      </c>
      <c r="D374" s="130" t="s">
        <v>31</v>
      </c>
      <c r="E374" s="170"/>
      <c r="F374" s="171"/>
      <c r="G374" s="11" t="s">
        <v>1162</v>
      </c>
      <c r="H374" s="14">
        <v>3.07</v>
      </c>
      <c r="I374" s="121">
        <f t="shared" si="5"/>
        <v>30.7</v>
      </c>
      <c r="J374" s="127"/>
    </row>
    <row r="375" spans="1:10" ht="180">
      <c r="A375" s="126"/>
      <c r="B375" s="119">
        <v>10</v>
      </c>
      <c r="C375" s="10" t="s">
        <v>1163</v>
      </c>
      <c r="D375" s="130" t="s">
        <v>641</v>
      </c>
      <c r="E375" s="170" t="s">
        <v>30</v>
      </c>
      <c r="F375" s="171"/>
      <c r="G375" s="11" t="s">
        <v>1165</v>
      </c>
      <c r="H375" s="14">
        <v>1.76</v>
      </c>
      <c r="I375" s="121">
        <f t="shared" si="5"/>
        <v>17.600000000000001</v>
      </c>
      <c r="J375" s="127"/>
    </row>
    <row r="376" spans="1:10" ht="180">
      <c r="A376" s="126"/>
      <c r="B376" s="119">
        <v>10</v>
      </c>
      <c r="C376" s="10" t="s">
        <v>1163</v>
      </c>
      <c r="D376" s="130" t="s">
        <v>641</v>
      </c>
      <c r="E376" s="170" t="s">
        <v>31</v>
      </c>
      <c r="F376" s="171"/>
      <c r="G376" s="11" t="s">
        <v>1165</v>
      </c>
      <c r="H376" s="14">
        <v>1.76</v>
      </c>
      <c r="I376" s="121">
        <f t="shared" si="5"/>
        <v>17.600000000000001</v>
      </c>
      <c r="J376" s="127"/>
    </row>
    <row r="377" spans="1:10" ht="180">
      <c r="A377" s="126"/>
      <c r="B377" s="119">
        <v>10</v>
      </c>
      <c r="C377" s="10" t="s">
        <v>1163</v>
      </c>
      <c r="D377" s="130" t="s">
        <v>641</v>
      </c>
      <c r="E377" s="170" t="s">
        <v>32</v>
      </c>
      <c r="F377" s="171"/>
      <c r="G377" s="11" t="s">
        <v>1165</v>
      </c>
      <c r="H377" s="14">
        <v>1.76</v>
      </c>
      <c r="I377" s="121">
        <f t="shared" si="5"/>
        <v>17.600000000000001</v>
      </c>
      <c r="J377" s="127"/>
    </row>
    <row r="378" spans="1:10" ht="180">
      <c r="A378" s="126"/>
      <c r="B378" s="119">
        <v>10</v>
      </c>
      <c r="C378" s="10" t="s">
        <v>1163</v>
      </c>
      <c r="D378" s="130" t="s">
        <v>642</v>
      </c>
      <c r="E378" s="170" t="s">
        <v>30</v>
      </c>
      <c r="F378" s="171"/>
      <c r="G378" s="11" t="s">
        <v>1165</v>
      </c>
      <c r="H378" s="14">
        <v>2.21</v>
      </c>
      <c r="I378" s="121">
        <f t="shared" si="5"/>
        <v>22.1</v>
      </c>
      <c r="J378" s="127"/>
    </row>
    <row r="379" spans="1:10" ht="180">
      <c r="A379" s="126"/>
      <c r="B379" s="119">
        <v>10</v>
      </c>
      <c r="C379" s="10" t="s">
        <v>1163</v>
      </c>
      <c r="D379" s="130" t="s">
        <v>642</v>
      </c>
      <c r="E379" s="170" t="s">
        <v>31</v>
      </c>
      <c r="F379" s="171"/>
      <c r="G379" s="11" t="s">
        <v>1165</v>
      </c>
      <c r="H379" s="14">
        <v>2.21</v>
      </c>
      <c r="I379" s="121">
        <f t="shared" si="5"/>
        <v>22.1</v>
      </c>
      <c r="J379" s="127"/>
    </row>
    <row r="380" spans="1:10" ht="180">
      <c r="A380" s="126"/>
      <c r="B380" s="119">
        <v>10</v>
      </c>
      <c r="C380" s="10" t="s">
        <v>1163</v>
      </c>
      <c r="D380" s="130" t="s">
        <v>642</v>
      </c>
      <c r="E380" s="170" t="s">
        <v>32</v>
      </c>
      <c r="F380" s="171"/>
      <c r="G380" s="11" t="s">
        <v>1165</v>
      </c>
      <c r="H380" s="14">
        <v>2.21</v>
      </c>
      <c r="I380" s="121">
        <f t="shared" si="5"/>
        <v>22.1</v>
      </c>
      <c r="J380" s="127"/>
    </row>
    <row r="381" spans="1:10" ht="228">
      <c r="A381" s="126"/>
      <c r="B381" s="119">
        <v>2</v>
      </c>
      <c r="C381" s="10" t="s">
        <v>1167</v>
      </c>
      <c r="D381" s="130" t="s">
        <v>31</v>
      </c>
      <c r="E381" s="170" t="s">
        <v>245</v>
      </c>
      <c r="F381" s="171"/>
      <c r="G381" s="11" t="s">
        <v>1169</v>
      </c>
      <c r="H381" s="14">
        <v>7.01</v>
      </c>
      <c r="I381" s="121">
        <f t="shared" si="5"/>
        <v>14.02</v>
      </c>
      <c r="J381" s="127"/>
    </row>
    <row r="382" spans="1:10" ht="204">
      <c r="A382" s="126"/>
      <c r="B382" s="119">
        <v>3</v>
      </c>
      <c r="C382" s="10" t="s">
        <v>1170</v>
      </c>
      <c r="D382" s="130" t="s">
        <v>31</v>
      </c>
      <c r="E382" s="170" t="s">
        <v>245</v>
      </c>
      <c r="F382" s="171"/>
      <c r="G382" s="11" t="s">
        <v>1172</v>
      </c>
      <c r="H382" s="14">
        <v>4.43</v>
      </c>
      <c r="I382" s="121">
        <f t="shared" si="5"/>
        <v>13.29</v>
      </c>
      <c r="J382" s="127"/>
    </row>
    <row r="383" spans="1:10" ht="192">
      <c r="A383" s="126"/>
      <c r="B383" s="119">
        <v>3</v>
      </c>
      <c r="C383" s="10" t="s">
        <v>1173</v>
      </c>
      <c r="D383" s="130" t="s">
        <v>31</v>
      </c>
      <c r="E383" s="170" t="s">
        <v>245</v>
      </c>
      <c r="F383" s="171"/>
      <c r="G383" s="11" t="s">
        <v>1175</v>
      </c>
      <c r="H383" s="14">
        <v>4.32</v>
      </c>
      <c r="I383" s="121">
        <f t="shared" si="5"/>
        <v>12.96</v>
      </c>
      <c r="J383" s="127"/>
    </row>
    <row r="384" spans="1:10" ht="192">
      <c r="A384" s="126"/>
      <c r="B384" s="119">
        <v>3</v>
      </c>
      <c r="C384" s="10" t="s">
        <v>1173</v>
      </c>
      <c r="D384" s="130" t="s">
        <v>31</v>
      </c>
      <c r="E384" s="170" t="s">
        <v>354</v>
      </c>
      <c r="F384" s="171"/>
      <c r="G384" s="11" t="s">
        <v>1175</v>
      </c>
      <c r="H384" s="14">
        <v>4.32</v>
      </c>
      <c r="I384" s="121">
        <f t="shared" si="5"/>
        <v>12.96</v>
      </c>
      <c r="J384" s="127"/>
    </row>
    <row r="385" spans="1:10" ht="192">
      <c r="A385" s="126"/>
      <c r="B385" s="119">
        <v>3</v>
      </c>
      <c r="C385" s="10" t="s">
        <v>1173</v>
      </c>
      <c r="D385" s="130" t="s">
        <v>31</v>
      </c>
      <c r="E385" s="170" t="s">
        <v>534</v>
      </c>
      <c r="F385" s="171"/>
      <c r="G385" s="11" t="s">
        <v>1175</v>
      </c>
      <c r="H385" s="14">
        <v>4.32</v>
      </c>
      <c r="I385" s="121">
        <f t="shared" si="5"/>
        <v>12.96</v>
      </c>
      <c r="J385" s="127"/>
    </row>
    <row r="386" spans="1:10" ht="216">
      <c r="A386" s="126"/>
      <c r="B386" s="119">
        <v>3</v>
      </c>
      <c r="C386" s="10" t="s">
        <v>1176</v>
      </c>
      <c r="D386" s="130" t="s">
        <v>31</v>
      </c>
      <c r="E386" s="170" t="s">
        <v>534</v>
      </c>
      <c r="F386" s="171"/>
      <c r="G386" s="11" t="s">
        <v>1178</v>
      </c>
      <c r="H386" s="14">
        <v>3.29</v>
      </c>
      <c r="I386" s="121">
        <f t="shared" si="5"/>
        <v>9.870000000000001</v>
      </c>
      <c r="J386" s="127"/>
    </row>
    <row r="387" spans="1:10" ht="228">
      <c r="A387" s="126"/>
      <c r="B387" s="119">
        <v>3</v>
      </c>
      <c r="C387" s="10" t="s">
        <v>1179</v>
      </c>
      <c r="D387" s="130" t="s">
        <v>31</v>
      </c>
      <c r="E387" s="170" t="s">
        <v>245</v>
      </c>
      <c r="F387" s="171"/>
      <c r="G387" s="11" t="s">
        <v>1181</v>
      </c>
      <c r="H387" s="14">
        <v>4.01</v>
      </c>
      <c r="I387" s="121">
        <f t="shared" si="5"/>
        <v>12.03</v>
      </c>
      <c r="J387" s="127"/>
    </row>
    <row r="388" spans="1:10" ht="252">
      <c r="A388" s="126"/>
      <c r="B388" s="119">
        <v>5</v>
      </c>
      <c r="C388" s="10" t="s">
        <v>1182</v>
      </c>
      <c r="D388" s="130" t="s">
        <v>31</v>
      </c>
      <c r="E388" s="170" t="s">
        <v>112</v>
      </c>
      <c r="F388" s="171"/>
      <c r="G388" s="11" t="s">
        <v>1184</v>
      </c>
      <c r="H388" s="14">
        <v>2</v>
      </c>
      <c r="I388" s="121">
        <f t="shared" si="5"/>
        <v>10</v>
      </c>
      <c r="J388" s="127"/>
    </row>
    <row r="389" spans="1:10" ht="252">
      <c r="A389" s="126"/>
      <c r="B389" s="119">
        <v>5</v>
      </c>
      <c r="C389" s="10" t="s">
        <v>1182</v>
      </c>
      <c r="D389" s="130" t="s">
        <v>31</v>
      </c>
      <c r="E389" s="170" t="s">
        <v>218</v>
      </c>
      <c r="F389" s="171"/>
      <c r="G389" s="11" t="s">
        <v>1184</v>
      </c>
      <c r="H389" s="14">
        <v>2</v>
      </c>
      <c r="I389" s="121">
        <f t="shared" si="5"/>
        <v>10</v>
      </c>
      <c r="J389" s="127"/>
    </row>
    <row r="390" spans="1:10" ht="252">
      <c r="A390" s="126"/>
      <c r="B390" s="119">
        <v>5</v>
      </c>
      <c r="C390" s="10" t="s">
        <v>1182</v>
      </c>
      <c r="D390" s="130" t="s">
        <v>31</v>
      </c>
      <c r="E390" s="170" t="s">
        <v>1185</v>
      </c>
      <c r="F390" s="171"/>
      <c r="G390" s="11" t="s">
        <v>1184</v>
      </c>
      <c r="H390" s="14">
        <v>2</v>
      </c>
      <c r="I390" s="121">
        <f t="shared" si="5"/>
        <v>10</v>
      </c>
      <c r="J390" s="127"/>
    </row>
    <row r="391" spans="1:10" ht="192">
      <c r="A391" s="126"/>
      <c r="B391" s="119">
        <v>5</v>
      </c>
      <c r="C391" s="10" t="s">
        <v>1186</v>
      </c>
      <c r="D391" s="130" t="s">
        <v>30</v>
      </c>
      <c r="E391" s="170" t="s">
        <v>354</v>
      </c>
      <c r="F391" s="171"/>
      <c r="G391" s="11" t="s">
        <v>1188</v>
      </c>
      <c r="H391" s="14">
        <v>2.0299999999999998</v>
      </c>
      <c r="I391" s="121">
        <f t="shared" si="5"/>
        <v>10.149999999999999</v>
      </c>
      <c r="J391" s="127"/>
    </row>
    <row r="392" spans="1:10" ht="204">
      <c r="A392" s="126"/>
      <c r="B392" s="119">
        <v>5</v>
      </c>
      <c r="C392" s="10" t="s">
        <v>1189</v>
      </c>
      <c r="D392" s="130" t="s">
        <v>30</v>
      </c>
      <c r="E392" s="170" t="s">
        <v>218</v>
      </c>
      <c r="F392" s="171"/>
      <c r="G392" s="11" t="s">
        <v>1191</v>
      </c>
      <c r="H392" s="14">
        <v>2.0299999999999998</v>
      </c>
      <c r="I392" s="121">
        <f t="shared" si="5"/>
        <v>10.149999999999999</v>
      </c>
      <c r="J392" s="127"/>
    </row>
    <row r="393" spans="1:10" ht="204">
      <c r="A393" s="126"/>
      <c r="B393" s="119">
        <v>5</v>
      </c>
      <c r="C393" s="10" t="s">
        <v>1189</v>
      </c>
      <c r="D393" s="130" t="s">
        <v>30</v>
      </c>
      <c r="E393" s="170" t="s">
        <v>1185</v>
      </c>
      <c r="F393" s="171"/>
      <c r="G393" s="11" t="s">
        <v>1191</v>
      </c>
      <c r="H393" s="14">
        <v>2.0299999999999998</v>
      </c>
      <c r="I393" s="121">
        <f t="shared" si="5"/>
        <v>10.149999999999999</v>
      </c>
      <c r="J393" s="127"/>
    </row>
    <row r="394" spans="1:10" ht="324">
      <c r="A394" s="126"/>
      <c r="B394" s="119">
        <v>5</v>
      </c>
      <c r="C394" s="10" t="s">
        <v>362</v>
      </c>
      <c r="D394" s="130" t="s">
        <v>30</v>
      </c>
      <c r="E394" s="170"/>
      <c r="F394" s="171"/>
      <c r="G394" s="11" t="s">
        <v>364</v>
      </c>
      <c r="H394" s="14">
        <v>3.41</v>
      </c>
      <c r="I394" s="121">
        <f t="shared" si="5"/>
        <v>17.05</v>
      </c>
      <c r="J394" s="127"/>
    </row>
    <row r="395" spans="1:10" ht="324">
      <c r="A395" s="126"/>
      <c r="B395" s="119">
        <v>5</v>
      </c>
      <c r="C395" s="10" t="s">
        <v>362</v>
      </c>
      <c r="D395" s="130" t="s">
        <v>31</v>
      </c>
      <c r="E395" s="170"/>
      <c r="F395" s="171"/>
      <c r="G395" s="11" t="s">
        <v>364</v>
      </c>
      <c r="H395" s="14">
        <v>3.41</v>
      </c>
      <c r="I395" s="121">
        <f t="shared" si="5"/>
        <v>17.05</v>
      </c>
      <c r="J395" s="127"/>
    </row>
    <row r="396" spans="1:10" ht="288">
      <c r="A396" s="126"/>
      <c r="B396" s="119">
        <v>1</v>
      </c>
      <c r="C396" s="10" t="s">
        <v>1192</v>
      </c>
      <c r="D396" s="130" t="s">
        <v>705</v>
      </c>
      <c r="E396" s="170"/>
      <c r="F396" s="171"/>
      <c r="G396" s="11" t="s">
        <v>1194</v>
      </c>
      <c r="H396" s="14">
        <v>12.17</v>
      </c>
      <c r="I396" s="121">
        <f t="shared" si="5"/>
        <v>12.17</v>
      </c>
      <c r="J396" s="127"/>
    </row>
    <row r="397" spans="1:10" ht="144">
      <c r="A397" s="126"/>
      <c r="B397" s="119">
        <v>20</v>
      </c>
      <c r="C397" s="10" t="s">
        <v>1195</v>
      </c>
      <c r="D397" s="130" t="s">
        <v>304</v>
      </c>
      <c r="E397" s="170"/>
      <c r="F397" s="171"/>
      <c r="G397" s="11" t="s">
        <v>1197</v>
      </c>
      <c r="H397" s="14">
        <v>0.62</v>
      </c>
      <c r="I397" s="121">
        <f t="shared" si="5"/>
        <v>12.4</v>
      </c>
      <c r="J397" s="127"/>
    </row>
    <row r="398" spans="1:10" ht="144">
      <c r="A398" s="126"/>
      <c r="B398" s="119">
        <v>20</v>
      </c>
      <c r="C398" s="10" t="s">
        <v>1195</v>
      </c>
      <c r="D398" s="130" t="s">
        <v>300</v>
      </c>
      <c r="E398" s="170"/>
      <c r="F398" s="171"/>
      <c r="G398" s="11" t="s">
        <v>1197</v>
      </c>
      <c r="H398" s="14">
        <v>0.76</v>
      </c>
      <c r="I398" s="121">
        <f t="shared" si="5"/>
        <v>15.2</v>
      </c>
      <c r="J398" s="127"/>
    </row>
    <row r="399" spans="1:10" ht="144">
      <c r="A399" s="126"/>
      <c r="B399" s="119">
        <v>20</v>
      </c>
      <c r="C399" s="10" t="s">
        <v>1195</v>
      </c>
      <c r="D399" s="130" t="s">
        <v>320</v>
      </c>
      <c r="E399" s="170"/>
      <c r="F399" s="171"/>
      <c r="G399" s="11" t="s">
        <v>1197</v>
      </c>
      <c r="H399" s="14">
        <v>0.88</v>
      </c>
      <c r="I399" s="121">
        <f t="shared" si="5"/>
        <v>17.600000000000001</v>
      </c>
      <c r="J399" s="127"/>
    </row>
    <row r="400" spans="1:10" ht="144">
      <c r="A400" s="126"/>
      <c r="B400" s="119">
        <v>10</v>
      </c>
      <c r="C400" s="10" t="s">
        <v>1195</v>
      </c>
      <c r="D400" s="130" t="s">
        <v>707</v>
      </c>
      <c r="E400" s="170"/>
      <c r="F400" s="171"/>
      <c r="G400" s="11" t="s">
        <v>1197</v>
      </c>
      <c r="H400" s="14">
        <v>1.02</v>
      </c>
      <c r="I400" s="121">
        <f t="shared" si="5"/>
        <v>10.199999999999999</v>
      </c>
      <c r="J400" s="127"/>
    </row>
    <row r="401" spans="1:10" ht="132">
      <c r="A401" s="126"/>
      <c r="B401" s="119">
        <v>5</v>
      </c>
      <c r="C401" s="10" t="s">
        <v>1201</v>
      </c>
      <c r="D401" s="130" t="s">
        <v>32</v>
      </c>
      <c r="E401" s="170"/>
      <c r="F401" s="171"/>
      <c r="G401" s="11" t="s">
        <v>1203</v>
      </c>
      <c r="H401" s="14">
        <v>1.63</v>
      </c>
      <c r="I401" s="121">
        <f t="shared" si="5"/>
        <v>8.1499999999999986</v>
      </c>
      <c r="J401" s="127"/>
    </row>
    <row r="402" spans="1:10" ht="156">
      <c r="A402" s="126"/>
      <c r="B402" s="119">
        <v>50</v>
      </c>
      <c r="C402" s="10" t="s">
        <v>1204</v>
      </c>
      <c r="D402" s="130"/>
      <c r="E402" s="170"/>
      <c r="F402" s="171"/>
      <c r="G402" s="11" t="s">
        <v>1587</v>
      </c>
      <c r="H402" s="14">
        <v>0.64</v>
      </c>
      <c r="I402" s="121">
        <f t="shared" si="5"/>
        <v>32</v>
      </c>
      <c r="J402" s="127"/>
    </row>
    <row r="403" spans="1:10" ht="180">
      <c r="A403" s="126"/>
      <c r="B403" s="119">
        <v>50</v>
      </c>
      <c r="C403" s="10" t="s">
        <v>1206</v>
      </c>
      <c r="D403" s="130"/>
      <c r="E403" s="170"/>
      <c r="F403" s="171"/>
      <c r="G403" s="11" t="s">
        <v>1588</v>
      </c>
      <c r="H403" s="14">
        <v>0.66</v>
      </c>
      <c r="I403" s="121">
        <f t="shared" si="5"/>
        <v>33</v>
      </c>
      <c r="J403" s="127"/>
    </row>
    <row r="404" spans="1:10" ht="180">
      <c r="A404" s="126"/>
      <c r="B404" s="119">
        <v>50</v>
      </c>
      <c r="C404" s="10" t="s">
        <v>1208</v>
      </c>
      <c r="D404" s="130"/>
      <c r="E404" s="170"/>
      <c r="F404" s="171"/>
      <c r="G404" s="11" t="s">
        <v>1589</v>
      </c>
      <c r="H404" s="14">
        <v>0.72</v>
      </c>
      <c r="I404" s="121">
        <f t="shared" si="5"/>
        <v>36</v>
      </c>
      <c r="J404" s="127"/>
    </row>
    <row r="405" spans="1:10" ht="132">
      <c r="A405" s="126"/>
      <c r="B405" s="119">
        <v>200</v>
      </c>
      <c r="C405" s="10" t="s">
        <v>130</v>
      </c>
      <c r="D405" s="130" t="s">
        <v>112</v>
      </c>
      <c r="E405" s="170"/>
      <c r="F405" s="171"/>
      <c r="G405" s="11" t="s">
        <v>1211</v>
      </c>
      <c r="H405" s="14">
        <v>0.24</v>
      </c>
      <c r="I405" s="121">
        <f t="shared" si="5"/>
        <v>48</v>
      </c>
      <c r="J405" s="127"/>
    </row>
    <row r="406" spans="1:10" ht="132">
      <c r="A406" s="126"/>
      <c r="B406" s="119">
        <v>50</v>
      </c>
      <c r="C406" s="10" t="s">
        <v>130</v>
      </c>
      <c r="D406" s="130" t="s">
        <v>219</v>
      </c>
      <c r="E406" s="170"/>
      <c r="F406" s="171"/>
      <c r="G406" s="11" t="s">
        <v>1211</v>
      </c>
      <c r="H406" s="14">
        <v>0.24</v>
      </c>
      <c r="I406" s="121">
        <f t="shared" ref="I406:I469" si="6">H406*B406</f>
        <v>12</v>
      </c>
      <c r="J406" s="127"/>
    </row>
    <row r="407" spans="1:10" ht="132">
      <c r="A407" s="126"/>
      <c r="B407" s="119">
        <v>50</v>
      </c>
      <c r="C407" s="10" t="s">
        <v>130</v>
      </c>
      <c r="D407" s="130" t="s">
        <v>269</v>
      </c>
      <c r="E407" s="170"/>
      <c r="F407" s="171"/>
      <c r="G407" s="11" t="s">
        <v>1211</v>
      </c>
      <c r="H407" s="14">
        <v>0.24</v>
      </c>
      <c r="I407" s="121">
        <f t="shared" si="6"/>
        <v>12</v>
      </c>
      <c r="J407" s="127"/>
    </row>
    <row r="408" spans="1:10" ht="132">
      <c r="A408" s="126"/>
      <c r="B408" s="119">
        <v>50</v>
      </c>
      <c r="C408" s="10" t="s">
        <v>130</v>
      </c>
      <c r="D408" s="130" t="s">
        <v>220</v>
      </c>
      <c r="E408" s="170"/>
      <c r="F408" s="171"/>
      <c r="G408" s="11" t="s">
        <v>1211</v>
      </c>
      <c r="H408" s="14">
        <v>0.24</v>
      </c>
      <c r="I408" s="121">
        <f t="shared" si="6"/>
        <v>12</v>
      </c>
      <c r="J408" s="127"/>
    </row>
    <row r="409" spans="1:10" ht="132">
      <c r="A409" s="126"/>
      <c r="B409" s="119">
        <v>50</v>
      </c>
      <c r="C409" s="10" t="s">
        <v>130</v>
      </c>
      <c r="D409" s="130" t="s">
        <v>273</v>
      </c>
      <c r="E409" s="170"/>
      <c r="F409" s="171"/>
      <c r="G409" s="11" t="s">
        <v>1211</v>
      </c>
      <c r="H409" s="14">
        <v>0.24</v>
      </c>
      <c r="I409" s="121">
        <f t="shared" si="6"/>
        <v>12</v>
      </c>
      <c r="J409" s="127"/>
    </row>
    <row r="410" spans="1:10" ht="132">
      <c r="A410" s="126"/>
      <c r="B410" s="119">
        <v>50</v>
      </c>
      <c r="C410" s="10" t="s">
        <v>130</v>
      </c>
      <c r="D410" s="130" t="s">
        <v>316</v>
      </c>
      <c r="E410" s="170"/>
      <c r="F410" s="171"/>
      <c r="G410" s="11" t="s">
        <v>1211</v>
      </c>
      <c r="H410" s="14">
        <v>0.24</v>
      </c>
      <c r="I410" s="121">
        <f t="shared" si="6"/>
        <v>12</v>
      </c>
      <c r="J410" s="127"/>
    </row>
    <row r="411" spans="1:10" ht="132">
      <c r="A411" s="126"/>
      <c r="B411" s="119">
        <v>50</v>
      </c>
      <c r="C411" s="10" t="s">
        <v>130</v>
      </c>
      <c r="D411" s="130" t="s">
        <v>275</v>
      </c>
      <c r="E411" s="170"/>
      <c r="F411" s="171"/>
      <c r="G411" s="11" t="s">
        <v>1211</v>
      </c>
      <c r="H411" s="14">
        <v>0.24</v>
      </c>
      <c r="I411" s="121">
        <f t="shared" si="6"/>
        <v>12</v>
      </c>
      <c r="J411" s="127"/>
    </row>
    <row r="412" spans="1:10" ht="120">
      <c r="A412" s="126"/>
      <c r="B412" s="119">
        <v>200</v>
      </c>
      <c r="C412" s="10" t="s">
        <v>1212</v>
      </c>
      <c r="D412" s="130" t="s">
        <v>112</v>
      </c>
      <c r="E412" s="170"/>
      <c r="F412" s="171"/>
      <c r="G412" s="11" t="s">
        <v>1214</v>
      </c>
      <c r="H412" s="14">
        <v>0.24</v>
      </c>
      <c r="I412" s="121">
        <f t="shared" si="6"/>
        <v>48</v>
      </c>
      <c r="J412" s="127"/>
    </row>
    <row r="413" spans="1:10" ht="132">
      <c r="A413" s="126"/>
      <c r="B413" s="119">
        <v>100</v>
      </c>
      <c r="C413" s="10" t="s">
        <v>1215</v>
      </c>
      <c r="D413" s="130"/>
      <c r="E413" s="170"/>
      <c r="F413" s="171"/>
      <c r="G413" s="11" t="s">
        <v>1217</v>
      </c>
      <c r="H413" s="14">
        <v>0.14000000000000001</v>
      </c>
      <c r="I413" s="121">
        <f t="shared" si="6"/>
        <v>14.000000000000002</v>
      </c>
      <c r="J413" s="127"/>
    </row>
    <row r="414" spans="1:10" ht="168">
      <c r="A414" s="126"/>
      <c r="B414" s="119">
        <v>10</v>
      </c>
      <c r="C414" s="10" t="s">
        <v>1218</v>
      </c>
      <c r="D414" s="130" t="s">
        <v>115</v>
      </c>
      <c r="E414" s="170"/>
      <c r="F414" s="171"/>
      <c r="G414" s="11" t="s">
        <v>1220</v>
      </c>
      <c r="H414" s="14">
        <v>0.95</v>
      </c>
      <c r="I414" s="121">
        <f t="shared" si="6"/>
        <v>9.5</v>
      </c>
      <c r="J414" s="127"/>
    </row>
    <row r="415" spans="1:10" ht="168">
      <c r="A415" s="126"/>
      <c r="B415" s="119">
        <v>10</v>
      </c>
      <c r="C415" s="10" t="s">
        <v>1218</v>
      </c>
      <c r="D415" s="130" t="s">
        <v>490</v>
      </c>
      <c r="E415" s="170"/>
      <c r="F415" s="171"/>
      <c r="G415" s="11" t="s">
        <v>1220</v>
      </c>
      <c r="H415" s="14">
        <v>0.95</v>
      </c>
      <c r="I415" s="121">
        <f t="shared" si="6"/>
        <v>9.5</v>
      </c>
      <c r="J415" s="127"/>
    </row>
    <row r="416" spans="1:10" ht="168">
      <c r="A416" s="126"/>
      <c r="B416" s="119">
        <v>10</v>
      </c>
      <c r="C416" s="10" t="s">
        <v>1218</v>
      </c>
      <c r="D416" s="130" t="s">
        <v>1077</v>
      </c>
      <c r="E416" s="170"/>
      <c r="F416" s="171"/>
      <c r="G416" s="11" t="s">
        <v>1220</v>
      </c>
      <c r="H416" s="14">
        <v>0.95</v>
      </c>
      <c r="I416" s="121">
        <f t="shared" si="6"/>
        <v>9.5</v>
      </c>
      <c r="J416" s="127"/>
    </row>
    <row r="417" spans="1:10" ht="168">
      <c r="A417" s="126"/>
      <c r="B417" s="119">
        <v>10</v>
      </c>
      <c r="C417" s="10" t="s">
        <v>1218</v>
      </c>
      <c r="D417" s="130" t="s">
        <v>1221</v>
      </c>
      <c r="E417" s="170"/>
      <c r="F417" s="171"/>
      <c r="G417" s="11" t="s">
        <v>1220</v>
      </c>
      <c r="H417" s="14">
        <v>0.95</v>
      </c>
      <c r="I417" s="121">
        <f t="shared" si="6"/>
        <v>9.5</v>
      </c>
      <c r="J417" s="127"/>
    </row>
    <row r="418" spans="1:10" ht="168">
      <c r="A418" s="126"/>
      <c r="B418" s="119">
        <v>10</v>
      </c>
      <c r="C418" s="10" t="s">
        <v>1218</v>
      </c>
      <c r="D418" s="130" t="s">
        <v>736</v>
      </c>
      <c r="E418" s="170"/>
      <c r="F418" s="171"/>
      <c r="G418" s="11" t="s">
        <v>1220</v>
      </c>
      <c r="H418" s="14">
        <v>0.95</v>
      </c>
      <c r="I418" s="121">
        <f t="shared" si="6"/>
        <v>9.5</v>
      </c>
      <c r="J418" s="127"/>
    </row>
    <row r="419" spans="1:10" ht="360">
      <c r="A419" s="126"/>
      <c r="B419" s="119">
        <v>1</v>
      </c>
      <c r="C419" s="10" t="s">
        <v>1222</v>
      </c>
      <c r="D419" s="130" t="s">
        <v>705</v>
      </c>
      <c r="E419" s="170"/>
      <c r="F419" s="171"/>
      <c r="G419" s="11" t="s">
        <v>1224</v>
      </c>
      <c r="H419" s="14">
        <v>27.4</v>
      </c>
      <c r="I419" s="121">
        <f t="shared" si="6"/>
        <v>27.4</v>
      </c>
      <c r="J419" s="127"/>
    </row>
    <row r="420" spans="1:10" ht="108">
      <c r="A420" s="126"/>
      <c r="B420" s="119">
        <v>10</v>
      </c>
      <c r="C420" s="10" t="s">
        <v>1225</v>
      </c>
      <c r="D420" s="130" t="s">
        <v>745</v>
      </c>
      <c r="E420" s="170"/>
      <c r="F420" s="171"/>
      <c r="G420" s="11" t="s">
        <v>1227</v>
      </c>
      <c r="H420" s="14">
        <v>1.84</v>
      </c>
      <c r="I420" s="121">
        <f t="shared" si="6"/>
        <v>18.400000000000002</v>
      </c>
      <c r="J420" s="127"/>
    </row>
    <row r="421" spans="1:10" ht="108">
      <c r="A421" s="126"/>
      <c r="B421" s="119">
        <v>10</v>
      </c>
      <c r="C421" s="10" t="s">
        <v>1225</v>
      </c>
      <c r="D421" s="130" t="s">
        <v>733</v>
      </c>
      <c r="E421" s="170"/>
      <c r="F421" s="171"/>
      <c r="G421" s="11" t="s">
        <v>1227</v>
      </c>
      <c r="H421" s="14">
        <v>2.14</v>
      </c>
      <c r="I421" s="121">
        <f t="shared" si="6"/>
        <v>21.400000000000002</v>
      </c>
      <c r="J421" s="127"/>
    </row>
    <row r="422" spans="1:10" ht="108">
      <c r="A422" s="126"/>
      <c r="B422" s="119">
        <v>10</v>
      </c>
      <c r="C422" s="10" t="s">
        <v>1225</v>
      </c>
      <c r="D422" s="130" t="s">
        <v>978</v>
      </c>
      <c r="E422" s="170"/>
      <c r="F422" s="171"/>
      <c r="G422" s="11" t="s">
        <v>1227</v>
      </c>
      <c r="H422" s="14">
        <v>2.4900000000000002</v>
      </c>
      <c r="I422" s="121">
        <f t="shared" si="6"/>
        <v>24.900000000000002</v>
      </c>
      <c r="J422" s="127"/>
    </row>
    <row r="423" spans="1:10" ht="108">
      <c r="A423" s="126"/>
      <c r="B423" s="119">
        <v>10</v>
      </c>
      <c r="C423" s="10" t="s">
        <v>1225</v>
      </c>
      <c r="D423" s="130" t="s">
        <v>1030</v>
      </c>
      <c r="E423" s="170"/>
      <c r="F423" s="171"/>
      <c r="G423" s="11" t="s">
        <v>1227</v>
      </c>
      <c r="H423" s="14">
        <v>2.99</v>
      </c>
      <c r="I423" s="121">
        <f t="shared" si="6"/>
        <v>29.900000000000002</v>
      </c>
      <c r="J423" s="127"/>
    </row>
    <row r="424" spans="1:10" ht="60">
      <c r="A424" s="126"/>
      <c r="B424" s="119">
        <v>20</v>
      </c>
      <c r="C424" s="10" t="s">
        <v>1231</v>
      </c>
      <c r="D424" s="130" t="s">
        <v>745</v>
      </c>
      <c r="E424" s="170"/>
      <c r="F424" s="171"/>
      <c r="G424" s="11" t="s">
        <v>1233</v>
      </c>
      <c r="H424" s="14">
        <v>1.24</v>
      </c>
      <c r="I424" s="121">
        <f t="shared" si="6"/>
        <v>24.8</v>
      </c>
      <c r="J424" s="127"/>
    </row>
    <row r="425" spans="1:10" ht="60">
      <c r="A425" s="126"/>
      <c r="B425" s="119">
        <v>20</v>
      </c>
      <c r="C425" s="10" t="s">
        <v>1231</v>
      </c>
      <c r="D425" s="130" t="s">
        <v>733</v>
      </c>
      <c r="E425" s="170"/>
      <c r="F425" s="171"/>
      <c r="G425" s="11" t="s">
        <v>1233</v>
      </c>
      <c r="H425" s="14">
        <v>1.44</v>
      </c>
      <c r="I425" s="121">
        <f t="shared" si="6"/>
        <v>28.799999999999997</v>
      </c>
      <c r="J425" s="127"/>
    </row>
    <row r="426" spans="1:10" ht="60">
      <c r="A426" s="126"/>
      <c r="B426" s="119">
        <v>20</v>
      </c>
      <c r="C426" s="10" t="s">
        <v>1231</v>
      </c>
      <c r="D426" s="130" t="s">
        <v>978</v>
      </c>
      <c r="E426" s="170"/>
      <c r="F426" s="171"/>
      <c r="G426" s="11" t="s">
        <v>1233</v>
      </c>
      <c r="H426" s="14">
        <v>1.64</v>
      </c>
      <c r="I426" s="121">
        <f t="shared" si="6"/>
        <v>32.799999999999997</v>
      </c>
      <c r="J426" s="127"/>
    </row>
    <row r="427" spans="1:10" ht="60">
      <c r="A427" s="126"/>
      <c r="B427" s="119">
        <v>20</v>
      </c>
      <c r="C427" s="10" t="s">
        <v>1231</v>
      </c>
      <c r="D427" s="130" t="s">
        <v>735</v>
      </c>
      <c r="E427" s="170"/>
      <c r="F427" s="171"/>
      <c r="G427" s="11" t="s">
        <v>1233</v>
      </c>
      <c r="H427" s="14">
        <v>2.19</v>
      </c>
      <c r="I427" s="121">
        <f t="shared" si="6"/>
        <v>43.8</v>
      </c>
      <c r="J427" s="127"/>
    </row>
    <row r="428" spans="1:10" ht="60">
      <c r="A428" s="126"/>
      <c r="B428" s="119">
        <v>20</v>
      </c>
      <c r="C428" s="10" t="s">
        <v>1231</v>
      </c>
      <c r="D428" s="130" t="s">
        <v>738</v>
      </c>
      <c r="E428" s="170"/>
      <c r="F428" s="171"/>
      <c r="G428" s="11" t="s">
        <v>1233</v>
      </c>
      <c r="H428" s="14">
        <v>2.44</v>
      </c>
      <c r="I428" s="121">
        <f t="shared" si="6"/>
        <v>48.8</v>
      </c>
      <c r="J428" s="127"/>
    </row>
    <row r="429" spans="1:10" ht="60">
      <c r="A429" s="126"/>
      <c r="B429" s="119">
        <v>10</v>
      </c>
      <c r="C429" s="10" t="s">
        <v>1238</v>
      </c>
      <c r="D429" s="130" t="s">
        <v>785</v>
      </c>
      <c r="E429" s="170"/>
      <c r="F429" s="171"/>
      <c r="G429" s="11" t="s">
        <v>1240</v>
      </c>
      <c r="H429" s="14">
        <v>0.59</v>
      </c>
      <c r="I429" s="121">
        <f t="shared" si="6"/>
        <v>5.8999999999999995</v>
      </c>
      <c r="J429" s="127"/>
    </row>
    <row r="430" spans="1:10" ht="60">
      <c r="A430" s="126"/>
      <c r="B430" s="119">
        <v>10</v>
      </c>
      <c r="C430" s="10" t="s">
        <v>1238</v>
      </c>
      <c r="D430" s="130" t="s">
        <v>735</v>
      </c>
      <c r="E430" s="170"/>
      <c r="F430" s="171"/>
      <c r="G430" s="11" t="s">
        <v>1240</v>
      </c>
      <c r="H430" s="14">
        <v>1.79</v>
      </c>
      <c r="I430" s="121">
        <f t="shared" si="6"/>
        <v>17.899999999999999</v>
      </c>
      <c r="J430" s="127"/>
    </row>
    <row r="431" spans="1:10" ht="60">
      <c r="A431" s="126"/>
      <c r="B431" s="119">
        <v>10</v>
      </c>
      <c r="C431" s="10" t="s">
        <v>1238</v>
      </c>
      <c r="D431" s="130" t="s">
        <v>738</v>
      </c>
      <c r="E431" s="170"/>
      <c r="F431" s="171"/>
      <c r="G431" s="11" t="s">
        <v>1240</v>
      </c>
      <c r="H431" s="14">
        <v>2.04</v>
      </c>
      <c r="I431" s="121">
        <f t="shared" si="6"/>
        <v>20.399999999999999</v>
      </c>
      <c r="J431" s="127"/>
    </row>
    <row r="432" spans="1:10" ht="72">
      <c r="A432" s="126"/>
      <c r="B432" s="119">
        <v>20</v>
      </c>
      <c r="C432" s="10" t="s">
        <v>1243</v>
      </c>
      <c r="D432" s="130" t="s">
        <v>785</v>
      </c>
      <c r="E432" s="170"/>
      <c r="F432" s="171"/>
      <c r="G432" s="11" t="s">
        <v>1245</v>
      </c>
      <c r="H432" s="14">
        <v>0.69</v>
      </c>
      <c r="I432" s="121">
        <f t="shared" si="6"/>
        <v>13.799999999999999</v>
      </c>
      <c r="J432" s="127"/>
    </row>
    <row r="433" spans="1:10" ht="72">
      <c r="A433" s="126"/>
      <c r="B433" s="119">
        <v>20</v>
      </c>
      <c r="C433" s="10" t="s">
        <v>1243</v>
      </c>
      <c r="D433" s="130" t="s">
        <v>729</v>
      </c>
      <c r="E433" s="170"/>
      <c r="F433" s="171"/>
      <c r="G433" s="11" t="s">
        <v>1245</v>
      </c>
      <c r="H433" s="14">
        <v>0.76</v>
      </c>
      <c r="I433" s="121">
        <f t="shared" si="6"/>
        <v>15.2</v>
      </c>
      <c r="J433" s="127"/>
    </row>
    <row r="434" spans="1:10" ht="72">
      <c r="A434" s="126"/>
      <c r="B434" s="119">
        <v>20</v>
      </c>
      <c r="C434" s="10" t="s">
        <v>1243</v>
      </c>
      <c r="D434" s="130" t="s">
        <v>972</v>
      </c>
      <c r="E434" s="170"/>
      <c r="F434" s="171"/>
      <c r="G434" s="11" t="s">
        <v>1245</v>
      </c>
      <c r="H434" s="14">
        <v>0.89</v>
      </c>
      <c r="I434" s="121">
        <f t="shared" si="6"/>
        <v>17.8</v>
      </c>
      <c r="J434" s="127"/>
    </row>
    <row r="435" spans="1:10" ht="72">
      <c r="A435" s="126"/>
      <c r="B435" s="119">
        <v>20</v>
      </c>
      <c r="C435" s="10" t="s">
        <v>1243</v>
      </c>
      <c r="D435" s="130" t="s">
        <v>1025</v>
      </c>
      <c r="E435" s="170"/>
      <c r="F435" s="171"/>
      <c r="G435" s="11" t="s">
        <v>1245</v>
      </c>
      <c r="H435" s="14">
        <v>1.04</v>
      </c>
      <c r="I435" s="121">
        <f t="shared" si="6"/>
        <v>20.8</v>
      </c>
      <c r="J435" s="127"/>
    </row>
    <row r="436" spans="1:10" ht="72">
      <c r="A436" s="126"/>
      <c r="B436" s="119">
        <v>20</v>
      </c>
      <c r="C436" s="10" t="s">
        <v>1243</v>
      </c>
      <c r="D436" s="130" t="s">
        <v>745</v>
      </c>
      <c r="E436" s="170"/>
      <c r="F436" s="171"/>
      <c r="G436" s="11" t="s">
        <v>1245</v>
      </c>
      <c r="H436" s="14">
        <v>1.24</v>
      </c>
      <c r="I436" s="121">
        <f t="shared" si="6"/>
        <v>24.8</v>
      </c>
      <c r="J436" s="127"/>
    </row>
    <row r="437" spans="1:10" ht="72">
      <c r="A437" s="126"/>
      <c r="B437" s="119">
        <v>10</v>
      </c>
      <c r="C437" s="10" t="s">
        <v>1243</v>
      </c>
      <c r="D437" s="130" t="s">
        <v>978</v>
      </c>
      <c r="E437" s="170"/>
      <c r="F437" s="171"/>
      <c r="G437" s="11" t="s">
        <v>1245</v>
      </c>
      <c r="H437" s="14">
        <v>1.64</v>
      </c>
      <c r="I437" s="121">
        <f t="shared" si="6"/>
        <v>16.399999999999999</v>
      </c>
      <c r="J437" s="127"/>
    </row>
    <row r="438" spans="1:10" ht="72">
      <c r="A438" s="126"/>
      <c r="B438" s="119">
        <v>10</v>
      </c>
      <c r="C438" s="10" t="s">
        <v>1243</v>
      </c>
      <c r="D438" s="130" t="s">
        <v>1030</v>
      </c>
      <c r="E438" s="170"/>
      <c r="F438" s="171"/>
      <c r="G438" s="11" t="s">
        <v>1245</v>
      </c>
      <c r="H438" s="14">
        <v>1.94</v>
      </c>
      <c r="I438" s="121">
        <f t="shared" si="6"/>
        <v>19.399999999999999</v>
      </c>
      <c r="J438" s="127"/>
    </row>
    <row r="439" spans="1:10" ht="72">
      <c r="A439" s="126"/>
      <c r="B439" s="119">
        <v>10</v>
      </c>
      <c r="C439" s="10" t="s">
        <v>1243</v>
      </c>
      <c r="D439" s="130" t="s">
        <v>735</v>
      </c>
      <c r="E439" s="170"/>
      <c r="F439" s="171"/>
      <c r="G439" s="11" t="s">
        <v>1245</v>
      </c>
      <c r="H439" s="14">
        <v>2.19</v>
      </c>
      <c r="I439" s="121">
        <f t="shared" si="6"/>
        <v>21.9</v>
      </c>
      <c r="J439" s="127"/>
    </row>
    <row r="440" spans="1:10" ht="72">
      <c r="A440" s="126"/>
      <c r="B440" s="119">
        <v>10</v>
      </c>
      <c r="C440" s="10" t="s">
        <v>1243</v>
      </c>
      <c r="D440" s="130" t="s">
        <v>738</v>
      </c>
      <c r="E440" s="170"/>
      <c r="F440" s="171"/>
      <c r="G440" s="11" t="s">
        <v>1245</v>
      </c>
      <c r="H440" s="14">
        <v>2.44</v>
      </c>
      <c r="I440" s="121">
        <f t="shared" si="6"/>
        <v>24.4</v>
      </c>
      <c r="J440" s="127"/>
    </row>
    <row r="441" spans="1:10" ht="60">
      <c r="A441" s="126"/>
      <c r="B441" s="119">
        <v>4</v>
      </c>
      <c r="C441" s="10" t="s">
        <v>1254</v>
      </c>
      <c r="D441" s="130" t="s">
        <v>735</v>
      </c>
      <c r="E441" s="170"/>
      <c r="F441" s="171"/>
      <c r="G441" s="11" t="s">
        <v>1256</v>
      </c>
      <c r="H441" s="14">
        <v>4.84</v>
      </c>
      <c r="I441" s="121">
        <f t="shared" si="6"/>
        <v>19.36</v>
      </c>
      <c r="J441" s="127"/>
    </row>
    <row r="442" spans="1:10" ht="96">
      <c r="A442" s="126"/>
      <c r="B442" s="119">
        <v>6</v>
      </c>
      <c r="C442" s="10" t="s">
        <v>1257</v>
      </c>
      <c r="D442" s="130" t="s">
        <v>745</v>
      </c>
      <c r="E442" s="170"/>
      <c r="F442" s="171"/>
      <c r="G442" s="11" t="s">
        <v>1259</v>
      </c>
      <c r="H442" s="14">
        <v>1.34</v>
      </c>
      <c r="I442" s="121">
        <f t="shared" si="6"/>
        <v>8.0400000000000009</v>
      </c>
      <c r="J442" s="127"/>
    </row>
    <row r="443" spans="1:10" ht="96">
      <c r="A443" s="126"/>
      <c r="B443" s="119">
        <v>6</v>
      </c>
      <c r="C443" s="10" t="s">
        <v>1257</v>
      </c>
      <c r="D443" s="130" t="s">
        <v>735</v>
      </c>
      <c r="E443" s="170"/>
      <c r="F443" s="171"/>
      <c r="G443" s="11" t="s">
        <v>1259</v>
      </c>
      <c r="H443" s="14">
        <v>2.59</v>
      </c>
      <c r="I443" s="121">
        <f t="shared" si="6"/>
        <v>15.54</v>
      </c>
      <c r="J443" s="127"/>
    </row>
    <row r="444" spans="1:10" ht="60">
      <c r="A444" s="126"/>
      <c r="B444" s="119">
        <v>4</v>
      </c>
      <c r="C444" s="10" t="s">
        <v>1261</v>
      </c>
      <c r="D444" s="130" t="s">
        <v>738</v>
      </c>
      <c r="E444" s="170"/>
      <c r="F444" s="171"/>
      <c r="G444" s="11" t="s">
        <v>1263</v>
      </c>
      <c r="H444" s="14">
        <v>2.94</v>
      </c>
      <c r="I444" s="121">
        <f t="shared" si="6"/>
        <v>11.76</v>
      </c>
      <c r="J444" s="127"/>
    </row>
    <row r="445" spans="1:10" ht="72">
      <c r="A445" s="126"/>
      <c r="B445" s="119">
        <v>6</v>
      </c>
      <c r="C445" s="10" t="s">
        <v>1264</v>
      </c>
      <c r="D445" s="130" t="s">
        <v>738</v>
      </c>
      <c r="E445" s="170"/>
      <c r="F445" s="171"/>
      <c r="G445" s="11" t="s">
        <v>1266</v>
      </c>
      <c r="H445" s="14">
        <v>3.74</v>
      </c>
      <c r="I445" s="121">
        <f t="shared" si="6"/>
        <v>22.44</v>
      </c>
      <c r="J445" s="127"/>
    </row>
    <row r="446" spans="1:10" ht="120">
      <c r="A446" s="126"/>
      <c r="B446" s="119">
        <v>6</v>
      </c>
      <c r="C446" s="10" t="s">
        <v>1267</v>
      </c>
      <c r="D446" s="130" t="s">
        <v>1025</v>
      </c>
      <c r="E446" s="170"/>
      <c r="F446" s="171"/>
      <c r="G446" s="11" t="s">
        <v>1269</v>
      </c>
      <c r="H446" s="14">
        <v>1.84</v>
      </c>
      <c r="I446" s="121">
        <f t="shared" si="6"/>
        <v>11.040000000000001</v>
      </c>
      <c r="J446" s="127"/>
    </row>
    <row r="447" spans="1:10" ht="120">
      <c r="A447" s="126"/>
      <c r="B447" s="119">
        <v>4</v>
      </c>
      <c r="C447" s="10" t="s">
        <v>1267</v>
      </c>
      <c r="D447" s="130" t="s">
        <v>738</v>
      </c>
      <c r="E447" s="170"/>
      <c r="F447" s="171"/>
      <c r="G447" s="11" t="s">
        <v>1269</v>
      </c>
      <c r="H447" s="14">
        <v>2.99</v>
      </c>
      <c r="I447" s="121">
        <f t="shared" si="6"/>
        <v>11.96</v>
      </c>
      <c r="J447" s="127"/>
    </row>
    <row r="448" spans="1:10" ht="96">
      <c r="A448" s="126"/>
      <c r="B448" s="119">
        <v>5</v>
      </c>
      <c r="C448" s="10" t="s">
        <v>1271</v>
      </c>
      <c r="D448" s="130" t="s">
        <v>1273</v>
      </c>
      <c r="E448" s="170"/>
      <c r="F448" s="171"/>
      <c r="G448" s="11" t="s">
        <v>1274</v>
      </c>
      <c r="H448" s="14">
        <v>0.94</v>
      </c>
      <c r="I448" s="121">
        <f t="shared" si="6"/>
        <v>4.6999999999999993</v>
      </c>
      <c r="J448" s="127"/>
    </row>
    <row r="449" spans="1:10" ht="96">
      <c r="A449" s="126"/>
      <c r="B449" s="119">
        <v>5</v>
      </c>
      <c r="C449" s="10" t="s">
        <v>1271</v>
      </c>
      <c r="D449" s="130" t="s">
        <v>1276</v>
      </c>
      <c r="E449" s="170"/>
      <c r="F449" s="171"/>
      <c r="G449" s="11" t="s">
        <v>1274</v>
      </c>
      <c r="H449" s="14">
        <v>1.0900000000000001</v>
      </c>
      <c r="I449" s="121">
        <f t="shared" si="6"/>
        <v>5.45</v>
      </c>
      <c r="J449" s="127"/>
    </row>
    <row r="450" spans="1:10" ht="60">
      <c r="A450" s="126"/>
      <c r="B450" s="119">
        <v>10</v>
      </c>
      <c r="C450" s="10" t="s">
        <v>1277</v>
      </c>
      <c r="D450" s="130" t="s">
        <v>1025</v>
      </c>
      <c r="E450" s="170"/>
      <c r="F450" s="171"/>
      <c r="G450" s="11" t="s">
        <v>1279</v>
      </c>
      <c r="H450" s="14">
        <v>0.99</v>
      </c>
      <c r="I450" s="121">
        <f t="shared" si="6"/>
        <v>9.9</v>
      </c>
      <c r="J450" s="127"/>
    </row>
    <row r="451" spans="1:10" ht="60">
      <c r="A451" s="126"/>
      <c r="B451" s="119">
        <v>10</v>
      </c>
      <c r="C451" s="10" t="s">
        <v>1277</v>
      </c>
      <c r="D451" s="130" t="s">
        <v>745</v>
      </c>
      <c r="E451" s="170"/>
      <c r="F451" s="171"/>
      <c r="G451" s="11" t="s">
        <v>1279</v>
      </c>
      <c r="H451" s="14">
        <v>1.04</v>
      </c>
      <c r="I451" s="121">
        <f t="shared" si="6"/>
        <v>10.4</v>
      </c>
      <c r="J451" s="127"/>
    </row>
    <row r="452" spans="1:10" ht="60">
      <c r="A452" s="126"/>
      <c r="B452" s="119">
        <v>10</v>
      </c>
      <c r="C452" s="10" t="s">
        <v>1277</v>
      </c>
      <c r="D452" s="130" t="s">
        <v>733</v>
      </c>
      <c r="E452" s="170"/>
      <c r="F452" s="171"/>
      <c r="G452" s="11" t="s">
        <v>1279</v>
      </c>
      <c r="H452" s="14">
        <v>1.0900000000000001</v>
      </c>
      <c r="I452" s="121">
        <f t="shared" si="6"/>
        <v>10.9</v>
      </c>
      <c r="J452" s="127"/>
    </row>
    <row r="453" spans="1:10" ht="60">
      <c r="A453" s="126"/>
      <c r="B453" s="119">
        <v>10</v>
      </c>
      <c r="C453" s="10" t="s">
        <v>1277</v>
      </c>
      <c r="D453" s="130" t="s">
        <v>978</v>
      </c>
      <c r="E453" s="170"/>
      <c r="F453" s="171"/>
      <c r="G453" s="11" t="s">
        <v>1279</v>
      </c>
      <c r="H453" s="14">
        <v>1.19</v>
      </c>
      <c r="I453" s="121">
        <f t="shared" si="6"/>
        <v>11.899999999999999</v>
      </c>
      <c r="J453" s="127"/>
    </row>
    <row r="454" spans="1:10" ht="60">
      <c r="A454" s="126"/>
      <c r="B454" s="119">
        <v>10</v>
      </c>
      <c r="C454" s="10" t="s">
        <v>1277</v>
      </c>
      <c r="D454" s="130" t="s">
        <v>1030</v>
      </c>
      <c r="E454" s="170"/>
      <c r="F454" s="171"/>
      <c r="G454" s="11" t="s">
        <v>1279</v>
      </c>
      <c r="H454" s="14">
        <v>1.29</v>
      </c>
      <c r="I454" s="121">
        <f t="shared" si="6"/>
        <v>12.9</v>
      </c>
      <c r="J454" s="127"/>
    </row>
    <row r="455" spans="1:10" ht="60">
      <c r="A455" s="126"/>
      <c r="B455" s="119">
        <v>10</v>
      </c>
      <c r="C455" s="10" t="s">
        <v>1277</v>
      </c>
      <c r="D455" s="130" t="s">
        <v>738</v>
      </c>
      <c r="E455" s="170"/>
      <c r="F455" s="171"/>
      <c r="G455" s="11" t="s">
        <v>1279</v>
      </c>
      <c r="H455" s="14">
        <v>1.59</v>
      </c>
      <c r="I455" s="121">
        <f t="shared" si="6"/>
        <v>15.9</v>
      </c>
      <c r="J455" s="127"/>
    </row>
    <row r="456" spans="1:10" ht="60">
      <c r="A456" s="126"/>
      <c r="B456" s="119">
        <v>10</v>
      </c>
      <c r="C456" s="10" t="s">
        <v>1277</v>
      </c>
      <c r="D456" s="130" t="s">
        <v>742</v>
      </c>
      <c r="E456" s="170"/>
      <c r="F456" s="171"/>
      <c r="G456" s="11" t="s">
        <v>1279</v>
      </c>
      <c r="H456" s="14">
        <v>1.89</v>
      </c>
      <c r="I456" s="121">
        <f t="shared" si="6"/>
        <v>18.899999999999999</v>
      </c>
      <c r="J456" s="127"/>
    </row>
    <row r="457" spans="1:10" ht="72">
      <c r="A457" s="126"/>
      <c r="B457" s="119">
        <v>6</v>
      </c>
      <c r="C457" s="10" t="s">
        <v>1286</v>
      </c>
      <c r="D457" s="130" t="s">
        <v>742</v>
      </c>
      <c r="E457" s="170"/>
      <c r="F457" s="171"/>
      <c r="G457" s="11" t="s">
        <v>1288</v>
      </c>
      <c r="H457" s="14">
        <v>1.89</v>
      </c>
      <c r="I457" s="121">
        <f t="shared" si="6"/>
        <v>11.34</v>
      </c>
      <c r="J457" s="127"/>
    </row>
    <row r="458" spans="1:10" ht="60">
      <c r="A458" s="126"/>
      <c r="B458" s="119">
        <v>10</v>
      </c>
      <c r="C458" s="10" t="s">
        <v>1289</v>
      </c>
      <c r="D458" s="130" t="s">
        <v>785</v>
      </c>
      <c r="E458" s="170"/>
      <c r="F458" s="171"/>
      <c r="G458" s="11" t="s">
        <v>1291</v>
      </c>
      <c r="H458" s="14">
        <v>0.89</v>
      </c>
      <c r="I458" s="121">
        <f t="shared" si="6"/>
        <v>8.9</v>
      </c>
      <c r="J458" s="127"/>
    </row>
    <row r="459" spans="1:10" ht="60">
      <c r="A459" s="126"/>
      <c r="B459" s="119">
        <v>10</v>
      </c>
      <c r="C459" s="10" t="s">
        <v>1289</v>
      </c>
      <c r="D459" s="130" t="s">
        <v>729</v>
      </c>
      <c r="E459" s="170"/>
      <c r="F459" s="171"/>
      <c r="G459" s="11" t="s">
        <v>1291</v>
      </c>
      <c r="H459" s="14">
        <v>0.99</v>
      </c>
      <c r="I459" s="121">
        <f t="shared" si="6"/>
        <v>9.9</v>
      </c>
      <c r="J459" s="127"/>
    </row>
    <row r="460" spans="1:10" ht="60">
      <c r="A460" s="126"/>
      <c r="B460" s="119">
        <v>20</v>
      </c>
      <c r="C460" s="10" t="s">
        <v>1289</v>
      </c>
      <c r="D460" s="130" t="s">
        <v>745</v>
      </c>
      <c r="E460" s="170"/>
      <c r="F460" s="171"/>
      <c r="G460" s="11" t="s">
        <v>1291</v>
      </c>
      <c r="H460" s="14">
        <v>1.59</v>
      </c>
      <c r="I460" s="121">
        <f t="shared" si="6"/>
        <v>31.8</v>
      </c>
      <c r="J460" s="127"/>
    </row>
    <row r="461" spans="1:10" ht="48">
      <c r="A461" s="126"/>
      <c r="B461" s="119">
        <v>20</v>
      </c>
      <c r="C461" s="10" t="s">
        <v>1294</v>
      </c>
      <c r="D461" s="130" t="s">
        <v>785</v>
      </c>
      <c r="E461" s="170"/>
      <c r="F461" s="171"/>
      <c r="G461" s="11" t="s">
        <v>1296</v>
      </c>
      <c r="H461" s="14">
        <v>0.89</v>
      </c>
      <c r="I461" s="121">
        <f t="shared" si="6"/>
        <v>17.8</v>
      </c>
      <c r="J461" s="127"/>
    </row>
    <row r="462" spans="1:10" ht="48">
      <c r="A462" s="126"/>
      <c r="B462" s="119">
        <v>20</v>
      </c>
      <c r="C462" s="10" t="s">
        <v>1294</v>
      </c>
      <c r="D462" s="130" t="s">
        <v>729</v>
      </c>
      <c r="E462" s="170"/>
      <c r="F462" s="171"/>
      <c r="G462" s="11" t="s">
        <v>1296</v>
      </c>
      <c r="H462" s="14">
        <v>0.94</v>
      </c>
      <c r="I462" s="121">
        <f t="shared" si="6"/>
        <v>18.799999999999997</v>
      </c>
      <c r="J462" s="127"/>
    </row>
    <row r="463" spans="1:10" ht="48">
      <c r="A463" s="126"/>
      <c r="B463" s="119">
        <v>20</v>
      </c>
      <c r="C463" s="10" t="s">
        <v>1294</v>
      </c>
      <c r="D463" s="130" t="s">
        <v>745</v>
      </c>
      <c r="E463" s="170"/>
      <c r="F463" s="171"/>
      <c r="G463" s="11" t="s">
        <v>1296</v>
      </c>
      <c r="H463" s="14">
        <v>1.19</v>
      </c>
      <c r="I463" s="121">
        <f t="shared" si="6"/>
        <v>23.799999999999997</v>
      </c>
      <c r="J463" s="127"/>
    </row>
    <row r="464" spans="1:10" ht="48">
      <c r="A464" s="126"/>
      <c r="B464" s="119">
        <v>20</v>
      </c>
      <c r="C464" s="10" t="s">
        <v>1294</v>
      </c>
      <c r="D464" s="130" t="s">
        <v>733</v>
      </c>
      <c r="E464" s="170"/>
      <c r="F464" s="171"/>
      <c r="G464" s="11" t="s">
        <v>1296</v>
      </c>
      <c r="H464" s="14">
        <v>1.29</v>
      </c>
      <c r="I464" s="121">
        <f t="shared" si="6"/>
        <v>25.8</v>
      </c>
      <c r="J464" s="127"/>
    </row>
    <row r="465" spans="1:10" ht="48">
      <c r="A465" s="126"/>
      <c r="B465" s="119">
        <v>20</v>
      </c>
      <c r="C465" s="10" t="s">
        <v>1294</v>
      </c>
      <c r="D465" s="130" t="s">
        <v>978</v>
      </c>
      <c r="E465" s="170"/>
      <c r="F465" s="171"/>
      <c r="G465" s="11" t="s">
        <v>1296</v>
      </c>
      <c r="H465" s="14">
        <v>1.39</v>
      </c>
      <c r="I465" s="121">
        <f t="shared" si="6"/>
        <v>27.799999999999997</v>
      </c>
      <c r="J465" s="127"/>
    </row>
    <row r="466" spans="1:10" ht="48">
      <c r="A466" s="126"/>
      <c r="B466" s="119">
        <v>20</v>
      </c>
      <c r="C466" s="10" t="s">
        <v>1294</v>
      </c>
      <c r="D466" s="130" t="s">
        <v>1030</v>
      </c>
      <c r="E466" s="170"/>
      <c r="F466" s="171"/>
      <c r="G466" s="11" t="s">
        <v>1296</v>
      </c>
      <c r="H466" s="14">
        <v>1.49</v>
      </c>
      <c r="I466" s="121">
        <f t="shared" si="6"/>
        <v>29.8</v>
      </c>
      <c r="J466" s="127"/>
    </row>
    <row r="467" spans="1:10" ht="48">
      <c r="A467" s="126"/>
      <c r="B467" s="119">
        <v>20</v>
      </c>
      <c r="C467" s="10" t="s">
        <v>1294</v>
      </c>
      <c r="D467" s="130" t="s">
        <v>735</v>
      </c>
      <c r="E467" s="170"/>
      <c r="F467" s="171"/>
      <c r="G467" s="11" t="s">
        <v>1296</v>
      </c>
      <c r="H467" s="14">
        <v>1.64</v>
      </c>
      <c r="I467" s="121">
        <f t="shared" si="6"/>
        <v>32.799999999999997</v>
      </c>
      <c r="J467" s="127"/>
    </row>
    <row r="468" spans="1:10" ht="48">
      <c r="A468" s="126"/>
      <c r="B468" s="119">
        <v>20</v>
      </c>
      <c r="C468" s="10" t="s">
        <v>1294</v>
      </c>
      <c r="D468" s="130" t="s">
        <v>1304</v>
      </c>
      <c r="E468" s="170"/>
      <c r="F468" s="171"/>
      <c r="G468" s="11" t="s">
        <v>1296</v>
      </c>
      <c r="H468" s="14">
        <v>1.74</v>
      </c>
      <c r="I468" s="121">
        <f t="shared" si="6"/>
        <v>34.799999999999997</v>
      </c>
      <c r="J468" s="127"/>
    </row>
    <row r="469" spans="1:10" ht="48">
      <c r="A469" s="126"/>
      <c r="B469" s="119">
        <v>20</v>
      </c>
      <c r="C469" s="10" t="s">
        <v>1294</v>
      </c>
      <c r="D469" s="130" t="s">
        <v>738</v>
      </c>
      <c r="E469" s="170"/>
      <c r="F469" s="171"/>
      <c r="G469" s="11" t="s">
        <v>1296</v>
      </c>
      <c r="H469" s="14">
        <v>1.84</v>
      </c>
      <c r="I469" s="121">
        <f t="shared" si="6"/>
        <v>36.800000000000004</v>
      </c>
      <c r="J469" s="127"/>
    </row>
    <row r="470" spans="1:10" ht="48">
      <c r="A470" s="126"/>
      <c r="B470" s="119">
        <v>20</v>
      </c>
      <c r="C470" s="10" t="s">
        <v>1294</v>
      </c>
      <c r="D470" s="130" t="s">
        <v>740</v>
      </c>
      <c r="E470" s="170"/>
      <c r="F470" s="171"/>
      <c r="G470" s="11" t="s">
        <v>1296</v>
      </c>
      <c r="H470" s="14">
        <v>2.04</v>
      </c>
      <c r="I470" s="121">
        <f t="shared" ref="I470:I533" si="7">H470*B470</f>
        <v>40.799999999999997</v>
      </c>
      <c r="J470" s="127"/>
    </row>
    <row r="471" spans="1:10" ht="48">
      <c r="A471" s="126"/>
      <c r="B471" s="119">
        <v>20</v>
      </c>
      <c r="C471" s="10" t="s">
        <v>1294</v>
      </c>
      <c r="D471" s="130" t="s">
        <v>742</v>
      </c>
      <c r="E471" s="170"/>
      <c r="F471" s="171"/>
      <c r="G471" s="11" t="s">
        <v>1296</v>
      </c>
      <c r="H471" s="14">
        <v>2.2400000000000002</v>
      </c>
      <c r="I471" s="121">
        <f t="shared" si="7"/>
        <v>44.800000000000004</v>
      </c>
      <c r="J471" s="127"/>
    </row>
    <row r="472" spans="1:10" ht="192">
      <c r="A472" s="126"/>
      <c r="B472" s="119">
        <v>5</v>
      </c>
      <c r="C472" s="10" t="s">
        <v>1308</v>
      </c>
      <c r="D472" s="130" t="s">
        <v>30</v>
      </c>
      <c r="E472" s="170"/>
      <c r="F472" s="171"/>
      <c r="G472" s="11" t="s">
        <v>1310</v>
      </c>
      <c r="H472" s="14">
        <v>1.8</v>
      </c>
      <c r="I472" s="121">
        <f t="shared" si="7"/>
        <v>9</v>
      </c>
      <c r="J472" s="127"/>
    </row>
    <row r="473" spans="1:10" ht="192">
      <c r="A473" s="126"/>
      <c r="B473" s="119">
        <v>5</v>
      </c>
      <c r="C473" s="10" t="s">
        <v>1311</v>
      </c>
      <c r="D473" s="130" t="s">
        <v>30</v>
      </c>
      <c r="E473" s="170"/>
      <c r="F473" s="171"/>
      <c r="G473" s="11" t="s">
        <v>1313</v>
      </c>
      <c r="H473" s="14">
        <v>1.99</v>
      </c>
      <c r="I473" s="121">
        <f t="shared" si="7"/>
        <v>9.9499999999999993</v>
      </c>
      <c r="J473" s="127"/>
    </row>
    <row r="474" spans="1:10" ht="180">
      <c r="A474" s="126"/>
      <c r="B474" s="119">
        <v>5</v>
      </c>
      <c r="C474" s="10" t="s">
        <v>1314</v>
      </c>
      <c r="D474" s="130" t="s">
        <v>30</v>
      </c>
      <c r="E474" s="170"/>
      <c r="F474" s="171"/>
      <c r="G474" s="11" t="s">
        <v>1316</v>
      </c>
      <c r="H474" s="14">
        <v>1.53</v>
      </c>
      <c r="I474" s="121">
        <f t="shared" si="7"/>
        <v>7.65</v>
      </c>
      <c r="J474" s="127"/>
    </row>
    <row r="475" spans="1:10" ht="180">
      <c r="A475" s="126"/>
      <c r="B475" s="119">
        <v>5</v>
      </c>
      <c r="C475" s="10" t="s">
        <v>1317</v>
      </c>
      <c r="D475" s="130" t="s">
        <v>30</v>
      </c>
      <c r="E475" s="170"/>
      <c r="F475" s="171"/>
      <c r="G475" s="11" t="s">
        <v>1319</v>
      </c>
      <c r="H475" s="14">
        <v>1.6</v>
      </c>
      <c r="I475" s="121">
        <f t="shared" si="7"/>
        <v>8</v>
      </c>
      <c r="J475" s="127"/>
    </row>
    <row r="476" spans="1:10" ht="180">
      <c r="A476" s="126"/>
      <c r="B476" s="119">
        <v>5</v>
      </c>
      <c r="C476" s="10" t="s">
        <v>1320</v>
      </c>
      <c r="D476" s="130" t="s">
        <v>30</v>
      </c>
      <c r="E476" s="170"/>
      <c r="F476" s="171"/>
      <c r="G476" s="11" t="s">
        <v>1322</v>
      </c>
      <c r="H476" s="14">
        <v>1.66</v>
      </c>
      <c r="I476" s="121">
        <f t="shared" si="7"/>
        <v>8.2999999999999989</v>
      </c>
      <c r="J476" s="127"/>
    </row>
    <row r="477" spans="1:10" ht="144">
      <c r="A477" s="126"/>
      <c r="B477" s="119">
        <v>10</v>
      </c>
      <c r="C477" s="10" t="s">
        <v>1323</v>
      </c>
      <c r="D477" s="130" t="s">
        <v>32</v>
      </c>
      <c r="E477" s="170"/>
      <c r="F477" s="171"/>
      <c r="G477" s="11" t="s">
        <v>1325</v>
      </c>
      <c r="H477" s="14">
        <v>2.99</v>
      </c>
      <c r="I477" s="121">
        <f t="shared" si="7"/>
        <v>29.900000000000002</v>
      </c>
      <c r="J477" s="127"/>
    </row>
    <row r="478" spans="1:10" ht="144">
      <c r="A478" s="126"/>
      <c r="B478" s="119">
        <v>10</v>
      </c>
      <c r="C478" s="10" t="s">
        <v>1326</v>
      </c>
      <c r="D478" s="130" t="s">
        <v>32</v>
      </c>
      <c r="E478" s="170"/>
      <c r="F478" s="171"/>
      <c r="G478" s="11" t="s">
        <v>1328</v>
      </c>
      <c r="H478" s="14">
        <v>2.39</v>
      </c>
      <c r="I478" s="121">
        <f t="shared" si="7"/>
        <v>23.900000000000002</v>
      </c>
      <c r="J478" s="127"/>
    </row>
    <row r="479" spans="1:10" ht="96">
      <c r="A479" s="126"/>
      <c r="B479" s="119">
        <v>50</v>
      </c>
      <c r="C479" s="10" t="s">
        <v>1329</v>
      </c>
      <c r="D479" s="130" t="s">
        <v>1331</v>
      </c>
      <c r="E479" s="170"/>
      <c r="F479" s="171"/>
      <c r="G479" s="11" t="s">
        <v>1332</v>
      </c>
      <c r="H479" s="14">
        <v>1.69</v>
      </c>
      <c r="I479" s="121">
        <f t="shared" si="7"/>
        <v>84.5</v>
      </c>
      <c r="J479" s="127"/>
    </row>
    <row r="480" spans="1:10" ht="96">
      <c r="A480" s="126"/>
      <c r="B480" s="119">
        <v>50</v>
      </c>
      <c r="C480" s="10" t="s">
        <v>1329</v>
      </c>
      <c r="D480" s="130" t="s">
        <v>28</v>
      </c>
      <c r="E480" s="170"/>
      <c r="F480" s="171"/>
      <c r="G480" s="11" t="s">
        <v>1332</v>
      </c>
      <c r="H480" s="14">
        <v>1.69</v>
      </c>
      <c r="I480" s="121">
        <f t="shared" si="7"/>
        <v>84.5</v>
      </c>
      <c r="J480" s="127"/>
    </row>
    <row r="481" spans="1:10" ht="96">
      <c r="A481" s="126"/>
      <c r="B481" s="119">
        <v>50</v>
      </c>
      <c r="C481" s="10" t="s">
        <v>1329</v>
      </c>
      <c r="D481" s="130" t="s">
        <v>657</v>
      </c>
      <c r="E481" s="170"/>
      <c r="F481" s="171"/>
      <c r="G481" s="11" t="s">
        <v>1332</v>
      </c>
      <c r="H481" s="14">
        <v>1.69</v>
      </c>
      <c r="I481" s="121">
        <f t="shared" si="7"/>
        <v>84.5</v>
      </c>
      <c r="J481" s="127"/>
    </row>
    <row r="482" spans="1:10" ht="96">
      <c r="A482" s="126"/>
      <c r="B482" s="119">
        <v>50</v>
      </c>
      <c r="C482" s="10" t="s">
        <v>1329</v>
      </c>
      <c r="D482" s="130" t="s">
        <v>30</v>
      </c>
      <c r="E482" s="170"/>
      <c r="F482" s="171"/>
      <c r="G482" s="11" t="s">
        <v>1332</v>
      </c>
      <c r="H482" s="14">
        <v>1.69</v>
      </c>
      <c r="I482" s="121">
        <f t="shared" si="7"/>
        <v>84.5</v>
      </c>
      <c r="J482" s="127"/>
    </row>
    <row r="483" spans="1:10" ht="96">
      <c r="A483" s="126"/>
      <c r="B483" s="119">
        <v>50</v>
      </c>
      <c r="C483" s="10" t="s">
        <v>1329</v>
      </c>
      <c r="D483" s="130" t="s">
        <v>72</v>
      </c>
      <c r="E483" s="170"/>
      <c r="F483" s="171"/>
      <c r="G483" s="11" t="s">
        <v>1332</v>
      </c>
      <c r="H483" s="14">
        <v>1.69</v>
      </c>
      <c r="I483" s="121">
        <f t="shared" si="7"/>
        <v>84.5</v>
      </c>
      <c r="J483" s="127"/>
    </row>
    <row r="484" spans="1:10" ht="96">
      <c r="A484" s="126"/>
      <c r="B484" s="119">
        <v>50</v>
      </c>
      <c r="C484" s="10" t="s">
        <v>1329</v>
      </c>
      <c r="D484" s="130" t="s">
        <v>31</v>
      </c>
      <c r="E484" s="170"/>
      <c r="F484" s="171"/>
      <c r="G484" s="11" t="s">
        <v>1332</v>
      </c>
      <c r="H484" s="14">
        <v>1.69</v>
      </c>
      <c r="I484" s="121">
        <f t="shared" si="7"/>
        <v>84.5</v>
      </c>
      <c r="J484" s="127"/>
    </row>
    <row r="485" spans="1:10" ht="96">
      <c r="A485" s="126"/>
      <c r="B485" s="119">
        <v>50</v>
      </c>
      <c r="C485" s="10" t="s">
        <v>1329</v>
      </c>
      <c r="D485" s="130" t="s">
        <v>95</v>
      </c>
      <c r="E485" s="170"/>
      <c r="F485" s="171"/>
      <c r="G485" s="11" t="s">
        <v>1332</v>
      </c>
      <c r="H485" s="14">
        <v>1.69</v>
      </c>
      <c r="I485" s="121">
        <f t="shared" si="7"/>
        <v>84.5</v>
      </c>
      <c r="J485" s="127"/>
    </row>
    <row r="486" spans="1:10" ht="96">
      <c r="A486" s="126"/>
      <c r="B486" s="119">
        <v>50</v>
      </c>
      <c r="C486" s="10" t="s">
        <v>1329</v>
      </c>
      <c r="D486" s="130" t="s">
        <v>32</v>
      </c>
      <c r="E486" s="170"/>
      <c r="F486" s="171"/>
      <c r="G486" s="11" t="s">
        <v>1332</v>
      </c>
      <c r="H486" s="14">
        <v>1.69</v>
      </c>
      <c r="I486" s="121">
        <f t="shared" si="7"/>
        <v>84.5</v>
      </c>
      <c r="J486" s="127"/>
    </row>
    <row r="487" spans="1:10" ht="96">
      <c r="A487" s="126"/>
      <c r="B487" s="119">
        <v>50</v>
      </c>
      <c r="C487" s="10" t="s">
        <v>1329</v>
      </c>
      <c r="D487" s="130" t="s">
        <v>98</v>
      </c>
      <c r="E487" s="170"/>
      <c r="F487" s="171"/>
      <c r="G487" s="11" t="s">
        <v>1332</v>
      </c>
      <c r="H487" s="14">
        <v>1.69</v>
      </c>
      <c r="I487" s="121">
        <f t="shared" si="7"/>
        <v>84.5</v>
      </c>
      <c r="J487" s="127"/>
    </row>
    <row r="488" spans="1:10" ht="96">
      <c r="A488" s="126"/>
      <c r="B488" s="119">
        <v>10</v>
      </c>
      <c r="C488" s="10" t="s">
        <v>1333</v>
      </c>
      <c r="D488" s="130" t="s">
        <v>31</v>
      </c>
      <c r="E488" s="170"/>
      <c r="F488" s="171"/>
      <c r="G488" s="11" t="s">
        <v>1335</v>
      </c>
      <c r="H488" s="14">
        <v>3.29</v>
      </c>
      <c r="I488" s="121">
        <f t="shared" si="7"/>
        <v>32.9</v>
      </c>
      <c r="J488" s="127"/>
    </row>
    <row r="489" spans="1:10" ht="96">
      <c r="A489" s="126"/>
      <c r="B489" s="119">
        <v>10</v>
      </c>
      <c r="C489" s="10" t="s">
        <v>1333</v>
      </c>
      <c r="D489" s="130" t="s">
        <v>32</v>
      </c>
      <c r="E489" s="170"/>
      <c r="F489" s="171"/>
      <c r="G489" s="11" t="s">
        <v>1335</v>
      </c>
      <c r="H489" s="14">
        <v>3.29</v>
      </c>
      <c r="I489" s="121">
        <f t="shared" si="7"/>
        <v>32.9</v>
      </c>
      <c r="J489" s="127"/>
    </row>
    <row r="490" spans="1:10" ht="96">
      <c r="A490" s="126"/>
      <c r="B490" s="119">
        <v>10</v>
      </c>
      <c r="C490" s="10" t="s">
        <v>1333</v>
      </c>
      <c r="D490" s="130" t="s">
        <v>34</v>
      </c>
      <c r="E490" s="170"/>
      <c r="F490" s="171"/>
      <c r="G490" s="11" t="s">
        <v>1335</v>
      </c>
      <c r="H490" s="14">
        <v>3.29</v>
      </c>
      <c r="I490" s="121">
        <f t="shared" si="7"/>
        <v>32.9</v>
      </c>
      <c r="J490" s="127"/>
    </row>
    <row r="491" spans="1:10" ht="156">
      <c r="A491" s="126"/>
      <c r="B491" s="119">
        <v>5</v>
      </c>
      <c r="C491" s="10" t="s">
        <v>1336</v>
      </c>
      <c r="D491" s="130" t="s">
        <v>30</v>
      </c>
      <c r="E491" s="170"/>
      <c r="F491" s="171"/>
      <c r="G491" s="11" t="s">
        <v>1338</v>
      </c>
      <c r="H491" s="14">
        <v>2.69</v>
      </c>
      <c r="I491" s="121">
        <f t="shared" si="7"/>
        <v>13.45</v>
      </c>
      <c r="J491" s="127"/>
    </row>
    <row r="492" spans="1:10" ht="96">
      <c r="A492" s="126"/>
      <c r="B492" s="119">
        <v>10</v>
      </c>
      <c r="C492" s="10" t="s">
        <v>1339</v>
      </c>
      <c r="D492" s="130" t="s">
        <v>28</v>
      </c>
      <c r="E492" s="170" t="s">
        <v>279</v>
      </c>
      <c r="F492" s="171"/>
      <c r="G492" s="11" t="s">
        <v>1341</v>
      </c>
      <c r="H492" s="14">
        <v>1.99</v>
      </c>
      <c r="I492" s="121">
        <f t="shared" si="7"/>
        <v>19.899999999999999</v>
      </c>
      <c r="J492" s="127"/>
    </row>
    <row r="493" spans="1:10" ht="96">
      <c r="A493" s="126"/>
      <c r="B493" s="119">
        <v>10</v>
      </c>
      <c r="C493" s="10" t="s">
        <v>1339</v>
      </c>
      <c r="D493" s="130" t="s">
        <v>28</v>
      </c>
      <c r="E493" s="170" t="s">
        <v>679</v>
      </c>
      <c r="F493" s="171"/>
      <c r="G493" s="11" t="s">
        <v>1341</v>
      </c>
      <c r="H493" s="14">
        <v>1.99</v>
      </c>
      <c r="I493" s="121">
        <f t="shared" si="7"/>
        <v>19.899999999999999</v>
      </c>
      <c r="J493" s="127"/>
    </row>
    <row r="494" spans="1:10" ht="96">
      <c r="A494" s="126"/>
      <c r="B494" s="119">
        <v>10</v>
      </c>
      <c r="C494" s="10" t="s">
        <v>1339</v>
      </c>
      <c r="D494" s="130" t="s">
        <v>30</v>
      </c>
      <c r="E494" s="170" t="s">
        <v>279</v>
      </c>
      <c r="F494" s="171"/>
      <c r="G494" s="11" t="s">
        <v>1341</v>
      </c>
      <c r="H494" s="14">
        <v>1.99</v>
      </c>
      <c r="I494" s="121">
        <f t="shared" si="7"/>
        <v>19.899999999999999</v>
      </c>
      <c r="J494" s="127"/>
    </row>
    <row r="495" spans="1:10" ht="96">
      <c r="A495" s="126"/>
      <c r="B495" s="119">
        <v>10</v>
      </c>
      <c r="C495" s="10" t="s">
        <v>1339</v>
      </c>
      <c r="D495" s="130" t="s">
        <v>30</v>
      </c>
      <c r="E495" s="170" t="s">
        <v>679</v>
      </c>
      <c r="F495" s="171"/>
      <c r="G495" s="11" t="s">
        <v>1341</v>
      </c>
      <c r="H495" s="14">
        <v>1.99</v>
      </c>
      <c r="I495" s="121">
        <f t="shared" si="7"/>
        <v>19.899999999999999</v>
      </c>
      <c r="J495" s="127"/>
    </row>
    <row r="496" spans="1:10" ht="96">
      <c r="A496" s="126"/>
      <c r="B496" s="119">
        <v>20</v>
      </c>
      <c r="C496" s="10" t="s">
        <v>73</v>
      </c>
      <c r="D496" s="130" t="s">
        <v>1331</v>
      </c>
      <c r="E496" s="170" t="s">
        <v>279</v>
      </c>
      <c r="F496" s="171"/>
      <c r="G496" s="11" t="s">
        <v>1343</v>
      </c>
      <c r="H496" s="14">
        <v>1.94</v>
      </c>
      <c r="I496" s="121">
        <f t="shared" si="7"/>
        <v>38.799999999999997</v>
      </c>
      <c r="J496" s="127"/>
    </row>
    <row r="497" spans="1:10" ht="96">
      <c r="A497" s="126"/>
      <c r="B497" s="119">
        <v>20</v>
      </c>
      <c r="C497" s="10" t="s">
        <v>73</v>
      </c>
      <c r="D497" s="130" t="s">
        <v>1331</v>
      </c>
      <c r="E497" s="170" t="s">
        <v>278</v>
      </c>
      <c r="F497" s="171"/>
      <c r="G497" s="11" t="s">
        <v>1343</v>
      </c>
      <c r="H497" s="14">
        <v>1.94</v>
      </c>
      <c r="I497" s="121">
        <f t="shared" si="7"/>
        <v>38.799999999999997</v>
      </c>
      <c r="J497" s="127"/>
    </row>
    <row r="498" spans="1:10" ht="96">
      <c r="A498" s="126"/>
      <c r="B498" s="119">
        <v>10</v>
      </c>
      <c r="C498" s="10" t="s">
        <v>73</v>
      </c>
      <c r="D498" s="130" t="s">
        <v>1331</v>
      </c>
      <c r="E498" s="170" t="s">
        <v>804</v>
      </c>
      <c r="F498" s="171"/>
      <c r="G498" s="11" t="s">
        <v>1343</v>
      </c>
      <c r="H498" s="14">
        <v>1.94</v>
      </c>
      <c r="I498" s="121">
        <f t="shared" si="7"/>
        <v>19.399999999999999</v>
      </c>
      <c r="J498" s="127"/>
    </row>
    <row r="499" spans="1:10" ht="96">
      <c r="A499" s="126"/>
      <c r="B499" s="119">
        <v>20</v>
      </c>
      <c r="C499" s="10" t="s">
        <v>73</v>
      </c>
      <c r="D499" s="130" t="s">
        <v>28</v>
      </c>
      <c r="E499" s="170" t="s">
        <v>278</v>
      </c>
      <c r="F499" s="171"/>
      <c r="G499" s="11" t="s">
        <v>1343</v>
      </c>
      <c r="H499" s="14">
        <v>1.94</v>
      </c>
      <c r="I499" s="121">
        <f t="shared" si="7"/>
        <v>38.799999999999997</v>
      </c>
      <c r="J499" s="127"/>
    </row>
    <row r="500" spans="1:10" ht="96">
      <c r="A500" s="126"/>
      <c r="B500" s="119">
        <v>20</v>
      </c>
      <c r="C500" s="10" t="s">
        <v>73</v>
      </c>
      <c r="D500" s="130" t="s">
        <v>657</v>
      </c>
      <c r="E500" s="170" t="s">
        <v>278</v>
      </c>
      <c r="F500" s="171"/>
      <c r="G500" s="11" t="s">
        <v>1343</v>
      </c>
      <c r="H500" s="14">
        <v>1.94</v>
      </c>
      <c r="I500" s="121">
        <f t="shared" si="7"/>
        <v>38.799999999999997</v>
      </c>
      <c r="J500" s="127"/>
    </row>
    <row r="501" spans="1:10" ht="96">
      <c r="A501" s="126"/>
      <c r="B501" s="119">
        <v>10</v>
      </c>
      <c r="C501" s="10" t="s">
        <v>73</v>
      </c>
      <c r="D501" s="130" t="s">
        <v>657</v>
      </c>
      <c r="E501" s="170" t="s">
        <v>804</v>
      </c>
      <c r="F501" s="171"/>
      <c r="G501" s="11" t="s">
        <v>1343</v>
      </c>
      <c r="H501" s="14">
        <v>1.94</v>
      </c>
      <c r="I501" s="121">
        <f t="shared" si="7"/>
        <v>19.399999999999999</v>
      </c>
      <c r="J501" s="127"/>
    </row>
    <row r="502" spans="1:10" ht="96">
      <c r="A502" s="126"/>
      <c r="B502" s="119">
        <v>20</v>
      </c>
      <c r="C502" s="10" t="s">
        <v>73</v>
      </c>
      <c r="D502" s="130" t="s">
        <v>30</v>
      </c>
      <c r="E502" s="170" t="s">
        <v>278</v>
      </c>
      <c r="F502" s="171"/>
      <c r="G502" s="11" t="s">
        <v>1343</v>
      </c>
      <c r="H502" s="14">
        <v>1.94</v>
      </c>
      <c r="I502" s="121">
        <f t="shared" si="7"/>
        <v>38.799999999999997</v>
      </c>
      <c r="J502" s="127"/>
    </row>
    <row r="503" spans="1:10" ht="96">
      <c r="A503" s="126"/>
      <c r="B503" s="119">
        <v>10</v>
      </c>
      <c r="C503" s="10" t="s">
        <v>73</v>
      </c>
      <c r="D503" s="130" t="s">
        <v>72</v>
      </c>
      <c r="E503" s="170" t="s">
        <v>804</v>
      </c>
      <c r="F503" s="171"/>
      <c r="G503" s="11" t="s">
        <v>1343</v>
      </c>
      <c r="H503" s="14">
        <v>1.94</v>
      </c>
      <c r="I503" s="121">
        <f t="shared" si="7"/>
        <v>19.399999999999999</v>
      </c>
      <c r="J503" s="127"/>
    </row>
    <row r="504" spans="1:10" ht="96">
      <c r="A504" s="126"/>
      <c r="B504" s="119">
        <v>20</v>
      </c>
      <c r="C504" s="10" t="s">
        <v>73</v>
      </c>
      <c r="D504" s="130" t="s">
        <v>31</v>
      </c>
      <c r="E504" s="170" t="s">
        <v>278</v>
      </c>
      <c r="F504" s="171"/>
      <c r="G504" s="11" t="s">
        <v>1343</v>
      </c>
      <c r="H504" s="14">
        <v>1.94</v>
      </c>
      <c r="I504" s="121">
        <f t="shared" si="7"/>
        <v>38.799999999999997</v>
      </c>
      <c r="J504" s="127"/>
    </row>
    <row r="505" spans="1:10" ht="96">
      <c r="A505" s="126"/>
      <c r="B505" s="119">
        <v>20</v>
      </c>
      <c r="C505" s="10" t="s">
        <v>73</v>
      </c>
      <c r="D505" s="130" t="s">
        <v>95</v>
      </c>
      <c r="E505" s="170" t="s">
        <v>279</v>
      </c>
      <c r="F505" s="171"/>
      <c r="G505" s="11" t="s">
        <v>1343</v>
      </c>
      <c r="H505" s="14">
        <v>1.94</v>
      </c>
      <c r="I505" s="121">
        <f t="shared" si="7"/>
        <v>38.799999999999997</v>
      </c>
      <c r="J505" s="127"/>
    </row>
    <row r="506" spans="1:10" ht="96">
      <c r="A506" s="126"/>
      <c r="B506" s="119">
        <v>20</v>
      </c>
      <c r="C506" s="10" t="s">
        <v>73</v>
      </c>
      <c r="D506" s="130" t="s">
        <v>95</v>
      </c>
      <c r="E506" s="170" t="s">
        <v>278</v>
      </c>
      <c r="F506" s="171"/>
      <c r="G506" s="11" t="s">
        <v>1343</v>
      </c>
      <c r="H506" s="14">
        <v>1.94</v>
      </c>
      <c r="I506" s="121">
        <f t="shared" si="7"/>
        <v>38.799999999999997</v>
      </c>
      <c r="J506" s="127"/>
    </row>
    <row r="507" spans="1:10" ht="96">
      <c r="A507" s="126"/>
      <c r="B507" s="119">
        <v>10</v>
      </c>
      <c r="C507" s="10" t="s">
        <v>73</v>
      </c>
      <c r="D507" s="130" t="s">
        <v>98</v>
      </c>
      <c r="E507" s="170" t="s">
        <v>279</v>
      </c>
      <c r="F507" s="171"/>
      <c r="G507" s="11" t="s">
        <v>1343</v>
      </c>
      <c r="H507" s="14">
        <v>1.94</v>
      </c>
      <c r="I507" s="121">
        <f t="shared" si="7"/>
        <v>19.399999999999999</v>
      </c>
      <c r="J507" s="127"/>
    </row>
    <row r="508" spans="1:10" ht="96">
      <c r="A508" s="126"/>
      <c r="B508" s="119">
        <v>20</v>
      </c>
      <c r="C508" s="10" t="s">
        <v>73</v>
      </c>
      <c r="D508" s="130" t="s">
        <v>33</v>
      </c>
      <c r="E508" s="170" t="s">
        <v>278</v>
      </c>
      <c r="F508" s="171"/>
      <c r="G508" s="11" t="s">
        <v>1343</v>
      </c>
      <c r="H508" s="14">
        <v>1.94</v>
      </c>
      <c r="I508" s="121">
        <f t="shared" si="7"/>
        <v>38.799999999999997</v>
      </c>
      <c r="J508" s="127"/>
    </row>
    <row r="509" spans="1:10" ht="96">
      <c r="A509" s="126"/>
      <c r="B509" s="119">
        <v>20</v>
      </c>
      <c r="C509" s="10" t="s">
        <v>73</v>
      </c>
      <c r="D509" s="130" t="s">
        <v>34</v>
      </c>
      <c r="E509" s="170" t="s">
        <v>278</v>
      </c>
      <c r="F509" s="171"/>
      <c r="G509" s="11" t="s">
        <v>1343</v>
      </c>
      <c r="H509" s="14">
        <v>1.94</v>
      </c>
      <c r="I509" s="121">
        <f t="shared" si="7"/>
        <v>38.799999999999997</v>
      </c>
      <c r="J509" s="127"/>
    </row>
    <row r="510" spans="1:10" ht="120">
      <c r="A510" s="126"/>
      <c r="B510" s="119">
        <v>5</v>
      </c>
      <c r="C510" s="10" t="s">
        <v>1344</v>
      </c>
      <c r="D510" s="130" t="s">
        <v>28</v>
      </c>
      <c r="E510" s="170" t="s">
        <v>279</v>
      </c>
      <c r="F510" s="171"/>
      <c r="G510" s="11" t="s">
        <v>1346</v>
      </c>
      <c r="H510" s="14">
        <v>2.69</v>
      </c>
      <c r="I510" s="121">
        <f t="shared" si="7"/>
        <v>13.45</v>
      </c>
      <c r="J510" s="127"/>
    </row>
    <row r="511" spans="1:10" ht="120">
      <c r="A511" s="126"/>
      <c r="B511" s="119">
        <v>5</v>
      </c>
      <c r="C511" s="10" t="s">
        <v>1344</v>
      </c>
      <c r="D511" s="130" t="s">
        <v>28</v>
      </c>
      <c r="E511" s="170" t="s">
        <v>278</v>
      </c>
      <c r="F511" s="171"/>
      <c r="G511" s="11" t="s">
        <v>1346</v>
      </c>
      <c r="H511" s="14">
        <v>2.69</v>
      </c>
      <c r="I511" s="121">
        <f t="shared" si="7"/>
        <v>13.45</v>
      </c>
      <c r="J511" s="127"/>
    </row>
    <row r="512" spans="1:10" ht="120">
      <c r="A512" s="126"/>
      <c r="B512" s="119">
        <v>5</v>
      </c>
      <c r="C512" s="10" t="s">
        <v>1344</v>
      </c>
      <c r="D512" s="130" t="s">
        <v>32</v>
      </c>
      <c r="E512" s="170" t="s">
        <v>279</v>
      </c>
      <c r="F512" s="171"/>
      <c r="G512" s="11" t="s">
        <v>1346</v>
      </c>
      <c r="H512" s="14">
        <v>2.69</v>
      </c>
      <c r="I512" s="121">
        <f t="shared" si="7"/>
        <v>13.45</v>
      </c>
      <c r="J512" s="127"/>
    </row>
    <row r="513" spans="1:10" ht="120">
      <c r="A513" s="126"/>
      <c r="B513" s="119">
        <v>5</v>
      </c>
      <c r="C513" s="10" t="s">
        <v>1344</v>
      </c>
      <c r="D513" s="130" t="s">
        <v>32</v>
      </c>
      <c r="E513" s="170" t="s">
        <v>278</v>
      </c>
      <c r="F513" s="171"/>
      <c r="G513" s="11" t="s">
        <v>1346</v>
      </c>
      <c r="H513" s="14">
        <v>2.69</v>
      </c>
      <c r="I513" s="121">
        <f t="shared" si="7"/>
        <v>13.45</v>
      </c>
      <c r="J513" s="127"/>
    </row>
    <row r="514" spans="1:10" ht="120">
      <c r="A514" s="126"/>
      <c r="B514" s="119">
        <v>5</v>
      </c>
      <c r="C514" s="10" t="s">
        <v>1344</v>
      </c>
      <c r="D514" s="130" t="s">
        <v>300</v>
      </c>
      <c r="E514" s="170" t="s">
        <v>278</v>
      </c>
      <c r="F514" s="171"/>
      <c r="G514" s="11" t="s">
        <v>1346</v>
      </c>
      <c r="H514" s="14">
        <v>2.69</v>
      </c>
      <c r="I514" s="121">
        <f t="shared" si="7"/>
        <v>13.45</v>
      </c>
      <c r="J514" s="127"/>
    </row>
    <row r="515" spans="1:10" ht="120">
      <c r="A515" s="126"/>
      <c r="B515" s="119">
        <v>5</v>
      </c>
      <c r="C515" s="10" t="s">
        <v>1344</v>
      </c>
      <c r="D515" s="130" t="s">
        <v>320</v>
      </c>
      <c r="E515" s="170" t="s">
        <v>278</v>
      </c>
      <c r="F515" s="171"/>
      <c r="G515" s="11" t="s">
        <v>1346</v>
      </c>
      <c r="H515" s="14">
        <v>2.69</v>
      </c>
      <c r="I515" s="121">
        <f t="shared" si="7"/>
        <v>13.45</v>
      </c>
      <c r="J515" s="127"/>
    </row>
    <row r="516" spans="1:10" ht="96">
      <c r="A516" s="126"/>
      <c r="B516" s="119">
        <v>20</v>
      </c>
      <c r="C516" s="10" t="s">
        <v>1347</v>
      </c>
      <c r="D516" s="130" t="s">
        <v>28</v>
      </c>
      <c r="E516" s="170"/>
      <c r="F516" s="171"/>
      <c r="G516" s="11" t="s">
        <v>1349</v>
      </c>
      <c r="H516" s="14">
        <v>0.17</v>
      </c>
      <c r="I516" s="121">
        <f t="shared" si="7"/>
        <v>3.4000000000000004</v>
      </c>
      <c r="J516" s="127"/>
    </row>
    <row r="517" spans="1:10" ht="96">
      <c r="A517" s="126"/>
      <c r="B517" s="119">
        <v>20</v>
      </c>
      <c r="C517" s="10" t="s">
        <v>1347</v>
      </c>
      <c r="D517" s="130" t="s">
        <v>30</v>
      </c>
      <c r="E517" s="170"/>
      <c r="F517" s="171"/>
      <c r="G517" s="11" t="s">
        <v>1349</v>
      </c>
      <c r="H517" s="14">
        <v>0.17</v>
      </c>
      <c r="I517" s="121">
        <f t="shared" si="7"/>
        <v>3.4000000000000004</v>
      </c>
      <c r="J517" s="127"/>
    </row>
    <row r="518" spans="1:10" ht="108">
      <c r="A518" s="126"/>
      <c r="B518" s="119">
        <v>10</v>
      </c>
      <c r="C518" s="10" t="s">
        <v>1350</v>
      </c>
      <c r="D518" s="130" t="s">
        <v>30</v>
      </c>
      <c r="E518" s="170" t="s">
        <v>278</v>
      </c>
      <c r="F518" s="171"/>
      <c r="G518" s="11" t="s">
        <v>1352</v>
      </c>
      <c r="H518" s="14">
        <v>0.59</v>
      </c>
      <c r="I518" s="121">
        <f t="shared" si="7"/>
        <v>5.8999999999999995</v>
      </c>
      <c r="J518" s="127"/>
    </row>
    <row r="519" spans="1:10" ht="108">
      <c r="A519" s="126"/>
      <c r="B519" s="119">
        <v>10</v>
      </c>
      <c r="C519" s="10" t="s">
        <v>103</v>
      </c>
      <c r="D519" s="130" t="s">
        <v>28</v>
      </c>
      <c r="E519" s="170" t="s">
        <v>278</v>
      </c>
      <c r="F519" s="171"/>
      <c r="G519" s="11" t="s">
        <v>1354</v>
      </c>
      <c r="H519" s="14">
        <v>0.59</v>
      </c>
      <c r="I519" s="121">
        <f t="shared" si="7"/>
        <v>5.8999999999999995</v>
      </c>
      <c r="J519" s="127"/>
    </row>
    <row r="520" spans="1:10" ht="108">
      <c r="A520" s="126"/>
      <c r="B520" s="119">
        <v>10</v>
      </c>
      <c r="C520" s="10" t="s">
        <v>103</v>
      </c>
      <c r="D520" s="130" t="s">
        <v>30</v>
      </c>
      <c r="E520" s="170" t="s">
        <v>278</v>
      </c>
      <c r="F520" s="171"/>
      <c r="G520" s="11" t="s">
        <v>1354</v>
      </c>
      <c r="H520" s="14">
        <v>0.59</v>
      </c>
      <c r="I520" s="121">
        <f t="shared" si="7"/>
        <v>5.8999999999999995</v>
      </c>
      <c r="J520" s="127"/>
    </row>
    <row r="521" spans="1:10" ht="144">
      <c r="A521" s="126"/>
      <c r="B521" s="119">
        <v>20</v>
      </c>
      <c r="C521" s="10" t="s">
        <v>1355</v>
      </c>
      <c r="D521" s="130" t="s">
        <v>28</v>
      </c>
      <c r="E521" s="170" t="s">
        <v>278</v>
      </c>
      <c r="F521" s="171"/>
      <c r="G521" s="11" t="s">
        <v>1357</v>
      </c>
      <c r="H521" s="14">
        <v>0.59</v>
      </c>
      <c r="I521" s="121">
        <f t="shared" si="7"/>
        <v>11.799999999999999</v>
      </c>
      <c r="J521" s="127"/>
    </row>
    <row r="522" spans="1:10" ht="144">
      <c r="A522" s="126"/>
      <c r="B522" s="119">
        <v>20</v>
      </c>
      <c r="C522" s="10" t="s">
        <v>1355</v>
      </c>
      <c r="D522" s="130" t="s">
        <v>30</v>
      </c>
      <c r="E522" s="170" t="s">
        <v>278</v>
      </c>
      <c r="F522" s="171"/>
      <c r="G522" s="11" t="s">
        <v>1357</v>
      </c>
      <c r="H522" s="14">
        <v>0.59</v>
      </c>
      <c r="I522" s="121">
        <f t="shared" si="7"/>
        <v>11.799999999999999</v>
      </c>
      <c r="J522" s="127"/>
    </row>
    <row r="523" spans="1:10" ht="144">
      <c r="A523" s="126"/>
      <c r="B523" s="119">
        <v>20</v>
      </c>
      <c r="C523" s="10" t="s">
        <v>1355</v>
      </c>
      <c r="D523" s="130" t="s">
        <v>31</v>
      </c>
      <c r="E523" s="170" t="s">
        <v>278</v>
      </c>
      <c r="F523" s="171"/>
      <c r="G523" s="11" t="s">
        <v>1357</v>
      </c>
      <c r="H523" s="14">
        <v>0.59</v>
      </c>
      <c r="I523" s="121">
        <f t="shared" si="7"/>
        <v>11.799999999999999</v>
      </c>
      <c r="J523" s="127"/>
    </row>
    <row r="524" spans="1:10" ht="108">
      <c r="A524" s="126"/>
      <c r="B524" s="119">
        <v>40</v>
      </c>
      <c r="C524" s="10" t="s">
        <v>1358</v>
      </c>
      <c r="D524" s="130" t="s">
        <v>620</v>
      </c>
      <c r="E524" s="170" t="s">
        <v>30</v>
      </c>
      <c r="F524" s="171"/>
      <c r="G524" s="11" t="s">
        <v>1360</v>
      </c>
      <c r="H524" s="14">
        <v>0.34</v>
      </c>
      <c r="I524" s="121">
        <f t="shared" si="7"/>
        <v>13.600000000000001</v>
      </c>
      <c r="J524" s="127"/>
    </row>
    <row r="525" spans="1:10" ht="108">
      <c r="A525" s="126"/>
      <c r="B525" s="119">
        <v>20</v>
      </c>
      <c r="C525" s="10" t="s">
        <v>1358</v>
      </c>
      <c r="D525" s="130" t="s">
        <v>1362</v>
      </c>
      <c r="E525" s="170" t="s">
        <v>30</v>
      </c>
      <c r="F525" s="171"/>
      <c r="G525" s="11" t="s">
        <v>1360</v>
      </c>
      <c r="H525" s="14">
        <v>0.34</v>
      </c>
      <c r="I525" s="121">
        <f t="shared" si="7"/>
        <v>6.8000000000000007</v>
      </c>
      <c r="J525" s="127"/>
    </row>
    <row r="526" spans="1:10" ht="108">
      <c r="A526" s="126"/>
      <c r="B526" s="119">
        <v>10</v>
      </c>
      <c r="C526" s="10" t="s">
        <v>1358</v>
      </c>
      <c r="D526" s="130" t="s">
        <v>840</v>
      </c>
      <c r="E526" s="170" t="s">
        <v>31</v>
      </c>
      <c r="F526" s="171"/>
      <c r="G526" s="11" t="s">
        <v>1360</v>
      </c>
      <c r="H526" s="14">
        <v>0.49</v>
      </c>
      <c r="I526" s="121">
        <f t="shared" si="7"/>
        <v>4.9000000000000004</v>
      </c>
      <c r="J526" s="127"/>
    </row>
    <row r="527" spans="1:10" ht="120">
      <c r="A527" s="126"/>
      <c r="B527" s="119">
        <v>40</v>
      </c>
      <c r="C527" s="10" t="s">
        <v>1364</v>
      </c>
      <c r="D527" s="130" t="s">
        <v>620</v>
      </c>
      <c r="E527" s="170" t="s">
        <v>30</v>
      </c>
      <c r="F527" s="171"/>
      <c r="G527" s="11" t="s">
        <v>1366</v>
      </c>
      <c r="H527" s="14">
        <v>0.28999999999999998</v>
      </c>
      <c r="I527" s="121">
        <f t="shared" si="7"/>
        <v>11.6</v>
      </c>
      <c r="J527" s="127"/>
    </row>
    <row r="528" spans="1:10" ht="120">
      <c r="A528" s="126"/>
      <c r="B528" s="119">
        <v>20</v>
      </c>
      <c r="C528" s="10" t="s">
        <v>1364</v>
      </c>
      <c r="D528" s="130" t="s">
        <v>620</v>
      </c>
      <c r="E528" s="170" t="s">
        <v>31</v>
      </c>
      <c r="F528" s="171"/>
      <c r="G528" s="11" t="s">
        <v>1366</v>
      </c>
      <c r="H528" s="14">
        <v>0.28999999999999998</v>
      </c>
      <c r="I528" s="121">
        <f t="shared" si="7"/>
        <v>5.8</v>
      </c>
      <c r="J528" s="127"/>
    </row>
    <row r="529" spans="1:10" ht="156">
      <c r="A529" s="126"/>
      <c r="B529" s="119">
        <v>5</v>
      </c>
      <c r="C529" s="10" t="s">
        <v>1367</v>
      </c>
      <c r="D529" s="130" t="s">
        <v>28</v>
      </c>
      <c r="E529" s="170"/>
      <c r="F529" s="171"/>
      <c r="G529" s="11" t="s">
        <v>1369</v>
      </c>
      <c r="H529" s="14">
        <v>4.3899999999999997</v>
      </c>
      <c r="I529" s="121">
        <f t="shared" si="7"/>
        <v>21.95</v>
      </c>
      <c r="J529" s="127"/>
    </row>
    <row r="530" spans="1:10" ht="168">
      <c r="A530" s="126"/>
      <c r="B530" s="119">
        <v>5</v>
      </c>
      <c r="C530" s="10" t="s">
        <v>1370</v>
      </c>
      <c r="D530" s="130" t="s">
        <v>28</v>
      </c>
      <c r="E530" s="170"/>
      <c r="F530" s="171"/>
      <c r="G530" s="11" t="s">
        <v>1372</v>
      </c>
      <c r="H530" s="14">
        <v>4.3899999999999997</v>
      </c>
      <c r="I530" s="121">
        <f t="shared" si="7"/>
        <v>21.95</v>
      </c>
      <c r="J530" s="127"/>
    </row>
    <row r="531" spans="1:10" ht="108">
      <c r="A531" s="126"/>
      <c r="B531" s="119">
        <v>10</v>
      </c>
      <c r="C531" s="10" t="s">
        <v>1373</v>
      </c>
      <c r="D531" s="130" t="s">
        <v>785</v>
      </c>
      <c r="E531" s="170"/>
      <c r="F531" s="171"/>
      <c r="G531" s="11" t="s">
        <v>1375</v>
      </c>
      <c r="H531" s="14">
        <v>1.79</v>
      </c>
      <c r="I531" s="121">
        <f t="shared" si="7"/>
        <v>17.899999999999999</v>
      </c>
      <c r="J531" s="127"/>
    </row>
    <row r="532" spans="1:10" ht="108">
      <c r="A532" s="126"/>
      <c r="B532" s="119">
        <v>10</v>
      </c>
      <c r="C532" s="10" t="s">
        <v>1373</v>
      </c>
      <c r="D532" s="130" t="s">
        <v>972</v>
      </c>
      <c r="E532" s="170"/>
      <c r="F532" s="171"/>
      <c r="G532" s="11" t="s">
        <v>1375</v>
      </c>
      <c r="H532" s="14">
        <v>1.99</v>
      </c>
      <c r="I532" s="121">
        <f t="shared" si="7"/>
        <v>19.899999999999999</v>
      </c>
      <c r="J532" s="127"/>
    </row>
    <row r="533" spans="1:10" ht="108">
      <c r="A533" s="126"/>
      <c r="B533" s="119">
        <v>20</v>
      </c>
      <c r="C533" s="10" t="s">
        <v>1373</v>
      </c>
      <c r="D533" s="130" t="s">
        <v>745</v>
      </c>
      <c r="E533" s="170"/>
      <c r="F533" s="171"/>
      <c r="G533" s="11" t="s">
        <v>1375</v>
      </c>
      <c r="H533" s="14">
        <v>2.29</v>
      </c>
      <c r="I533" s="121">
        <f t="shared" si="7"/>
        <v>45.8</v>
      </c>
      <c r="J533" s="127"/>
    </row>
    <row r="534" spans="1:10" ht="108">
      <c r="A534" s="126"/>
      <c r="B534" s="119">
        <v>10</v>
      </c>
      <c r="C534" s="10" t="s">
        <v>1373</v>
      </c>
      <c r="D534" s="130" t="s">
        <v>978</v>
      </c>
      <c r="E534" s="170"/>
      <c r="F534" s="171"/>
      <c r="G534" s="11" t="s">
        <v>1375</v>
      </c>
      <c r="H534" s="14">
        <v>2.69</v>
      </c>
      <c r="I534" s="121">
        <f t="shared" ref="I534:I597" si="8">H534*B534</f>
        <v>26.9</v>
      </c>
      <c r="J534" s="127"/>
    </row>
    <row r="535" spans="1:10" ht="108">
      <c r="A535" s="126"/>
      <c r="B535" s="119">
        <v>10</v>
      </c>
      <c r="C535" s="10" t="s">
        <v>1373</v>
      </c>
      <c r="D535" s="130" t="s">
        <v>740</v>
      </c>
      <c r="E535" s="170"/>
      <c r="F535" s="171"/>
      <c r="G535" s="11" t="s">
        <v>1375</v>
      </c>
      <c r="H535" s="14">
        <v>4.24</v>
      </c>
      <c r="I535" s="121">
        <f t="shared" si="8"/>
        <v>42.400000000000006</v>
      </c>
      <c r="J535" s="127"/>
    </row>
    <row r="536" spans="1:10" ht="60">
      <c r="A536" s="126"/>
      <c r="B536" s="119">
        <v>20</v>
      </c>
      <c r="C536" s="10" t="s">
        <v>1380</v>
      </c>
      <c r="D536" s="130" t="s">
        <v>729</v>
      </c>
      <c r="E536" s="170" t="s">
        <v>641</v>
      </c>
      <c r="F536" s="171"/>
      <c r="G536" s="11" t="s">
        <v>1382</v>
      </c>
      <c r="H536" s="14">
        <v>0.46</v>
      </c>
      <c r="I536" s="121">
        <f t="shared" si="8"/>
        <v>9.2000000000000011</v>
      </c>
      <c r="J536" s="127"/>
    </row>
    <row r="537" spans="1:10" ht="60">
      <c r="A537" s="126"/>
      <c r="B537" s="119">
        <v>20</v>
      </c>
      <c r="C537" s="10" t="s">
        <v>1380</v>
      </c>
      <c r="D537" s="130" t="s">
        <v>972</v>
      </c>
      <c r="E537" s="170" t="s">
        <v>641</v>
      </c>
      <c r="F537" s="171"/>
      <c r="G537" s="11" t="s">
        <v>1382</v>
      </c>
      <c r="H537" s="14">
        <v>0.49</v>
      </c>
      <c r="I537" s="121">
        <f t="shared" si="8"/>
        <v>9.8000000000000007</v>
      </c>
      <c r="J537" s="127"/>
    </row>
    <row r="538" spans="1:10" ht="60">
      <c r="A538" s="126"/>
      <c r="B538" s="119">
        <v>20</v>
      </c>
      <c r="C538" s="10" t="s">
        <v>1380</v>
      </c>
      <c r="D538" s="130" t="s">
        <v>1025</v>
      </c>
      <c r="E538" s="170" t="s">
        <v>643</v>
      </c>
      <c r="F538" s="171"/>
      <c r="G538" s="11" t="s">
        <v>1382</v>
      </c>
      <c r="H538" s="14">
        <v>0.53</v>
      </c>
      <c r="I538" s="121">
        <f t="shared" si="8"/>
        <v>10.600000000000001</v>
      </c>
      <c r="J538" s="127"/>
    </row>
    <row r="539" spans="1:10" ht="60">
      <c r="A539" s="126"/>
      <c r="B539" s="119">
        <v>20</v>
      </c>
      <c r="C539" s="10" t="s">
        <v>1380</v>
      </c>
      <c r="D539" s="130" t="s">
        <v>745</v>
      </c>
      <c r="E539" s="170" t="s">
        <v>642</v>
      </c>
      <c r="F539" s="171"/>
      <c r="G539" s="11" t="s">
        <v>1382</v>
      </c>
      <c r="H539" s="14">
        <v>0.56999999999999995</v>
      </c>
      <c r="I539" s="121">
        <f t="shared" si="8"/>
        <v>11.399999999999999</v>
      </c>
      <c r="J539" s="127"/>
    </row>
    <row r="540" spans="1:10" ht="60">
      <c r="A540" s="126"/>
      <c r="B540" s="119">
        <v>20</v>
      </c>
      <c r="C540" s="10" t="s">
        <v>1380</v>
      </c>
      <c r="D540" s="130" t="s">
        <v>745</v>
      </c>
      <c r="E540" s="170" t="s">
        <v>644</v>
      </c>
      <c r="F540" s="171"/>
      <c r="G540" s="11" t="s">
        <v>1382</v>
      </c>
      <c r="H540" s="14">
        <v>0.56999999999999995</v>
      </c>
      <c r="I540" s="121">
        <f t="shared" si="8"/>
        <v>11.399999999999999</v>
      </c>
      <c r="J540" s="127"/>
    </row>
    <row r="541" spans="1:10" ht="192">
      <c r="A541" s="126"/>
      <c r="B541" s="119">
        <v>5</v>
      </c>
      <c r="C541" s="10" t="s">
        <v>1386</v>
      </c>
      <c r="D541" s="130" t="s">
        <v>112</v>
      </c>
      <c r="E541" s="170"/>
      <c r="F541" s="171"/>
      <c r="G541" s="11" t="s">
        <v>1388</v>
      </c>
      <c r="H541" s="14">
        <v>0.69</v>
      </c>
      <c r="I541" s="121">
        <f t="shared" si="8"/>
        <v>3.4499999999999997</v>
      </c>
      <c r="J541" s="127"/>
    </row>
    <row r="542" spans="1:10" ht="192">
      <c r="A542" s="126"/>
      <c r="B542" s="119">
        <v>5</v>
      </c>
      <c r="C542" s="10" t="s">
        <v>1386</v>
      </c>
      <c r="D542" s="130" t="s">
        <v>216</v>
      </c>
      <c r="E542" s="170"/>
      <c r="F542" s="171"/>
      <c r="G542" s="11" t="s">
        <v>1388</v>
      </c>
      <c r="H542" s="14">
        <v>0.69</v>
      </c>
      <c r="I542" s="121">
        <f t="shared" si="8"/>
        <v>3.4499999999999997</v>
      </c>
      <c r="J542" s="127"/>
    </row>
    <row r="543" spans="1:10" ht="192">
      <c r="A543" s="126"/>
      <c r="B543" s="119">
        <v>5</v>
      </c>
      <c r="C543" s="10" t="s">
        <v>1386</v>
      </c>
      <c r="D543" s="130" t="s">
        <v>218</v>
      </c>
      <c r="E543" s="170"/>
      <c r="F543" s="171"/>
      <c r="G543" s="11" t="s">
        <v>1388</v>
      </c>
      <c r="H543" s="14">
        <v>0.69</v>
      </c>
      <c r="I543" s="121">
        <f t="shared" si="8"/>
        <v>3.4499999999999997</v>
      </c>
      <c r="J543" s="127"/>
    </row>
    <row r="544" spans="1:10" ht="192">
      <c r="A544" s="126"/>
      <c r="B544" s="119">
        <v>5</v>
      </c>
      <c r="C544" s="10" t="s">
        <v>1386</v>
      </c>
      <c r="D544" s="130" t="s">
        <v>219</v>
      </c>
      <c r="E544" s="170"/>
      <c r="F544" s="171"/>
      <c r="G544" s="11" t="s">
        <v>1388</v>
      </c>
      <c r="H544" s="14">
        <v>0.69</v>
      </c>
      <c r="I544" s="121">
        <f t="shared" si="8"/>
        <v>3.4499999999999997</v>
      </c>
      <c r="J544" s="127"/>
    </row>
    <row r="545" spans="1:10" ht="192">
      <c r="A545" s="126"/>
      <c r="B545" s="119">
        <v>5</v>
      </c>
      <c r="C545" s="10" t="s">
        <v>1386</v>
      </c>
      <c r="D545" s="130" t="s">
        <v>269</v>
      </c>
      <c r="E545" s="170"/>
      <c r="F545" s="171"/>
      <c r="G545" s="11" t="s">
        <v>1388</v>
      </c>
      <c r="H545" s="14">
        <v>0.69</v>
      </c>
      <c r="I545" s="121">
        <f t="shared" si="8"/>
        <v>3.4499999999999997</v>
      </c>
      <c r="J545" s="127"/>
    </row>
    <row r="546" spans="1:10" ht="192">
      <c r="A546" s="126"/>
      <c r="B546" s="119">
        <v>5</v>
      </c>
      <c r="C546" s="10" t="s">
        <v>1386</v>
      </c>
      <c r="D546" s="130" t="s">
        <v>220</v>
      </c>
      <c r="E546" s="170"/>
      <c r="F546" s="171"/>
      <c r="G546" s="11" t="s">
        <v>1388</v>
      </c>
      <c r="H546" s="14">
        <v>0.69</v>
      </c>
      <c r="I546" s="121">
        <f t="shared" si="8"/>
        <v>3.4499999999999997</v>
      </c>
      <c r="J546" s="127"/>
    </row>
    <row r="547" spans="1:10" ht="192">
      <c r="A547" s="126"/>
      <c r="B547" s="119">
        <v>5</v>
      </c>
      <c r="C547" s="10" t="s">
        <v>1386</v>
      </c>
      <c r="D547" s="130" t="s">
        <v>271</v>
      </c>
      <c r="E547" s="170"/>
      <c r="F547" s="171"/>
      <c r="G547" s="11" t="s">
        <v>1388</v>
      </c>
      <c r="H547" s="14">
        <v>0.69</v>
      </c>
      <c r="I547" s="121">
        <f t="shared" si="8"/>
        <v>3.4499999999999997</v>
      </c>
      <c r="J547" s="127"/>
    </row>
    <row r="548" spans="1:10" ht="192">
      <c r="A548" s="126"/>
      <c r="B548" s="119">
        <v>5</v>
      </c>
      <c r="C548" s="10" t="s">
        <v>1386</v>
      </c>
      <c r="D548" s="130" t="s">
        <v>272</v>
      </c>
      <c r="E548" s="170"/>
      <c r="F548" s="171"/>
      <c r="G548" s="11" t="s">
        <v>1388</v>
      </c>
      <c r="H548" s="14">
        <v>0.69</v>
      </c>
      <c r="I548" s="121">
        <f t="shared" si="8"/>
        <v>3.4499999999999997</v>
      </c>
      <c r="J548" s="127"/>
    </row>
    <row r="549" spans="1:10" ht="192">
      <c r="A549" s="126"/>
      <c r="B549" s="119">
        <v>5</v>
      </c>
      <c r="C549" s="10" t="s">
        <v>1386</v>
      </c>
      <c r="D549" s="130" t="s">
        <v>273</v>
      </c>
      <c r="E549" s="170"/>
      <c r="F549" s="171"/>
      <c r="G549" s="11" t="s">
        <v>1388</v>
      </c>
      <c r="H549" s="14">
        <v>0.69</v>
      </c>
      <c r="I549" s="121">
        <f t="shared" si="8"/>
        <v>3.4499999999999997</v>
      </c>
      <c r="J549" s="127"/>
    </row>
    <row r="550" spans="1:10" ht="192">
      <c r="A550" s="126"/>
      <c r="B550" s="119">
        <v>5</v>
      </c>
      <c r="C550" s="10" t="s">
        <v>1386</v>
      </c>
      <c r="D550" s="130" t="s">
        <v>274</v>
      </c>
      <c r="E550" s="170"/>
      <c r="F550" s="171"/>
      <c r="G550" s="11" t="s">
        <v>1388</v>
      </c>
      <c r="H550" s="14">
        <v>0.69</v>
      </c>
      <c r="I550" s="121">
        <f t="shared" si="8"/>
        <v>3.4499999999999997</v>
      </c>
      <c r="J550" s="127"/>
    </row>
    <row r="551" spans="1:10" ht="192">
      <c r="A551" s="126"/>
      <c r="B551" s="119">
        <v>5</v>
      </c>
      <c r="C551" s="10" t="s">
        <v>1386</v>
      </c>
      <c r="D551" s="130" t="s">
        <v>316</v>
      </c>
      <c r="E551" s="170"/>
      <c r="F551" s="171"/>
      <c r="G551" s="11" t="s">
        <v>1388</v>
      </c>
      <c r="H551" s="14">
        <v>0.69</v>
      </c>
      <c r="I551" s="121">
        <f t="shared" si="8"/>
        <v>3.4499999999999997</v>
      </c>
      <c r="J551" s="127"/>
    </row>
    <row r="552" spans="1:10" ht="192">
      <c r="A552" s="126"/>
      <c r="B552" s="119">
        <v>5</v>
      </c>
      <c r="C552" s="10" t="s">
        <v>1386</v>
      </c>
      <c r="D552" s="130" t="s">
        <v>275</v>
      </c>
      <c r="E552" s="170"/>
      <c r="F552" s="171"/>
      <c r="G552" s="11" t="s">
        <v>1388</v>
      </c>
      <c r="H552" s="14">
        <v>0.69</v>
      </c>
      <c r="I552" s="121">
        <f t="shared" si="8"/>
        <v>3.4499999999999997</v>
      </c>
      <c r="J552" s="127"/>
    </row>
    <row r="553" spans="1:10" ht="192">
      <c r="A553" s="126"/>
      <c r="B553" s="119">
        <v>5</v>
      </c>
      <c r="C553" s="10" t="s">
        <v>1386</v>
      </c>
      <c r="D553" s="130" t="s">
        <v>317</v>
      </c>
      <c r="E553" s="170"/>
      <c r="F553" s="171"/>
      <c r="G553" s="11" t="s">
        <v>1388</v>
      </c>
      <c r="H553" s="14">
        <v>0.69</v>
      </c>
      <c r="I553" s="121">
        <f t="shared" si="8"/>
        <v>3.4499999999999997</v>
      </c>
      <c r="J553" s="127"/>
    </row>
    <row r="554" spans="1:10" ht="192">
      <c r="A554" s="126"/>
      <c r="B554" s="119">
        <v>5</v>
      </c>
      <c r="C554" s="10" t="s">
        <v>1386</v>
      </c>
      <c r="D554" s="130" t="s">
        <v>308</v>
      </c>
      <c r="E554" s="170"/>
      <c r="F554" s="171"/>
      <c r="G554" s="11" t="s">
        <v>1388</v>
      </c>
      <c r="H554" s="14">
        <v>0.69</v>
      </c>
      <c r="I554" s="121">
        <f t="shared" si="8"/>
        <v>3.4499999999999997</v>
      </c>
      <c r="J554" s="127"/>
    </row>
    <row r="555" spans="1:10" ht="336">
      <c r="A555" s="126"/>
      <c r="B555" s="119">
        <v>5</v>
      </c>
      <c r="C555" s="10" t="s">
        <v>1389</v>
      </c>
      <c r="D555" s="130" t="s">
        <v>112</v>
      </c>
      <c r="E555" s="170"/>
      <c r="F555" s="171"/>
      <c r="G555" s="11" t="s">
        <v>1391</v>
      </c>
      <c r="H555" s="14">
        <v>0.79</v>
      </c>
      <c r="I555" s="121">
        <f t="shared" si="8"/>
        <v>3.95</v>
      </c>
      <c r="J555" s="127"/>
    </row>
    <row r="556" spans="1:10" ht="336">
      <c r="A556" s="126"/>
      <c r="B556" s="119">
        <v>5</v>
      </c>
      <c r="C556" s="10" t="s">
        <v>1389</v>
      </c>
      <c r="D556" s="130" t="s">
        <v>216</v>
      </c>
      <c r="E556" s="170"/>
      <c r="F556" s="171"/>
      <c r="G556" s="11" t="s">
        <v>1391</v>
      </c>
      <c r="H556" s="14">
        <v>0.79</v>
      </c>
      <c r="I556" s="121">
        <f t="shared" si="8"/>
        <v>3.95</v>
      </c>
      <c r="J556" s="127"/>
    </row>
    <row r="557" spans="1:10" ht="336">
      <c r="A557" s="126"/>
      <c r="B557" s="119">
        <v>5</v>
      </c>
      <c r="C557" s="10" t="s">
        <v>1389</v>
      </c>
      <c r="D557" s="130" t="s">
        <v>218</v>
      </c>
      <c r="E557" s="170"/>
      <c r="F557" s="171"/>
      <c r="G557" s="11" t="s">
        <v>1391</v>
      </c>
      <c r="H557" s="14">
        <v>0.79</v>
      </c>
      <c r="I557" s="121">
        <f t="shared" si="8"/>
        <v>3.95</v>
      </c>
      <c r="J557" s="127"/>
    </row>
    <row r="558" spans="1:10" ht="336">
      <c r="A558" s="126"/>
      <c r="B558" s="119">
        <v>5</v>
      </c>
      <c r="C558" s="10" t="s">
        <v>1389</v>
      </c>
      <c r="D558" s="130" t="s">
        <v>219</v>
      </c>
      <c r="E558" s="170"/>
      <c r="F558" s="171"/>
      <c r="G558" s="11" t="s">
        <v>1391</v>
      </c>
      <c r="H558" s="14">
        <v>0.79</v>
      </c>
      <c r="I558" s="121">
        <f t="shared" si="8"/>
        <v>3.95</v>
      </c>
      <c r="J558" s="127"/>
    </row>
    <row r="559" spans="1:10" ht="336">
      <c r="A559" s="126"/>
      <c r="B559" s="119">
        <v>5</v>
      </c>
      <c r="C559" s="10" t="s">
        <v>1389</v>
      </c>
      <c r="D559" s="130" t="s">
        <v>269</v>
      </c>
      <c r="E559" s="170"/>
      <c r="F559" s="171"/>
      <c r="G559" s="11" t="s">
        <v>1391</v>
      </c>
      <c r="H559" s="14">
        <v>0.79</v>
      </c>
      <c r="I559" s="121">
        <f t="shared" si="8"/>
        <v>3.95</v>
      </c>
      <c r="J559" s="127"/>
    </row>
    <row r="560" spans="1:10" ht="336">
      <c r="A560" s="126"/>
      <c r="B560" s="119">
        <v>5</v>
      </c>
      <c r="C560" s="10" t="s">
        <v>1389</v>
      </c>
      <c r="D560" s="130" t="s">
        <v>220</v>
      </c>
      <c r="E560" s="170"/>
      <c r="F560" s="171"/>
      <c r="G560" s="11" t="s">
        <v>1391</v>
      </c>
      <c r="H560" s="14">
        <v>0.79</v>
      </c>
      <c r="I560" s="121">
        <f t="shared" si="8"/>
        <v>3.95</v>
      </c>
      <c r="J560" s="127"/>
    </row>
    <row r="561" spans="1:10" ht="336">
      <c r="A561" s="126"/>
      <c r="B561" s="119">
        <v>5</v>
      </c>
      <c r="C561" s="10" t="s">
        <v>1389</v>
      </c>
      <c r="D561" s="130" t="s">
        <v>271</v>
      </c>
      <c r="E561" s="170"/>
      <c r="F561" s="171"/>
      <c r="G561" s="11" t="s">
        <v>1391</v>
      </c>
      <c r="H561" s="14">
        <v>0.79</v>
      </c>
      <c r="I561" s="121">
        <f t="shared" si="8"/>
        <v>3.95</v>
      </c>
      <c r="J561" s="127"/>
    </row>
    <row r="562" spans="1:10" ht="336">
      <c r="A562" s="126"/>
      <c r="B562" s="119">
        <v>5</v>
      </c>
      <c r="C562" s="10" t="s">
        <v>1389</v>
      </c>
      <c r="D562" s="130" t="s">
        <v>272</v>
      </c>
      <c r="E562" s="170"/>
      <c r="F562" s="171"/>
      <c r="G562" s="11" t="s">
        <v>1391</v>
      </c>
      <c r="H562" s="14">
        <v>0.79</v>
      </c>
      <c r="I562" s="121">
        <f t="shared" si="8"/>
        <v>3.95</v>
      </c>
      <c r="J562" s="127"/>
    </row>
    <row r="563" spans="1:10" ht="336">
      <c r="A563" s="126"/>
      <c r="B563" s="119">
        <v>5</v>
      </c>
      <c r="C563" s="10" t="s">
        <v>1389</v>
      </c>
      <c r="D563" s="130" t="s">
        <v>273</v>
      </c>
      <c r="E563" s="170"/>
      <c r="F563" s="171"/>
      <c r="G563" s="11" t="s">
        <v>1391</v>
      </c>
      <c r="H563" s="14">
        <v>0.79</v>
      </c>
      <c r="I563" s="121">
        <f t="shared" si="8"/>
        <v>3.95</v>
      </c>
      <c r="J563" s="127"/>
    </row>
    <row r="564" spans="1:10" ht="336">
      <c r="A564" s="126"/>
      <c r="B564" s="119">
        <v>5</v>
      </c>
      <c r="C564" s="10" t="s">
        <v>1389</v>
      </c>
      <c r="D564" s="130" t="s">
        <v>274</v>
      </c>
      <c r="E564" s="170"/>
      <c r="F564" s="171"/>
      <c r="G564" s="11" t="s">
        <v>1391</v>
      </c>
      <c r="H564" s="14">
        <v>0.79</v>
      </c>
      <c r="I564" s="121">
        <f t="shared" si="8"/>
        <v>3.95</v>
      </c>
      <c r="J564" s="127"/>
    </row>
    <row r="565" spans="1:10" ht="336">
      <c r="A565" s="126"/>
      <c r="B565" s="119">
        <v>5</v>
      </c>
      <c r="C565" s="10" t="s">
        <v>1389</v>
      </c>
      <c r="D565" s="130" t="s">
        <v>316</v>
      </c>
      <c r="E565" s="170"/>
      <c r="F565" s="171"/>
      <c r="G565" s="11" t="s">
        <v>1391</v>
      </c>
      <c r="H565" s="14">
        <v>0.79</v>
      </c>
      <c r="I565" s="121">
        <f t="shared" si="8"/>
        <v>3.95</v>
      </c>
      <c r="J565" s="127"/>
    </row>
    <row r="566" spans="1:10" ht="336">
      <c r="A566" s="126"/>
      <c r="B566" s="119">
        <v>5</v>
      </c>
      <c r="C566" s="10" t="s">
        <v>1389</v>
      </c>
      <c r="D566" s="130" t="s">
        <v>275</v>
      </c>
      <c r="E566" s="170"/>
      <c r="F566" s="171"/>
      <c r="G566" s="11" t="s">
        <v>1391</v>
      </c>
      <c r="H566" s="14">
        <v>0.79</v>
      </c>
      <c r="I566" s="121">
        <f t="shared" si="8"/>
        <v>3.95</v>
      </c>
      <c r="J566" s="127"/>
    </row>
    <row r="567" spans="1:10" ht="336">
      <c r="A567" s="126"/>
      <c r="B567" s="119">
        <v>5</v>
      </c>
      <c r="C567" s="10" t="s">
        <v>1389</v>
      </c>
      <c r="D567" s="130" t="s">
        <v>317</v>
      </c>
      <c r="E567" s="170"/>
      <c r="F567" s="171"/>
      <c r="G567" s="11" t="s">
        <v>1391</v>
      </c>
      <c r="H567" s="14">
        <v>0.79</v>
      </c>
      <c r="I567" s="121">
        <f t="shared" si="8"/>
        <v>3.95</v>
      </c>
      <c r="J567" s="127"/>
    </row>
    <row r="568" spans="1:10" ht="336">
      <c r="A568" s="126"/>
      <c r="B568" s="119">
        <v>5</v>
      </c>
      <c r="C568" s="10" t="s">
        <v>1389</v>
      </c>
      <c r="D568" s="130" t="s">
        <v>308</v>
      </c>
      <c r="E568" s="170"/>
      <c r="F568" s="171"/>
      <c r="G568" s="11" t="s">
        <v>1391</v>
      </c>
      <c r="H568" s="14">
        <v>0.79</v>
      </c>
      <c r="I568" s="121">
        <f t="shared" si="8"/>
        <v>3.95</v>
      </c>
      <c r="J568" s="127"/>
    </row>
    <row r="569" spans="1:10" ht="336">
      <c r="A569" s="126"/>
      <c r="B569" s="119">
        <v>5</v>
      </c>
      <c r="C569" s="10" t="s">
        <v>1392</v>
      </c>
      <c r="D569" s="130" t="s">
        <v>112</v>
      </c>
      <c r="E569" s="170"/>
      <c r="F569" s="171"/>
      <c r="G569" s="11" t="s">
        <v>1394</v>
      </c>
      <c r="H569" s="14">
        <v>0.89</v>
      </c>
      <c r="I569" s="121">
        <f t="shared" si="8"/>
        <v>4.45</v>
      </c>
      <c r="J569" s="127"/>
    </row>
    <row r="570" spans="1:10" ht="336">
      <c r="A570" s="126"/>
      <c r="B570" s="119">
        <v>5</v>
      </c>
      <c r="C570" s="10" t="s">
        <v>1392</v>
      </c>
      <c r="D570" s="130" t="s">
        <v>216</v>
      </c>
      <c r="E570" s="170"/>
      <c r="F570" s="171"/>
      <c r="G570" s="11" t="s">
        <v>1394</v>
      </c>
      <c r="H570" s="14">
        <v>0.89</v>
      </c>
      <c r="I570" s="121">
        <f t="shared" si="8"/>
        <v>4.45</v>
      </c>
      <c r="J570" s="127"/>
    </row>
    <row r="571" spans="1:10" ht="336">
      <c r="A571" s="126"/>
      <c r="B571" s="119">
        <v>5</v>
      </c>
      <c r="C571" s="10" t="s">
        <v>1392</v>
      </c>
      <c r="D571" s="130" t="s">
        <v>218</v>
      </c>
      <c r="E571" s="170"/>
      <c r="F571" s="171"/>
      <c r="G571" s="11" t="s">
        <v>1394</v>
      </c>
      <c r="H571" s="14">
        <v>0.89</v>
      </c>
      <c r="I571" s="121">
        <f t="shared" si="8"/>
        <v>4.45</v>
      </c>
      <c r="J571" s="127"/>
    </row>
    <row r="572" spans="1:10" ht="336">
      <c r="A572" s="126"/>
      <c r="B572" s="119">
        <v>5</v>
      </c>
      <c r="C572" s="10" t="s">
        <v>1392</v>
      </c>
      <c r="D572" s="130" t="s">
        <v>219</v>
      </c>
      <c r="E572" s="170"/>
      <c r="F572" s="171"/>
      <c r="G572" s="11" t="s">
        <v>1394</v>
      </c>
      <c r="H572" s="14">
        <v>0.89</v>
      </c>
      <c r="I572" s="121">
        <f t="shared" si="8"/>
        <v>4.45</v>
      </c>
      <c r="J572" s="127"/>
    </row>
    <row r="573" spans="1:10" ht="336">
      <c r="A573" s="126"/>
      <c r="B573" s="119">
        <v>5</v>
      </c>
      <c r="C573" s="10" t="s">
        <v>1392</v>
      </c>
      <c r="D573" s="130" t="s">
        <v>269</v>
      </c>
      <c r="E573" s="170"/>
      <c r="F573" s="171"/>
      <c r="G573" s="11" t="s">
        <v>1394</v>
      </c>
      <c r="H573" s="14">
        <v>0.89</v>
      </c>
      <c r="I573" s="121">
        <f t="shared" si="8"/>
        <v>4.45</v>
      </c>
      <c r="J573" s="127"/>
    </row>
    <row r="574" spans="1:10" ht="336">
      <c r="A574" s="126"/>
      <c r="B574" s="119">
        <v>5</v>
      </c>
      <c r="C574" s="10" t="s">
        <v>1392</v>
      </c>
      <c r="D574" s="130" t="s">
        <v>220</v>
      </c>
      <c r="E574" s="170"/>
      <c r="F574" s="171"/>
      <c r="G574" s="11" t="s">
        <v>1394</v>
      </c>
      <c r="H574" s="14">
        <v>0.89</v>
      </c>
      <c r="I574" s="121">
        <f t="shared" si="8"/>
        <v>4.45</v>
      </c>
      <c r="J574" s="127"/>
    </row>
    <row r="575" spans="1:10" ht="336">
      <c r="A575" s="126"/>
      <c r="B575" s="119">
        <v>5</v>
      </c>
      <c r="C575" s="10" t="s">
        <v>1392</v>
      </c>
      <c r="D575" s="130" t="s">
        <v>271</v>
      </c>
      <c r="E575" s="170"/>
      <c r="F575" s="171"/>
      <c r="G575" s="11" t="s">
        <v>1394</v>
      </c>
      <c r="H575" s="14">
        <v>0.89</v>
      </c>
      <c r="I575" s="121">
        <f t="shared" si="8"/>
        <v>4.45</v>
      </c>
      <c r="J575" s="127"/>
    </row>
    <row r="576" spans="1:10" ht="336">
      <c r="A576" s="126"/>
      <c r="B576" s="119">
        <v>5</v>
      </c>
      <c r="C576" s="10" t="s">
        <v>1392</v>
      </c>
      <c r="D576" s="130" t="s">
        <v>272</v>
      </c>
      <c r="E576" s="170"/>
      <c r="F576" s="171"/>
      <c r="G576" s="11" t="s">
        <v>1394</v>
      </c>
      <c r="H576" s="14">
        <v>0.89</v>
      </c>
      <c r="I576" s="121">
        <f t="shared" si="8"/>
        <v>4.45</v>
      </c>
      <c r="J576" s="127"/>
    </row>
    <row r="577" spans="1:10" ht="336">
      <c r="A577" s="126"/>
      <c r="B577" s="119">
        <v>5</v>
      </c>
      <c r="C577" s="10" t="s">
        <v>1392</v>
      </c>
      <c r="D577" s="130" t="s">
        <v>273</v>
      </c>
      <c r="E577" s="170"/>
      <c r="F577" s="171"/>
      <c r="G577" s="11" t="s">
        <v>1394</v>
      </c>
      <c r="H577" s="14">
        <v>0.89</v>
      </c>
      <c r="I577" s="121">
        <f t="shared" si="8"/>
        <v>4.45</v>
      </c>
      <c r="J577" s="127"/>
    </row>
    <row r="578" spans="1:10" ht="336">
      <c r="A578" s="126"/>
      <c r="B578" s="119">
        <v>5</v>
      </c>
      <c r="C578" s="10" t="s">
        <v>1392</v>
      </c>
      <c r="D578" s="130" t="s">
        <v>274</v>
      </c>
      <c r="E578" s="170"/>
      <c r="F578" s="171"/>
      <c r="G578" s="11" t="s">
        <v>1394</v>
      </c>
      <c r="H578" s="14">
        <v>0.89</v>
      </c>
      <c r="I578" s="121">
        <f t="shared" si="8"/>
        <v>4.45</v>
      </c>
      <c r="J578" s="127"/>
    </row>
    <row r="579" spans="1:10" ht="336">
      <c r="A579" s="126"/>
      <c r="B579" s="119">
        <v>5</v>
      </c>
      <c r="C579" s="10" t="s">
        <v>1392</v>
      </c>
      <c r="D579" s="130" t="s">
        <v>316</v>
      </c>
      <c r="E579" s="170"/>
      <c r="F579" s="171"/>
      <c r="G579" s="11" t="s">
        <v>1394</v>
      </c>
      <c r="H579" s="14">
        <v>0.89</v>
      </c>
      <c r="I579" s="121">
        <f t="shared" si="8"/>
        <v>4.45</v>
      </c>
      <c r="J579" s="127"/>
    </row>
    <row r="580" spans="1:10" ht="336">
      <c r="A580" s="126"/>
      <c r="B580" s="119">
        <v>5</v>
      </c>
      <c r="C580" s="10" t="s">
        <v>1392</v>
      </c>
      <c r="D580" s="130" t="s">
        <v>317</v>
      </c>
      <c r="E580" s="170"/>
      <c r="F580" s="171"/>
      <c r="G580" s="11" t="s">
        <v>1394</v>
      </c>
      <c r="H580" s="14">
        <v>0.89</v>
      </c>
      <c r="I580" s="121">
        <f t="shared" si="8"/>
        <v>4.45</v>
      </c>
      <c r="J580" s="127"/>
    </row>
    <row r="581" spans="1:10" ht="336">
      <c r="A581" s="126"/>
      <c r="B581" s="119">
        <v>5</v>
      </c>
      <c r="C581" s="10" t="s">
        <v>1392</v>
      </c>
      <c r="D581" s="130" t="s">
        <v>1395</v>
      </c>
      <c r="E581" s="170"/>
      <c r="F581" s="171"/>
      <c r="G581" s="11" t="s">
        <v>1394</v>
      </c>
      <c r="H581" s="14">
        <v>0.89</v>
      </c>
      <c r="I581" s="121">
        <f t="shared" si="8"/>
        <v>4.45</v>
      </c>
      <c r="J581" s="127"/>
    </row>
    <row r="582" spans="1:10" ht="336">
      <c r="A582" s="126"/>
      <c r="B582" s="119">
        <v>5</v>
      </c>
      <c r="C582" s="10" t="s">
        <v>1392</v>
      </c>
      <c r="D582" s="130" t="s">
        <v>308</v>
      </c>
      <c r="E582" s="170"/>
      <c r="F582" s="171"/>
      <c r="G582" s="11" t="s">
        <v>1394</v>
      </c>
      <c r="H582" s="14">
        <v>0.89</v>
      </c>
      <c r="I582" s="121">
        <f t="shared" si="8"/>
        <v>4.45</v>
      </c>
      <c r="J582" s="127"/>
    </row>
    <row r="583" spans="1:10" ht="168">
      <c r="A583" s="126"/>
      <c r="B583" s="119">
        <v>10</v>
      </c>
      <c r="C583" s="10" t="s">
        <v>1396</v>
      </c>
      <c r="D583" s="130" t="s">
        <v>278</v>
      </c>
      <c r="E583" s="170" t="s">
        <v>30</v>
      </c>
      <c r="F583" s="171"/>
      <c r="G583" s="11" t="s">
        <v>1398</v>
      </c>
      <c r="H583" s="14">
        <v>0.79</v>
      </c>
      <c r="I583" s="121">
        <f t="shared" si="8"/>
        <v>7.9</v>
      </c>
      <c r="J583" s="127"/>
    </row>
    <row r="584" spans="1:10" ht="168">
      <c r="A584" s="126"/>
      <c r="B584" s="119">
        <v>10</v>
      </c>
      <c r="C584" s="10" t="s">
        <v>1396</v>
      </c>
      <c r="D584" s="130" t="s">
        <v>278</v>
      </c>
      <c r="E584" s="170" t="s">
        <v>31</v>
      </c>
      <c r="F584" s="171"/>
      <c r="G584" s="11" t="s">
        <v>1398</v>
      </c>
      <c r="H584" s="14">
        <v>0.79</v>
      </c>
      <c r="I584" s="121">
        <f t="shared" si="8"/>
        <v>7.9</v>
      </c>
      <c r="J584" s="127"/>
    </row>
    <row r="585" spans="1:10" ht="204">
      <c r="A585" s="126"/>
      <c r="B585" s="119">
        <v>20</v>
      </c>
      <c r="C585" s="10" t="s">
        <v>1399</v>
      </c>
      <c r="D585" s="130" t="s">
        <v>30</v>
      </c>
      <c r="E585" s="170"/>
      <c r="F585" s="171"/>
      <c r="G585" s="11" t="s">
        <v>1401</v>
      </c>
      <c r="H585" s="14">
        <v>0.19</v>
      </c>
      <c r="I585" s="121">
        <f t="shared" si="8"/>
        <v>3.8</v>
      </c>
      <c r="J585" s="127"/>
    </row>
    <row r="586" spans="1:10" ht="192">
      <c r="A586" s="126"/>
      <c r="B586" s="119">
        <v>20</v>
      </c>
      <c r="C586" s="10" t="s">
        <v>1402</v>
      </c>
      <c r="D586" s="130" t="s">
        <v>1331</v>
      </c>
      <c r="E586" s="170"/>
      <c r="F586" s="171"/>
      <c r="G586" s="11" t="s">
        <v>1404</v>
      </c>
      <c r="H586" s="14">
        <v>0.2</v>
      </c>
      <c r="I586" s="121">
        <f t="shared" si="8"/>
        <v>4</v>
      </c>
      <c r="J586" s="127"/>
    </row>
    <row r="587" spans="1:10" ht="192">
      <c r="A587" s="126"/>
      <c r="B587" s="119">
        <v>20</v>
      </c>
      <c r="C587" s="10" t="s">
        <v>1402</v>
      </c>
      <c r="D587" s="130" t="s">
        <v>28</v>
      </c>
      <c r="E587" s="170"/>
      <c r="F587" s="171"/>
      <c r="G587" s="11" t="s">
        <v>1404</v>
      </c>
      <c r="H587" s="14">
        <v>0.2</v>
      </c>
      <c r="I587" s="121">
        <f t="shared" si="8"/>
        <v>4</v>
      </c>
      <c r="J587" s="127"/>
    </row>
    <row r="588" spans="1:10" ht="192">
      <c r="A588" s="126"/>
      <c r="B588" s="119">
        <v>20</v>
      </c>
      <c r="C588" s="10" t="s">
        <v>1402</v>
      </c>
      <c r="D588" s="130" t="s">
        <v>30</v>
      </c>
      <c r="E588" s="170"/>
      <c r="F588" s="171"/>
      <c r="G588" s="11" t="s">
        <v>1404</v>
      </c>
      <c r="H588" s="14">
        <v>0.2</v>
      </c>
      <c r="I588" s="121">
        <f t="shared" si="8"/>
        <v>4</v>
      </c>
      <c r="J588" s="127"/>
    </row>
    <row r="589" spans="1:10" ht="192">
      <c r="A589" s="126"/>
      <c r="B589" s="119">
        <v>20</v>
      </c>
      <c r="C589" s="10" t="s">
        <v>1402</v>
      </c>
      <c r="D589" s="130" t="s">
        <v>1405</v>
      </c>
      <c r="E589" s="170"/>
      <c r="F589" s="171"/>
      <c r="G589" s="11" t="s">
        <v>1404</v>
      </c>
      <c r="H589" s="14">
        <v>0.2</v>
      </c>
      <c r="I589" s="121">
        <f t="shared" si="8"/>
        <v>4</v>
      </c>
      <c r="J589" s="127"/>
    </row>
    <row r="590" spans="1:10" ht="132">
      <c r="A590" s="126"/>
      <c r="B590" s="119">
        <v>6</v>
      </c>
      <c r="C590" s="10" t="s">
        <v>1406</v>
      </c>
      <c r="D590" s="130" t="s">
        <v>972</v>
      </c>
      <c r="E590" s="170"/>
      <c r="F590" s="171"/>
      <c r="G590" s="11" t="s">
        <v>1408</v>
      </c>
      <c r="H590" s="14">
        <v>0.65</v>
      </c>
      <c r="I590" s="121">
        <f t="shared" si="8"/>
        <v>3.9000000000000004</v>
      </c>
      <c r="J590" s="127"/>
    </row>
    <row r="591" spans="1:10" ht="132">
      <c r="A591" s="126"/>
      <c r="B591" s="119">
        <v>6</v>
      </c>
      <c r="C591" s="10" t="s">
        <v>1406</v>
      </c>
      <c r="D591" s="130" t="s">
        <v>745</v>
      </c>
      <c r="E591" s="170"/>
      <c r="F591" s="171"/>
      <c r="G591" s="11" t="s">
        <v>1408</v>
      </c>
      <c r="H591" s="14">
        <v>0.69</v>
      </c>
      <c r="I591" s="121">
        <f t="shared" si="8"/>
        <v>4.1399999999999997</v>
      </c>
      <c r="J591" s="127"/>
    </row>
    <row r="592" spans="1:10" ht="132">
      <c r="A592" s="126"/>
      <c r="B592" s="119">
        <v>6</v>
      </c>
      <c r="C592" s="10" t="s">
        <v>1406</v>
      </c>
      <c r="D592" s="130" t="s">
        <v>733</v>
      </c>
      <c r="E592" s="170"/>
      <c r="F592" s="171"/>
      <c r="G592" s="11" t="s">
        <v>1408</v>
      </c>
      <c r="H592" s="14">
        <v>0.74</v>
      </c>
      <c r="I592" s="121">
        <f t="shared" si="8"/>
        <v>4.4399999999999995</v>
      </c>
      <c r="J592" s="127"/>
    </row>
    <row r="593" spans="1:10" ht="72">
      <c r="A593" s="126"/>
      <c r="B593" s="119">
        <v>6</v>
      </c>
      <c r="C593" s="10" t="s">
        <v>1411</v>
      </c>
      <c r="D593" s="130" t="s">
        <v>1025</v>
      </c>
      <c r="E593" s="170"/>
      <c r="F593" s="171"/>
      <c r="G593" s="11" t="s">
        <v>1413</v>
      </c>
      <c r="H593" s="14">
        <v>1.19</v>
      </c>
      <c r="I593" s="121">
        <f t="shared" si="8"/>
        <v>7.14</v>
      </c>
      <c r="J593" s="127"/>
    </row>
    <row r="594" spans="1:10" ht="216">
      <c r="A594" s="126"/>
      <c r="B594" s="119">
        <v>5</v>
      </c>
      <c r="C594" s="10" t="s">
        <v>1414</v>
      </c>
      <c r="D594" s="130" t="s">
        <v>28</v>
      </c>
      <c r="E594" s="170" t="s">
        <v>1416</v>
      </c>
      <c r="F594" s="171"/>
      <c r="G594" s="11" t="s">
        <v>1417</v>
      </c>
      <c r="H594" s="14">
        <v>1.2</v>
      </c>
      <c r="I594" s="121">
        <f t="shared" si="8"/>
        <v>6</v>
      </c>
      <c r="J594" s="127"/>
    </row>
    <row r="595" spans="1:10" ht="216">
      <c r="A595" s="126"/>
      <c r="B595" s="119">
        <v>10</v>
      </c>
      <c r="C595" s="10" t="s">
        <v>1418</v>
      </c>
      <c r="D595" s="130" t="s">
        <v>28</v>
      </c>
      <c r="E595" s="170"/>
      <c r="F595" s="171"/>
      <c r="G595" s="11" t="s">
        <v>1420</v>
      </c>
      <c r="H595" s="14">
        <v>0.71</v>
      </c>
      <c r="I595" s="121">
        <f t="shared" si="8"/>
        <v>7.1</v>
      </c>
      <c r="J595" s="127"/>
    </row>
    <row r="596" spans="1:10" ht="84">
      <c r="A596" s="126"/>
      <c r="B596" s="119">
        <v>10</v>
      </c>
      <c r="C596" s="10" t="s">
        <v>1421</v>
      </c>
      <c r="D596" s="130" t="s">
        <v>745</v>
      </c>
      <c r="E596" s="170" t="s">
        <v>279</v>
      </c>
      <c r="F596" s="171"/>
      <c r="G596" s="11" t="s">
        <v>1423</v>
      </c>
      <c r="H596" s="14">
        <v>0.5</v>
      </c>
      <c r="I596" s="121">
        <f t="shared" si="8"/>
        <v>5</v>
      </c>
      <c r="J596" s="127"/>
    </row>
    <row r="597" spans="1:10" ht="360">
      <c r="A597" s="126"/>
      <c r="B597" s="119">
        <v>5</v>
      </c>
      <c r="C597" s="10" t="s">
        <v>1424</v>
      </c>
      <c r="D597" s="130" t="s">
        <v>1426</v>
      </c>
      <c r="E597" s="170"/>
      <c r="F597" s="171"/>
      <c r="G597" s="11" t="s">
        <v>1427</v>
      </c>
      <c r="H597" s="14">
        <v>2.4900000000000002</v>
      </c>
      <c r="I597" s="121">
        <f t="shared" si="8"/>
        <v>12.450000000000001</v>
      </c>
      <c r="J597" s="127"/>
    </row>
    <row r="598" spans="1:10" ht="360">
      <c r="A598" s="126"/>
      <c r="B598" s="119">
        <v>5</v>
      </c>
      <c r="C598" s="10" t="s">
        <v>1424</v>
      </c>
      <c r="D598" s="130" t="s">
        <v>1428</v>
      </c>
      <c r="E598" s="170"/>
      <c r="F598" s="171"/>
      <c r="G598" s="11" t="s">
        <v>1427</v>
      </c>
      <c r="H598" s="14">
        <v>2.4900000000000002</v>
      </c>
      <c r="I598" s="121">
        <f t="shared" ref="I598:I661" si="9">H598*B598</f>
        <v>12.450000000000001</v>
      </c>
      <c r="J598" s="127"/>
    </row>
    <row r="599" spans="1:10" ht="384">
      <c r="A599" s="126"/>
      <c r="B599" s="119">
        <v>5</v>
      </c>
      <c r="C599" s="10" t="s">
        <v>1429</v>
      </c>
      <c r="D599" s="130" t="s">
        <v>1428</v>
      </c>
      <c r="E599" s="170"/>
      <c r="F599" s="171"/>
      <c r="G599" s="11" t="s">
        <v>1431</v>
      </c>
      <c r="H599" s="14">
        <v>2.4900000000000002</v>
      </c>
      <c r="I599" s="121">
        <f t="shared" si="9"/>
        <v>12.450000000000001</v>
      </c>
      <c r="J599" s="127"/>
    </row>
    <row r="600" spans="1:10" ht="192">
      <c r="A600" s="126"/>
      <c r="B600" s="119">
        <v>20</v>
      </c>
      <c r="C600" s="10" t="s">
        <v>1432</v>
      </c>
      <c r="D600" s="130" t="s">
        <v>33</v>
      </c>
      <c r="E600" s="170" t="s">
        <v>112</v>
      </c>
      <c r="F600" s="171"/>
      <c r="G600" s="11" t="s">
        <v>1434</v>
      </c>
      <c r="H600" s="14">
        <v>1.97</v>
      </c>
      <c r="I600" s="121">
        <f t="shared" si="9"/>
        <v>39.4</v>
      </c>
      <c r="J600" s="127"/>
    </row>
    <row r="601" spans="1:10" ht="192">
      <c r="A601" s="126"/>
      <c r="B601" s="119">
        <v>10</v>
      </c>
      <c r="C601" s="10" t="s">
        <v>1432</v>
      </c>
      <c r="D601" s="130" t="s">
        <v>33</v>
      </c>
      <c r="E601" s="170" t="s">
        <v>219</v>
      </c>
      <c r="F601" s="171"/>
      <c r="G601" s="11" t="s">
        <v>1434</v>
      </c>
      <c r="H601" s="14">
        <v>1.97</v>
      </c>
      <c r="I601" s="121">
        <f t="shared" si="9"/>
        <v>19.7</v>
      </c>
      <c r="J601" s="127"/>
    </row>
    <row r="602" spans="1:10" ht="192">
      <c r="A602" s="126"/>
      <c r="B602" s="119">
        <v>20</v>
      </c>
      <c r="C602" s="10" t="s">
        <v>1432</v>
      </c>
      <c r="D602" s="130" t="s">
        <v>34</v>
      </c>
      <c r="E602" s="170" t="s">
        <v>112</v>
      </c>
      <c r="F602" s="171"/>
      <c r="G602" s="11" t="s">
        <v>1434</v>
      </c>
      <c r="H602" s="14">
        <v>1.97</v>
      </c>
      <c r="I602" s="121">
        <f t="shared" si="9"/>
        <v>39.4</v>
      </c>
      <c r="J602" s="127"/>
    </row>
    <row r="603" spans="1:10" ht="192">
      <c r="A603" s="126"/>
      <c r="B603" s="119">
        <v>10</v>
      </c>
      <c r="C603" s="10" t="s">
        <v>1432</v>
      </c>
      <c r="D603" s="130" t="s">
        <v>34</v>
      </c>
      <c r="E603" s="170" t="s">
        <v>219</v>
      </c>
      <c r="F603" s="171"/>
      <c r="G603" s="11" t="s">
        <v>1434</v>
      </c>
      <c r="H603" s="14">
        <v>1.97</v>
      </c>
      <c r="I603" s="121">
        <f t="shared" si="9"/>
        <v>19.7</v>
      </c>
      <c r="J603" s="127"/>
    </row>
    <row r="604" spans="1:10" ht="192">
      <c r="A604" s="126"/>
      <c r="B604" s="119">
        <v>10</v>
      </c>
      <c r="C604" s="10" t="s">
        <v>1432</v>
      </c>
      <c r="D604" s="130" t="s">
        <v>53</v>
      </c>
      <c r="E604" s="170" t="s">
        <v>112</v>
      </c>
      <c r="F604" s="171"/>
      <c r="G604" s="11" t="s">
        <v>1434</v>
      </c>
      <c r="H604" s="14">
        <v>1.97</v>
      </c>
      <c r="I604" s="121">
        <f t="shared" si="9"/>
        <v>19.7</v>
      </c>
      <c r="J604" s="127"/>
    </row>
    <row r="605" spans="1:10" ht="120">
      <c r="A605" s="126"/>
      <c r="B605" s="119">
        <v>10</v>
      </c>
      <c r="C605" s="10" t="s">
        <v>1435</v>
      </c>
      <c r="D605" s="130" t="s">
        <v>39</v>
      </c>
      <c r="E605" s="170"/>
      <c r="F605" s="171"/>
      <c r="G605" s="11" t="s">
        <v>1437</v>
      </c>
      <c r="H605" s="14">
        <v>1.4</v>
      </c>
      <c r="I605" s="121">
        <f t="shared" si="9"/>
        <v>14</v>
      </c>
      <c r="J605" s="127"/>
    </row>
    <row r="606" spans="1:10" ht="120">
      <c r="A606" s="126"/>
      <c r="B606" s="119">
        <v>10</v>
      </c>
      <c r="C606" s="10" t="s">
        <v>1435</v>
      </c>
      <c r="D606" s="130" t="s">
        <v>40</v>
      </c>
      <c r="E606" s="170"/>
      <c r="F606" s="171"/>
      <c r="G606" s="11" t="s">
        <v>1437</v>
      </c>
      <c r="H606" s="14">
        <v>1.4</v>
      </c>
      <c r="I606" s="121">
        <f t="shared" si="9"/>
        <v>14</v>
      </c>
      <c r="J606" s="127"/>
    </row>
    <row r="607" spans="1:10" ht="120">
      <c r="A607" s="126"/>
      <c r="B607" s="119">
        <v>10</v>
      </c>
      <c r="C607" s="10" t="s">
        <v>1435</v>
      </c>
      <c r="D607" s="130" t="s">
        <v>42</v>
      </c>
      <c r="E607" s="170"/>
      <c r="F607" s="171"/>
      <c r="G607" s="11" t="s">
        <v>1437</v>
      </c>
      <c r="H607" s="14">
        <v>1.4</v>
      </c>
      <c r="I607" s="121">
        <f t="shared" si="9"/>
        <v>14</v>
      </c>
      <c r="J607" s="127"/>
    </row>
    <row r="608" spans="1:10" ht="216">
      <c r="A608" s="126"/>
      <c r="B608" s="119">
        <v>10</v>
      </c>
      <c r="C608" s="10" t="s">
        <v>1438</v>
      </c>
      <c r="D608" s="130" t="s">
        <v>1440</v>
      </c>
      <c r="E608" s="170"/>
      <c r="F608" s="171"/>
      <c r="G608" s="11" t="s">
        <v>1441</v>
      </c>
      <c r="H608" s="14">
        <v>3.69</v>
      </c>
      <c r="I608" s="121">
        <f t="shared" si="9"/>
        <v>36.9</v>
      </c>
      <c r="J608" s="127"/>
    </row>
    <row r="609" spans="1:10" ht="216">
      <c r="A609" s="126"/>
      <c r="B609" s="119">
        <v>10</v>
      </c>
      <c r="C609" s="10" t="s">
        <v>1438</v>
      </c>
      <c r="D609" s="130" t="s">
        <v>42</v>
      </c>
      <c r="E609" s="170"/>
      <c r="F609" s="171"/>
      <c r="G609" s="11" t="s">
        <v>1441</v>
      </c>
      <c r="H609" s="14">
        <v>4.29</v>
      </c>
      <c r="I609" s="121">
        <f t="shared" si="9"/>
        <v>42.9</v>
      </c>
      <c r="J609" s="127"/>
    </row>
    <row r="610" spans="1:10" ht="216">
      <c r="A610" s="126"/>
      <c r="B610" s="119">
        <v>10</v>
      </c>
      <c r="C610" s="10" t="s">
        <v>1438</v>
      </c>
      <c r="D610" s="130" t="s">
        <v>1444</v>
      </c>
      <c r="E610" s="170"/>
      <c r="F610" s="171"/>
      <c r="G610" s="11" t="s">
        <v>1441</v>
      </c>
      <c r="H610" s="14">
        <v>4.09</v>
      </c>
      <c r="I610" s="121">
        <f t="shared" si="9"/>
        <v>40.9</v>
      </c>
      <c r="J610" s="127"/>
    </row>
    <row r="611" spans="1:10" ht="180">
      <c r="A611" s="126"/>
      <c r="B611" s="119">
        <v>10</v>
      </c>
      <c r="C611" s="10" t="s">
        <v>1445</v>
      </c>
      <c r="D611" s="130" t="s">
        <v>30</v>
      </c>
      <c r="E611" s="170" t="s">
        <v>272</v>
      </c>
      <c r="F611" s="171"/>
      <c r="G611" s="11" t="s">
        <v>1447</v>
      </c>
      <c r="H611" s="14">
        <v>1.99</v>
      </c>
      <c r="I611" s="121">
        <f t="shared" si="9"/>
        <v>19.899999999999999</v>
      </c>
      <c r="J611" s="127"/>
    </row>
    <row r="612" spans="1:10" ht="180">
      <c r="A612" s="126"/>
      <c r="B612" s="119">
        <v>10</v>
      </c>
      <c r="C612" s="10" t="s">
        <v>1445</v>
      </c>
      <c r="D612" s="130" t="s">
        <v>30</v>
      </c>
      <c r="E612" s="170" t="s">
        <v>274</v>
      </c>
      <c r="F612" s="171"/>
      <c r="G612" s="11" t="s">
        <v>1447</v>
      </c>
      <c r="H612" s="14">
        <v>1.99</v>
      </c>
      <c r="I612" s="121">
        <f t="shared" si="9"/>
        <v>19.899999999999999</v>
      </c>
      <c r="J612" s="127"/>
    </row>
    <row r="613" spans="1:10" ht="180">
      <c r="A613" s="126"/>
      <c r="B613" s="119">
        <v>20</v>
      </c>
      <c r="C613" s="10" t="s">
        <v>1445</v>
      </c>
      <c r="D613" s="130" t="s">
        <v>31</v>
      </c>
      <c r="E613" s="170" t="s">
        <v>112</v>
      </c>
      <c r="F613" s="171"/>
      <c r="G613" s="11" t="s">
        <v>1447</v>
      </c>
      <c r="H613" s="14">
        <v>1.99</v>
      </c>
      <c r="I613" s="121">
        <f t="shared" si="9"/>
        <v>39.799999999999997</v>
      </c>
      <c r="J613" s="127"/>
    </row>
    <row r="614" spans="1:10" ht="180">
      <c r="A614" s="126"/>
      <c r="B614" s="119">
        <v>10</v>
      </c>
      <c r="C614" s="10" t="s">
        <v>1445</v>
      </c>
      <c r="D614" s="130" t="s">
        <v>31</v>
      </c>
      <c r="E614" s="170" t="s">
        <v>272</v>
      </c>
      <c r="F614" s="171"/>
      <c r="G614" s="11" t="s">
        <v>1447</v>
      </c>
      <c r="H614" s="14">
        <v>1.99</v>
      </c>
      <c r="I614" s="121">
        <f t="shared" si="9"/>
        <v>19.899999999999999</v>
      </c>
      <c r="J614" s="127"/>
    </row>
    <row r="615" spans="1:10" ht="180">
      <c r="A615" s="126"/>
      <c r="B615" s="119">
        <v>20</v>
      </c>
      <c r="C615" s="10" t="s">
        <v>1445</v>
      </c>
      <c r="D615" s="130" t="s">
        <v>32</v>
      </c>
      <c r="E615" s="170" t="s">
        <v>112</v>
      </c>
      <c r="F615" s="171"/>
      <c r="G615" s="11" t="s">
        <v>1447</v>
      </c>
      <c r="H615" s="14">
        <v>1.99</v>
      </c>
      <c r="I615" s="121">
        <f t="shared" si="9"/>
        <v>39.799999999999997</v>
      </c>
      <c r="J615" s="127"/>
    </row>
    <row r="616" spans="1:10" ht="120">
      <c r="A616" s="126"/>
      <c r="B616" s="119">
        <v>10</v>
      </c>
      <c r="C616" s="10" t="s">
        <v>1448</v>
      </c>
      <c r="D616" s="130" t="s">
        <v>30</v>
      </c>
      <c r="E616" s="170"/>
      <c r="F616" s="171"/>
      <c r="G616" s="11" t="s">
        <v>1450</v>
      </c>
      <c r="H616" s="14">
        <v>1.17</v>
      </c>
      <c r="I616" s="121">
        <f t="shared" si="9"/>
        <v>11.7</v>
      </c>
      <c r="J616" s="127"/>
    </row>
    <row r="617" spans="1:10" ht="120">
      <c r="A617" s="126"/>
      <c r="B617" s="119">
        <v>10</v>
      </c>
      <c r="C617" s="10" t="s">
        <v>1448</v>
      </c>
      <c r="D617" s="130" t="s">
        <v>33</v>
      </c>
      <c r="E617" s="170"/>
      <c r="F617" s="171"/>
      <c r="G617" s="11" t="s">
        <v>1450</v>
      </c>
      <c r="H617" s="14">
        <v>1.17</v>
      </c>
      <c r="I617" s="121">
        <f t="shared" si="9"/>
        <v>11.7</v>
      </c>
      <c r="J617" s="127"/>
    </row>
    <row r="618" spans="1:10" ht="120">
      <c r="A618" s="126"/>
      <c r="B618" s="119">
        <v>10</v>
      </c>
      <c r="C618" s="10" t="s">
        <v>1451</v>
      </c>
      <c r="D618" s="130" t="s">
        <v>40</v>
      </c>
      <c r="E618" s="170"/>
      <c r="F618" s="171"/>
      <c r="G618" s="11" t="s">
        <v>1453</v>
      </c>
      <c r="H618" s="14">
        <v>1.39</v>
      </c>
      <c r="I618" s="121">
        <f t="shared" si="9"/>
        <v>13.899999999999999</v>
      </c>
      <c r="J618" s="127"/>
    </row>
    <row r="619" spans="1:10" ht="84">
      <c r="A619" s="126"/>
      <c r="B619" s="119">
        <v>10</v>
      </c>
      <c r="C619" s="10" t="s">
        <v>1454</v>
      </c>
      <c r="D619" s="130" t="s">
        <v>1331</v>
      </c>
      <c r="E619" s="170"/>
      <c r="F619" s="171"/>
      <c r="G619" s="11" t="s">
        <v>1456</v>
      </c>
      <c r="H619" s="14">
        <v>1.04</v>
      </c>
      <c r="I619" s="121">
        <f t="shared" si="9"/>
        <v>10.4</v>
      </c>
      <c r="J619" s="127"/>
    </row>
    <row r="620" spans="1:10" ht="84">
      <c r="A620" s="126"/>
      <c r="B620" s="119">
        <v>10</v>
      </c>
      <c r="C620" s="10" t="s">
        <v>1454</v>
      </c>
      <c r="D620" s="130" t="s">
        <v>28</v>
      </c>
      <c r="E620" s="170"/>
      <c r="F620" s="171"/>
      <c r="G620" s="11" t="s">
        <v>1456</v>
      </c>
      <c r="H620" s="14">
        <v>1.04</v>
      </c>
      <c r="I620" s="121">
        <f t="shared" si="9"/>
        <v>10.4</v>
      </c>
      <c r="J620" s="127"/>
    </row>
    <row r="621" spans="1:10" ht="84">
      <c r="A621" s="126"/>
      <c r="B621" s="119">
        <v>10</v>
      </c>
      <c r="C621" s="10" t="s">
        <v>1454</v>
      </c>
      <c r="D621" s="130" t="s">
        <v>657</v>
      </c>
      <c r="E621" s="170"/>
      <c r="F621" s="171"/>
      <c r="G621" s="11" t="s">
        <v>1456</v>
      </c>
      <c r="H621" s="14">
        <v>1.04</v>
      </c>
      <c r="I621" s="121">
        <f t="shared" si="9"/>
        <v>10.4</v>
      </c>
      <c r="J621" s="127"/>
    </row>
    <row r="622" spans="1:10" ht="84">
      <c r="A622" s="126"/>
      <c r="B622" s="119">
        <v>10</v>
      </c>
      <c r="C622" s="10" t="s">
        <v>1454</v>
      </c>
      <c r="D622" s="130" t="s">
        <v>30</v>
      </c>
      <c r="E622" s="170"/>
      <c r="F622" s="171"/>
      <c r="G622" s="11" t="s">
        <v>1456</v>
      </c>
      <c r="H622" s="14">
        <v>1.04</v>
      </c>
      <c r="I622" s="121">
        <f t="shared" si="9"/>
        <v>10.4</v>
      </c>
      <c r="J622" s="127"/>
    </row>
    <row r="623" spans="1:10" ht="84">
      <c r="A623" s="126"/>
      <c r="B623" s="119">
        <v>10</v>
      </c>
      <c r="C623" s="10" t="s">
        <v>1454</v>
      </c>
      <c r="D623" s="130" t="s">
        <v>72</v>
      </c>
      <c r="E623" s="170"/>
      <c r="F623" s="171"/>
      <c r="G623" s="11" t="s">
        <v>1456</v>
      </c>
      <c r="H623" s="14">
        <v>1.04</v>
      </c>
      <c r="I623" s="121">
        <f t="shared" si="9"/>
        <v>10.4</v>
      </c>
      <c r="J623" s="127"/>
    </row>
    <row r="624" spans="1:10" ht="84">
      <c r="A624" s="126"/>
      <c r="B624" s="119">
        <v>10</v>
      </c>
      <c r="C624" s="10" t="s">
        <v>1454</v>
      </c>
      <c r="D624" s="130" t="s">
        <v>95</v>
      </c>
      <c r="E624" s="170"/>
      <c r="F624" s="171"/>
      <c r="G624" s="11" t="s">
        <v>1456</v>
      </c>
      <c r="H624" s="14">
        <v>1.04</v>
      </c>
      <c r="I624" s="121">
        <f t="shared" si="9"/>
        <v>10.4</v>
      </c>
      <c r="J624" s="127"/>
    </row>
    <row r="625" spans="1:10" ht="84">
      <c r="A625" s="126"/>
      <c r="B625" s="119">
        <v>10</v>
      </c>
      <c r="C625" s="10" t="s">
        <v>1454</v>
      </c>
      <c r="D625" s="130" t="s">
        <v>34</v>
      </c>
      <c r="E625" s="170"/>
      <c r="F625" s="171"/>
      <c r="G625" s="11" t="s">
        <v>1456</v>
      </c>
      <c r="H625" s="14">
        <v>1.04</v>
      </c>
      <c r="I625" s="121">
        <f t="shared" si="9"/>
        <v>10.4</v>
      </c>
      <c r="J625" s="127"/>
    </row>
    <row r="626" spans="1:10" ht="84">
      <c r="A626" s="126"/>
      <c r="B626" s="119">
        <v>10</v>
      </c>
      <c r="C626" s="10" t="s">
        <v>1454</v>
      </c>
      <c r="D626" s="130" t="s">
        <v>1405</v>
      </c>
      <c r="E626" s="170"/>
      <c r="F626" s="171"/>
      <c r="G626" s="11" t="s">
        <v>1456</v>
      </c>
      <c r="H626" s="14">
        <v>1.04</v>
      </c>
      <c r="I626" s="121">
        <f t="shared" si="9"/>
        <v>10.4</v>
      </c>
      <c r="J626" s="127"/>
    </row>
    <row r="627" spans="1:10" ht="108">
      <c r="A627" s="126"/>
      <c r="B627" s="119">
        <v>10</v>
      </c>
      <c r="C627" s="10" t="s">
        <v>1457</v>
      </c>
      <c r="D627" s="130" t="s">
        <v>34</v>
      </c>
      <c r="E627" s="170" t="s">
        <v>112</v>
      </c>
      <c r="F627" s="171"/>
      <c r="G627" s="11" t="s">
        <v>1459</v>
      </c>
      <c r="H627" s="14">
        <v>1.24</v>
      </c>
      <c r="I627" s="121">
        <f t="shared" si="9"/>
        <v>12.4</v>
      </c>
      <c r="J627" s="127"/>
    </row>
    <row r="628" spans="1:10" ht="108">
      <c r="A628" s="126"/>
      <c r="B628" s="119">
        <v>10</v>
      </c>
      <c r="C628" s="10" t="s">
        <v>1457</v>
      </c>
      <c r="D628" s="130" t="s">
        <v>34</v>
      </c>
      <c r="E628" s="170" t="s">
        <v>216</v>
      </c>
      <c r="F628" s="171"/>
      <c r="G628" s="11" t="s">
        <v>1459</v>
      </c>
      <c r="H628" s="14">
        <v>1.24</v>
      </c>
      <c r="I628" s="121">
        <f t="shared" si="9"/>
        <v>12.4</v>
      </c>
      <c r="J628" s="127"/>
    </row>
    <row r="629" spans="1:10" ht="108">
      <c r="A629" s="126"/>
      <c r="B629" s="119">
        <v>10</v>
      </c>
      <c r="C629" s="10" t="s">
        <v>1457</v>
      </c>
      <c r="D629" s="130" t="s">
        <v>34</v>
      </c>
      <c r="E629" s="170" t="s">
        <v>218</v>
      </c>
      <c r="F629" s="171"/>
      <c r="G629" s="11" t="s">
        <v>1459</v>
      </c>
      <c r="H629" s="14">
        <v>1.24</v>
      </c>
      <c r="I629" s="121">
        <f t="shared" si="9"/>
        <v>12.4</v>
      </c>
      <c r="J629" s="127"/>
    </row>
    <row r="630" spans="1:10" ht="108">
      <c r="A630" s="126"/>
      <c r="B630" s="119">
        <v>10</v>
      </c>
      <c r="C630" s="10" t="s">
        <v>1457</v>
      </c>
      <c r="D630" s="130" t="s">
        <v>34</v>
      </c>
      <c r="E630" s="170" t="s">
        <v>219</v>
      </c>
      <c r="F630" s="171"/>
      <c r="G630" s="11" t="s">
        <v>1459</v>
      </c>
      <c r="H630" s="14">
        <v>1.24</v>
      </c>
      <c r="I630" s="121">
        <f t="shared" si="9"/>
        <v>12.4</v>
      </c>
      <c r="J630" s="127"/>
    </row>
    <row r="631" spans="1:10" ht="108">
      <c r="A631" s="126"/>
      <c r="B631" s="119">
        <v>10</v>
      </c>
      <c r="C631" s="10" t="s">
        <v>1457</v>
      </c>
      <c r="D631" s="130" t="s">
        <v>34</v>
      </c>
      <c r="E631" s="170" t="s">
        <v>269</v>
      </c>
      <c r="F631" s="171"/>
      <c r="G631" s="11" t="s">
        <v>1459</v>
      </c>
      <c r="H631" s="14">
        <v>1.24</v>
      </c>
      <c r="I631" s="121">
        <f t="shared" si="9"/>
        <v>12.4</v>
      </c>
      <c r="J631" s="127"/>
    </row>
    <row r="632" spans="1:10" ht="108">
      <c r="A632" s="126"/>
      <c r="B632" s="119">
        <v>10</v>
      </c>
      <c r="C632" s="10" t="s">
        <v>1457</v>
      </c>
      <c r="D632" s="130" t="s">
        <v>34</v>
      </c>
      <c r="E632" s="170" t="s">
        <v>220</v>
      </c>
      <c r="F632" s="171"/>
      <c r="G632" s="11" t="s">
        <v>1459</v>
      </c>
      <c r="H632" s="14">
        <v>1.24</v>
      </c>
      <c r="I632" s="121">
        <f t="shared" si="9"/>
        <v>12.4</v>
      </c>
      <c r="J632" s="127"/>
    </row>
    <row r="633" spans="1:10" ht="108">
      <c r="A633" s="126"/>
      <c r="B633" s="119">
        <v>10</v>
      </c>
      <c r="C633" s="10" t="s">
        <v>1457</v>
      </c>
      <c r="D633" s="130" t="s">
        <v>34</v>
      </c>
      <c r="E633" s="170" t="s">
        <v>271</v>
      </c>
      <c r="F633" s="171"/>
      <c r="G633" s="11" t="s">
        <v>1459</v>
      </c>
      <c r="H633" s="14">
        <v>1.24</v>
      </c>
      <c r="I633" s="121">
        <f t="shared" si="9"/>
        <v>12.4</v>
      </c>
      <c r="J633" s="127"/>
    </row>
    <row r="634" spans="1:10" ht="108">
      <c r="A634" s="126"/>
      <c r="B634" s="119">
        <v>10</v>
      </c>
      <c r="C634" s="10" t="s">
        <v>1457</v>
      </c>
      <c r="D634" s="130" t="s">
        <v>34</v>
      </c>
      <c r="E634" s="170" t="s">
        <v>272</v>
      </c>
      <c r="F634" s="171"/>
      <c r="G634" s="11" t="s">
        <v>1459</v>
      </c>
      <c r="H634" s="14">
        <v>1.24</v>
      </c>
      <c r="I634" s="121">
        <f t="shared" si="9"/>
        <v>12.4</v>
      </c>
      <c r="J634" s="127"/>
    </row>
    <row r="635" spans="1:10" ht="108">
      <c r="A635" s="126"/>
      <c r="B635" s="119">
        <v>10</v>
      </c>
      <c r="C635" s="10" t="s">
        <v>1457</v>
      </c>
      <c r="D635" s="130" t="s">
        <v>34</v>
      </c>
      <c r="E635" s="170" t="s">
        <v>274</v>
      </c>
      <c r="F635" s="171"/>
      <c r="G635" s="11" t="s">
        <v>1459</v>
      </c>
      <c r="H635" s="14">
        <v>1.24</v>
      </c>
      <c r="I635" s="121">
        <f t="shared" si="9"/>
        <v>12.4</v>
      </c>
      <c r="J635" s="127"/>
    </row>
    <row r="636" spans="1:10" ht="108">
      <c r="A636" s="126"/>
      <c r="B636" s="119">
        <v>10</v>
      </c>
      <c r="C636" s="10" t="s">
        <v>1457</v>
      </c>
      <c r="D636" s="130" t="s">
        <v>34</v>
      </c>
      <c r="E636" s="170" t="s">
        <v>275</v>
      </c>
      <c r="F636" s="171"/>
      <c r="G636" s="11" t="s">
        <v>1459</v>
      </c>
      <c r="H636" s="14">
        <v>1.24</v>
      </c>
      <c r="I636" s="121">
        <f t="shared" si="9"/>
        <v>12.4</v>
      </c>
      <c r="J636" s="127"/>
    </row>
    <row r="637" spans="1:10" ht="108">
      <c r="A637" s="126"/>
      <c r="B637" s="119">
        <v>10</v>
      </c>
      <c r="C637" s="10" t="s">
        <v>1457</v>
      </c>
      <c r="D637" s="130" t="s">
        <v>34</v>
      </c>
      <c r="E637" s="170" t="s">
        <v>317</v>
      </c>
      <c r="F637" s="171"/>
      <c r="G637" s="11" t="s">
        <v>1459</v>
      </c>
      <c r="H637" s="14">
        <v>1.24</v>
      </c>
      <c r="I637" s="121">
        <f t="shared" si="9"/>
        <v>12.4</v>
      </c>
      <c r="J637" s="127"/>
    </row>
    <row r="638" spans="1:10" ht="300">
      <c r="A638" s="126"/>
      <c r="B638" s="119">
        <v>10</v>
      </c>
      <c r="C638" s="10" t="s">
        <v>1460</v>
      </c>
      <c r="D638" s="130" t="s">
        <v>30</v>
      </c>
      <c r="E638" s="170" t="s">
        <v>245</v>
      </c>
      <c r="F638" s="171"/>
      <c r="G638" s="11" t="s">
        <v>1462</v>
      </c>
      <c r="H638" s="14">
        <v>2.77</v>
      </c>
      <c r="I638" s="121">
        <f t="shared" si="9"/>
        <v>27.7</v>
      </c>
      <c r="J638" s="127"/>
    </row>
    <row r="639" spans="1:10" ht="300">
      <c r="A639" s="126"/>
      <c r="B639" s="119">
        <v>5</v>
      </c>
      <c r="C639" s="10" t="s">
        <v>1460</v>
      </c>
      <c r="D639" s="130" t="s">
        <v>32</v>
      </c>
      <c r="E639" s="170" t="s">
        <v>534</v>
      </c>
      <c r="F639" s="171"/>
      <c r="G639" s="11" t="s">
        <v>1462</v>
      </c>
      <c r="H639" s="14">
        <v>2.77</v>
      </c>
      <c r="I639" s="121">
        <f t="shared" si="9"/>
        <v>13.85</v>
      </c>
      <c r="J639" s="127"/>
    </row>
    <row r="640" spans="1:10" ht="300">
      <c r="A640" s="126"/>
      <c r="B640" s="119">
        <v>5</v>
      </c>
      <c r="C640" s="10" t="s">
        <v>1460</v>
      </c>
      <c r="D640" s="130" t="s">
        <v>33</v>
      </c>
      <c r="E640" s="170" t="s">
        <v>245</v>
      </c>
      <c r="F640" s="171"/>
      <c r="G640" s="11" t="s">
        <v>1462</v>
      </c>
      <c r="H640" s="14">
        <v>2.77</v>
      </c>
      <c r="I640" s="121">
        <f t="shared" si="9"/>
        <v>13.85</v>
      </c>
      <c r="J640" s="127"/>
    </row>
    <row r="641" spans="1:10" ht="96">
      <c r="A641" s="126"/>
      <c r="B641" s="119">
        <v>10</v>
      </c>
      <c r="C641" s="10" t="s">
        <v>1463</v>
      </c>
      <c r="D641" s="130" t="s">
        <v>272</v>
      </c>
      <c r="E641" s="170"/>
      <c r="F641" s="171"/>
      <c r="G641" s="11" t="s">
        <v>1465</v>
      </c>
      <c r="H641" s="14">
        <v>0.99</v>
      </c>
      <c r="I641" s="121">
        <f t="shared" si="9"/>
        <v>9.9</v>
      </c>
      <c r="J641" s="127"/>
    </row>
    <row r="642" spans="1:10" ht="96">
      <c r="A642" s="126"/>
      <c r="B642" s="119">
        <v>10</v>
      </c>
      <c r="C642" s="10" t="s">
        <v>1463</v>
      </c>
      <c r="D642" s="130" t="s">
        <v>273</v>
      </c>
      <c r="E642" s="170"/>
      <c r="F642" s="171"/>
      <c r="G642" s="11" t="s">
        <v>1465</v>
      </c>
      <c r="H642" s="14">
        <v>0.99</v>
      </c>
      <c r="I642" s="121">
        <f t="shared" si="9"/>
        <v>9.9</v>
      </c>
      <c r="J642" s="127"/>
    </row>
    <row r="643" spans="1:10" ht="96">
      <c r="A643" s="126"/>
      <c r="B643" s="119">
        <v>10</v>
      </c>
      <c r="C643" s="10" t="s">
        <v>1463</v>
      </c>
      <c r="D643" s="130" t="s">
        <v>317</v>
      </c>
      <c r="E643" s="170"/>
      <c r="F643" s="171"/>
      <c r="G643" s="11" t="s">
        <v>1465</v>
      </c>
      <c r="H643" s="14">
        <v>0.99</v>
      </c>
      <c r="I643" s="121">
        <f t="shared" si="9"/>
        <v>9.9</v>
      </c>
      <c r="J643" s="127"/>
    </row>
    <row r="644" spans="1:10" ht="132">
      <c r="A644" s="126"/>
      <c r="B644" s="119">
        <v>10</v>
      </c>
      <c r="C644" s="10" t="s">
        <v>1466</v>
      </c>
      <c r="D644" s="130"/>
      <c r="E644" s="170"/>
      <c r="F644" s="171"/>
      <c r="G644" s="11" t="s">
        <v>1468</v>
      </c>
      <c r="H644" s="14">
        <v>0.79</v>
      </c>
      <c r="I644" s="121">
        <f t="shared" si="9"/>
        <v>7.9</v>
      </c>
      <c r="J644" s="127"/>
    </row>
    <row r="645" spans="1:10" ht="144">
      <c r="A645" s="126"/>
      <c r="B645" s="119">
        <v>10</v>
      </c>
      <c r="C645" s="10" t="s">
        <v>1469</v>
      </c>
      <c r="D645" s="130" t="s">
        <v>112</v>
      </c>
      <c r="E645" s="170"/>
      <c r="F645" s="171"/>
      <c r="G645" s="11" t="s">
        <v>1471</v>
      </c>
      <c r="H645" s="14">
        <v>1.1200000000000001</v>
      </c>
      <c r="I645" s="121">
        <f t="shared" si="9"/>
        <v>11.200000000000001</v>
      </c>
      <c r="J645" s="127"/>
    </row>
    <row r="646" spans="1:10" ht="144">
      <c r="A646" s="126"/>
      <c r="B646" s="119">
        <v>10</v>
      </c>
      <c r="C646" s="10" t="s">
        <v>1469</v>
      </c>
      <c r="D646" s="130" t="s">
        <v>219</v>
      </c>
      <c r="E646" s="170"/>
      <c r="F646" s="171"/>
      <c r="G646" s="11" t="s">
        <v>1471</v>
      </c>
      <c r="H646" s="14">
        <v>1.1200000000000001</v>
      </c>
      <c r="I646" s="121">
        <f t="shared" si="9"/>
        <v>11.200000000000001</v>
      </c>
      <c r="J646" s="127"/>
    </row>
    <row r="647" spans="1:10" ht="144">
      <c r="A647" s="126"/>
      <c r="B647" s="119">
        <v>10</v>
      </c>
      <c r="C647" s="10" t="s">
        <v>1469</v>
      </c>
      <c r="D647" s="130" t="s">
        <v>220</v>
      </c>
      <c r="E647" s="170"/>
      <c r="F647" s="171"/>
      <c r="G647" s="11" t="s">
        <v>1471</v>
      </c>
      <c r="H647" s="14">
        <v>1.1200000000000001</v>
      </c>
      <c r="I647" s="121">
        <f t="shared" si="9"/>
        <v>11.200000000000001</v>
      </c>
      <c r="J647" s="127"/>
    </row>
    <row r="648" spans="1:10" ht="228">
      <c r="A648" s="126"/>
      <c r="B648" s="119">
        <v>5</v>
      </c>
      <c r="C648" s="10" t="s">
        <v>1472</v>
      </c>
      <c r="D648" s="130"/>
      <c r="E648" s="170"/>
      <c r="F648" s="171"/>
      <c r="G648" s="11" t="s">
        <v>1590</v>
      </c>
      <c r="H648" s="14">
        <v>2.35</v>
      </c>
      <c r="I648" s="121">
        <f t="shared" si="9"/>
        <v>11.75</v>
      </c>
      <c r="J648" s="127"/>
    </row>
    <row r="649" spans="1:10" ht="264">
      <c r="A649" s="126"/>
      <c r="B649" s="119">
        <v>5</v>
      </c>
      <c r="C649" s="10" t="s">
        <v>1474</v>
      </c>
      <c r="D649" s="130" t="s">
        <v>30</v>
      </c>
      <c r="E649" s="170"/>
      <c r="F649" s="171"/>
      <c r="G649" s="11" t="s">
        <v>1476</v>
      </c>
      <c r="H649" s="14">
        <v>7.34</v>
      </c>
      <c r="I649" s="121">
        <f t="shared" si="9"/>
        <v>36.700000000000003</v>
      </c>
      <c r="J649" s="127"/>
    </row>
    <row r="650" spans="1:10" ht="264">
      <c r="A650" s="126"/>
      <c r="B650" s="119">
        <v>5</v>
      </c>
      <c r="C650" s="10" t="s">
        <v>1474</v>
      </c>
      <c r="D650" s="130" t="s">
        <v>72</v>
      </c>
      <c r="E650" s="170"/>
      <c r="F650" s="171"/>
      <c r="G650" s="11" t="s">
        <v>1476</v>
      </c>
      <c r="H650" s="14">
        <v>7.74</v>
      </c>
      <c r="I650" s="121">
        <f t="shared" si="9"/>
        <v>38.700000000000003</v>
      </c>
      <c r="J650" s="127"/>
    </row>
    <row r="651" spans="1:10" ht="264">
      <c r="A651" s="126"/>
      <c r="B651" s="119">
        <v>2</v>
      </c>
      <c r="C651" s="10" t="s">
        <v>1478</v>
      </c>
      <c r="D651" s="130" t="s">
        <v>28</v>
      </c>
      <c r="E651" s="170" t="s">
        <v>277</v>
      </c>
      <c r="F651" s="171"/>
      <c r="G651" s="11" t="s">
        <v>1480</v>
      </c>
      <c r="H651" s="14">
        <v>7.29</v>
      </c>
      <c r="I651" s="121">
        <f t="shared" si="9"/>
        <v>14.58</v>
      </c>
      <c r="J651" s="127"/>
    </row>
    <row r="652" spans="1:10" ht="264">
      <c r="A652" s="126"/>
      <c r="B652" s="119">
        <v>2</v>
      </c>
      <c r="C652" s="10" t="s">
        <v>1478</v>
      </c>
      <c r="D652" s="130" t="s">
        <v>30</v>
      </c>
      <c r="E652" s="170" t="s">
        <v>277</v>
      </c>
      <c r="F652" s="171"/>
      <c r="G652" s="11" t="s">
        <v>1480</v>
      </c>
      <c r="H652" s="14">
        <v>7.74</v>
      </c>
      <c r="I652" s="121">
        <f t="shared" si="9"/>
        <v>15.48</v>
      </c>
      <c r="J652" s="127"/>
    </row>
    <row r="653" spans="1:10" ht="156">
      <c r="A653" s="126"/>
      <c r="B653" s="119">
        <v>3</v>
      </c>
      <c r="C653" s="10" t="s">
        <v>1482</v>
      </c>
      <c r="D653" s="130" t="s">
        <v>28</v>
      </c>
      <c r="E653" s="170" t="s">
        <v>354</v>
      </c>
      <c r="F653" s="171"/>
      <c r="G653" s="11" t="s">
        <v>1484</v>
      </c>
      <c r="H653" s="14">
        <v>8.07</v>
      </c>
      <c r="I653" s="121">
        <f t="shared" si="9"/>
        <v>24.21</v>
      </c>
      <c r="J653" s="127"/>
    </row>
    <row r="654" spans="1:10" ht="180">
      <c r="A654" s="126"/>
      <c r="B654" s="119">
        <v>2</v>
      </c>
      <c r="C654" s="10" t="s">
        <v>1485</v>
      </c>
      <c r="D654" s="130" t="s">
        <v>30</v>
      </c>
      <c r="E654" s="170" t="s">
        <v>245</v>
      </c>
      <c r="F654" s="171"/>
      <c r="G654" s="11" t="s">
        <v>1487</v>
      </c>
      <c r="H654" s="14">
        <v>8.2200000000000006</v>
      </c>
      <c r="I654" s="121">
        <f t="shared" si="9"/>
        <v>16.440000000000001</v>
      </c>
      <c r="J654" s="127"/>
    </row>
    <row r="655" spans="1:10" ht="180">
      <c r="A655" s="126"/>
      <c r="B655" s="119">
        <v>2</v>
      </c>
      <c r="C655" s="10" t="s">
        <v>1485</v>
      </c>
      <c r="D655" s="130" t="s">
        <v>30</v>
      </c>
      <c r="E655" s="170" t="s">
        <v>884</v>
      </c>
      <c r="F655" s="171"/>
      <c r="G655" s="11" t="s">
        <v>1487</v>
      </c>
      <c r="H655" s="14">
        <v>8.2200000000000006</v>
      </c>
      <c r="I655" s="121">
        <f t="shared" si="9"/>
        <v>16.440000000000001</v>
      </c>
      <c r="J655" s="127"/>
    </row>
    <row r="656" spans="1:10" ht="48">
      <c r="A656" s="126"/>
      <c r="B656" s="119">
        <v>10</v>
      </c>
      <c r="C656" s="10" t="s">
        <v>1488</v>
      </c>
      <c r="D656" s="130" t="s">
        <v>1490</v>
      </c>
      <c r="E656" s="170"/>
      <c r="F656" s="171"/>
      <c r="G656" s="11" t="s">
        <v>1491</v>
      </c>
      <c r="H656" s="14">
        <v>0.86</v>
      </c>
      <c r="I656" s="121">
        <f t="shared" si="9"/>
        <v>8.6</v>
      </c>
      <c r="J656" s="127"/>
    </row>
    <row r="657" spans="1:10" ht="108">
      <c r="A657" s="126"/>
      <c r="B657" s="119">
        <v>5</v>
      </c>
      <c r="C657" s="10" t="s">
        <v>1492</v>
      </c>
      <c r="D657" s="130" t="s">
        <v>679</v>
      </c>
      <c r="E657" s="170"/>
      <c r="F657" s="171"/>
      <c r="G657" s="11" t="s">
        <v>1494</v>
      </c>
      <c r="H657" s="14">
        <v>1.74</v>
      </c>
      <c r="I657" s="121">
        <f t="shared" si="9"/>
        <v>8.6999999999999993</v>
      </c>
      <c r="J657" s="127"/>
    </row>
    <row r="658" spans="1:10" ht="108">
      <c r="A658" s="126"/>
      <c r="B658" s="119">
        <v>2</v>
      </c>
      <c r="C658" s="10" t="s">
        <v>1495</v>
      </c>
      <c r="D658" s="130" t="s">
        <v>279</v>
      </c>
      <c r="E658" s="170"/>
      <c r="F658" s="171"/>
      <c r="G658" s="11" t="s">
        <v>1497</v>
      </c>
      <c r="H658" s="14">
        <v>1.94</v>
      </c>
      <c r="I658" s="121">
        <f t="shared" si="9"/>
        <v>3.88</v>
      </c>
      <c r="J658" s="127"/>
    </row>
    <row r="659" spans="1:10" ht="108">
      <c r="A659" s="126"/>
      <c r="B659" s="119">
        <v>2</v>
      </c>
      <c r="C659" s="10" t="s">
        <v>1495</v>
      </c>
      <c r="D659" s="130" t="s">
        <v>589</v>
      </c>
      <c r="E659" s="170"/>
      <c r="F659" s="171"/>
      <c r="G659" s="11" t="s">
        <v>1497</v>
      </c>
      <c r="H659" s="14">
        <v>1.94</v>
      </c>
      <c r="I659" s="121">
        <f t="shared" si="9"/>
        <v>3.88</v>
      </c>
      <c r="J659" s="127"/>
    </row>
    <row r="660" spans="1:10" ht="108">
      <c r="A660" s="126"/>
      <c r="B660" s="119">
        <v>2</v>
      </c>
      <c r="C660" s="10" t="s">
        <v>1495</v>
      </c>
      <c r="D660" s="130" t="s">
        <v>1498</v>
      </c>
      <c r="E660" s="170"/>
      <c r="F660" s="171"/>
      <c r="G660" s="11" t="s">
        <v>1497</v>
      </c>
      <c r="H660" s="14">
        <v>1.94</v>
      </c>
      <c r="I660" s="121">
        <f t="shared" si="9"/>
        <v>3.88</v>
      </c>
      <c r="J660" s="127"/>
    </row>
    <row r="661" spans="1:10" ht="120">
      <c r="A661" s="126"/>
      <c r="B661" s="119">
        <v>10</v>
      </c>
      <c r="C661" s="10" t="s">
        <v>1499</v>
      </c>
      <c r="D661" s="130" t="s">
        <v>28</v>
      </c>
      <c r="E661" s="170" t="s">
        <v>115</v>
      </c>
      <c r="F661" s="171"/>
      <c r="G661" s="11" t="s">
        <v>1501</v>
      </c>
      <c r="H661" s="14">
        <v>0.78</v>
      </c>
      <c r="I661" s="121">
        <f t="shared" si="9"/>
        <v>7.8000000000000007</v>
      </c>
      <c r="J661" s="127"/>
    </row>
    <row r="662" spans="1:10" ht="120">
      <c r="A662" s="126"/>
      <c r="B662" s="119">
        <v>10</v>
      </c>
      <c r="C662" s="10" t="s">
        <v>1499</v>
      </c>
      <c r="D662" s="130" t="s">
        <v>30</v>
      </c>
      <c r="E662" s="170" t="s">
        <v>115</v>
      </c>
      <c r="F662" s="171"/>
      <c r="G662" s="11" t="s">
        <v>1501</v>
      </c>
      <c r="H662" s="14">
        <v>0.78</v>
      </c>
      <c r="I662" s="121">
        <f t="shared" ref="I662:I725" si="10">H662*B662</f>
        <v>7.8000000000000007</v>
      </c>
      <c r="J662" s="127"/>
    </row>
    <row r="663" spans="1:10" ht="144">
      <c r="A663" s="126"/>
      <c r="B663" s="119">
        <v>10</v>
      </c>
      <c r="C663" s="10" t="s">
        <v>1502</v>
      </c>
      <c r="D663" s="130" t="s">
        <v>28</v>
      </c>
      <c r="E663" s="170"/>
      <c r="F663" s="171"/>
      <c r="G663" s="11" t="s">
        <v>1504</v>
      </c>
      <c r="H663" s="14">
        <v>0.64</v>
      </c>
      <c r="I663" s="121">
        <f t="shared" si="10"/>
        <v>6.4</v>
      </c>
      <c r="J663" s="127"/>
    </row>
    <row r="664" spans="1:10" ht="144">
      <c r="A664" s="126"/>
      <c r="B664" s="119">
        <v>10</v>
      </c>
      <c r="C664" s="10" t="s">
        <v>1502</v>
      </c>
      <c r="D664" s="130" t="s">
        <v>30</v>
      </c>
      <c r="E664" s="170"/>
      <c r="F664" s="171"/>
      <c r="G664" s="11" t="s">
        <v>1504</v>
      </c>
      <c r="H664" s="14">
        <v>0.64</v>
      </c>
      <c r="I664" s="121">
        <f t="shared" si="10"/>
        <v>6.4</v>
      </c>
      <c r="J664" s="127"/>
    </row>
    <row r="665" spans="1:10" ht="144">
      <c r="A665" s="126"/>
      <c r="B665" s="119">
        <v>10</v>
      </c>
      <c r="C665" s="10" t="s">
        <v>1502</v>
      </c>
      <c r="D665" s="130" t="s">
        <v>31</v>
      </c>
      <c r="E665" s="170"/>
      <c r="F665" s="171"/>
      <c r="G665" s="11" t="s">
        <v>1504</v>
      </c>
      <c r="H665" s="14">
        <v>0.64</v>
      </c>
      <c r="I665" s="121">
        <f t="shared" si="10"/>
        <v>6.4</v>
      </c>
      <c r="J665" s="127"/>
    </row>
    <row r="666" spans="1:10" ht="144">
      <c r="A666" s="126"/>
      <c r="B666" s="119">
        <v>10</v>
      </c>
      <c r="C666" s="10" t="s">
        <v>1502</v>
      </c>
      <c r="D666" s="130" t="s">
        <v>95</v>
      </c>
      <c r="E666" s="170"/>
      <c r="F666" s="171"/>
      <c r="G666" s="11" t="s">
        <v>1504</v>
      </c>
      <c r="H666" s="14">
        <v>0.64</v>
      </c>
      <c r="I666" s="121">
        <f t="shared" si="10"/>
        <v>6.4</v>
      </c>
      <c r="J666" s="127"/>
    </row>
    <row r="667" spans="1:10" ht="144">
      <c r="A667" s="126"/>
      <c r="B667" s="119">
        <v>10</v>
      </c>
      <c r="C667" s="10" t="s">
        <v>1502</v>
      </c>
      <c r="D667" s="130" t="s">
        <v>32</v>
      </c>
      <c r="E667" s="170"/>
      <c r="F667" s="171"/>
      <c r="G667" s="11" t="s">
        <v>1504</v>
      </c>
      <c r="H667" s="14">
        <v>0.64</v>
      </c>
      <c r="I667" s="121">
        <f t="shared" si="10"/>
        <v>6.4</v>
      </c>
      <c r="J667" s="127"/>
    </row>
    <row r="668" spans="1:10" ht="144">
      <c r="A668" s="126"/>
      <c r="B668" s="119">
        <v>10</v>
      </c>
      <c r="C668" s="10" t="s">
        <v>1502</v>
      </c>
      <c r="D668" s="130" t="s">
        <v>98</v>
      </c>
      <c r="E668" s="170"/>
      <c r="F668" s="171"/>
      <c r="G668" s="11" t="s">
        <v>1504</v>
      </c>
      <c r="H668" s="14">
        <v>0.64</v>
      </c>
      <c r="I668" s="121">
        <f t="shared" si="10"/>
        <v>6.4</v>
      </c>
      <c r="J668" s="127"/>
    </row>
    <row r="669" spans="1:10" ht="144">
      <c r="A669" s="126"/>
      <c r="B669" s="119">
        <v>10</v>
      </c>
      <c r="C669" s="10" t="s">
        <v>1502</v>
      </c>
      <c r="D669" s="130" t="s">
        <v>33</v>
      </c>
      <c r="E669" s="170"/>
      <c r="F669" s="171"/>
      <c r="G669" s="11" t="s">
        <v>1504</v>
      </c>
      <c r="H669" s="14">
        <v>0.64</v>
      </c>
      <c r="I669" s="121">
        <f t="shared" si="10"/>
        <v>6.4</v>
      </c>
      <c r="J669" s="127"/>
    </row>
    <row r="670" spans="1:10" ht="144">
      <c r="A670" s="126"/>
      <c r="B670" s="119">
        <v>10</v>
      </c>
      <c r="C670" s="10" t="s">
        <v>1502</v>
      </c>
      <c r="D670" s="130" t="s">
        <v>34</v>
      </c>
      <c r="E670" s="170"/>
      <c r="F670" s="171"/>
      <c r="G670" s="11" t="s">
        <v>1504</v>
      </c>
      <c r="H670" s="14">
        <v>0.64</v>
      </c>
      <c r="I670" s="121">
        <f t="shared" si="10"/>
        <v>6.4</v>
      </c>
      <c r="J670" s="127"/>
    </row>
    <row r="671" spans="1:10" ht="144">
      <c r="A671" s="126"/>
      <c r="B671" s="119">
        <v>10</v>
      </c>
      <c r="C671" s="10" t="s">
        <v>1502</v>
      </c>
      <c r="D671" s="130" t="s">
        <v>54</v>
      </c>
      <c r="E671" s="170"/>
      <c r="F671" s="171"/>
      <c r="G671" s="11" t="s">
        <v>1504</v>
      </c>
      <c r="H671" s="14">
        <v>0.64</v>
      </c>
      <c r="I671" s="121">
        <f t="shared" si="10"/>
        <v>6.4</v>
      </c>
      <c r="J671" s="127"/>
    </row>
    <row r="672" spans="1:10" ht="120">
      <c r="A672" s="126"/>
      <c r="B672" s="119">
        <v>5</v>
      </c>
      <c r="C672" s="10" t="s">
        <v>1505</v>
      </c>
      <c r="D672" s="130" t="s">
        <v>279</v>
      </c>
      <c r="E672" s="170"/>
      <c r="F672" s="171"/>
      <c r="G672" s="11" t="s">
        <v>1507</v>
      </c>
      <c r="H672" s="14">
        <v>1.94</v>
      </c>
      <c r="I672" s="121">
        <f t="shared" si="10"/>
        <v>9.6999999999999993</v>
      </c>
      <c r="J672" s="127"/>
    </row>
    <row r="673" spans="1:10" ht="120">
      <c r="A673" s="126"/>
      <c r="B673" s="119">
        <v>5</v>
      </c>
      <c r="C673" s="10" t="s">
        <v>1505</v>
      </c>
      <c r="D673" s="130" t="s">
        <v>679</v>
      </c>
      <c r="E673" s="170"/>
      <c r="F673" s="171"/>
      <c r="G673" s="11" t="s">
        <v>1507</v>
      </c>
      <c r="H673" s="14">
        <v>1.94</v>
      </c>
      <c r="I673" s="121">
        <f t="shared" si="10"/>
        <v>9.6999999999999993</v>
      </c>
      <c r="J673" s="127"/>
    </row>
    <row r="674" spans="1:10" ht="120">
      <c r="A674" s="126"/>
      <c r="B674" s="119">
        <v>5</v>
      </c>
      <c r="C674" s="10" t="s">
        <v>1505</v>
      </c>
      <c r="D674" s="130" t="s">
        <v>277</v>
      </c>
      <c r="E674" s="170"/>
      <c r="F674" s="171"/>
      <c r="G674" s="11" t="s">
        <v>1507</v>
      </c>
      <c r="H674" s="14">
        <v>1.94</v>
      </c>
      <c r="I674" s="121">
        <f t="shared" si="10"/>
        <v>9.6999999999999993</v>
      </c>
      <c r="J674" s="127"/>
    </row>
    <row r="675" spans="1:10" ht="120">
      <c r="A675" s="126"/>
      <c r="B675" s="119">
        <v>5</v>
      </c>
      <c r="C675" s="10" t="s">
        <v>1505</v>
      </c>
      <c r="D675" s="130" t="s">
        <v>278</v>
      </c>
      <c r="E675" s="170"/>
      <c r="F675" s="171"/>
      <c r="G675" s="11" t="s">
        <v>1507</v>
      </c>
      <c r="H675" s="14">
        <v>1.94</v>
      </c>
      <c r="I675" s="121">
        <f t="shared" si="10"/>
        <v>9.6999999999999993</v>
      </c>
      <c r="J675" s="127"/>
    </row>
    <row r="676" spans="1:10" ht="120">
      <c r="A676" s="126"/>
      <c r="B676" s="119">
        <v>5</v>
      </c>
      <c r="C676" s="10" t="s">
        <v>1505</v>
      </c>
      <c r="D676" s="130" t="s">
        <v>804</v>
      </c>
      <c r="E676" s="170"/>
      <c r="F676" s="171"/>
      <c r="G676" s="11" t="s">
        <v>1507</v>
      </c>
      <c r="H676" s="14">
        <v>1.94</v>
      </c>
      <c r="I676" s="121">
        <f t="shared" si="10"/>
        <v>9.6999999999999993</v>
      </c>
      <c r="J676" s="127"/>
    </row>
    <row r="677" spans="1:10" ht="120">
      <c r="A677" s="126"/>
      <c r="B677" s="119">
        <v>10</v>
      </c>
      <c r="C677" s="10" t="s">
        <v>1508</v>
      </c>
      <c r="D677" s="130" t="s">
        <v>279</v>
      </c>
      <c r="E677" s="170"/>
      <c r="F677" s="171"/>
      <c r="G677" s="11" t="s">
        <v>1510</v>
      </c>
      <c r="H677" s="14">
        <v>1.95</v>
      </c>
      <c r="I677" s="121">
        <f t="shared" si="10"/>
        <v>19.5</v>
      </c>
      <c r="J677" s="127"/>
    </row>
    <row r="678" spans="1:10" ht="120">
      <c r="A678" s="126"/>
      <c r="B678" s="119">
        <v>10</v>
      </c>
      <c r="C678" s="10" t="s">
        <v>1508</v>
      </c>
      <c r="D678" s="130" t="s">
        <v>278</v>
      </c>
      <c r="E678" s="170"/>
      <c r="F678" s="171"/>
      <c r="G678" s="11" t="s">
        <v>1510</v>
      </c>
      <c r="H678" s="14">
        <v>1.95</v>
      </c>
      <c r="I678" s="121">
        <f t="shared" si="10"/>
        <v>19.5</v>
      </c>
      <c r="J678" s="127"/>
    </row>
    <row r="679" spans="1:10" ht="180">
      <c r="A679" s="126"/>
      <c r="B679" s="119">
        <v>5</v>
      </c>
      <c r="C679" s="10" t="s">
        <v>501</v>
      </c>
      <c r="D679" s="130"/>
      <c r="E679" s="170"/>
      <c r="F679" s="171"/>
      <c r="G679" s="11" t="s">
        <v>503</v>
      </c>
      <c r="H679" s="14">
        <v>3.94</v>
      </c>
      <c r="I679" s="121">
        <f t="shared" si="10"/>
        <v>19.7</v>
      </c>
      <c r="J679" s="127"/>
    </row>
    <row r="680" spans="1:10" ht="180">
      <c r="A680" s="126"/>
      <c r="B680" s="119">
        <v>5</v>
      </c>
      <c r="C680" s="10" t="s">
        <v>398</v>
      </c>
      <c r="D680" s="130"/>
      <c r="E680" s="170"/>
      <c r="F680" s="171"/>
      <c r="G680" s="11" t="s">
        <v>400</v>
      </c>
      <c r="H680" s="14">
        <v>3.94</v>
      </c>
      <c r="I680" s="121">
        <f t="shared" si="10"/>
        <v>19.7</v>
      </c>
      <c r="J680" s="127"/>
    </row>
    <row r="681" spans="1:10" ht="144">
      <c r="A681" s="126"/>
      <c r="B681" s="119">
        <v>10</v>
      </c>
      <c r="C681" s="10" t="s">
        <v>1511</v>
      </c>
      <c r="D681" s="130"/>
      <c r="E681" s="170"/>
      <c r="F681" s="171"/>
      <c r="G681" s="11" t="s">
        <v>1513</v>
      </c>
      <c r="H681" s="14">
        <v>1.99</v>
      </c>
      <c r="I681" s="121">
        <f t="shared" si="10"/>
        <v>19.899999999999999</v>
      </c>
      <c r="J681" s="127"/>
    </row>
    <row r="682" spans="1:10" ht="144">
      <c r="A682" s="126"/>
      <c r="B682" s="119">
        <v>5</v>
      </c>
      <c r="C682" s="10" t="s">
        <v>1514</v>
      </c>
      <c r="D682" s="130"/>
      <c r="E682" s="170"/>
      <c r="F682" s="171"/>
      <c r="G682" s="11" t="s">
        <v>1516</v>
      </c>
      <c r="H682" s="14">
        <v>2.37</v>
      </c>
      <c r="I682" s="121">
        <f t="shared" si="10"/>
        <v>11.850000000000001</v>
      </c>
      <c r="J682" s="127"/>
    </row>
    <row r="683" spans="1:10" ht="132">
      <c r="A683" s="126"/>
      <c r="B683" s="119">
        <v>5</v>
      </c>
      <c r="C683" s="10" t="s">
        <v>1517</v>
      </c>
      <c r="D683" s="130" t="s">
        <v>279</v>
      </c>
      <c r="E683" s="170"/>
      <c r="F683" s="171"/>
      <c r="G683" s="11" t="s">
        <v>1519</v>
      </c>
      <c r="H683" s="14">
        <v>1.96</v>
      </c>
      <c r="I683" s="121">
        <f t="shared" si="10"/>
        <v>9.8000000000000007</v>
      </c>
      <c r="J683" s="127"/>
    </row>
    <row r="684" spans="1:10" ht="168">
      <c r="A684" s="126"/>
      <c r="B684" s="119">
        <v>5</v>
      </c>
      <c r="C684" s="10" t="s">
        <v>1520</v>
      </c>
      <c r="D684" s="130" t="s">
        <v>279</v>
      </c>
      <c r="E684" s="170"/>
      <c r="F684" s="171"/>
      <c r="G684" s="11" t="s">
        <v>1522</v>
      </c>
      <c r="H684" s="14">
        <v>2.94</v>
      </c>
      <c r="I684" s="121">
        <f t="shared" si="10"/>
        <v>14.7</v>
      </c>
      <c r="J684" s="127"/>
    </row>
    <row r="685" spans="1:10" ht="180">
      <c r="A685" s="126"/>
      <c r="B685" s="119">
        <v>5</v>
      </c>
      <c r="C685" s="10" t="s">
        <v>1523</v>
      </c>
      <c r="D685" s="130"/>
      <c r="E685" s="170"/>
      <c r="F685" s="171"/>
      <c r="G685" s="11" t="s">
        <v>1525</v>
      </c>
      <c r="H685" s="14">
        <v>2.94</v>
      </c>
      <c r="I685" s="121">
        <f t="shared" si="10"/>
        <v>14.7</v>
      </c>
      <c r="J685" s="127"/>
    </row>
    <row r="686" spans="1:10" ht="180">
      <c r="A686" s="126"/>
      <c r="B686" s="119">
        <v>2</v>
      </c>
      <c r="C686" s="10" t="s">
        <v>1526</v>
      </c>
      <c r="D686" s="130"/>
      <c r="E686" s="170"/>
      <c r="F686" s="171"/>
      <c r="G686" s="11" t="s">
        <v>1528</v>
      </c>
      <c r="H686" s="14">
        <v>3.24</v>
      </c>
      <c r="I686" s="121">
        <f t="shared" si="10"/>
        <v>6.48</v>
      </c>
      <c r="J686" s="127"/>
    </row>
    <row r="687" spans="1:10" ht="168">
      <c r="A687" s="126"/>
      <c r="B687" s="119">
        <v>2</v>
      </c>
      <c r="C687" s="10" t="s">
        <v>1529</v>
      </c>
      <c r="D687" s="130" t="s">
        <v>823</v>
      </c>
      <c r="E687" s="170"/>
      <c r="F687" s="171"/>
      <c r="G687" s="11" t="s">
        <v>1531</v>
      </c>
      <c r="H687" s="14">
        <v>6.29</v>
      </c>
      <c r="I687" s="121">
        <f t="shared" si="10"/>
        <v>12.58</v>
      </c>
      <c r="J687" s="127"/>
    </row>
    <row r="688" spans="1:10" ht="168">
      <c r="A688" s="126"/>
      <c r="B688" s="119">
        <v>5</v>
      </c>
      <c r="C688" s="10" t="s">
        <v>1529</v>
      </c>
      <c r="D688" s="130" t="s">
        <v>1532</v>
      </c>
      <c r="E688" s="170"/>
      <c r="F688" s="171"/>
      <c r="G688" s="11" t="s">
        <v>1531</v>
      </c>
      <c r="H688" s="14">
        <v>6.29</v>
      </c>
      <c r="I688" s="121">
        <f t="shared" si="10"/>
        <v>31.45</v>
      </c>
      <c r="J688" s="127"/>
    </row>
    <row r="689" spans="1:10" ht="84">
      <c r="A689" s="126"/>
      <c r="B689" s="119">
        <v>10</v>
      </c>
      <c r="C689" s="10" t="s">
        <v>1533</v>
      </c>
      <c r="D689" s="130" t="s">
        <v>837</v>
      </c>
      <c r="E689" s="170"/>
      <c r="F689" s="171"/>
      <c r="G689" s="11" t="s">
        <v>1535</v>
      </c>
      <c r="H689" s="14">
        <v>0.74</v>
      </c>
      <c r="I689" s="121">
        <f t="shared" si="10"/>
        <v>7.4</v>
      </c>
      <c r="J689" s="127"/>
    </row>
    <row r="690" spans="1:10" ht="84">
      <c r="A690" s="126"/>
      <c r="B690" s="119">
        <v>10</v>
      </c>
      <c r="C690" s="10" t="s">
        <v>1533</v>
      </c>
      <c r="D690" s="130" t="s">
        <v>785</v>
      </c>
      <c r="E690" s="170"/>
      <c r="F690" s="171"/>
      <c r="G690" s="11" t="s">
        <v>1535</v>
      </c>
      <c r="H690" s="14">
        <v>0.75</v>
      </c>
      <c r="I690" s="121">
        <f t="shared" si="10"/>
        <v>7.5</v>
      </c>
      <c r="J690" s="127"/>
    </row>
    <row r="691" spans="1:10" ht="84">
      <c r="A691" s="126"/>
      <c r="B691" s="119">
        <v>10</v>
      </c>
      <c r="C691" s="10" t="s">
        <v>1533</v>
      </c>
      <c r="D691" s="130" t="s">
        <v>972</v>
      </c>
      <c r="E691" s="170"/>
      <c r="F691" s="171"/>
      <c r="G691" s="11" t="s">
        <v>1535</v>
      </c>
      <c r="H691" s="14">
        <v>0.75</v>
      </c>
      <c r="I691" s="121">
        <f t="shared" si="10"/>
        <v>7.5</v>
      </c>
      <c r="J691" s="127"/>
    </row>
    <row r="692" spans="1:10" ht="84">
      <c r="A692" s="126"/>
      <c r="B692" s="119">
        <v>10</v>
      </c>
      <c r="C692" s="10" t="s">
        <v>1533</v>
      </c>
      <c r="D692" s="130" t="s">
        <v>1025</v>
      </c>
      <c r="E692" s="170"/>
      <c r="F692" s="171"/>
      <c r="G692" s="11" t="s">
        <v>1535</v>
      </c>
      <c r="H692" s="14">
        <v>0.75</v>
      </c>
      <c r="I692" s="121">
        <f t="shared" si="10"/>
        <v>7.5</v>
      </c>
      <c r="J692" s="127"/>
    </row>
    <row r="693" spans="1:10" ht="84">
      <c r="A693" s="126"/>
      <c r="B693" s="119">
        <v>10</v>
      </c>
      <c r="C693" s="10" t="s">
        <v>1533</v>
      </c>
      <c r="D693" s="130" t="s">
        <v>745</v>
      </c>
      <c r="E693" s="170"/>
      <c r="F693" s="171"/>
      <c r="G693" s="11" t="s">
        <v>1535</v>
      </c>
      <c r="H693" s="14">
        <v>0.75</v>
      </c>
      <c r="I693" s="121">
        <f t="shared" si="10"/>
        <v>7.5</v>
      </c>
      <c r="J693" s="127"/>
    </row>
    <row r="694" spans="1:10" ht="84">
      <c r="A694" s="126"/>
      <c r="B694" s="119">
        <v>10</v>
      </c>
      <c r="C694" s="10" t="s">
        <v>1533</v>
      </c>
      <c r="D694" s="130" t="s">
        <v>733</v>
      </c>
      <c r="E694" s="170"/>
      <c r="F694" s="171"/>
      <c r="G694" s="11" t="s">
        <v>1535</v>
      </c>
      <c r="H694" s="14">
        <v>0.75</v>
      </c>
      <c r="I694" s="121">
        <f t="shared" si="10"/>
        <v>7.5</v>
      </c>
      <c r="J694" s="127"/>
    </row>
    <row r="695" spans="1:10" ht="132">
      <c r="A695" s="126"/>
      <c r="B695" s="119">
        <v>5</v>
      </c>
      <c r="C695" s="10" t="s">
        <v>1541</v>
      </c>
      <c r="D695" s="130" t="s">
        <v>30</v>
      </c>
      <c r="E695" s="170" t="s">
        <v>279</v>
      </c>
      <c r="F695" s="171"/>
      <c r="G695" s="11" t="s">
        <v>1543</v>
      </c>
      <c r="H695" s="14">
        <v>2.76</v>
      </c>
      <c r="I695" s="121">
        <f t="shared" si="10"/>
        <v>13.799999999999999</v>
      </c>
      <c r="J695" s="127"/>
    </row>
    <row r="696" spans="1:10" ht="132">
      <c r="A696" s="126"/>
      <c r="B696" s="119">
        <v>5</v>
      </c>
      <c r="C696" s="10" t="s">
        <v>1541</v>
      </c>
      <c r="D696" s="130" t="s">
        <v>30</v>
      </c>
      <c r="E696" s="170" t="s">
        <v>679</v>
      </c>
      <c r="F696" s="171"/>
      <c r="G696" s="11" t="s">
        <v>1543</v>
      </c>
      <c r="H696" s="14">
        <v>2.76</v>
      </c>
      <c r="I696" s="121">
        <f t="shared" si="10"/>
        <v>13.799999999999999</v>
      </c>
      <c r="J696" s="127"/>
    </row>
    <row r="697" spans="1:10" ht="132">
      <c r="A697" s="126"/>
      <c r="B697" s="119">
        <v>5</v>
      </c>
      <c r="C697" s="10" t="s">
        <v>1541</v>
      </c>
      <c r="D697" s="130" t="s">
        <v>30</v>
      </c>
      <c r="E697" s="170" t="s">
        <v>277</v>
      </c>
      <c r="F697" s="171"/>
      <c r="G697" s="11" t="s">
        <v>1543</v>
      </c>
      <c r="H697" s="14">
        <v>2.76</v>
      </c>
      <c r="I697" s="121">
        <f t="shared" si="10"/>
        <v>13.799999999999999</v>
      </c>
      <c r="J697" s="127"/>
    </row>
    <row r="698" spans="1:10" ht="120">
      <c r="A698" s="126"/>
      <c r="B698" s="119">
        <v>10</v>
      </c>
      <c r="C698" s="10" t="s">
        <v>1544</v>
      </c>
      <c r="D698" s="130" t="s">
        <v>28</v>
      </c>
      <c r="E698" s="170" t="s">
        <v>279</v>
      </c>
      <c r="F698" s="171"/>
      <c r="G698" s="11" t="s">
        <v>1546</v>
      </c>
      <c r="H698" s="14">
        <v>2.6</v>
      </c>
      <c r="I698" s="121">
        <f t="shared" si="10"/>
        <v>26</v>
      </c>
      <c r="J698" s="127"/>
    </row>
    <row r="699" spans="1:10" ht="120">
      <c r="A699" s="126"/>
      <c r="B699" s="119">
        <v>2</v>
      </c>
      <c r="C699" s="10" t="s">
        <v>1544</v>
      </c>
      <c r="D699" s="130" t="s">
        <v>28</v>
      </c>
      <c r="E699" s="170" t="s">
        <v>679</v>
      </c>
      <c r="F699" s="171"/>
      <c r="G699" s="11" t="s">
        <v>1546</v>
      </c>
      <c r="H699" s="14">
        <v>2.6</v>
      </c>
      <c r="I699" s="121">
        <f t="shared" si="10"/>
        <v>5.2</v>
      </c>
      <c r="J699" s="127"/>
    </row>
    <row r="700" spans="1:10" ht="120">
      <c r="A700" s="126"/>
      <c r="B700" s="119">
        <v>2</v>
      </c>
      <c r="C700" s="10" t="s">
        <v>1544</v>
      </c>
      <c r="D700" s="130" t="s">
        <v>28</v>
      </c>
      <c r="E700" s="170" t="s">
        <v>277</v>
      </c>
      <c r="F700" s="171"/>
      <c r="G700" s="11" t="s">
        <v>1546</v>
      </c>
      <c r="H700" s="14">
        <v>2.6</v>
      </c>
      <c r="I700" s="121">
        <f t="shared" si="10"/>
        <v>5.2</v>
      </c>
      <c r="J700" s="127"/>
    </row>
    <row r="701" spans="1:10" ht="120">
      <c r="A701" s="126"/>
      <c r="B701" s="119">
        <v>2</v>
      </c>
      <c r="C701" s="10" t="s">
        <v>1544</v>
      </c>
      <c r="D701" s="130" t="s">
        <v>28</v>
      </c>
      <c r="E701" s="170" t="s">
        <v>278</v>
      </c>
      <c r="F701" s="171"/>
      <c r="G701" s="11" t="s">
        <v>1546</v>
      </c>
      <c r="H701" s="14">
        <v>2.6</v>
      </c>
      <c r="I701" s="121">
        <f t="shared" si="10"/>
        <v>5.2</v>
      </c>
      <c r="J701" s="127"/>
    </row>
    <row r="702" spans="1:10" ht="120">
      <c r="A702" s="126"/>
      <c r="B702" s="119">
        <v>2</v>
      </c>
      <c r="C702" s="10" t="s">
        <v>1544</v>
      </c>
      <c r="D702" s="130" t="s">
        <v>28</v>
      </c>
      <c r="E702" s="170" t="s">
        <v>804</v>
      </c>
      <c r="F702" s="171"/>
      <c r="G702" s="11" t="s">
        <v>1546</v>
      </c>
      <c r="H702" s="14">
        <v>2.6</v>
      </c>
      <c r="I702" s="121">
        <f t="shared" si="10"/>
        <v>5.2</v>
      </c>
      <c r="J702" s="127"/>
    </row>
    <row r="703" spans="1:10" ht="120">
      <c r="A703" s="126"/>
      <c r="B703" s="119">
        <v>10</v>
      </c>
      <c r="C703" s="10" t="s">
        <v>1544</v>
      </c>
      <c r="D703" s="130" t="s">
        <v>30</v>
      </c>
      <c r="E703" s="170" t="s">
        <v>279</v>
      </c>
      <c r="F703" s="171"/>
      <c r="G703" s="11" t="s">
        <v>1546</v>
      </c>
      <c r="H703" s="14">
        <v>2.6</v>
      </c>
      <c r="I703" s="121">
        <f t="shared" si="10"/>
        <v>26</v>
      </c>
      <c r="J703" s="127"/>
    </row>
    <row r="704" spans="1:10" ht="120">
      <c r="A704" s="126"/>
      <c r="B704" s="119">
        <v>2</v>
      </c>
      <c r="C704" s="10" t="s">
        <v>1544</v>
      </c>
      <c r="D704" s="130" t="s">
        <v>30</v>
      </c>
      <c r="E704" s="170" t="s">
        <v>679</v>
      </c>
      <c r="F704" s="171"/>
      <c r="G704" s="11" t="s">
        <v>1546</v>
      </c>
      <c r="H704" s="14">
        <v>2.6</v>
      </c>
      <c r="I704" s="121">
        <f t="shared" si="10"/>
        <v>5.2</v>
      </c>
      <c r="J704" s="127"/>
    </row>
    <row r="705" spans="1:10" ht="120">
      <c r="A705" s="126"/>
      <c r="B705" s="119">
        <v>2</v>
      </c>
      <c r="C705" s="10" t="s">
        <v>1544</v>
      </c>
      <c r="D705" s="130" t="s">
        <v>30</v>
      </c>
      <c r="E705" s="170" t="s">
        <v>277</v>
      </c>
      <c r="F705" s="171"/>
      <c r="G705" s="11" t="s">
        <v>1546</v>
      </c>
      <c r="H705" s="14">
        <v>2.6</v>
      </c>
      <c r="I705" s="121">
        <f t="shared" si="10"/>
        <v>5.2</v>
      </c>
      <c r="J705" s="127"/>
    </row>
    <row r="706" spans="1:10" ht="120">
      <c r="A706" s="126"/>
      <c r="B706" s="119">
        <v>2</v>
      </c>
      <c r="C706" s="10" t="s">
        <v>1544</v>
      </c>
      <c r="D706" s="130" t="s">
        <v>30</v>
      </c>
      <c r="E706" s="170" t="s">
        <v>278</v>
      </c>
      <c r="F706" s="171"/>
      <c r="G706" s="11" t="s">
        <v>1546</v>
      </c>
      <c r="H706" s="14">
        <v>2.6</v>
      </c>
      <c r="I706" s="121">
        <f t="shared" si="10"/>
        <v>5.2</v>
      </c>
      <c r="J706" s="127"/>
    </row>
    <row r="707" spans="1:10" ht="120">
      <c r="A707" s="126"/>
      <c r="B707" s="119">
        <v>2</v>
      </c>
      <c r="C707" s="10" t="s">
        <v>1544</v>
      </c>
      <c r="D707" s="130" t="s">
        <v>30</v>
      </c>
      <c r="E707" s="170" t="s">
        <v>804</v>
      </c>
      <c r="F707" s="171"/>
      <c r="G707" s="11" t="s">
        <v>1546</v>
      </c>
      <c r="H707" s="14">
        <v>2.6</v>
      </c>
      <c r="I707" s="121">
        <f t="shared" si="10"/>
        <v>5.2</v>
      </c>
      <c r="J707" s="127"/>
    </row>
    <row r="708" spans="1:10" ht="120">
      <c r="A708" s="126"/>
      <c r="B708" s="119">
        <v>10</v>
      </c>
      <c r="C708" s="10" t="s">
        <v>1544</v>
      </c>
      <c r="D708" s="130" t="s">
        <v>31</v>
      </c>
      <c r="E708" s="170" t="s">
        <v>279</v>
      </c>
      <c r="F708" s="171"/>
      <c r="G708" s="11" t="s">
        <v>1546</v>
      </c>
      <c r="H708" s="14">
        <v>2.6</v>
      </c>
      <c r="I708" s="121">
        <f t="shared" si="10"/>
        <v>26</v>
      </c>
      <c r="J708" s="127"/>
    </row>
    <row r="709" spans="1:10" ht="120">
      <c r="A709" s="126"/>
      <c r="B709" s="119">
        <v>2</v>
      </c>
      <c r="C709" s="10" t="s">
        <v>1544</v>
      </c>
      <c r="D709" s="130" t="s">
        <v>31</v>
      </c>
      <c r="E709" s="170" t="s">
        <v>679</v>
      </c>
      <c r="F709" s="171"/>
      <c r="G709" s="11" t="s">
        <v>1546</v>
      </c>
      <c r="H709" s="14">
        <v>2.6</v>
      </c>
      <c r="I709" s="121">
        <f t="shared" si="10"/>
        <v>5.2</v>
      </c>
      <c r="J709" s="127"/>
    </row>
    <row r="710" spans="1:10" ht="120">
      <c r="A710" s="126"/>
      <c r="B710" s="119">
        <v>2</v>
      </c>
      <c r="C710" s="10" t="s">
        <v>1544</v>
      </c>
      <c r="D710" s="130" t="s">
        <v>31</v>
      </c>
      <c r="E710" s="170" t="s">
        <v>277</v>
      </c>
      <c r="F710" s="171"/>
      <c r="G710" s="11" t="s">
        <v>1546</v>
      </c>
      <c r="H710" s="14">
        <v>2.6</v>
      </c>
      <c r="I710" s="121">
        <f t="shared" si="10"/>
        <v>5.2</v>
      </c>
      <c r="J710" s="127"/>
    </row>
    <row r="711" spans="1:10" ht="120">
      <c r="A711" s="126"/>
      <c r="B711" s="119">
        <v>2</v>
      </c>
      <c r="C711" s="10" t="s">
        <v>1544</v>
      </c>
      <c r="D711" s="130" t="s">
        <v>31</v>
      </c>
      <c r="E711" s="170" t="s">
        <v>278</v>
      </c>
      <c r="F711" s="171"/>
      <c r="G711" s="11" t="s">
        <v>1546</v>
      </c>
      <c r="H711" s="14">
        <v>2.6</v>
      </c>
      <c r="I711" s="121">
        <f t="shared" si="10"/>
        <v>5.2</v>
      </c>
      <c r="J711" s="127"/>
    </row>
    <row r="712" spans="1:10" ht="120">
      <c r="A712" s="126"/>
      <c r="B712" s="119">
        <v>2</v>
      </c>
      <c r="C712" s="10" t="s">
        <v>1544</v>
      </c>
      <c r="D712" s="130" t="s">
        <v>31</v>
      </c>
      <c r="E712" s="170" t="s">
        <v>804</v>
      </c>
      <c r="F712" s="171"/>
      <c r="G712" s="11" t="s">
        <v>1546</v>
      </c>
      <c r="H712" s="14">
        <v>2.6</v>
      </c>
      <c r="I712" s="121">
        <f t="shared" si="10"/>
        <v>5.2</v>
      </c>
      <c r="J712" s="127"/>
    </row>
    <row r="713" spans="1:10" ht="120">
      <c r="A713" s="126"/>
      <c r="B713" s="119">
        <v>2</v>
      </c>
      <c r="C713" s="10" t="s">
        <v>1544</v>
      </c>
      <c r="D713" s="130" t="s">
        <v>95</v>
      </c>
      <c r="E713" s="170" t="s">
        <v>279</v>
      </c>
      <c r="F713" s="171"/>
      <c r="G713" s="11" t="s">
        <v>1546</v>
      </c>
      <c r="H713" s="14">
        <v>2.6</v>
      </c>
      <c r="I713" s="121">
        <f t="shared" si="10"/>
        <v>5.2</v>
      </c>
      <c r="J713" s="127"/>
    </row>
    <row r="714" spans="1:10" ht="120">
      <c r="A714" s="126"/>
      <c r="B714" s="119">
        <v>2</v>
      </c>
      <c r="C714" s="10" t="s">
        <v>1544</v>
      </c>
      <c r="D714" s="130" t="s">
        <v>95</v>
      </c>
      <c r="E714" s="170" t="s">
        <v>679</v>
      </c>
      <c r="F714" s="171"/>
      <c r="G714" s="11" t="s">
        <v>1546</v>
      </c>
      <c r="H714" s="14">
        <v>2.6</v>
      </c>
      <c r="I714" s="121">
        <f t="shared" si="10"/>
        <v>5.2</v>
      </c>
      <c r="J714" s="127"/>
    </row>
    <row r="715" spans="1:10" ht="120">
      <c r="A715" s="126"/>
      <c r="B715" s="119">
        <v>2</v>
      </c>
      <c r="C715" s="10" t="s">
        <v>1544</v>
      </c>
      <c r="D715" s="130" t="s">
        <v>95</v>
      </c>
      <c r="E715" s="170" t="s">
        <v>277</v>
      </c>
      <c r="F715" s="171"/>
      <c r="G715" s="11" t="s">
        <v>1546</v>
      </c>
      <c r="H715" s="14">
        <v>2.6</v>
      </c>
      <c r="I715" s="121">
        <f t="shared" si="10"/>
        <v>5.2</v>
      </c>
      <c r="J715" s="127"/>
    </row>
    <row r="716" spans="1:10" ht="120">
      <c r="A716" s="126"/>
      <c r="B716" s="119">
        <v>2</v>
      </c>
      <c r="C716" s="10" t="s">
        <v>1544</v>
      </c>
      <c r="D716" s="130" t="s">
        <v>95</v>
      </c>
      <c r="E716" s="170" t="s">
        <v>278</v>
      </c>
      <c r="F716" s="171"/>
      <c r="G716" s="11" t="s">
        <v>1546</v>
      </c>
      <c r="H716" s="14">
        <v>2.6</v>
      </c>
      <c r="I716" s="121">
        <f t="shared" si="10"/>
        <v>5.2</v>
      </c>
      <c r="J716" s="127"/>
    </row>
    <row r="717" spans="1:10" ht="120">
      <c r="A717" s="126"/>
      <c r="B717" s="119">
        <v>2</v>
      </c>
      <c r="C717" s="10" t="s">
        <v>1544</v>
      </c>
      <c r="D717" s="130" t="s">
        <v>32</v>
      </c>
      <c r="E717" s="170" t="s">
        <v>279</v>
      </c>
      <c r="F717" s="171"/>
      <c r="G717" s="11" t="s">
        <v>1546</v>
      </c>
      <c r="H717" s="14">
        <v>2.6</v>
      </c>
      <c r="I717" s="121">
        <f t="shared" si="10"/>
        <v>5.2</v>
      </c>
      <c r="J717" s="127"/>
    </row>
    <row r="718" spans="1:10" ht="120">
      <c r="A718" s="126"/>
      <c r="B718" s="119">
        <v>2</v>
      </c>
      <c r="C718" s="10" t="s">
        <v>1544</v>
      </c>
      <c r="D718" s="130" t="s">
        <v>32</v>
      </c>
      <c r="E718" s="170" t="s">
        <v>679</v>
      </c>
      <c r="F718" s="171"/>
      <c r="G718" s="11" t="s">
        <v>1546</v>
      </c>
      <c r="H718" s="14">
        <v>2.6</v>
      </c>
      <c r="I718" s="121">
        <f t="shared" si="10"/>
        <v>5.2</v>
      </c>
      <c r="J718" s="127"/>
    </row>
    <row r="719" spans="1:10" ht="120">
      <c r="A719" s="126"/>
      <c r="B719" s="119">
        <v>2</v>
      </c>
      <c r="C719" s="10" t="s">
        <v>1544</v>
      </c>
      <c r="D719" s="130" t="s">
        <v>32</v>
      </c>
      <c r="E719" s="170" t="s">
        <v>277</v>
      </c>
      <c r="F719" s="171"/>
      <c r="G719" s="11" t="s">
        <v>1546</v>
      </c>
      <c r="H719" s="14">
        <v>2.6</v>
      </c>
      <c r="I719" s="121">
        <f t="shared" si="10"/>
        <v>5.2</v>
      </c>
      <c r="J719" s="127"/>
    </row>
    <row r="720" spans="1:10" ht="120">
      <c r="A720" s="126"/>
      <c r="B720" s="119">
        <v>2</v>
      </c>
      <c r="C720" s="10" t="s">
        <v>1544</v>
      </c>
      <c r="D720" s="130" t="s">
        <v>32</v>
      </c>
      <c r="E720" s="170" t="s">
        <v>278</v>
      </c>
      <c r="F720" s="171"/>
      <c r="G720" s="11" t="s">
        <v>1546</v>
      </c>
      <c r="H720" s="14">
        <v>2.6</v>
      </c>
      <c r="I720" s="121">
        <f t="shared" si="10"/>
        <v>5.2</v>
      </c>
      <c r="J720" s="127"/>
    </row>
    <row r="721" spans="1:10" ht="120">
      <c r="A721" s="126"/>
      <c r="B721" s="119">
        <v>2</v>
      </c>
      <c r="C721" s="10" t="s">
        <v>1544</v>
      </c>
      <c r="D721" s="130" t="s">
        <v>32</v>
      </c>
      <c r="E721" s="170" t="s">
        <v>804</v>
      </c>
      <c r="F721" s="171"/>
      <c r="G721" s="11" t="s">
        <v>1546</v>
      </c>
      <c r="H721" s="14">
        <v>2.6</v>
      </c>
      <c r="I721" s="121">
        <f t="shared" si="10"/>
        <v>5.2</v>
      </c>
      <c r="J721" s="127"/>
    </row>
    <row r="722" spans="1:10" ht="120">
      <c r="A722" s="126"/>
      <c r="B722" s="119">
        <v>5</v>
      </c>
      <c r="C722" s="10" t="s">
        <v>1544</v>
      </c>
      <c r="D722" s="130" t="s">
        <v>33</v>
      </c>
      <c r="E722" s="170" t="s">
        <v>279</v>
      </c>
      <c r="F722" s="171"/>
      <c r="G722" s="11" t="s">
        <v>1546</v>
      </c>
      <c r="H722" s="14">
        <v>2.75</v>
      </c>
      <c r="I722" s="121">
        <f t="shared" si="10"/>
        <v>13.75</v>
      </c>
      <c r="J722" s="127"/>
    </row>
    <row r="723" spans="1:10" ht="120">
      <c r="A723" s="126"/>
      <c r="B723" s="119">
        <v>5</v>
      </c>
      <c r="C723" s="10" t="s">
        <v>1544</v>
      </c>
      <c r="D723" s="130" t="s">
        <v>33</v>
      </c>
      <c r="E723" s="170" t="s">
        <v>679</v>
      </c>
      <c r="F723" s="171"/>
      <c r="G723" s="11" t="s">
        <v>1546</v>
      </c>
      <c r="H723" s="14">
        <v>2.75</v>
      </c>
      <c r="I723" s="121">
        <f t="shared" si="10"/>
        <v>13.75</v>
      </c>
      <c r="J723" s="127"/>
    </row>
    <row r="724" spans="1:10" ht="120">
      <c r="A724" s="126"/>
      <c r="B724" s="119">
        <v>5</v>
      </c>
      <c r="C724" s="10" t="s">
        <v>1544</v>
      </c>
      <c r="D724" s="130" t="s">
        <v>33</v>
      </c>
      <c r="E724" s="170" t="s">
        <v>277</v>
      </c>
      <c r="F724" s="171"/>
      <c r="G724" s="11" t="s">
        <v>1546</v>
      </c>
      <c r="H724" s="14">
        <v>2.75</v>
      </c>
      <c r="I724" s="121">
        <f t="shared" si="10"/>
        <v>13.75</v>
      </c>
      <c r="J724" s="127"/>
    </row>
    <row r="725" spans="1:10" ht="120">
      <c r="A725" s="126"/>
      <c r="B725" s="119">
        <v>10</v>
      </c>
      <c r="C725" s="10" t="s">
        <v>1544</v>
      </c>
      <c r="D725" s="130" t="s">
        <v>33</v>
      </c>
      <c r="E725" s="170" t="s">
        <v>278</v>
      </c>
      <c r="F725" s="171"/>
      <c r="G725" s="11" t="s">
        <v>1546</v>
      </c>
      <c r="H725" s="14">
        <v>2.75</v>
      </c>
      <c r="I725" s="121">
        <f t="shared" si="10"/>
        <v>27.5</v>
      </c>
      <c r="J725" s="127"/>
    </row>
    <row r="726" spans="1:10" ht="120">
      <c r="A726" s="126"/>
      <c r="B726" s="119">
        <v>5</v>
      </c>
      <c r="C726" s="10" t="s">
        <v>1544</v>
      </c>
      <c r="D726" s="130" t="s">
        <v>33</v>
      </c>
      <c r="E726" s="170" t="s">
        <v>804</v>
      </c>
      <c r="F726" s="171"/>
      <c r="G726" s="11" t="s">
        <v>1546</v>
      </c>
      <c r="H726" s="14">
        <v>2.75</v>
      </c>
      <c r="I726" s="121">
        <f t="shared" ref="I726:I780" si="11">H726*B726</f>
        <v>13.75</v>
      </c>
      <c r="J726" s="127"/>
    </row>
    <row r="727" spans="1:10" ht="120">
      <c r="A727" s="126"/>
      <c r="B727" s="119">
        <v>5</v>
      </c>
      <c r="C727" s="10" t="s">
        <v>1544</v>
      </c>
      <c r="D727" s="130" t="s">
        <v>34</v>
      </c>
      <c r="E727" s="170" t="s">
        <v>279</v>
      </c>
      <c r="F727" s="171"/>
      <c r="G727" s="11" t="s">
        <v>1546</v>
      </c>
      <c r="H727" s="14">
        <v>2.75</v>
      </c>
      <c r="I727" s="121">
        <f t="shared" si="11"/>
        <v>13.75</v>
      </c>
      <c r="J727" s="127"/>
    </row>
    <row r="728" spans="1:10" ht="120">
      <c r="A728" s="126"/>
      <c r="B728" s="119">
        <v>5</v>
      </c>
      <c r="C728" s="10" t="s">
        <v>1544</v>
      </c>
      <c r="D728" s="130" t="s">
        <v>34</v>
      </c>
      <c r="E728" s="170" t="s">
        <v>679</v>
      </c>
      <c r="F728" s="171"/>
      <c r="G728" s="11" t="s">
        <v>1546</v>
      </c>
      <c r="H728" s="14">
        <v>2.75</v>
      </c>
      <c r="I728" s="121">
        <f t="shared" si="11"/>
        <v>13.75</v>
      </c>
      <c r="J728" s="127"/>
    </row>
    <row r="729" spans="1:10" ht="120">
      <c r="A729" s="126"/>
      <c r="B729" s="119">
        <v>5</v>
      </c>
      <c r="C729" s="10" t="s">
        <v>1544</v>
      </c>
      <c r="D729" s="130" t="s">
        <v>34</v>
      </c>
      <c r="E729" s="170" t="s">
        <v>277</v>
      </c>
      <c r="F729" s="171"/>
      <c r="G729" s="11" t="s">
        <v>1546</v>
      </c>
      <c r="H729" s="14">
        <v>2.75</v>
      </c>
      <c r="I729" s="121">
        <f t="shared" si="11"/>
        <v>13.75</v>
      </c>
      <c r="J729" s="127"/>
    </row>
    <row r="730" spans="1:10" ht="120">
      <c r="A730" s="126"/>
      <c r="B730" s="119">
        <v>5</v>
      </c>
      <c r="C730" s="10" t="s">
        <v>1544</v>
      </c>
      <c r="D730" s="130" t="s">
        <v>34</v>
      </c>
      <c r="E730" s="170" t="s">
        <v>278</v>
      </c>
      <c r="F730" s="171"/>
      <c r="G730" s="11" t="s">
        <v>1546</v>
      </c>
      <c r="H730" s="14">
        <v>2.75</v>
      </c>
      <c r="I730" s="121">
        <f t="shared" si="11"/>
        <v>13.75</v>
      </c>
      <c r="J730" s="127"/>
    </row>
    <row r="731" spans="1:10" ht="120">
      <c r="A731" s="126"/>
      <c r="B731" s="119">
        <v>2</v>
      </c>
      <c r="C731" s="10" t="s">
        <v>1544</v>
      </c>
      <c r="D731" s="130" t="s">
        <v>39</v>
      </c>
      <c r="E731" s="170" t="s">
        <v>279</v>
      </c>
      <c r="F731" s="171"/>
      <c r="G731" s="11" t="s">
        <v>1546</v>
      </c>
      <c r="H731" s="14">
        <v>2.89</v>
      </c>
      <c r="I731" s="121">
        <f t="shared" si="11"/>
        <v>5.78</v>
      </c>
      <c r="J731" s="127"/>
    </row>
    <row r="732" spans="1:10" ht="120">
      <c r="A732" s="126"/>
      <c r="B732" s="119">
        <v>2</v>
      </c>
      <c r="C732" s="10" t="s">
        <v>1544</v>
      </c>
      <c r="D732" s="130" t="s">
        <v>39</v>
      </c>
      <c r="E732" s="170" t="s">
        <v>679</v>
      </c>
      <c r="F732" s="171"/>
      <c r="G732" s="11" t="s">
        <v>1546</v>
      </c>
      <c r="H732" s="14">
        <v>2.89</v>
      </c>
      <c r="I732" s="121">
        <f t="shared" si="11"/>
        <v>5.78</v>
      </c>
      <c r="J732" s="127"/>
    </row>
    <row r="733" spans="1:10" ht="120">
      <c r="A733" s="126"/>
      <c r="B733" s="119">
        <v>2</v>
      </c>
      <c r="C733" s="10" t="s">
        <v>1544</v>
      </c>
      <c r="D733" s="130" t="s">
        <v>39</v>
      </c>
      <c r="E733" s="170" t="s">
        <v>277</v>
      </c>
      <c r="F733" s="171"/>
      <c r="G733" s="11" t="s">
        <v>1546</v>
      </c>
      <c r="H733" s="14">
        <v>2.89</v>
      </c>
      <c r="I733" s="121">
        <f t="shared" si="11"/>
        <v>5.78</v>
      </c>
      <c r="J733" s="127"/>
    </row>
    <row r="734" spans="1:10" ht="120">
      <c r="A734" s="126"/>
      <c r="B734" s="119">
        <v>2</v>
      </c>
      <c r="C734" s="10" t="s">
        <v>1544</v>
      </c>
      <c r="D734" s="130" t="s">
        <v>39</v>
      </c>
      <c r="E734" s="170" t="s">
        <v>278</v>
      </c>
      <c r="F734" s="171"/>
      <c r="G734" s="11" t="s">
        <v>1546</v>
      </c>
      <c r="H734" s="14">
        <v>2.89</v>
      </c>
      <c r="I734" s="121">
        <f t="shared" si="11"/>
        <v>5.78</v>
      </c>
      <c r="J734" s="127"/>
    </row>
    <row r="735" spans="1:10" ht="120">
      <c r="A735" s="126"/>
      <c r="B735" s="119">
        <v>2</v>
      </c>
      <c r="C735" s="10" t="s">
        <v>1544</v>
      </c>
      <c r="D735" s="130" t="s">
        <v>39</v>
      </c>
      <c r="E735" s="170" t="s">
        <v>804</v>
      </c>
      <c r="F735" s="171"/>
      <c r="G735" s="11" t="s">
        <v>1546</v>
      </c>
      <c r="H735" s="14">
        <v>2.89</v>
      </c>
      <c r="I735" s="121">
        <f t="shared" si="11"/>
        <v>5.78</v>
      </c>
      <c r="J735" s="127"/>
    </row>
    <row r="736" spans="1:10" ht="120">
      <c r="A736" s="126"/>
      <c r="B736" s="119">
        <v>2</v>
      </c>
      <c r="C736" s="10" t="s">
        <v>1544</v>
      </c>
      <c r="D736" s="130" t="s">
        <v>40</v>
      </c>
      <c r="E736" s="170" t="s">
        <v>279</v>
      </c>
      <c r="F736" s="171"/>
      <c r="G736" s="11" t="s">
        <v>1546</v>
      </c>
      <c r="H736" s="14">
        <v>2.89</v>
      </c>
      <c r="I736" s="121">
        <f t="shared" si="11"/>
        <v>5.78</v>
      </c>
      <c r="J736" s="127"/>
    </row>
    <row r="737" spans="1:10" ht="120">
      <c r="A737" s="126"/>
      <c r="B737" s="119">
        <v>2</v>
      </c>
      <c r="C737" s="10" t="s">
        <v>1544</v>
      </c>
      <c r="D737" s="130" t="s">
        <v>40</v>
      </c>
      <c r="E737" s="170" t="s">
        <v>679</v>
      </c>
      <c r="F737" s="171"/>
      <c r="G737" s="11" t="s">
        <v>1546</v>
      </c>
      <c r="H737" s="14">
        <v>2.89</v>
      </c>
      <c r="I737" s="121">
        <f t="shared" si="11"/>
        <v>5.78</v>
      </c>
      <c r="J737" s="127"/>
    </row>
    <row r="738" spans="1:10" ht="120">
      <c r="A738" s="126"/>
      <c r="B738" s="119">
        <v>2</v>
      </c>
      <c r="C738" s="10" t="s">
        <v>1544</v>
      </c>
      <c r="D738" s="130" t="s">
        <v>40</v>
      </c>
      <c r="E738" s="170" t="s">
        <v>277</v>
      </c>
      <c r="F738" s="171"/>
      <c r="G738" s="11" t="s">
        <v>1546</v>
      </c>
      <c r="H738" s="14">
        <v>2.89</v>
      </c>
      <c r="I738" s="121">
        <f t="shared" si="11"/>
        <v>5.78</v>
      </c>
      <c r="J738" s="127"/>
    </row>
    <row r="739" spans="1:10" ht="120">
      <c r="A739" s="126"/>
      <c r="B739" s="119">
        <v>2</v>
      </c>
      <c r="C739" s="10" t="s">
        <v>1544</v>
      </c>
      <c r="D739" s="130" t="s">
        <v>40</v>
      </c>
      <c r="E739" s="170" t="s">
        <v>278</v>
      </c>
      <c r="F739" s="171"/>
      <c r="G739" s="11" t="s">
        <v>1546</v>
      </c>
      <c r="H739" s="14">
        <v>2.89</v>
      </c>
      <c r="I739" s="121">
        <f t="shared" si="11"/>
        <v>5.78</v>
      </c>
      <c r="J739" s="127"/>
    </row>
    <row r="740" spans="1:10" ht="120">
      <c r="A740" s="126"/>
      <c r="B740" s="119">
        <v>2</v>
      </c>
      <c r="C740" s="10" t="s">
        <v>1544</v>
      </c>
      <c r="D740" s="130" t="s">
        <v>40</v>
      </c>
      <c r="E740" s="170" t="s">
        <v>804</v>
      </c>
      <c r="F740" s="171"/>
      <c r="G740" s="11" t="s">
        <v>1546</v>
      </c>
      <c r="H740" s="14">
        <v>2.89</v>
      </c>
      <c r="I740" s="121">
        <f t="shared" si="11"/>
        <v>5.78</v>
      </c>
      <c r="J740" s="127"/>
    </row>
    <row r="741" spans="1:10" ht="120">
      <c r="A741" s="126"/>
      <c r="B741" s="119">
        <v>2</v>
      </c>
      <c r="C741" s="10" t="s">
        <v>1544</v>
      </c>
      <c r="D741" s="130" t="s">
        <v>42</v>
      </c>
      <c r="E741" s="170" t="s">
        <v>279</v>
      </c>
      <c r="F741" s="171"/>
      <c r="G741" s="11" t="s">
        <v>1546</v>
      </c>
      <c r="H741" s="14">
        <v>2.89</v>
      </c>
      <c r="I741" s="121">
        <f t="shared" si="11"/>
        <v>5.78</v>
      </c>
      <c r="J741" s="127"/>
    </row>
    <row r="742" spans="1:10" ht="120">
      <c r="A742" s="126"/>
      <c r="B742" s="119">
        <v>2</v>
      </c>
      <c r="C742" s="10" t="s">
        <v>1544</v>
      </c>
      <c r="D742" s="130" t="s">
        <v>42</v>
      </c>
      <c r="E742" s="170" t="s">
        <v>679</v>
      </c>
      <c r="F742" s="171"/>
      <c r="G742" s="11" t="s">
        <v>1546</v>
      </c>
      <c r="H742" s="14">
        <v>2.89</v>
      </c>
      <c r="I742" s="121">
        <f t="shared" si="11"/>
        <v>5.78</v>
      </c>
      <c r="J742" s="127"/>
    </row>
    <row r="743" spans="1:10" ht="120">
      <c r="A743" s="126"/>
      <c r="B743" s="119">
        <v>2</v>
      </c>
      <c r="C743" s="10" t="s">
        <v>1544</v>
      </c>
      <c r="D743" s="130" t="s">
        <v>42</v>
      </c>
      <c r="E743" s="170" t="s">
        <v>277</v>
      </c>
      <c r="F743" s="171"/>
      <c r="G743" s="11" t="s">
        <v>1546</v>
      </c>
      <c r="H743" s="14">
        <v>2.89</v>
      </c>
      <c r="I743" s="121">
        <f t="shared" si="11"/>
        <v>5.78</v>
      </c>
      <c r="J743" s="127"/>
    </row>
    <row r="744" spans="1:10" ht="120">
      <c r="A744" s="126"/>
      <c r="B744" s="119">
        <v>2</v>
      </c>
      <c r="C744" s="10" t="s">
        <v>1544</v>
      </c>
      <c r="D744" s="130" t="s">
        <v>42</v>
      </c>
      <c r="E744" s="170" t="s">
        <v>278</v>
      </c>
      <c r="F744" s="171"/>
      <c r="G744" s="11" t="s">
        <v>1546</v>
      </c>
      <c r="H744" s="14">
        <v>2.89</v>
      </c>
      <c r="I744" s="121">
        <f t="shared" si="11"/>
        <v>5.78</v>
      </c>
      <c r="J744" s="127"/>
    </row>
    <row r="745" spans="1:10" ht="120">
      <c r="A745" s="126"/>
      <c r="B745" s="119">
        <v>2</v>
      </c>
      <c r="C745" s="10" t="s">
        <v>1544</v>
      </c>
      <c r="D745" s="130" t="s">
        <v>42</v>
      </c>
      <c r="E745" s="170" t="s">
        <v>804</v>
      </c>
      <c r="F745" s="171"/>
      <c r="G745" s="11" t="s">
        <v>1546</v>
      </c>
      <c r="H745" s="14">
        <v>2.89</v>
      </c>
      <c r="I745" s="121">
        <f t="shared" si="11"/>
        <v>5.78</v>
      </c>
      <c r="J745" s="127"/>
    </row>
    <row r="746" spans="1:10" ht="120">
      <c r="A746" s="126"/>
      <c r="B746" s="119">
        <v>2</v>
      </c>
      <c r="C746" s="10" t="s">
        <v>1544</v>
      </c>
      <c r="D746" s="130" t="s">
        <v>1405</v>
      </c>
      <c r="E746" s="170" t="s">
        <v>279</v>
      </c>
      <c r="F746" s="171"/>
      <c r="G746" s="11" t="s">
        <v>1546</v>
      </c>
      <c r="H746" s="14">
        <v>2.6</v>
      </c>
      <c r="I746" s="121">
        <f t="shared" si="11"/>
        <v>5.2</v>
      </c>
      <c r="J746" s="127"/>
    </row>
    <row r="747" spans="1:10" ht="120">
      <c r="A747" s="126"/>
      <c r="B747" s="119">
        <v>2</v>
      </c>
      <c r="C747" s="10" t="s">
        <v>1544</v>
      </c>
      <c r="D747" s="130" t="s">
        <v>1405</v>
      </c>
      <c r="E747" s="170" t="s">
        <v>679</v>
      </c>
      <c r="F747" s="171"/>
      <c r="G747" s="11" t="s">
        <v>1546</v>
      </c>
      <c r="H747" s="14">
        <v>2.6</v>
      </c>
      <c r="I747" s="121">
        <f t="shared" si="11"/>
        <v>5.2</v>
      </c>
      <c r="J747" s="127"/>
    </row>
    <row r="748" spans="1:10" ht="120">
      <c r="A748" s="126"/>
      <c r="B748" s="119">
        <v>2</v>
      </c>
      <c r="C748" s="10" t="s">
        <v>1544</v>
      </c>
      <c r="D748" s="130" t="s">
        <v>1405</v>
      </c>
      <c r="E748" s="170" t="s">
        <v>277</v>
      </c>
      <c r="F748" s="171"/>
      <c r="G748" s="11" t="s">
        <v>1546</v>
      </c>
      <c r="H748" s="14">
        <v>2.6</v>
      </c>
      <c r="I748" s="121">
        <f t="shared" si="11"/>
        <v>5.2</v>
      </c>
      <c r="J748" s="127"/>
    </row>
    <row r="749" spans="1:10" ht="120">
      <c r="A749" s="126"/>
      <c r="B749" s="119">
        <v>2</v>
      </c>
      <c r="C749" s="10" t="s">
        <v>1544</v>
      </c>
      <c r="D749" s="130" t="s">
        <v>1405</v>
      </c>
      <c r="E749" s="170" t="s">
        <v>278</v>
      </c>
      <c r="F749" s="171"/>
      <c r="G749" s="11" t="s">
        <v>1546</v>
      </c>
      <c r="H749" s="14">
        <v>2.6</v>
      </c>
      <c r="I749" s="121">
        <f t="shared" si="11"/>
        <v>5.2</v>
      </c>
      <c r="J749" s="127"/>
    </row>
    <row r="750" spans="1:10" ht="120">
      <c r="A750" s="126"/>
      <c r="B750" s="119">
        <v>2</v>
      </c>
      <c r="C750" s="10" t="s">
        <v>1544</v>
      </c>
      <c r="D750" s="130" t="s">
        <v>1405</v>
      </c>
      <c r="E750" s="170" t="s">
        <v>804</v>
      </c>
      <c r="F750" s="171"/>
      <c r="G750" s="11" t="s">
        <v>1546</v>
      </c>
      <c r="H750" s="14">
        <v>2.6</v>
      </c>
      <c r="I750" s="121">
        <f t="shared" si="11"/>
        <v>5.2</v>
      </c>
      <c r="J750" s="127"/>
    </row>
    <row r="751" spans="1:10" ht="132">
      <c r="A751" s="126"/>
      <c r="B751" s="119">
        <v>3</v>
      </c>
      <c r="C751" s="10" t="s">
        <v>1549</v>
      </c>
      <c r="D751" s="130" t="s">
        <v>28</v>
      </c>
      <c r="E751" s="170" t="s">
        <v>279</v>
      </c>
      <c r="F751" s="171"/>
      <c r="G751" s="11" t="s">
        <v>1551</v>
      </c>
      <c r="H751" s="14">
        <v>2.95</v>
      </c>
      <c r="I751" s="121">
        <f t="shared" si="11"/>
        <v>8.8500000000000014</v>
      </c>
      <c r="J751" s="127"/>
    </row>
    <row r="752" spans="1:10" ht="132">
      <c r="A752" s="126"/>
      <c r="B752" s="119">
        <v>3</v>
      </c>
      <c r="C752" s="10" t="s">
        <v>1549</v>
      </c>
      <c r="D752" s="130" t="s">
        <v>28</v>
      </c>
      <c r="E752" s="170" t="s">
        <v>679</v>
      </c>
      <c r="F752" s="171"/>
      <c r="G752" s="11" t="s">
        <v>1551</v>
      </c>
      <c r="H752" s="14">
        <v>2.95</v>
      </c>
      <c r="I752" s="121">
        <f t="shared" si="11"/>
        <v>8.8500000000000014</v>
      </c>
      <c r="J752" s="127"/>
    </row>
    <row r="753" spans="1:10" ht="132">
      <c r="A753" s="126"/>
      <c r="B753" s="119">
        <v>3</v>
      </c>
      <c r="C753" s="10" t="s">
        <v>1549</v>
      </c>
      <c r="D753" s="130" t="s">
        <v>28</v>
      </c>
      <c r="E753" s="170" t="s">
        <v>277</v>
      </c>
      <c r="F753" s="171"/>
      <c r="G753" s="11" t="s">
        <v>1551</v>
      </c>
      <c r="H753" s="14">
        <v>2.95</v>
      </c>
      <c r="I753" s="121">
        <f t="shared" si="11"/>
        <v>8.8500000000000014</v>
      </c>
      <c r="J753" s="127"/>
    </row>
    <row r="754" spans="1:10" ht="132">
      <c r="A754" s="126"/>
      <c r="B754" s="119">
        <v>3</v>
      </c>
      <c r="C754" s="10" t="s">
        <v>1549</v>
      </c>
      <c r="D754" s="130" t="s">
        <v>28</v>
      </c>
      <c r="E754" s="170" t="s">
        <v>278</v>
      </c>
      <c r="F754" s="171"/>
      <c r="G754" s="11" t="s">
        <v>1551</v>
      </c>
      <c r="H754" s="14">
        <v>2.95</v>
      </c>
      <c r="I754" s="121">
        <f t="shared" si="11"/>
        <v>8.8500000000000014</v>
      </c>
      <c r="J754" s="127"/>
    </row>
    <row r="755" spans="1:10" ht="132">
      <c r="A755" s="126"/>
      <c r="B755" s="119">
        <v>3</v>
      </c>
      <c r="C755" s="10" t="s">
        <v>1549</v>
      </c>
      <c r="D755" s="130" t="s">
        <v>30</v>
      </c>
      <c r="E755" s="170" t="s">
        <v>279</v>
      </c>
      <c r="F755" s="171"/>
      <c r="G755" s="11" t="s">
        <v>1551</v>
      </c>
      <c r="H755" s="14">
        <v>2.95</v>
      </c>
      <c r="I755" s="121">
        <f t="shared" si="11"/>
        <v>8.8500000000000014</v>
      </c>
      <c r="J755" s="127"/>
    </row>
    <row r="756" spans="1:10" ht="132">
      <c r="A756" s="126"/>
      <c r="B756" s="119">
        <v>3</v>
      </c>
      <c r="C756" s="10" t="s">
        <v>1549</v>
      </c>
      <c r="D756" s="130" t="s">
        <v>30</v>
      </c>
      <c r="E756" s="170" t="s">
        <v>679</v>
      </c>
      <c r="F756" s="171"/>
      <c r="G756" s="11" t="s">
        <v>1551</v>
      </c>
      <c r="H756" s="14">
        <v>2.95</v>
      </c>
      <c r="I756" s="121">
        <f t="shared" si="11"/>
        <v>8.8500000000000014</v>
      </c>
      <c r="J756" s="127"/>
    </row>
    <row r="757" spans="1:10" ht="132">
      <c r="A757" s="126"/>
      <c r="B757" s="119">
        <v>3</v>
      </c>
      <c r="C757" s="10" t="s">
        <v>1549</v>
      </c>
      <c r="D757" s="130" t="s">
        <v>30</v>
      </c>
      <c r="E757" s="170" t="s">
        <v>277</v>
      </c>
      <c r="F757" s="171"/>
      <c r="G757" s="11" t="s">
        <v>1551</v>
      </c>
      <c r="H757" s="14">
        <v>2.95</v>
      </c>
      <c r="I757" s="121">
        <f t="shared" si="11"/>
        <v>8.8500000000000014</v>
      </c>
      <c r="J757" s="127"/>
    </row>
    <row r="758" spans="1:10" ht="132">
      <c r="A758" s="126"/>
      <c r="B758" s="119">
        <v>3</v>
      </c>
      <c r="C758" s="10" t="s">
        <v>1549</v>
      </c>
      <c r="D758" s="130" t="s">
        <v>30</v>
      </c>
      <c r="E758" s="170" t="s">
        <v>278</v>
      </c>
      <c r="F758" s="171"/>
      <c r="G758" s="11" t="s">
        <v>1551</v>
      </c>
      <c r="H758" s="14">
        <v>2.95</v>
      </c>
      <c r="I758" s="121">
        <f t="shared" si="11"/>
        <v>8.8500000000000014</v>
      </c>
      <c r="J758" s="127"/>
    </row>
    <row r="759" spans="1:10" ht="132">
      <c r="A759" s="126"/>
      <c r="B759" s="119">
        <v>3</v>
      </c>
      <c r="C759" s="10" t="s">
        <v>1549</v>
      </c>
      <c r="D759" s="130" t="s">
        <v>30</v>
      </c>
      <c r="E759" s="170" t="s">
        <v>804</v>
      </c>
      <c r="F759" s="171"/>
      <c r="G759" s="11" t="s">
        <v>1551</v>
      </c>
      <c r="H759" s="14">
        <v>2.95</v>
      </c>
      <c r="I759" s="121">
        <f t="shared" si="11"/>
        <v>8.8500000000000014</v>
      </c>
      <c r="J759" s="127"/>
    </row>
    <row r="760" spans="1:10" ht="132">
      <c r="A760" s="126"/>
      <c r="B760" s="119">
        <v>3</v>
      </c>
      <c r="C760" s="10" t="s">
        <v>1549</v>
      </c>
      <c r="D760" s="130" t="s">
        <v>31</v>
      </c>
      <c r="E760" s="170" t="s">
        <v>279</v>
      </c>
      <c r="F760" s="171"/>
      <c r="G760" s="11" t="s">
        <v>1551</v>
      </c>
      <c r="H760" s="14">
        <v>2.95</v>
      </c>
      <c r="I760" s="121">
        <f t="shared" si="11"/>
        <v>8.8500000000000014</v>
      </c>
      <c r="J760" s="127"/>
    </row>
    <row r="761" spans="1:10" ht="132">
      <c r="A761" s="126"/>
      <c r="B761" s="119">
        <v>3</v>
      </c>
      <c r="C761" s="10" t="s">
        <v>1549</v>
      </c>
      <c r="D761" s="130" t="s">
        <v>31</v>
      </c>
      <c r="E761" s="170" t="s">
        <v>679</v>
      </c>
      <c r="F761" s="171"/>
      <c r="G761" s="11" t="s">
        <v>1551</v>
      </c>
      <c r="H761" s="14">
        <v>2.95</v>
      </c>
      <c r="I761" s="121">
        <f t="shared" si="11"/>
        <v>8.8500000000000014</v>
      </c>
      <c r="J761" s="127"/>
    </row>
    <row r="762" spans="1:10" ht="132">
      <c r="A762" s="126"/>
      <c r="B762" s="119">
        <v>3</v>
      </c>
      <c r="C762" s="10" t="s">
        <v>1549</v>
      </c>
      <c r="D762" s="130" t="s">
        <v>31</v>
      </c>
      <c r="E762" s="170" t="s">
        <v>277</v>
      </c>
      <c r="F762" s="171"/>
      <c r="G762" s="11" t="s">
        <v>1551</v>
      </c>
      <c r="H762" s="14">
        <v>2.95</v>
      </c>
      <c r="I762" s="121">
        <f t="shared" si="11"/>
        <v>8.8500000000000014</v>
      </c>
      <c r="J762" s="127"/>
    </row>
    <row r="763" spans="1:10" ht="132">
      <c r="A763" s="126"/>
      <c r="B763" s="119">
        <v>3</v>
      </c>
      <c r="C763" s="10" t="s">
        <v>1549</v>
      </c>
      <c r="D763" s="130" t="s">
        <v>31</v>
      </c>
      <c r="E763" s="170" t="s">
        <v>278</v>
      </c>
      <c r="F763" s="171"/>
      <c r="G763" s="11" t="s">
        <v>1551</v>
      </c>
      <c r="H763" s="14">
        <v>2.95</v>
      </c>
      <c r="I763" s="121">
        <f t="shared" si="11"/>
        <v>8.8500000000000014</v>
      </c>
      <c r="J763" s="127"/>
    </row>
    <row r="764" spans="1:10" ht="132">
      <c r="A764" s="126"/>
      <c r="B764" s="119">
        <v>3</v>
      </c>
      <c r="C764" s="10" t="s">
        <v>1549</v>
      </c>
      <c r="D764" s="130" t="s">
        <v>31</v>
      </c>
      <c r="E764" s="170" t="s">
        <v>804</v>
      </c>
      <c r="F764" s="171"/>
      <c r="G764" s="11" t="s">
        <v>1551</v>
      </c>
      <c r="H764" s="14">
        <v>2.95</v>
      </c>
      <c r="I764" s="121">
        <f t="shared" si="11"/>
        <v>8.8500000000000014</v>
      </c>
      <c r="J764" s="127"/>
    </row>
    <row r="765" spans="1:10" ht="132">
      <c r="A765" s="126"/>
      <c r="B765" s="119">
        <v>3</v>
      </c>
      <c r="C765" s="10" t="s">
        <v>1549</v>
      </c>
      <c r="D765" s="130" t="s">
        <v>32</v>
      </c>
      <c r="E765" s="170" t="s">
        <v>279</v>
      </c>
      <c r="F765" s="171"/>
      <c r="G765" s="11" t="s">
        <v>1551</v>
      </c>
      <c r="H765" s="14">
        <v>2.95</v>
      </c>
      <c r="I765" s="121">
        <f t="shared" si="11"/>
        <v>8.8500000000000014</v>
      </c>
      <c r="J765" s="127"/>
    </row>
    <row r="766" spans="1:10" ht="132">
      <c r="A766" s="126"/>
      <c r="B766" s="119">
        <v>3</v>
      </c>
      <c r="C766" s="10" t="s">
        <v>1549</v>
      </c>
      <c r="D766" s="130" t="s">
        <v>32</v>
      </c>
      <c r="E766" s="170" t="s">
        <v>679</v>
      </c>
      <c r="F766" s="171"/>
      <c r="G766" s="11" t="s">
        <v>1551</v>
      </c>
      <c r="H766" s="14">
        <v>2.95</v>
      </c>
      <c r="I766" s="121">
        <f t="shared" si="11"/>
        <v>8.8500000000000014</v>
      </c>
      <c r="J766" s="127"/>
    </row>
    <row r="767" spans="1:10" ht="132">
      <c r="A767" s="126"/>
      <c r="B767" s="119">
        <v>3</v>
      </c>
      <c r="C767" s="10" t="s">
        <v>1549</v>
      </c>
      <c r="D767" s="130" t="s">
        <v>32</v>
      </c>
      <c r="E767" s="170" t="s">
        <v>277</v>
      </c>
      <c r="F767" s="171"/>
      <c r="G767" s="11" t="s">
        <v>1551</v>
      </c>
      <c r="H767" s="14">
        <v>2.95</v>
      </c>
      <c r="I767" s="121">
        <f t="shared" si="11"/>
        <v>8.8500000000000014</v>
      </c>
      <c r="J767" s="127"/>
    </row>
    <row r="768" spans="1:10" ht="132">
      <c r="A768" s="126"/>
      <c r="B768" s="119">
        <v>3</v>
      </c>
      <c r="C768" s="10" t="s">
        <v>1549</v>
      </c>
      <c r="D768" s="130" t="s">
        <v>32</v>
      </c>
      <c r="E768" s="170" t="s">
        <v>278</v>
      </c>
      <c r="F768" s="171"/>
      <c r="G768" s="11" t="s">
        <v>1551</v>
      </c>
      <c r="H768" s="14">
        <v>2.95</v>
      </c>
      <c r="I768" s="121">
        <f t="shared" si="11"/>
        <v>8.8500000000000014</v>
      </c>
      <c r="J768" s="127"/>
    </row>
    <row r="769" spans="1:10" ht="132">
      <c r="A769" s="126"/>
      <c r="B769" s="119">
        <v>3</v>
      </c>
      <c r="C769" s="10" t="s">
        <v>1549</v>
      </c>
      <c r="D769" s="130" t="s">
        <v>32</v>
      </c>
      <c r="E769" s="170" t="s">
        <v>804</v>
      </c>
      <c r="F769" s="171"/>
      <c r="G769" s="11" t="s">
        <v>1551</v>
      </c>
      <c r="H769" s="14">
        <v>2.95</v>
      </c>
      <c r="I769" s="121">
        <f t="shared" si="11"/>
        <v>8.8500000000000014</v>
      </c>
      <c r="J769" s="127"/>
    </row>
    <row r="770" spans="1:10" ht="168">
      <c r="A770" s="126"/>
      <c r="B770" s="119">
        <v>5</v>
      </c>
      <c r="C770" s="10" t="s">
        <v>1552</v>
      </c>
      <c r="D770" s="130" t="s">
        <v>30</v>
      </c>
      <c r="E770" s="170"/>
      <c r="F770" s="171"/>
      <c r="G770" s="11" t="s">
        <v>1554</v>
      </c>
      <c r="H770" s="14">
        <v>3.02</v>
      </c>
      <c r="I770" s="121">
        <f t="shared" si="11"/>
        <v>15.1</v>
      </c>
      <c r="J770" s="127"/>
    </row>
    <row r="771" spans="1:10" ht="168">
      <c r="A771" s="126"/>
      <c r="B771" s="119">
        <v>5</v>
      </c>
      <c r="C771" s="10" t="s">
        <v>1552</v>
      </c>
      <c r="D771" s="130" t="s">
        <v>31</v>
      </c>
      <c r="E771" s="170"/>
      <c r="F771" s="171"/>
      <c r="G771" s="11" t="s">
        <v>1554</v>
      </c>
      <c r="H771" s="14">
        <v>3.02</v>
      </c>
      <c r="I771" s="121">
        <f t="shared" si="11"/>
        <v>15.1</v>
      </c>
      <c r="J771" s="127"/>
    </row>
    <row r="772" spans="1:10" ht="156">
      <c r="A772" s="126"/>
      <c r="B772" s="119">
        <v>5</v>
      </c>
      <c r="C772" s="10" t="s">
        <v>1555</v>
      </c>
      <c r="D772" s="130" t="s">
        <v>30</v>
      </c>
      <c r="E772" s="170"/>
      <c r="F772" s="171"/>
      <c r="G772" s="11" t="s">
        <v>1557</v>
      </c>
      <c r="H772" s="14">
        <v>2.76</v>
      </c>
      <c r="I772" s="121">
        <f t="shared" si="11"/>
        <v>13.799999999999999</v>
      </c>
      <c r="J772" s="127"/>
    </row>
    <row r="773" spans="1:10" ht="156">
      <c r="A773" s="126"/>
      <c r="B773" s="119">
        <v>5</v>
      </c>
      <c r="C773" s="10" t="s">
        <v>1555</v>
      </c>
      <c r="D773" s="130" t="s">
        <v>31</v>
      </c>
      <c r="E773" s="170"/>
      <c r="F773" s="171"/>
      <c r="G773" s="11" t="s">
        <v>1557</v>
      </c>
      <c r="H773" s="14">
        <v>2.76</v>
      </c>
      <c r="I773" s="121">
        <f t="shared" si="11"/>
        <v>13.799999999999999</v>
      </c>
      <c r="J773" s="127"/>
    </row>
    <row r="774" spans="1:10" ht="156">
      <c r="A774" s="126"/>
      <c r="B774" s="119">
        <v>5</v>
      </c>
      <c r="C774" s="10" t="s">
        <v>1555</v>
      </c>
      <c r="D774" s="130" t="s">
        <v>32</v>
      </c>
      <c r="E774" s="170"/>
      <c r="F774" s="171"/>
      <c r="G774" s="11" t="s">
        <v>1557</v>
      </c>
      <c r="H774" s="14">
        <v>2.76</v>
      </c>
      <c r="I774" s="121">
        <f t="shared" si="11"/>
        <v>13.799999999999999</v>
      </c>
      <c r="J774" s="127"/>
    </row>
    <row r="775" spans="1:10" ht="108">
      <c r="A775" s="126"/>
      <c r="B775" s="119">
        <v>5</v>
      </c>
      <c r="C775" s="10" t="s">
        <v>1558</v>
      </c>
      <c r="D775" s="130" t="s">
        <v>657</v>
      </c>
      <c r="E775" s="170"/>
      <c r="F775" s="171"/>
      <c r="G775" s="11" t="s">
        <v>1560</v>
      </c>
      <c r="H775" s="14">
        <v>3.5</v>
      </c>
      <c r="I775" s="121">
        <f t="shared" si="11"/>
        <v>17.5</v>
      </c>
      <c r="J775" s="127"/>
    </row>
    <row r="776" spans="1:10" ht="108">
      <c r="A776" s="126"/>
      <c r="B776" s="119">
        <v>2</v>
      </c>
      <c r="C776" s="10" t="s">
        <v>1561</v>
      </c>
      <c r="D776" s="130" t="s">
        <v>30</v>
      </c>
      <c r="E776" s="170"/>
      <c r="F776" s="171"/>
      <c r="G776" s="11" t="s">
        <v>1563</v>
      </c>
      <c r="H776" s="14">
        <v>3.4</v>
      </c>
      <c r="I776" s="121">
        <f t="shared" si="11"/>
        <v>6.8</v>
      </c>
      <c r="J776" s="127"/>
    </row>
    <row r="777" spans="1:10" ht="108">
      <c r="A777" s="126"/>
      <c r="B777" s="119">
        <v>2</v>
      </c>
      <c r="C777" s="10" t="s">
        <v>1561</v>
      </c>
      <c r="D777" s="130" t="s">
        <v>31</v>
      </c>
      <c r="E777" s="170"/>
      <c r="F777" s="171"/>
      <c r="G777" s="11" t="s">
        <v>1563</v>
      </c>
      <c r="H777" s="14">
        <v>3.4</v>
      </c>
      <c r="I777" s="121">
        <f t="shared" si="11"/>
        <v>6.8</v>
      </c>
      <c r="J777" s="127"/>
    </row>
    <row r="778" spans="1:10" ht="108">
      <c r="A778" s="126"/>
      <c r="B778" s="119">
        <v>2</v>
      </c>
      <c r="C778" s="10" t="s">
        <v>1561</v>
      </c>
      <c r="D778" s="130" t="s">
        <v>32</v>
      </c>
      <c r="E778" s="170"/>
      <c r="F778" s="171"/>
      <c r="G778" s="11" t="s">
        <v>1563</v>
      </c>
      <c r="H778" s="14">
        <v>3.4</v>
      </c>
      <c r="I778" s="121">
        <f t="shared" si="11"/>
        <v>6.8</v>
      </c>
      <c r="J778" s="127"/>
    </row>
    <row r="779" spans="1:10" ht="108">
      <c r="A779" s="126"/>
      <c r="B779" s="119">
        <v>2</v>
      </c>
      <c r="C779" s="10" t="s">
        <v>1561</v>
      </c>
      <c r="D779" s="130" t="s">
        <v>33</v>
      </c>
      <c r="E779" s="170"/>
      <c r="F779" s="171"/>
      <c r="G779" s="11" t="s">
        <v>1563</v>
      </c>
      <c r="H779" s="14">
        <v>3.4</v>
      </c>
      <c r="I779" s="121">
        <f t="shared" si="11"/>
        <v>6.8</v>
      </c>
      <c r="J779" s="127"/>
    </row>
    <row r="780" spans="1:10" ht="108">
      <c r="A780" s="126"/>
      <c r="B780" s="120">
        <v>2</v>
      </c>
      <c r="C780" s="12" t="s">
        <v>1561</v>
      </c>
      <c r="D780" s="131" t="s">
        <v>34</v>
      </c>
      <c r="E780" s="174"/>
      <c r="F780" s="175"/>
      <c r="G780" s="13" t="s">
        <v>1563</v>
      </c>
      <c r="H780" s="15">
        <v>3.44</v>
      </c>
      <c r="I780" s="122">
        <f t="shared" si="11"/>
        <v>6.88</v>
      </c>
      <c r="J780" s="127"/>
    </row>
  </sheetData>
  <mergeCells count="763">
    <mergeCell ref="I10:I11"/>
    <mergeCell ref="I14:I15"/>
    <mergeCell ref="E20:F20"/>
    <mergeCell ref="E21:F21"/>
    <mergeCell ref="E22:F22"/>
    <mergeCell ref="E27:F27"/>
    <mergeCell ref="E28:F28"/>
    <mergeCell ref="E29:F29"/>
    <mergeCell ref="E30:F30"/>
    <mergeCell ref="E31:F31"/>
    <mergeCell ref="E24:F24"/>
    <mergeCell ref="E25:F25"/>
    <mergeCell ref="E26:F26"/>
    <mergeCell ref="E23:F23"/>
    <mergeCell ref="E37:F37"/>
    <mergeCell ref="E38:F38"/>
    <mergeCell ref="E39:F39"/>
    <mergeCell ref="E40:F40"/>
    <mergeCell ref="E41:F41"/>
    <mergeCell ref="E32:F32"/>
    <mergeCell ref="E33:F33"/>
    <mergeCell ref="E34:F34"/>
    <mergeCell ref="E35:F35"/>
    <mergeCell ref="E36:F36"/>
    <mergeCell ref="E47:F47"/>
    <mergeCell ref="E48:F48"/>
    <mergeCell ref="E49:F49"/>
    <mergeCell ref="E50:F50"/>
    <mergeCell ref="E51:F51"/>
    <mergeCell ref="E42:F42"/>
    <mergeCell ref="E43:F43"/>
    <mergeCell ref="E44:F44"/>
    <mergeCell ref="E45:F45"/>
    <mergeCell ref="E46:F46"/>
    <mergeCell ref="E57:F57"/>
    <mergeCell ref="E58:F58"/>
    <mergeCell ref="E59:F59"/>
    <mergeCell ref="E60:F60"/>
    <mergeCell ref="E61:F61"/>
    <mergeCell ref="E52:F52"/>
    <mergeCell ref="E53:F53"/>
    <mergeCell ref="E54:F54"/>
    <mergeCell ref="E55:F55"/>
    <mergeCell ref="E56:F56"/>
    <mergeCell ref="E67:F67"/>
    <mergeCell ref="E68:F68"/>
    <mergeCell ref="E69:F69"/>
    <mergeCell ref="E70:F70"/>
    <mergeCell ref="E71:F71"/>
    <mergeCell ref="E62:F62"/>
    <mergeCell ref="E63:F63"/>
    <mergeCell ref="E64:F64"/>
    <mergeCell ref="E65:F65"/>
    <mergeCell ref="E66:F66"/>
    <mergeCell ref="E77:F77"/>
    <mergeCell ref="E78:F78"/>
    <mergeCell ref="E79:F79"/>
    <mergeCell ref="E80:F80"/>
    <mergeCell ref="E81:F81"/>
    <mergeCell ref="E72:F72"/>
    <mergeCell ref="E73:F73"/>
    <mergeCell ref="E74:F74"/>
    <mergeCell ref="E75:F75"/>
    <mergeCell ref="E76:F76"/>
    <mergeCell ref="E87:F87"/>
    <mergeCell ref="E88:F88"/>
    <mergeCell ref="E89:F89"/>
    <mergeCell ref="E90:F90"/>
    <mergeCell ref="E91:F91"/>
    <mergeCell ref="E82:F82"/>
    <mergeCell ref="E83:F83"/>
    <mergeCell ref="E84:F84"/>
    <mergeCell ref="E85:F85"/>
    <mergeCell ref="E86:F86"/>
    <mergeCell ref="E97:F97"/>
    <mergeCell ref="E98:F98"/>
    <mergeCell ref="E99:F99"/>
    <mergeCell ref="E100:F100"/>
    <mergeCell ref="E101:F101"/>
    <mergeCell ref="E92:F92"/>
    <mergeCell ref="E93:F93"/>
    <mergeCell ref="E94:F94"/>
    <mergeCell ref="E95:F95"/>
    <mergeCell ref="E96:F96"/>
    <mergeCell ref="E107:F107"/>
    <mergeCell ref="E108:F108"/>
    <mergeCell ref="E109:F109"/>
    <mergeCell ref="E110:F110"/>
    <mergeCell ref="E111:F111"/>
    <mergeCell ref="E102:F102"/>
    <mergeCell ref="E103:F103"/>
    <mergeCell ref="E104:F104"/>
    <mergeCell ref="E105:F105"/>
    <mergeCell ref="E106:F106"/>
    <mergeCell ref="E117:F117"/>
    <mergeCell ref="E118:F118"/>
    <mergeCell ref="E119:F119"/>
    <mergeCell ref="E120:F120"/>
    <mergeCell ref="E121:F121"/>
    <mergeCell ref="E112:F112"/>
    <mergeCell ref="E113:F113"/>
    <mergeCell ref="E114:F114"/>
    <mergeCell ref="E115:F115"/>
    <mergeCell ref="E116:F116"/>
    <mergeCell ref="E127:F127"/>
    <mergeCell ref="E128:F128"/>
    <mergeCell ref="E129:F129"/>
    <mergeCell ref="E130:F130"/>
    <mergeCell ref="E131:F131"/>
    <mergeCell ref="E122:F122"/>
    <mergeCell ref="E123:F123"/>
    <mergeCell ref="E124:F124"/>
    <mergeCell ref="E125:F125"/>
    <mergeCell ref="E126:F126"/>
    <mergeCell ref="E137:F137"/>
    <mergeCell ref="E138:F138"/>
    <mergeCell ref="E139:F139"/>
    <mergeCell ref="E140:F140"/>
    <mergeCell ref="E141:F141"/>
    <mergeCell ref="E132:F132"/>
    <mergeCell ref="E133:F133"/>
    <mergeCell ref="E134:F134"/>
    <mergeCell ref="E135:F135"/>
    <mergeCell ref="E136:F136"/>
    <mergeCell ref="E147:F147"/>
    <mergeCell ref="E148:F148"/>
    <mergeCell ref="E149:F149"/>
    <mergeCell ref="E150:F150"/>
    <mergeCell ref="E151:F151"/>
    <mergeCell ref="E142:F142"/>
    <mergeCell ref="E143:F143"/>
    <mergeCell ref="E144:F144"/>
    <mergeCell ref="E145:F145"/>
    <mergeCell ref="E146:F146"/>
    <mergeCell ref="E157:F157"/>
    <mergeCell ref="E158:F158"/>
    <mergeCell ref="E159:F159"/>
    <mergeCell ref="E160:F160"/>
    <mergeCell ref="E161:F161"/>
    <mergeCell ref="E152:F152"/>
    <mergeCell ref="E153:F153"/>
    <mergeCell ref="E154:F154"/>
    <mergeCell ref="E155:F155"/>
    <mergeCell ref="E156:F156"/>
    <mergeCell ref="E167:F167"/>
    <mergeCell ref="E168:F168"/>
    <mergeCell ref="E169:F169"/>
    <mergeCell ref="E170:F170"/>
    <mergeCell ref="E171:F171"/>
    <mergeCell ref="E162:F162"/>
    <mergeCell ref="E163:F163"/>
    <mergeCell ref="E164:F164"/>
    <mergeCell ref="E165:F165"/>
    <mergeCell ref="E166:F166"/>
    <mergeCell ref="E177:F177"/>
    <mergeCell ref="E178:F178"/>
    <mergeCell ref="E179:F179"/>
    <mergeCell ref="E180:F180"/>
    <mergeCell ref="E181:F181"/>
    <mergeCell ref="E172:F172"/>
    <mergeCell ref="E173:F173"/>
    <mergeCell ref="E174:F174"/>
    <mergeCell ref="E175:F175"/>
    <mergeCell ref="E176:F176"/>
    <mergeCell ref="E187:F187"/>
    <mergeCell ref="E188:F188"/>
    <mergeCell ref="E189:F189"/>
    <mergeCell ref="E190:F190"/>
    <mergeCell ref="E191:F191"/>
    <mergeCell ref="E182:F182"/>
    <mergeCell ref="E183:F183"/>
    <mergeCell ref="E184:F184"/>
    <mergeCell ref="E185:F185"/>
    <mergeCell ref="E186:F186"/>
    <mergeCell ref="E197:F197"/>
    <mergeCell ref="E198:F198"/>
    <mergeCell ref="E199:F199"/>
    <mergeCell ref="E200:F200"/>
    <mergeCell ref="E201:F201"/>
    <mergeCell ref="E192:F192"/>
    <mergeCell ref="E193:F193"/>
    <mergeCell ref="E194:F194"/>
    <mergeCell ref="E195:F195"/>
    <mergeCell ref="E196:F196"/>
    <mergeCell ref="E207:F207"/>
    <mergeCell ref="E208:F208"/>
    <mergeCell ref="E209:F209"/>
    <mergeCell ref="E210:F210"/>
    <mergeCell ref="E211:F211"/>
    <mergeCell ref="E202:F202"/>
    <mergeCell ref="E203:F203"/>
    <mergeCell ref="E204:F204"/>
    <mergeCell ref="E205:F205"/>
    <mergeCell ref="E206:F206"/>
    <mergeCell ref="E217:F217"/>
    <mergeCell ref="E218:F218"/>
    <mergeCell ref="E219:F219"/>
    <mergeCell ref="E220:F220"/>
    <mergeCell ref="E221:F221"/>
    <mergeCell ref="E212:F212"/>
    <mergeCell ref="E213:F213"/>
    <mergeCell ref="E214:F214"/>
    <mergeCell ref="E215:F215"/>
    <mergeCell ref="E216:F216"/>
    <mergeCell ref="E227:F227"/>
    <mergeCell ref="E228:F228"/>
    <mergeCell ref="E229:F229"/>
    <mergeCell ref="E230:F230"/>
    <mergeCell ref="E231:F231"/>
    <mergeCell ref="E222:F222"/>
    <mergeCell ref="E223:F223"/>
    <mergeCell ref="E224:F224"/>
    <mergeCell ref="E225:F225"/>
    <mergeCell ref="E226:F226"/>
    <mergeCell ref="E237:F237"/>
    <mergeCell ref="E238:F238"/>
    <mergeCell ref="E239:F239"/>
    <mergeCell ref="E240:F240"/>
    <mergeCell ref="E241:F241"/>
    <mergeCell ref="E232:F232"/>
    <mergeCell ref="E233:F233"/>
    <mergeCell ref="E234:F234"/>
    <mergeCell ref="E235:F235"/>
    <mergeCell ref="E236:F236"/>
    <mergeCell ref="E247:F247"/>
    <mergeCell ref="E248:F248"/>
    <mergeCell ref="E249:F249"/>
    <mergeCell ref="E250:F250"/>
    <mergeCell ref="E251:F251"/>
    <mergeCell ref="E242:F242"/>
    <mergeCell ref="E243:F243"/>
    <mergeCell ref="E244:F244"/>
    <mergeCell ref="E245:F245"/>
    <mergeCell ref="E246:F246"/>
    <mergeCell ref="E257:F257"/>
    <mergeCell ref="E258:F258"/>
    <mergeCell ref="E259:F259"/>
    <mergeCell ref="E260:F260"/>
    <mergeCell ref="E261:F261"/>
    <mergeCell ref="E252:F252"/>
    <mergeCell ref="E253:F253"/>
    <mergeCell ref="E254:F254"/>
    <mergeCell ref="E255:F255"/>
    <mergeCell ref="E256:F256"/>
    <mergeCell ref="E267:F267"/>
    <mergeCell ref="E268:F268"/>
    <mergeCell ref="E269:F269"/>
    <mergeCell ref="E270:F270"/>
    <mergeCell ref="E271:F271"/>
    <mergeCell ref="E262:F262"/>
    <mergeCell ref="E263:F263"/>
    <mergeCell ref="E264:F264"/>
    <mergeCell ref="E265:F265"/>
    <mergeCell ref="E266:F266"/>
    <mergeCell ref="E277:F277"/>
    <mergeCell ref="E278:F278"/>
    <mergeCell ref="E279:F279"/>
    <mergeCell ref="E280:F280"/>
    <mergeCell ref="E281:F281"/>
    <mergeCell ref="E272:F272"/>
    <mergeCell ref="E273:F273"/>
    <mergeCell ref="E274:F274"/>
    <mergeCell ref="E275:F275"/>
    <mergeCell ref="E276:F276"/>
    <mergeCell ref="E287:F287"/>
    <mergeCell ref="E288:F288"/>
    <mergeCell ref="E289:F289"/>
    <mergeCell ref="E290:F290"/>
    <mergeCell ref="E291:F291"/>
    <mergeCell ref="E282:F282"/>
    <mergeCell ref="E283:F283"/>
    <mergeCell ref="E284:F284"/>
    <mergeCell ref="E285:F285"/>
    <mergeCell ref="E286:F286"/>
    <mergeCell ref="E297:F297"/>
    <mergeCell ref="E298:F298"/>
    <mergeCell ref="E299:F299"/>
    <mergeCell ref="E300:F300"/>
    <mergeCell ref="E301:F301"/>
    <mergeCell ref="E292:F292"/>
    <mergeCell ref="E293:F293"/>
    <mergeCell ref="E294:F294"/>
    <mergeCell ref="E295:F295"/>
    <mergeCell ref="E296:F296"/>
    <mergeCell ref="E307:F307"/>
    <mergeCell ref="E308:F308"/>
    <mergeCell ref="E309:F309"/>
    <mergeCell ref="E310:F310"/>
    <mergeCell ref="E311:F311"/>
    <mergeCell ref="E302:F302"/>
    <mergeCell ref="E303:F303"/>
    <mergeCell ref="E304:F304"/>
    <mergeCell ref="E305:F305"/>
    <mergeCell ref="E306:F306"/>
    <mergeCell ref="E317:F317"/>
    <mergeCell ref="E318:F318"/>
    <mergeCell ref="E319:F319"/>
    <mergeCell ref="E320:F320"/>
    <mergeCell ref="E321:F321"/>
    <mergeCell ref="E312:F312"/>
    <mergeCell ref="E313:F313"/>
    <mergeCell ref="E314:F314"/>
    <mergeCell ref="E315:F315"/>
    <mergeCell ref="E316:F316"/>
    <mergeCell ref="E327:F327"/>
    <mergeCell ref="E328:F328"/>
    <mergeCell ref="E329:F329"/>
    <mergeCell ref="E330:F330"/>
    <mergeCell ref="E331:F331"/>
    <mergeCell ref="E322:F322"/>
    <mergeCell ref="E323:F323"/>
    <mergeCell ref="E324:F324"/>
    <mergeCell ref="E325:F325"/>
    <mergeCell ref="E326:F326"/>
    <mergeCell ref="E337:F337"/>
    <mergeCell ref="E338:F338"/>
    <mergeCell ref="E339:F339"/>
    <mergeCell ref="E340:F340"/>
    <mergeCell ref="E341:F341"/>
    <mergeCell ref="E332:F332"/>
    <mergeCell ref="E333:F333"/>
    <mergeCell ref="E334:F334"/>
    <mergeCell ref="E335:F335"/>
    <mergeCell ref="E336:F336"/>
    <mergeCell ref="E347:F347"/>
    <mergeCell ref="E348:F348"/>
    <mergeCell ref="E349:F349"/>
    <mergeCell ref="E350:F350"/>
    <mergeCell ref="E351:F351"/>
    <mergeCell ref="E342:F342"/>
    <mergeCell ref="E343:F343"/>
    <mergeCell ref="E344:F344"/>
    <mergeCell ref="E345:F345"/>
    <mergeCell ref="E346:F346"/>
    <mergeCell ref="E357:F357"/>
    <mergeCell ref="E358:F358"/>
    <mergeCell ref="E359:F359"/>
    <mergeCell ref="E360:F360"/>
    <mergeCell ref="E361:F361"/>
    <mergeCell ref="E352:F352"/>
    <mergeCell ref="E353:F353"/>
    <mergeCell ref="E354:F354"/>
    <mergeCell ref="E355:F355"/>
    <mergeCell ref="E356:F356"/>
    <mergeCell ref="E367:F367"/>
    <mergeCell ref="E368:F368"/>
    <mergeCell ref="E369:F369"/>
    <mergeCell ref="E370:F370"/>
    <mergeCell ref="E371:F371"/>
    <mergeCell ref="E362:F362"/>
    <mergeCell ref="E363:F363"/>
    <mergeCell ref="E364:F364"/>
    <mergeCell ref="E365:F365"/>
    <mergeCell ref="E366:F366"/>
    <mergeCell ref="E377:F377"/>
    <mergeCell ref="E378:F378"/>
    <mergeCell ref="E379:F379"/>
    <mergeCell ref="E380:F380"/>
    <mergeCell ref="E381:F381"/>
    <mergeCell ref="E372:F372"/>
    <mergeCell ref="E373:F373"/>
    <mergeCell ref="E374:F374"/>
    <mergeCell ref="E375:F375"/>
    <mergeCell ref="E376:F376"/>
    <mergeCell ref="E387:F387"/>
    <mergeCell ref="E388:F388"/>
    <mergeCell ref="E389:F389"/>
    <mergeCell ref="E390:F390"/>
    <mergeCell ref="E391:F391"/>
    <mergeCell ref="E382:F382"/>
    <mergeCell ref="E383:F383"/>
    <mergeCell ref="E384:F384"/>
    <mergeCell ref="E385:F385"/>
    <mergeCell ref="E386:F386"/>
    <mergeCell ref="E397:F397"/>
    <mergeCell ref="E398:F398"/>
    <mergeCell ref="E399:F399"/>
    <mergeCell ref="E400:F400"/>
    <mergeCell ref="E401:F401"/>
    <mergeCell ref="E392:F392"/>
    <mergeCell ref="E393:F393"/>
    <mergeCell ref="E394:F394"/>
    <mergeCell ref="E395:F395"/>
    <mergeCell ref="E396:F396"/>
    <mergeCell ref="E407:F407"/>
    <mergeCell ref="E408:F408"/>
    <mergeCell ref="E409:F409"/>
    <mergeCell ref="E410:F410"/>
    <mergeCell ref="E411:F411"/>
    <mergeCell ref="E402:F402"/>
    <mergeCell ref="E403:F403"/>
    <mergeCell ref="E404:F404"/>
    <mergeCell ref="E405:F405"/>
    <mergeCell ref="E406:F406"/>
    <mergeCell ref="E417:F417"/>
    <mergeCell ref="E418:F418"/>
    <mergeCell ref="E419:F419"/>
    <mergeCell ref="E420:F420"/>
    <mergeCell ref="E421:F421"/>
    <mergeCell ref="E412:F412"/>
    <mergeCell ref="E413:F413"/>
    <mergeCell ref="E414:F414"/>
    <mergeCell ref="E415:F415"/>
    <mergeCell ref="E416:F416"/>
    <mergeCell ref="E427:F427"/>
    <mergeCell ref="E428:F428"/>
    <mergeCell ref="E429:F429"/>
    <mergeCell ref="E430:F430"/>
    <mergeCell ref="E431:F431"/>
    <mergeCell ref="E422:F422"/>
    <mergeCell ref="E423:F423"/>
    <mergeCell ref="E424:F424"/>
    <mergeCell ref="E425:F425"/>
    <mergeCell ref="E426:F426"/>
    <mergeCell ref="E437:F437"/>
    <mergeCell ref="E438:F438"/>
    <mergeCell ref="E439:F439"/>
    <mergeCell ref="E440:F440"/>
    <mergeCell ref="E441:F441"/>
    <mergeCell ref="E432:F432"/>
    <mergeCell ref="E433:F433"/>
    <mergeCell ref="E434:F434"/>
    <mergeCell ref="E435:F435"/>
    <mergeCell ref="E436:F436"/>
    <mergeCell ref="E447:F447"/>
    <mergeCell ref="E448:F448"/>
    <mergeCell ref="E449:F449"/>
    <mergeCell ref="E450:F450"/>
    <mergeCell ref="E451:F451"/>
    <mergeCell ref="E442:F442"/>
    <mergeCell ref="E443:F443"/>
    <mergeCell ref="E444:F444"/>
    <mergeCell ref="E445:F445"/>
    <mergeCell ref="E446:F446"/>
    <mergeCell ref="E457:F457"/>
    <mergeCell ref="E458:F458"/>
    <mergeCell ref="E459:F459"/>
    <mergeCell ref="E460:F460"/>
    <mergeCell ref="E461:F461"/>
    <mergeCell ref="E452:F452"/>
    <mergeCell ref="E453:F453"/>
    <mergeCell ref="E454:F454"/>
    <mergeCell ref="E455:F455"/>
    <mergeCell ref="E456:F456"/>
    <mergeCell ref="E467:F467"/>
    <mergeCell ref="E468:F468"/>
    <mergeCell ref="E469:F469"/>
    <mergeCell ref="E470:F470"/>
    <mergeCell ref="E471:F471"/>
    <mergeCell ref="E462:F462"/>
    <mergeCell ref="E463:F463"/>
    <mergeCell ref="E464:F464"/>
    <mergeCell ref="E465:F465"/>
    <mergeCell ref="E466:F466"/>
    <mergeCell ref="E477:F477"/>
    <mergeCell ref="E478:F478"/>
    <mergeCell ref="E479:F479"/>
    <mergeCell ref="E480:F480"/>
    <mergeCell ref="E481:F481"/>
    <mergeCell ref="E472:F472"/>
    <mergeCell ref="E473:F473"/>
    <mergeCell ref="E474:F474"/>
    <mergeCell ref="E475:F475"/>
    <mergeCell ref="E476:F476"/>
    <mergeCell ref="E487:F487"/>
    <mergeCell ref="E488:F488"/>
    <mergeCell ref="E489:F489"/>
    <mergeCell ref="E490:F490"/>
    <mergeCell ref="E491:F491"/>
    <mergeCell ref="E482:F482"/>
    <mergeCell ref="E483:F483"/>
    <mergeCell ref="E484:F484"/>
    <mergeCell ref="E485:F485"/>
    <mergeCell ref="E486:F486"/>
    <mergeCell ref="E497:F497"/>
    <mergeCell ref="E498:F498"/>
    <mergeCell ref="E499:F499"/>
    <mergeCell ref="E500:F500"/>
    <mergeCell ref="E501:F501"/>
    <mergeCell ref="E492:F492"/>
    <mergeCell ref="E493:F493"/>
    <mergeCell ref="E494:F494"/>
    <mergeCell ref="E495:F495"/>
    <mergeCell ref="E496:F496"/>
    <mergeCell ref="E507:F507"/>
    <mergeCell ref="E508:F508"/>
    <mergeCell ref="E509:F509"/>
    <mergeCell ref="E510:F510"/>
    <mergeCell ref="E511:F511"/>
    <mergeCell ref="E502:F502"/>
    <mergeCell ref="E503:F503"/>
    <mergeCell ref="E504:F504"/>
    <mergeCell ref="E505:F505"/>
    <mergeCell ref="E506:F506"/>
    <mergeCell ref="E517:F517"/>
    <mergeCell ref="E518:F518"/>
    <mergeCell ref="E519:F519"/>
    <mergeCell ref="E520:F520"/>
    <mergeCell ref="E521:F521"/>
    <mergeCell ref="E512:F512"/>
    <mergeCell ref="E513:F513"/>
    <mergeCell ref="E514:F514"/>
    <mergeCell ref="E515:F515"/>
    <mergeCell ref="E516:F516"/>
    <mergeCell ref="E527:F527"/>
    <mergeCell ref="E528:F528"/>
    <mergeCell ref="E529:F529"/>
    <mergeCell ref="E530:F530"/>
    <mergeCell ref="E531:F531"/>
    <mergeCell ref="E522:F522"/>
    <mergeCell ref="E523:F523"/>
    <mergeCell ref="E524:F524"/>
    <mergeCell ref="E525:F525"/>
    <mergeCell ref="E526:F526"/>
    <mergeCell ref="E537:F537"/>
    <mergeCell ref="E538:F538"/>
    <mergeCell ref="E539:F539"/>
    <mergeCell ref="E540:F540"/>
    <mergeCell ref="E541:F541"/>
    <mergeCell ref="E532:F532"/>
    <mergeCell ref="E533:F533"/>
    <mergeCell ref="E534:F534"/>
    <mergeCell ref="E535:F535"/>
    <mergeCell ref="E536:F536"/>
    <mergeCell ref="E547:F547"/>
    <mergeCell ref="E548:F548"/>
    <mergeCell ref="E549:F549"/>
    <mergeCell ref="E550:F550"/>
    <mergeCell ref="E551:F551"/>
    <mergeCell ref="E542:F542"/>
    <mergeCell ref="E543:F543"/>
    <mergeCell ref="E544:F544"/>
    <mergeCell ref="E545:F545"/>
    <mergeCell ref="E546:F546"/>
    <mergeCell ref="E557:F557"/>
    <mergeCell ref="E558:F558"/>
    <mergeCell ref="E559:F559"/>
    <mergeCell ref="E560:F560"/>
    <mergeCell ref="E561:F561"/>
    <mergeCell ref="E552:F552"/>
    <mergeCell ref="E553:F553"/>
    <mergeCell ref="E554:F554"/>
    <mergeCell ref="E555:F555"/>
    <mergeCell ref="E556:F556"/>
    <mergeCell ref="E567:F567"/>
    <mergeCell ref="E568:F568"/>
    <mergeCell ref="E569:F569"/>
    <mergeCell ref="E570:F570"/>
    <mergeCell ref="E571:F571"/>
    <mergeCell ref="E562:F562"/>
    <mergeCell ref="E563:F563"/>
    <mergeCell ref="E564:F564"/>
    <mergeCell ref="E565:F565"/>
    <mergeCell ref="E566:F566"/>
    <mergeCell ref="E577:F577"/>
    <mergeCell ref="E578:F578"/>
    <mergeCell ref="E579:F579"/>
    <mergeCell ref="E580:F580"/>
    <mergeCell ref="E581:F581"/>
    <mergeCell ref="E572:F572"/>
    <mergeCell ref="E573:F573"/>
    <mergeCell ref="E574:F574"/>
    <mergeCell ref="E575:F575"/>
    <mergeCell ref="E576:F576"/>
    <mergeCell ref="E587:F587"/>
    <mergeCell ref="E588:F588"/>
    <mergeCell ref="E589:F589"/>
    <mergeCell ref="E590:F590"/>
    <mergeCell ref="E591:F591"/>
    <mergeCell ref="E582:F582"/>
    <mergeCell ref="E583:F583"/>
    <mergeCell ref="E584:F584"/>
    <mergeCell ref="E585:F585"/>
    <mergeCell ref="E586:F586"/>
    <mergeCell ref="E597:F597"/>
    <mergeCell ref="E598:F598"/>
    <mergeCell ref="E599:F599"/>
    <mergeCell ref="E600:F600"/>
    <mergeCell ref="E601:F601"/>
    <mergeCell ref="E592:F592"/>
    <mergeCell ref="E593:F593"/>
    <mergeCell ref="E594:F594"/>
    <mergeCell ref="E595:F595"/>
    <mergeCell ref="E596:F596"/>
    <mergeCell ref="E607:F607"/>
    <mergeCell ref="E608:F608"/>
    <mergeCell ref="E609:F609"/>
    <mergeCell ref="E610:F610"/>
    <mergeCell ref="E611:F611"/>
    <mergeCell ref="E602:F602"/>
    <mergeCell ref="E603:F603"/>
    <mergeCell ref="E604:F604"/>
    <mergeCell ref="E605:F605"/>
    <mergeCell ref="E606:F606"/>
    <mergeCell ref="E617:F617"/>
    <mergeCell ref="E618:F618"/>
    <mergeCell ref="E619:F619"/>
    <mergeCell ref="E620:F620"/>
    <mergeCell ref="E621:F621"/>
    <mergeCell ref="E612:F612"/>
    <mergeCell ref="E613:F613"/>
    <mergeCell ref="E614:F614"/>
    <mergeCell ref="E615:F615"/>
    <mergeCell ref="E616:F616"/>
    <mergeCell ref="E627:F627"/>
    <mergeCell ref="E628:F628"/>
    <mergeCell ref="E629:F629"/>
    <mergeCell ref="E630:F630"/>
    <mergeCell ref="E631:F631"/>
    <mergeCell ref="E622:F622"/>
    <mergeCell ref="E623:F623"/>
    <mergeCell ref="E624:F624"/>
    <mergeCell ref="E625:F625"/>
    <mergeCell ref="E626:F626"/>
    <mergeCell ref="E637:F637"/>
    <mergeCell ref="E638:F638"/>
    <mergeCell ref="E639:F639"/>
    <mergeCell ref="E640:F640"/>
    <mergeCell ref="E641:F641"/>
    <mergeCell ref="E632:F632"/>
    <mergeCell ref="E633:F633"/>
    <mergeCell ref="E634:F634"/>
    <mergeCell ref="E635:F635"/>
    <mergeCell ref="E636:F636"/>
    <mergeCell ref="E647:F647"/>
    <mergeCell ref="E648:F648"/>
    <mergeCell ref="E649:F649"/>
    <mergeCell ref="E650:F650"/>
    <mergeCell ref="E651:F651"/>
    <mergeCell ref="E642:F642"/>
    <mergeCell ref="E643:F643"/>
    <mergeCell ref="E644:F644"/>
    <mergeCell ref="E645:F645"/>
    <mergeCell ref="E646:F646"/>
    <mergeCell ref="E657:F657"/>
    <mergeCell ref="E658:F658"/>
    <mergeCell ref="E659:F659"/>
    <mergeCell ref="E660:F660"/>
    <mergeCell ref="E661:F661"/>
    <mergeCell ref="E652:F652"/>
    <mergeCell ref="E653:F653"/>
    <mergeCell ref="E654:F654"/>
    <mergeCell ref="E655:F655"/>
    <mergeCell ref="E656:F656"/>
    <mergeCell ref="E667:F667"/>
    <mergeCell ref="E668:F668"/>
    <mergeCell ref="E669:F669"/>
    <mergeCell ref="E670:F670"/>
    <mergeCell ref="E671:F671"/>
    <mergeCell ref="E662:F662"/>
    <mergeCell ref="E663:F663"/>
    <mergeCell ref="E664:F664"/>
    <mergeCell ref="E665:F665"/>
    <mergeCell ref="E666:F666"/>
    <mergeCell ref="E677:F677"/>
    <mergeCell ref="E678:F678"/>
    <mergeCell ref="E679:F679"/>
    <mergeCell ref="E680:F680"/>
    <mergeCell ref="E681:F681"/>
    <mergeCell ref="E672:F672"/>
    <mergeCell ref="E673:F673"/>
    <mergeCell ref="E674:F674"/>
    <mergeCell ref="E675:F675"/>
    <mergeCell ref="E676:F676"/>
    <mergeCell ref="E687:F687"/>
    <mergeCell ref="E688:F688"/>
    <mergeCell ref="E689:F689"/>
    <mergeCell ref="E690:F690"/>
    <mergeCell ref="E691:F691"/>
    <mergeCell ref="E682:F682"/>
    <mergeCell ref="E683:F683"/>
    <mergeCell ref="E684:F684"/>
    <mergeCell ref="E685:F685"/>
    <mergeCell ref="E686:F686"/>
    <mergeCell ref="E697:F697"/>
    <mergeCell ref="E698:F698"/>
    <mergeCell ref="E699:F699"/>
    <mergeCell ref="E700:F700"/>
    <mergeCell ref="E701:F701"/>
    <mergeCell ref="E692:F692"/>
    <mergeCell ref="E693:F693"/>
    <mergeCell ref="E694:F694"/>
    <mergeCell ref="E695:F695"/>
    <mergeCell ref="E696:F696"/>
    <mergeCell ref="E707:F707"/>
    <mergeCell ref="E708:F708"/>
    <mergeCell ref="E709:F709"/>
    <mergeCell ref="E710:F710"/>
    <mergeCell ref="E711:F711"/>
    <mergeCell ref="E702:F702"/>
    <mergeCell ref="E703:F703"/>
    <mergeCell ref="E704:F704"/>
    <mergeCell ref="E705:F705"/>
    <mergeCell ref="E706:F706"/>
    <mergeCell ref="E717:F717"/>
    <mergeCell ref="E718:F718"/>
    <mergeCell ref="E719:F719"/>
    <mergeCell ref="E720:F720"/>
    <mergeCell ref="E721:F721"/>
    <mergeCell ref="E712:F712"/>
    <mergeCell ref="E713:F713"/>
    <mergeCell ref="E714:F714"/>
    <mergeCell ref="E715:F715"/>
    <mergeCell ref="E716:F716"/>
    <mergeCell ref="E727:F727"/>
    <mergeCell ref="E728:F728"/>
    <mergeCell ref="E729:F729"/>
    <mergeCell ref="E730:F730"/>
    <mergeCell ref="E731:F731"/>
    <mergeCell ref="E722:F722"/>
    <mergeCell ref="E723:F723"/>
    <mergeCell ref="E724:F724"/>
    <mergeCell ref="E725:F725"/>
    <mergeCell ref="E726:F726"/>
    <mergeCell ref="E737:F737"/>
    <mergeCell ref="E738:F738"/>
    <mergeCell ref="E739:F739"/>
    <mergeCell ref="E740:F740"/>
    <mergeCell ref="E741:F741"/>
    <mergeCell ref="E732:F732"/>
    <mergeCell ref="E733:F733"/>
    <mergeCell ref="E734:F734"/>
    <mergeCell ref="E735:F735"/>
    <mergeCell ref="E736:F736"/>
    <mergeCell ref="E747:F747"/>
    <mergeCell ref="E748:F748"/>
    <mergeCell ref="E749:F749"/>
    <mergeCell ref="E750:F750"/>
    <mergeCell ref="E751:F751"/>
    <mergeCell ref="E742:F742"/>
    <mergeCell ref="E743:F743"/>
    <mergeCell ref="E744:F744"/>
    <mergeCell ref="E745:F745"/>
    <mergeCell ref="E746:F746"/>
    <mergeCell ref="E757:F757"/>
    <mergeCell ref="E758:F758"/>
    <mergeCell ref="E759:F759"/>
    <mergeCell ref="E760:F760"/>
    <mergeCell ref="E761:F761"/>
    <mergeCell ref="E752:F752"/>
    <mergeCell ref="E753:F753"/>
    <mergeCell ref="E754:F754"/>
    <mergeCell ref="E755:F755"/>
    <mergeCell ref="E756:F756"/>
    <mergeCell ref="E767:F767"/>
    <mergeCell ref="E768:F768"/>
    <mergeCell ref="E769:F769"/>
    <mergeCell ref="E770:F770"/>
    <mergeCell ref="E771:F771"/>
    <mergeCell ref="E762:F762"/>
    <mergeCell ref="E763:F763"/>
    <mergeCell ref="E764:F764"/>
    <mergeCell ref="E765:F765"/>
    <mergeCell ref="E766:F766"/>
    <mergeCell ref="E777:F777"/>
    <mergeCell ref="E778:F778"/>
    <mergeCell ref="E779:F779"/>
    <mergeCell ref="E780:F780"/>
    <mergeCell ref="E772:F772"/>
    <mergeCell ref="E773:F773"/>
    <mergeCell ref="E774:F774"/>
    <mergeCell ref="E775:F775"/>
    <mergeCell ref="E776:F77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796"/>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9.140625"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5" t="s">
        <v>139</v>
      </c>
      <c r="C2" s="132"/>
      <c r="D2" s="132"/>
      <c r="E2" s="132"/>
      <c r="F2" s="132"/>
      <c r="G2" s="132"/>
      <c r="H2" s="132"/>
      <c r="I2" s="132"/>
      <c r="J2" s="132"/>
      <c r="K2" s="137" t="s">
        <v>145</v>
      </c>
      <c r="L2" s="127"/>
      <c r="N2">
        <v>10831.270000000048</v>
      </c>
      <c r="O2" t="s">
        <v>188</v>
      </c>
    </row>
    <row r="3" spans="1:15" ht="12.75" customHeight="1">
      <c r="A3" s="126"/>
      <c r="B3" s="134" t="s">
        <v>140</v>
      </c>
      <c r="C3" s="132"/>
      <c r="D3" s="132"/>
      <c r="E3" s="132"/>
      <c r="F3" s="132"/>
      <c r="G3" s="132"/>
      <c r="H3" s="132"/>
      <c r="I3" s="132"/>
      <c r="J3" s="132"/>
      <c r="K3" s="132"/>
      <c r="L3" s="127"/>
      <c r="N3">
        <v>10831.270000000048</v>
      </c>
      <c r="O3" t="s">
        <v>189</v>
      </c>
    </row>
    <row r="4" spans="1:15" ht="12.75" customHeight="1">
      <c r="A4" s="126"/>
      <c r="B4" s="134" t="s">
        <v>141</v>
      </c>
      <c r="C4" s="132"/>
      <c r="D4" s="132"/>
      <c r="E4" s="132"/>
      <c r="F4" s="132"/>
      <c r="G4" s="132"/>
      <c r="H4" s="132"/>
      <c r="I4" s="132"/>
      <c r="J4" s="132"/>
      <c r="K4" s="132"/>
      <c r="L4" s="127"/>
    </row>
    <row r="5" spans="1:15" ht="12.75" customHeight="1">
      <c r="A5" s="126"/>
      <c r="B5" s="134" t="s">
        <v>142</v>
      </c>
      <c r="C5" s="132"/>
      <c r="D5" s="132"/>
      <c r="E5" s="132"/>
      <c r="F5" s="132"/>
      <c r="G5" s="132"/>
      <c r="H5" s="132"/>
      <c r="I5" s="132"/>
      <c r="J5" s="132"/>
      <c r="K5" s="132"/>
      <c r="L5" s="127"/>
    </row>
    <row r="6" spans="1:15" ht="12.75" customHeight="1">
      <c r="A6" s="126"/>
      <c r="B6" s="134" t="s">
        <v>143</v>
      </c>
      <c r="C6" s="132"/>
      <c r="D6" s="132"/>
      <c r="E6" s="132"/>
      <c r="F6" s="132"/>
      <c r="G6" s="132"/>
      <c r="H6" s="132"/>
      <c r="I6" s="132"/>
      <c r="J6" s="132"/>
      <c r="K6" s="132"/>
      <c r="L6" s="127"/>
    </row>
    <row r="7" spans="1:15" ht="12.75" customHeight="1">
      <c r="A7" s="126"/>
      <c r="B7" s="134"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714</v>
      </c>
      <c r="C10" s="132"/>
      <c r="D10" s="132"/>
      <c r="E10" s="132"/>
      <c r="F10" s="127"/>
      <c r="G10" s="128"/>
      <c r="H10" s="128" t="s">
        <v>714</v>
      </c>
      <c r="I10" s="132"/>
      <c r="J10" s="132"/>
      <c r="K10" s="182">
        <f>IF(Invoice!J10&lt;&gt;"",Invoice!J10,"")</f>
        <v>51100</v>
      </c>
      <c r="L10" s="127"/>
    </row>
    <row r="11" spans="1:15" ht="12.75" customHeight="1">
      <c r="A11" s="126"/>
      <c r="B11" s="126" t="s">
        <v>715</v>
      </c>
      <c r="C11" s="132"/>
      <c r="D11" s="132"/>
      <c r="E11" s="132"/>
      <c r="F11" s="127"/>
      <c r="G11" s="128"/>
      <c r="H11" s="128" t="s">
        <v>715</v>
      </c>
      <c r="I11" s="132"/>
      <c r="J11" s="132"/>
      <c r="K11" s="183"/>
      <c r="L11" s="127"/>
    </row>
    <row r="12" spans="1:15" ht="12.75" customHeight="1">
      <c r="A12" s="126"/>
      <c r="B12" s="126" t="s">
        <v>716</v>
      </c>
      <c r="C12" s="132"/>
      <c r="D12" s="132"/>
      <c r="E12" s="132"/>
      <c r="F12" s="127"/>
      <c r="G12" s="128"/>
      <c r="H12" s="128" t="s">
        <v>716</v>
      </c>
      <c r="I12" s="132"/>
      <c r="J12" s="132"/>
      <c r="K12" s="132"/>
      <c r="L12" s="127"/>
    </row>
    <row r="13" spans="1:15" ht="12.75" customHeight="1">
      <c r="A13" s="126"/>
      <c r="B13" s="126" t="s">
        <v>717</v>
      </c>
      <c r="C13" s="132"/>
      <c r="D13" s="132"/>
      <c r="E13" s="132"/>
      <c r="F13" s="127"/>
      <c r="G13" s="128"/>
      <c r="H13" s="128" t="s">
        <v>717</v>
      </c>
      <c r="I13" s="132"/>
      <c r="J13" s="132"/>
      <c r="K13" s="111" t="s">
        <v>16</v>
      </c>
      <c r="L13" s="127"/>
    </row>
    <row r="14" spans="1:15" ht="15" customHeight="1">
      <c r="A14" s="126"/>
      <c r="B14" s="126" t="s">
        <v>718</v>
      </c>
      <c r="C14" s="132"/>
      <c r="D14" s="132"/>
      <c r="E14" s="132"/>
      <c r="F14" s="127"/>
      <c r="G14" s="128"/>
      <c r="H14" s="128" t="s">
        <v>718</v>
      </c>
      <c r="I14" s="132"/>
      <c r="J14" s="132"/>
      <c r="K14" s="184">
        <f>Invoice!J14</f>
        <v>45158</v>
      </c>
      <c r="L14" s="127"/>
    </row>
    <row r="15" spans="1:15" ht="15" customHeight="1">
      <c r="A15" s="126"/>
      <c r="B15" s="6" t="s">
        <v>11</v>
      </c>
      <c r="C15" s="7"/>
      <c r="D15" s="7"/>
      <c r="E15" s="7"/>
      <c r="F15" s="8"/>
      <c r="G15" s="128"/>
      <c r="H15" s="9" t="s">
        <v>11</v>
      </c>
      <c r="I15" s="132"/>
      <c r="J15" s="132"/>
      <c r="K15" s="185"/>
      <c r="L15" s="127"/>
    </row>
    <row r="16" spans="1:15" ht="15" customHeight="1">
      <c r="A16" s="126"/>
      <c r="B16" s="132"/>
      <c r="C16" s="132"/>
      <c r="D16" s="132"/>
      <c r="E16" s="132"/>
      <c r="F16" s="132"/>
      <c r="G16" s="132"/>
      <c r="H16" s="132"/>
      <c r="I16" s="133" t="s">
        <v>147</v>
      </c>
      <c r="J16" s="133" t="s">
        <v>147</v>
      </c>
      <c r="K16" s="141">
        <v>39684</v>
      </c>
      <c r="L16" s="127"/>
    </row>
    <row r="17" spans="1:12" ht="12.75" customHeight="1">
      <c r="A17" s="126"/>
      <c r="B17" s="132" t="s">
        <v>719</v>
      </c>
      <c r="C17" s="132"/>
      <c r="D17" s="132"/>
      <c r="E17" s="132"/>
      <c r="F17" s="132"/>
      <c r="G17" s="132"/>
      <c r="H17" s="132"/>
      <c r="I17" s="133" t="s">
        <v>148</v>
      </c>
      <c r="J17" s="133" t="s">
        <v>148</v>
      </c>
      <c r="K17" s="141" t="str">
        <f>IF(Invoice!J17&lt;&gt;"",Invoice!J17,"")</f>
        <v>Didi</v>
      </c>
      <c r="L17" s="127"/>
    </row>
    <row r="18" spans="1:12" ht="18" customHeight="1">
      <c r="A18" s="126"/>
      <c r="B18" s="132" t="s">
        <v>720</v>
      </c>
      <c r="C18" s="132"/>
      <c r="D18" s="132"/>
      <c r="E18" s="132"/>
      <c r="F18" s="132"/>
      <c r="G18" s="132"/>
      <c r="H18" s="132"/>
      <c r="I18" s="136" t="s">
        <v>264</v>
      </c>
      <c r="J18" s="136" t="s">
        <v>264</v>
      </c>
      <c r="K18" s="116" t="s">
        <v>164</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86" t="s">
        <v>207</v>
      </c>
      <c r="G20" s="187"/>
      <c r="H20" s="112" t="s">
        <v>174</v>
      </c>
      <c r="I20" s="112" t="s">
        <v>208</v>
      </c>
      <c r="J20" s="112" t="s">
        <v>208</v>
      </c>
      <c r="K20" s="112" t="s">
        <v>26</v>
      </c>
      <c r="L20" s="127"/>
    </row>
    <row r="21" spans="1:12" ht="12.75" customHeight="1">
      <c r="A21" s="126"/>
      <c r="B21" s="117"/>
      <c r="C21" s="117"/>
      <c r="D21" s="117"/>
      <c r="E21" s="118"/>
      <c r="F21" s="188"/>
      <c r="G21" s="189"/>
      <c r="H21" s="117" t="s">
        <v>146</v>
      </c>
      <c r="I21" s="117"/>
      <c r="J21" s="117"/>
      <c r="K21" s="117"/>
      <c r="L21" s="127"/>
    </row>
    <row r="22" spans="1:12" ht="48" customHeight="1">
      <c r="A22" s="126"/>
      <c r="B22" s="119">
        <f>'Tax Invoice'!D18</f>
        <v>1</v>
      </c>
      <c r="C22" s="10" t="s">
        <v>721</v>
      </c>
      <c r="D22" s="10" t="s">
        <v>722</v>
      </c>
      <c r="E22" s="130" t="s">
        <v>705</v>
      </c>
      <c r="F22" s="170"/>
      <c r="G22" s="171"/>
      <c r="H22" s="11" t="s">
        <v>723</v>
      </c>
      <c r="I22" s="14">
        <f t="shared" ref="I22:I85" si="0">J22*$N$1</f>
        <v>27.21</v>
      </c>
      <c r="J22" s="14">
        <v>27.21</v>
      </c>
      <c r="K22" s="121">
        <f t="shared" ref="K22:K85" si="1">I22*B22</f>
        <v>27.21</v>
      </c>
      <c r="L22" s="127"/>
    </row>
    <row r="23" spans="1:12" ht="36" customHeight="1">
      <c r="A23" s="126"/>
      <c r="B23" s="119">
        <f>'Tax Invoice'!D19</f>
        <v>10</v>
      </c>
      <c r="C23" s="10" t="s">
        <v>724</v>
      </c>
      <c r="D23" s="10" t="s">
        <v>725</v>
      </c>
      <c r="E23" s="130" t="s">
        <v>34</v>
      </c>
      <c r="F23" s="170" t="s">
        <v>219</v>
      </c>
      <c r="G23" s="171"/>
      <c r="H23" s="11" t="s">
        <v>726</v>
      </c>
      <c r="I23" s="14">
        <f t="shared" si="0"/>
        <v>0.51</v>
      </c>
      <c r="J23" s="14">
        <v>0.51</v>
      </c>
      <c r="K23" s="121">
        <f t="shared" si="1"/>
        <v>5.0999999999999996</v>
      </c>
      <c r="L23" s="127"/>
    </row>
    <row r="24" spans="1:12" ht="36" customHeight="1">
      <c r="A24" s="126"/>
      <c r="B24" s="119">
        <f>'Tax Invoice'!D20</f>
        <v>10</v>
      </c>
      <c r="C24" s="10" t="s">
        <v>724</v>
      </c>
      <c r="D24" s="10" t="s">
        <v>725</v>
      </c>
      <c r="E24" s="130" t="s">
        <v>34</v>
      </c>
      <c r="F24" s="170" t="s">
        <v>271</v>
      </c>
      <c r="G24" s="171"/>
      <c r="H24" s="11" t="s">
        <v>726</v>
      </c>
      <c r="I24" s="14">
        <f t="shared" si="0"/>
        <v>0.51</v>
      </c>
      <c r="J24" s="14">
        <v>0.51</v>
      </c>
      <c r="K24" s="121">
        <f t="shared" si="1"/>
        <v>5.0999999999999996</v>
      </c>
      <c r="L24" s="127"/>
    </row>
    <row r="25" spans="1:12" ht="36" customHeight="1">
      <c r="A25" s="126"/>
      <c r="B25" s="119">
        <f>'Tax Invoice'!D21</f>
        <v>10</v>
      </c>
      <c r="C25" s="10" t="s">
        <v>724</v>
      </c>
      <c r="D25" s="10" t="s">
        <v>725</v>
      </c>
      <c r="E25" s="130" t="s">
        <v>34</v>
      </c>
      <c r="F25" s="170" t="s">
        <v>273</v>
      </c>
      <c r="G25" s="171"/>
      <c r="H25" s="11" t="s">
        <v>726</v>
      </c>
      <c r="I25" s="14">
        <f t="shared" si="0"/>
        <v>0.51</v>
      </c>
      <c r="J25" s="14">
        <v>0.51</v>
      </c>
      <c r="K25" s="121">
        <f t="shared" si="1"/>
        <v>5.0999999999999996</v>
      </c>
      <c r="L25" s="127"/>
    </row>
    <row r="26" spans="1:12" ht="12.75" customHeight="1">
      <c r="A26" s="126"/>
      <c r="B26" s="119">
        <f>'Tax Invoice'!D22</f>
        <v>10</v>
      </c>
      <c r="C26" s="10" t="s">
        <v>727</v>
      </c>
      <c r="D26" s="10" t="s">
        <v>728</v>
      </c>
      <c r="E26" s="130" t="s">
        <v>729</v>
      </c>
      <c r="F26" s="170" t="s">
        <v>490</v>
      </c>
      <c r="G26" s="171"/>
      <c r="H26" s="11" t="s">
        <v>730</v>
      </c>
      <c r="I26" s="14">
        <f t="shared" si="0"/>
        <v>0.65</v>
      </c>
      <c r="J26" s="14">
        <v>0.65</v>
      </c>
      <c r="K26" s="121">
        <f t="shared" si="1"/>
        <v>6.5</v>
      </c>
      <c r="L26" s="127"/>
    </row>
    <row r="27" spans="1:12" ht="12.75" customHeight="1">
      <c r="A27" s="126"/>
      <c r="B27" s="119">
        <f>'Tax Invoice'!D23</f>
        <v>10</v>
      </c>
      <c r="C27" s="10" t="s">
        <v>727</v>
      </c>
      <c r="D27" s="10" t="s">
        <v>728</v>
      </c>
      <c r="E27" s="130" t="s">
        <v>729</v>
      </c>
      <c r="F27" s="170" t="s">
        <v>731</v>
      </c>
      <c r="G27" s="171"/>
      <c r="H27" s="11" t="s">
        <v>730</v>
      </c>
      <c r="I27" s="14">
        <f t="shared" si="0"/>
        <v>0.65</v>
      </c>
      <c r="J27" s="14">
        <v>0.65</v>
      </c>
      <c r="K27" s="121">
        <f t="shared" si="1"/>
        <v>6.5</v>
      </c>
      <c r="L27" s="127"/>
    </row>
    <row r="28" spans="1:12" ht="12.75" customHeight="1">
      <c r="A28" s="126"/>
      <c r="B28" s="119">
        <f>'Tax Invoice'!D24</f>
        <v>10</v>
      </c>
      <c r="C28" s="10" t="s">
        <v>727</v>
      </c>
      <c r="D28" s="10" t="s">
        <v>732</v>
      </c>
      <c r="E28" s="130" t="s">
        <v>733</v>
      </c>
      <c r="F28" s="170" t="s">
        <v>490</v>
      </c>
      <c r="G28" s="171"/>
      <c r="H28" s="11" t="s">
        <v>730</v>
      </c>
      <c r="I28" s="14">
        <f t="shared" si="0"/>
        <v>0.88</v>
      </c>
      <c r="J28" s="14">
        <v>0.88</v>
      </c>
      <c r="K28" s="121">
        <f t="shared" si="1"/>
        <v>8.8000000000000007</v>
      </c>
      <c r="L28" s="127"/>
    </row>
    <row r="29" spans="1:12" ht="12.75" customHeight="1">
      <c r="A29" s="126"/>
      <c r="B29" s="119">
        <f>'Tax Invoice'!D25</f>
        <v>10</v>
      </c>
      <c r="C29" s="10" t="s">
        <v>727</v>
      </c>
      <c r="D29" s="10" t="s">
        <v>734</v>
      </c>
      <c r="E29" s="130" t="s">
        <v>735</v>
      </c>
      <c r="F29" s="170" t="s">
        <v>736</v>
      </c>
      <c r="G29" s="171"/>
      <c r="H29" s="11" t="s">
        <v>730</v>
      </c>
      <c r="I29" s="14">
        <f t="shared" si="0"/>
        <v>1.24</v>
      </c>
      <c r="J29" s="14">
        <v>1.24</v>
      </c>
      <c r="K29" s="121">
        <f t="shared" si="1"/>
        <v>12.4</v>
      </c>
      <c r="L29" s="127"/>
    </row>
    <row r="30" spans="1:12" ht="12.75" customHeight="1">
      <c r="A30" s="126"/>
      <c r="B30" s="119">
        <f>'Tax Invoice'!D26</f>
        <v>10</v>
      </c>
      <c r="C30" s="10" t="s">
        <v>727</v>
      </c>
      <c r="D30" s="10" t="s">
        <v>737</v>
      </c>
      <c r="E30" s="130" t="s">
        <v>738</v>
      </c>
      <c r="F30" s="170" t="s">
        <v>279</v>
      </c>
      <c r="G30" s="171"/>
      <c r="H30" s="11" t="s">
        <v>730</v>
      </c>
      <c r="I30" s="14">
        <f t="shared" si="0"/>
        <v>1.39</v>
      </c>
      <c r="J30" s="14">
        <v>1.39</v>
      </c>
      <c r="K30" s="121">
        <f t="shared" si="1"/>
        <v>13.899999999999999</v>
      </c>
      <c r="L30" s="127"/>
    </row>
    <row r="31" spans="1:12" ht="12.75" customHeight="1">
      <c r="A31" s="126"/>
      <c r="B31" s="119">
        <f>'Tax Invoice'!D27</f>
        <v>10</v>
      </c>
      <c r="C31" s="10" t="s">
        <v>727</v>
      </c>
      <c r="D31" s="10" t="s">
        <v>737</v>
      </c>
      <c r="E31" s="130" t="s">
        <v>738</v>
      </c>
      <c r="F31" s="170" t="s">
        <v>731</v>
      </c>
      <c r="G31" s="171"/>
      <c r="H31" s="11" t="s">
        <v>730</v>
      </c>
      <c r="I31" s="14">
        <f t="shared" si="0"/>
        <v>1.39</v>
      </c>
      <c r="J31" s="14">
        <v>1.39</v>
      </c>
      <c r="K31" s="121">
        <f t="shared" si="1"/>
        <v>13.899999999999999</v>
      </c>
      <c r="L31" s="127"/>
    </row>
    <row r="32" spans="1:12" ht="12.75" customHeight="1">
      <c r="A32" s="126"/>
      <c r="B32" s="119">
        <f>'Tax Invoice'!D28</f>
        <v>10</v>
      </c>
      <c r="C32" s="10" t="s">
        <v>727</v>
      </c>
      <c r="D32" s="10" t="s">
        <v>739</v>
      </c>
      <c r="E32" s="130" t="s">
        <v>740</v>
      </c>
      <c r="F32" s="170" t="s">
        <v>736</v>
      </c>
      <c r="G32" s="171"/>
      <c r="H32" s="11" t="s">
        <v>730</v>
      </c>
      <c r="I32" s="14">
        <f t="shared" si="0"/>
        <v>1.49</v>
      </c>
      <c r="J32" s="14">
        <v>1.49</v>
      </c>
      <c r="K32" s="121">
        <f t="shared" si="1"/>
        <v>14.9</v>
      </c>
      <c r="L32" s="127"/>
    </row>
    <row r="33" spans="1:12" ht="12.75" customHeight="1">
      <c r="A33" s="126"/>
      <c r="B33" s="119">
        <f>'Tax Invoice'!D29</f>
        <v>10</v>
      </c>
      <c r="C33" s="10" t="s">
        <v>727</v>
      </c>
      <c r="D33" s="10" t="s">
        <v>741</v>
      </c>
      <c r="E33" s="130" t="s">
        <v>742</v>
      </c>
      <c r="F33" s="170" t="s">
        <v>279</v>
      </c>
      <c r="G33" s="171"/>
      <c r="H33" s="11" t="s">
        <v>730</v>
      </c>
      <c r="I33" s="14">
        <f t="shared" si="0"/>
        <v>1.64</v>
      </c>
      <c r="J33" s="14">
        <v>1.64</v>
      </c>
      <c r="K33" s="121">
        <f t="shared" si="1"/>
        <v>16.399999999999999</v>
      </c>
      <c r="L33" s="127"/>
    </row>
    <row r="34" spans="1:12" ht="12.75" customHeight="1">
      <c r="A34" s="126"/>
      <c r="B34" s="119">
        <f>'Tax Invoice'!D30</f>
        <v>10</v>
      </c>
      <c r="C34" s="10" t="s">
        <v>727</v>
      </c>
      <c r="D34" s="10" t="s">
        <v>741</v>
      </c>
      <c r="E34" s="130" t="s">
        <v>742</v>
      </c>
      <c r="F34" s="170" t="s">
        <v>736</v>
      </c>
      <c r="G34" s="171"/>
      <c r="H34" s="11" t="s">
        <v>730</v>
      </c>
      <c r="I34" s="14">
        <f t="shared" si="0"/>
        <v>1.64</v>
      </c>
      <c r="J34" s="14">
        <v>1.64</v>
      </c>
      <c r="K34" s="121">
        <f t="shared" si="1"/>
        <v>16.399999999999999</v>
      </c>
      <c r="L34" s="127"/>
    </row>
    <row r="35" spans="1:12" ht="24" customHeight="1">
      <c r="A35" s="126"/>
      <c r="B35" s="119">
        <f>'Tax Invoice'!D31</f>
        <v>0</v>
      </c>
      <c r="C35" s="10" t="s">
        <v>743</v>
      </c>
      <c r="D35" s="10" t="s">
        <v>744</v>
      </c>
      <c r="E35" s="130" t="s">
        <v>745</v>
      </c>
      <c r="F35" s="170"/>
      <c r="G35" s="171"/>
      <c r="H35" s="11" t="s">
        <v>746</v>
      </c>
      <c r="I35" s="14">
        <f t="shared" si="0"/>
        <v>0.87</v>
      </c>
      <c r="J35" s="14">
        <v>0.87</v>
      </c>
      <c r="K35" s="121">
        <f t="shared" si="1"/>
        <v>0</v>
      </c>
      <c r="L35" s="127"/>
    </row>
    <row r="36" spans="1:12" ht="12.75" customHeight="1">
      <c r="A36" s="126"/>
      <c r="B36" s="119">
        <f>'Tax Invoice'!D32</f>
        <v>20</v>
      </c>
      <c r="C36" s="10" t="s">
        <v>580</v>
      </c>
      <c r="D36" s="10" t="s">
        <v>747</v>
      </c>
      <c r="E36" s="130" t="s">
        <v>304</v>
      </c>
      <c r="F36" s="170"/>
      <c r="G36" s="171"/>
      <c r="H36" s="11" t="s">
        <v>582</v>
      </c>
      <c r="I36" s="14">
        <f t="shared" si="0"/>
        <v>0.33</v>
      </c>
      <c r="J36" s="14">
        <v>0.33</v>
      </c>
      <c r="K36" s="121">
        <f t="shared" si="1"/>
        <v>6.6000000000000005</v>
      </c>
      <c r="L36" s="127"/>
    </row>
    <row r="37" spans="1:12" ht="12.75" customHeight="1">
      <c r="A37" s="126"/>
      <c r="B37" s="119">
        <f>'Tax Invoice'!D33</f>
        <v>20</v>
      </c>
      <c r="C37" s="10" t="s">
        <v>580</v>
      </c>
      <c r="D37" s="10" t="s">
        <v>748</v>
      </c>
      <c r="E37" s="130" t="s">
        <v>749</v>
      </c>
      <c r="F37" s="170"/>
      <c r="G37" s="171"/>
      <c r="H37" s="11" t="s">
        <v>582</v>
      </c>
      <c r="I37" s="14">
        <f t="shared" si="0"/>
        <v>0.39</v>
      </c>
      <c r="J37" s="14">
        <v>0.39</v>
      </c>
      <c r="K37" s="121">
        <f t="shared" si="1"/>
        <v>7.8000000000000007</v>
      </c>
      <c r="L37" s="127"/>
    </row>
    <row r="38" spans="1:12" ht="12.75" customHeight="1">
      <c r="A38" s="126"/>
      <c r="B38" s="119">
        <f>'Tax Invoice'!D34</f>
        <v>20</v>
      </c>
      <c r="C38" s="10" t="s">
        <v>580</v>
      </c>
      <c r="D38" s="10" t="s">
        <v>581</v>
      </c>
      <c r="E38" s="130" t="s">
        <v>300</v>
      </c>
      <c r="F38" s="170"/>
      <c r="G38" s="171"/>
      <c r="H38" s="11" t="s">
        <v>582</v>
      </c>
      <c r="I38" s="14">
        <f t="shared" si="0"/>
        <v>0.47</v>
      </c>
      <c r="J38" s="14">
        <v>0.47</v>
      </c>
      <c r="K38" s="121">
        <f t="shared" si="1"/>
        <v>9.3999999999999986</v>
      </c>
      <c r="L38" s="127"/>
    </row>
    <row r="39" spans="1:12" ht="12.75" customHeight="1">
      <c r="A39" s="126"/>
      <c r="B39" s="119">
        <f>'Tax Invoice'!D35</f>
        <v>20</v>
      </c>
      <c r="C39" s="10" t="s">
        <v>580</v>
      </c>
      <c r="D39" s="10" t="s">
        <v>750</v>
      </c>
      <c r="E39" s="130" t="s">
        <v>751</v>
      </c>
      <c r="F39" s="170"/>
      <c r="G39" s="171"/>
      <c r="H39" s="11" t="s">
        <v>582</v>
      </c>
      <c r="I39" s="14">
        <f t="shared" si="0"/>
        <v>0.51</v>
      </c>
      <c r="J39" s="14">
        <v>0.51</v>
      </c>
      <c r="K39" s="121">
        <f t="shared" si="1"/>
        <v>10.199999999999999</v>
      </c>
      <c r="L39" s="127"/>
    </row>
    <row r="40" spans="1:12" ht="12.75" customHeight="1">
      <c r="A40" s="126"/>
      <c r="B40" s="119">
        <f>'Tax Invoice'!D36</f>
        <v>20</v>
      </c>
      <c r="C40" s="10" t="s">
        <v>580</v>
      </c>
      <c r="D40" s="10" t="s">
        <v>752</v>
      </c>
      <c r="E40" s="130" t="s">
        <v>320</v>
      </c>
      <c r="F40" s="170"/>
      <c r="G40" s="171"/>
      <c r="H40" s="11" t="s">
        <v>582</v>
      </c>
      <c r="I40" s="14">
        <f t="shared" si="0"/>
        <v>0.57999999999999996</v>
      </c>
      <c r="J40" s="14">
        <v>0.57999999999999996</v>
      </c>
      <c r="K40" s="121">
        <f t="shared" si="1"/>
        <v>11.6</v>
      </c>
      <c r="L40" s="127"/>
    </row>
    <row r="41" spans="1:12" ht="12.75" customHeight="1">
      <c r="A41" s="126"/>
      <c r="B41" s="119">
        <f>'Tax Invoice'!D37</f>
        <v>50</v>
      </c>
      <c r="C41" s="10" t="s">
        <v>753</v>
      </c>
      <c r="D41" s="10" t="s">
        <v>754</v>
      </c>
      <c r="E41" s="130" t="s">
        <v>28</v>
      </c>
      <c r="F41" s="170"/>
      <c r="G41" s="171"/>
      <c r="H41" s="11" t="s">
        <v>755</v>
      </c>
      <c r="I41" s="14">
        <f t="shared" si="0"/>
        <v>0.24</v>
      </c>
      <c r="J41" s="14">
        <v>0.24</v>
      </c>
      <c r="K41" s="121">
        <f t="shared" si="1"/>
        <v>12</v>
      </c>
      <c r="L41" s="127"/>
    </row>
    <row r="42" spans="1:12" ht="12.75" customHeight="1">
      <c r="A42" s="126"/>
      <c r="B42" s="119">
        <f>'Tax Invoice'!D38</f>
        <v>50</v>
      </c>
      <c r="C42" s="10" t="s">
        <v>753</v>
      </c>
      <c r="D42" s="10" t="s">
        <v>756</v>
      </c>
      <c r="E42" s="130" t="s">
        <v>657</v>
      </c>
      <c r="F42" s="170"/>
      <c r="G42" s="171"/>
      <c r="H42" s="11" t="s">
        <v>755</v>
      </c>
      <c r="I42" s="14">
        <f t="shared" si="0"/>
        <v>0.31</v>
      </c>
      <c r="J42" s="14">
        <v>0.31</v>
      </c>
      <c r="K42" s="121">
        <f t="shared" si="1"/>
        <v>15.5</v>
      </c>
      <c r="L42" s="127"/>
    </row>
    <row r="43" spans="1:12" ht="12.75" customHeight="1">
      <c r="A43" s="126"/>
      <c r="B43" s="119">
        <f>'Tax Invoice'!D39</f>
        <v>50</v>
      </c>
      <c r="C43" s="10" t="s">
        <v>753</v>
      </c>
      <c r="D43" s="10" t="s">
        <v>757</v>
      </c>
      <c r="E43" s="130" t="s">
        <v>30</v>
      </c>
      <c r="F43" s="170"/>
      <c r="G43" s="171"/>
      <c r="H43" s="11" t="s">
        <v>755</v>
      </c>
      <c r="I43" s="14">
        <f t="shared" si="0"/>
        <v>0.31</v>
      </c>
      <c r="J43" s="14">
        <v>0.31</v>
      </c>
      <c r="K43" s="121">
        <f t="shared" si="1"/>
        <v>15.5</v>
      </c>
      <c r="L43" s="127"/>
    </row>
    <row r="44" spans="1:12" ht="36" customHeight="1">
      <c r="A44" s="126"/>
      <c r="B44" s="119">
        <f>'Tax Invoice'!D40</f>
        <v>5</v>
      </c>
      <c r="C44" s="10" t="s">
        <v>758</v>
      </c>
      <c r="D44" s="10" t="s">
        <v>759</v>
      </c>
      <c r="E44" s="130"/>
      <c r="F44" s="170"/>
      <c r="G44" s="171"/>
      <c r="H44" s="11" t="s">
        <v>1565</v>
      </c>
      <c r="I44" s="14">
        <f t="shared" si="0"/>
        <v>2.0699999999999998</v>
      </c>
      <c r="J44" s="14">
        <v>2.0699999999999998</v>
      </c>
      <c r="K44" s="121">
        <f t="shared" si="1"/>
        <v>10.35</v>
      </c>
      <c r="L44" s="127"/>
    </row>
    <row r="45" spans="1:12" ht="24" customHeight="1">
      <c r="A45" s="126"/>
      <c r="B45" s="119">
        <f>'Tax Invoice'!D41</f>
        <v>5</v>
      </c>
      <c r="C45" s="10" t="s">
        <v>760</v>
      </c>
      <c r="D45" s="10" t="s">
        <v>761</v>
      </c>
      <c r="E45" s="130"/>
      <c r="F45" s="170"/>
      <c r="G45" s="171"/>
      <c r="H45" s="11" t="s">
        <v>762</v>
      </c>
      <c r="I45" s="14">
        <f t="shared" si="0"/>
        <v>3.72</v>
      </c>
      <c r="J45" s="14">
        <v>3.72</v>
      </c>
      <c r="K45" s="121">
        <f t="shared" si="1"/>
        <v>18.600000000000001</v>
      </c>
      <c r="L45" s="127"/>
    </row>
    <row r="46" spans="1:12" ht="24" customHeight="1">
      <c r="A46" s="126"/>
      <c r="B46" s="119">
        <f>'Tax Invoice'!D42</f>
        <v>5</v>
      </c>
      <c r="C46" s="10" t="s">
        <v>763</v>
      </c>
      <c r="D46" s="10" t="s">
        <v>764</v>
      </c>
      <c r="E46" s="130"/>
      <c r="F46" s="170"/>
      <c r="G46" s="171"/>
      <c r="H46" s="11" t="s">
        <v>1566</v>
      </c>
      <c r="I46" s="14">
        <f t="shared" si="0"/>
        <v>3.06</v>
      </c>
      <c r="J46" s="14">
        <v>3.06</v>
      </c>
      <c r="K46" s="121">
        <f t="shared" si="1"/>
        <v>15.3</v>
      </c>
      <c r="L46" s="127"/>
    </row>
    <row r="47" spans="1:12" ht="24" customHeight="1">
      <c r="A47" s="126"/>
      <c r="B47" s="119">
        <f>'Tax Invoice'!D43</f>
        <v>5</v>
      </c>
      <c r="C47" s="10" t="s">
        <v>765</v>
      </c>
      <c r="D47" s="10" t="s">
        <v>766</v>
      </c>
      <c r="E47" s="130"/>
      <c r="F47" s="170"/>
      <c r="G47" s="171"/>
      <c r="H47" s="11" t="s">
        <v>1567</v>
      </c>
      <c r="I47" s="14">
        <f t="shared" si="0"/>
        <v>2.82</v>
      </c>
      <c r="J47" s="14">
        <v>2.82</v>
      </c>
      <c r="K47" s="121">
        <f t="shared" si="1"/>
        <v>14.1</v>
      </c>
      <c r="L47" s="127"/>
    </row>
    <row r="48" spans="1:12" ht="24" customHeight="1">
      <c r="A48" s="126"/>
      <c r="B48" s="119">
        <f>'Tax Invoice'!D44</f>
        <v>5</v>
      </c>
      <c r="C48" s="10" t="s">
        <v>767</v>
      </c>
      <c r="D48" s="10" t="s">
        <v>768</v>
      </c>
      <c r="E48" s="130"/>
      <c r="F48" s="170"/>
      <c r="G48" s="171"/>
      <c r="H48" s="11" t="s">
        <v>1568</v>
      </c>
      <c r="I48" s="14">
        <f t="shared" si="0"/>
        <v>3.63</v>
      </c>
      <c r="J48" s="14">
        <v>3.63</v>
      </c>
      <c r="K48" s="121">
        <f t="shared" si="1"/>
        <v>18.149999999999999</v>
      </c>
      <c r="L48" s="127"/>
    </row>
    <row r="49" spans="1:12" ht="36" customHeight="1">
      <c r="A49" s="126"/>
      <c r="B49" s="119">
        <f>'Tax Invoice'!D45</f>
        <v>5</v>
      </c>
      <c r="C49" s="10" t="s">
        <v>769</v>
      </c>
      <c r="D49" s="10" t="s">
        <v>770</v>
      </c>
      <c r="E49" s="130" t="s">
        <v>245</v>
      </c>
      <c r="F49" s="170"/>
      <c r="G49" s="171"/>
      <c r="H49" s="11" t="s">
        <v>1569</v>
      </c>
      <c r="I49" s="14">
        <f t="shared" si="0"/>
        <v>5.84</v>
      </c>
      <c r="J49" s="14">
        <v>5.84</v>
      </c>
      <c r="K49" s="121">
        <f t="shared" si="1"/>
        <v>29.2</v>
      </c>
      <c r="L49" s="127"/>
    </row>
    <row r="50" spans="1:12" ht="36" customHeight="1">
      <c r="A50" s="126"/>
      <c r="B50" s="119">
        <f>'Tax Invoice'!D46</f>
        <v>5</v>
      </c>
      <c r="C50" s="10" t="s">
        <v>769</v>
      </c>
      <c r="D50" s="10" t="s">
        <v>770</v>
      </c>
      <c r="E50" s="130" t="s">
        <v>354</v>
      </c>
      <c r="F50" s="170"/>
      <c r="G50" s="171"/>
      <c r="H50" s="11" t="s">
        <v>1569</v>
      </c>
      <c r="I50" s="14">
        <f t="shared" si="0"/>
        <v>5.84</v>
      </c>
      <c r="J50" s="14">
        <v>5.84</v>
      </c>
      <c r="K50" s="121">
        <f t="shared" si="1"/>
        <v>29.2</v>
      </c>
      <c r="L50" s="127"/>
    </row>
    <row r="51" spans="1:12" ht="36" customHeight="1">
      <c r="A51" s="126"/>
      <c r="B51" s="119">
        <f>'Tax Invoice'!D47</f>
        <v>5</v>
      </c>
      <c r="C51" s="10" t="s">
        <v>769</v>
      </c>
      <c r="D51" s="10" t="s">
        <v>770</v>
      </c>
      <c r="E51" s="130" t="s">
        <v>534</v>
      </c>
      <c r="F51" s="170"/>
      <c r="G51" s="171"/>
      <c r="H51" s="11" t="s">
        <v>1569</v>
      </c>
      <c r="I51" s="14">
        <f t="shared" si="0"/>
        <v>5.84</v>
      </c>
      <c r="J51" s="14">
        <v>5.84</v>
      </c>
      <c r="K51" s="121">
        <f t="shared" si="1"/>
        <v>29.2</v>
      </c>
      <c r="L51" s="127"/>
    </row>
    <row r="52" spans="1:12" ht="12.75" customHeight="1">
      <c r="A52" s="126"/>
      <c r="B52" s="119">
        <f>'Tax Invoice'!D48</f>
        <v>40</v>
      </c>
      <c r="C52" s="10" t="s">
        <v>771</v>
      </c>
      <c r="D52" s="10" t="s">
        <v>772</v>
      </c>
      <c r="E52" s="130" t="s">
        <v>28</v>
      </c>
      <c r="F52" s="170"/>
      <c r="G52" s="171"/>
      <c r="H52" s="11" t="s">
        <v>773</v>
      </c>
      <c r="I52" s="14">
        <f t="shared" si="0"/>
        <v>0.16</v>
      </c>
      <c r="J52" s="14">
        <v>0.16</v>
      </c>
      <c r="K52" s="121">
        <f t="shared" si="1"/>
        <v>6.4</v>
      </c>
      <c r="L52" s="127"/>
    </row>
    <row r="53" spans="1:12" ht="12.75" customHeight="1">
      <c r="A53" s="126"/>
      <c r="B53" s="119">
        <f>'Tax Invoice'!D49</f>
        <v>20</v>
      </c>
      <c r="C53" s="10" t="s">
        <v>771</v>
      </c>
      <c r="D53" s="10" t="s">
        <v>772</v>
      </c>
      <c r="E53" s="130" t="s">
        <v>31</v>
      </c>
      <c r="F53" s="170"/>
      <c r="G53" s="171"/>
      <c r="H53" s="11" t="s">
        <v>773</v>
      </c>
      <c r="I53" s="14">
        <f t="shared" si="0"/>
        <v>0.16</v>
      </c>
      <c r="J53" s="14">
        <v>0.16</v>
      </c>
      <c r="K53" s="121">
        <f t="shared" si="1"/>
        <v>3.2</v>
      </c>
      <c r="L53" s="127"/>
    </row>
    <row r="54" spans="1:12" ht="24" customHeight="1">
      <c r="A54" s="126"/>
      <c r="B54" s="119">
        <f>'Tax Invoice'!D50</f>
        <v>20</v>
      </c>
      <c r="C54" s="10" t="s">
        <v>774</v>
      </c>
      <c r="D54" s="10" t="s">
        <v>775</v>
      </c>
      <c r="E54" s="130" t="s">
        <v>30</v>
      </c>
      <c r="F54" s="170" t="s">
        <v>279</v>
      </c>
      <c r="G54" s="171"/>
      <c r="H54" s="11" t="s">
        <v>776</v>
      </c>
      <c r="I54" s="14">
        <f t="shared" si="0"/>
        <v>0.4</v>
      </c>
      <c r="J54" s="14">
        <v>0.4</v>
      </c>
      <c r="K54" s="121">
        <f t="shared" si="1"/>
        <v>8</v>
      </c>
      <c r="L54" s="127"/>
    </row>
    <row r="55" spans="1:12" ht="12.75" customHeight="1">
      <c r="A55" s="126"/>
      <c r="B55" s="119">
        <f>'Tax Invoice'!D51</f>
        <v>10</v>
      </c>
      <c r="C55" s="10" t="s">
        <v>777</v>
      </c>
      <c r="D55" s="10" t="s">
        <v>778</v>
      </c>
      <c r="E55" s="130" t="s">
        <v>28</v>
      </c>
      <c r="F55" s="170" t="s">
        <v>278</v>
      </c>
      <c r="G55" s="171"/>
      <c r="H55" s="11" t="s">
        <v>779</v>
      </c>
      <c r="I55" s="14">
        <f t="shared" si="0"/>
        <v>0.28000000000000003</v>
      </c>
      <c r="J55" s="14">
        <v>0.28000000000000003</v>
      </c>
      <c r="K55" s="121">
        <f t="shared" si="1"/>
        <v>2.8000000000000003</v>
      </c>
      <c r="L55" s="127"/>
    </row>
    <row r="56" spans="1:12" ht="12.75" customHeight="1">
      <c r="A56" s="126"/>
      <c r="B56" s="119">
        <f>'Tax Invoice'!D52</f>
        <v>10</v>
      </c>
      <c r="C56" s="10" t="s">
        <v>777</v>
      </c>
      <c r="D56" s="10" t="s">
        <v>778</v>
      </c>
      <c r="E56" s="130" t="s">
        <v>30</v>
      </c>
      <c r="F56" s="170" t="s">
        <v>278</v>
      </c>
      <c r="G56" s="171"/>
      <c r="H56" s="11" t="s">
        <v>779</v>
      </c>
      <c r="I56" s="14">
        <f t="shared" si="0"/>
        <v>0.28000000000000003</v>
      </c>
      <c r="J56" s="14">
        <v>0.28000000000000003</v>
      </c>
      <c r="K56" s="121">
        <f t="shared" si="1"/>
        <v>2.8000000000000003</v>
      </c>
      <c r="L56" s="127"/>
    </row>
    <row r="57" spans="1:12" ht="24" customHeight="1">
      <c r="A57" s="126"/>
      <c r="B57" s="119">
        <f>'Tax Invoice'!D53</f>
        <v>6</v>
      </c>
      <c r="C57" s="10" t="s">
        <v>780</v>
      </c>
      <c r="D57" s="10" t="s">
        <v>781</v>
      </c>
      <c r="E57" s="130" t="s">
        <v>745</v>
      </c>
      <c r="F57" s="170"/>
      <c r="G57" s="171"/>
      <c r="H57" s="11" t="s">
        <v>782</v>
      </c>
      <c r="I57" s="14">
        <f t="shared" si="0"/>
        <v>0.63</v>
      </c>
      <c r="J57" s="14">
        <v>0.63</v>
      </c>
      <c r="K57" s="121">
        <f t="shared" si="1"/>
        <v>3.7800000000000002</v>
      </c>
      <c r="L57" s="127"/>
    </row>
    <row r="58" spans="1:12" ht="12.75" customHeight="1">
      <c r="A58" s="126"/>
      <c r="B58" s="119">
        <f>'Tax Invoice'!D54</f>
        <v>10</v>
      </c>
      <c r="C58" s="10" t="s">
        <v>783</v>
      </c>
      <c r="D58" s="10" t="s">
        <v>784</v>
      </c>
      <c r="E58" s="130" t="s">
        <v>785</v>
      </c>
      <c r="F58" s="170" t="s">
        <v>279</v>
      </c>
      <c r="G58" s="171"/>
      <c r="H58" s="11" t="s">
        <v>786</v>
      </c>
      <c r="I58" s="14">
        <f t="shared" si="0"/>
        <v>0.42</v>
      </c>
      <c r="J58" s="14">
        <v>0.42</v>
      </c>
      <c r="K58" s="121">
        <f t="shared" si="1"/>
        <v>4.2</v>
      </c>
      <c r="L58" s="127"/>
    </row>
    <row r="59" spans="1:12" ht="12.75" customHeight="1">
      <c r="A59" s="126"/>
      <c r="B59" s="119">
        <f>'Tax Invoice'!D55</f>
        <v>10</v>
      </c>
      <c r="C59" s="10" t="s">
        <v>783</v>
      </c>
      <c r="D59" s="10" t="s">
        <v>787</v>
      </c>
      <c r="E59" s="130" t="s">
        <v>729</v>
      </c>
      <c r="F59" s="170" t="s">
        <v>279</v>
      </c>
      <c r="G59" s="171"/>
      <c r="H59" s="11" t="s">
        <v>786</v>
      </c>
      <c r="I59" s="14">
        <f t="shared" si="0"/>
        <v>0.44</v>
      </c>
      <c r="J59" s="14">
        <v>0.44</v>
      </c>
      <c r="K59" s="121">
        <f t="shared" si="1"/>
        <v>4.4000000000000004</v>
      </c>
      <c r="L59" s="127"/>
    </row>
    <row r="60" spans="1:12" ht="12.75" customHeight="1">
      <c r="A60" s="126"/>
      <c r="B60" s="119">
        <f>'Tax Invoice'!D56</f>
        <v>10</v>
      </c>
      <c r="C60" s="10" t="s">
        <v>783</v>
      </c>
      <c r="D60" s="10" t="s">
        <v>788</v>
      </c>
      <c r="E60" s="130" t="s">
        <v>742</v>
      </c>
      <c r="F60" s="170" t="s">
        <v>736</v>
      </c>
      <c r="G60" s="171"/>
      <c r="H60" s="11" t="s">
        <v>786</v>
      </c>
      <c r="I60" s="14">
        <f t="shared" si="0"/>
        <v>0.99</v>
      </c>
      <c r="J60" s="14">
        <v>0.99</v>
      </c>
      <c r="K60" s="121">
        <f t="shared" si="1"/>
        <v>9.9</v>
      </c>
      <c r="L60" s="127"/>
    </row>
    <row r="61" spans="1:12" ht="24" customHeight="1">
      <c r="A61" s="126"/>
      <c r="B61" s="119">
        <f>'Tax Invoice'!D57</f>
        <v>5</v>
      </c>
      <c r="C61" s="10" t="s">
        <v>789</v>
      </c>
      <c r="D61" s="10" t="s">
        <v>790</v>
      </c>
      <c r="E61" s="130" t="s">
        <v>279</v>
      </c>
      <c r="F61" s="170"/>
      <c r="G61" s="171"/>
      <c r="H61" s="11" t="s">
        <v>791</v>
      </c>
      <c r="I61" s="14">
        <f t="shared" si="0"/>
        <v>1.69</v>
      </c>
      <c r="J61" s="14">
        <v>1.69</v>
      </c>
      <c r="K61" s="121">
        <f t="shared" si="1"/>
        <v>8.4499999999999993</v>
      </c>
      <c r="L61" s="127"/>
    </row>
    <row r="62" spans="1:12" ht="24" customHeight="1">
      <c r="A62" s="126"/>
      <c r="B62" s="119">
        <f>'Tax Invoice'!D58</f>
        <v>5</v>
      </c>
      <c r="C62" s="10" t="s">
        <v>789</v>
      </c>
      <c r="D62" s="10" t="s">
        <v>790</v>
      </c>
      <c r="E62" s="130" t="s">
        <v>278</v>
      </c>
      <c r="F62" s="170"/>
      <c r="G62" s="171"/>
      <c r="H62" s="11" t="s">
        <v>791</v>
      </c>
      <c r="I62" s="14">
        <f t="shared" si="0"/>
        <v>1.69</v>
      </c>
      <c r="J62" s="14">
        <v>1.69</v>
      </c>
      <c r="K62" s="121">
        <f t="shared" si="1"/>
        <v>8.4499999999999993</v>
      </c>
      <c r="L62" s="127"/>
    </row>
    <row r="63" spans="1:12" ht="24" customHeight="1">
      <c r="A63" s="126"/>
      <c r="B63" s="119">
        <f>'Tax Invoice'!D59</f>
        <v>10</v>
      </c>
      <c r="C63" s="10" t="s">
        <v>792</v>
      </c>
      <c r="D63" s="10" t="s">
        <v>793</v>
      </c>
      <c r="E63" s="130" t="s">
        <v>34</v>
      </c>
      <c r="F63" s="170"/>
      <c r="G63" s="171"/>
      <c r="H63" s="11" t="s">
        <v>794</v>
      </c>
      <c r="I63" s="14">
        <f t="shared" si="0"/>
        <v>0.42</v>
      </c>
      <c r="J63" s="14">
        <v>0.42</v>
      </c>
      <c r="K63" s="121">
        <f t="shared" si="1"/>
        <v>4.2</v>
      </c>
      <c r="L63" s="127"/>
    </row>
    <row r="64" spans="1:12" ht="24" customHeight="1">
      <c r="A64" s="126"/>
      <c r="B64" s="119">
        <f>'Tax Invoice'!D60</f>
        <v>10</v>
      </c>
      <c r="C64" s="10" t="s">
        <v>792</v>
      </c>
      <c r="D64" s="10" t="s">
        <v>793</v>
      </c>
      <c r="E64" s="130" t="s">
        <v>53</v>
      </c>
      <c r="F64" s="170"/>
      <c r="G64" s="171"/>
      <c r="H64" s="11" t="s">
        <v>794</v>
      </c>
      <c r="I64" s="14">
        <f t="shared" si="0"/>
        <v>0.42</v>
      </c>
      <c r="J64" s="14">
        <v>0.42</v>
      </c>
      <c r="K64" s="121">
        <f t="shared" si="1"/>
        <v>4.2</v>
      </c>
      <c r="L64" s="127"/>
    </row>
    <row r="65" spans="1:12" ht="36" customHeight="1">
      <c r="A65" s="126"/>
      <c r="B65" s="119">
        <f>'Tax Invoice'!D61</f>
        <v>20</v>
      </c>
      <c r="C65" s="10" t="s">
        <v>795</v>
      </c>
      <c r="D65" s="10" t="s">
        <v>796</v>
      </c>
      <c r="E65" s="130"/>
      <c r="F65" s="170"/>
      <c r="G65" s="171"/>
      <c r="H65" s="11" t="s">
        <v>1570</v>
      </c>
      <c r="I65" s="14">
        <f t="shared" si="0"/>
        <v>0.99</v>
      </c>
      <c r="J65" s="14">
        <v>0.99</v>
      </c>
      <c r="K65" s="121">
        <f t="shared" si="1"/>
        <v>19.8</v>
      </c>
      <c r="L65" s="127"/>
    </row>
    <row r="66" spans="1:12" ht="24" customHeight="1">
      <c r="A66" s="126"/>
      <c r="B66" s="119">
        <f>'Tax Invoice'!D62</f>
        <v>10</v>
      </c>
      <c r="C66" s="10" t="s">
        <v>797</v>
      </c>
      <c r="D66" s="10" t="s">
        <v>798</v>
      </c>
      <c r="E66" s="130" t="s">
        <v>28</v>
      </c>
      <c r="F66" s="170" t="s">
        <v>279</v>
      </c>
      <c r="G66" s="171"/>
      <c r="H66" s="11" t="s">
        <v>1571</v>
      </c>
      <c r="I66" s="14">
        <f t="shared" si="0"/>
        <v>0.65</v>
      </c>
      <c r="J66" s="14">
        <v>0.65</v>
      </c>
      <c r="K66" s="121">
        <f t="shared" si="1"/>
        <v>6.5</v>
      </c>
      <c r="L66" s="127"/>
    </row>
    <row r="67" spans="1:12" ht="24" customHeight="1">
      <c r="A67" s="126"/>
      <c r="B67" s="119">
        <f>'Tax Invoice'!D63</f>
        <v>10</v>
      </c>
      <c r="C67" s="10" t="s">
        <v>799</v>
      </c>
      <c r="D67" s="10" t="s">
        <v>800</v>
      </c>
      <c r="E67" s="130" t="s">
        <v>28</v>
      </c>
      <c r="F67" s="170" t="s">
        <v>245</v>
      </c>
      <c r="G67" s="171"/>
      <c r="H67" s="11" t="s">
        <v>801</v>
      </c>
      <c r="I67" s="14">
        <f t="shared" si="0"/>
        <v>0.99</v>
      </c>
      <c r="J67" s="14">
        <v>0.99</v>
      </c>
      <c r="K67" s="121">
        <f t="shared" si="1"/>
        <v>9.9</v>
      </c>
      <c r="L67" s="127"/>
    </row>
    <row r="68" spans="1:12" ht="24" customHeight="1">
      <c r="A68" s="126"/>
      <c r="B68" s="119">
        <f>'Tax Invoice'!D64</f>
        <v>10</v>
      </c>
      <c r="C68" s="10" t="s">
        <v>802</v>
      </c>
      <c r="D68" s="10" t="s">
        <v>803</v>
      </c>
      <c r="E68" s="130" t="s">
        <v>28</v>
      </c>
      <c r="F68" s="170" t="s">
        <v>804</v>
      </c>
      <c r="G68" s="171"/>
      <c r="H68" s="11" t="s">
        <v>805</v>
      </c>
      <c r="I68" s="14">
        <f t="shared" si="0"/>
        <v>0.59</v>
      </c>
      <c r="J68" s="14">
        <v>0.59</v>
      </c>
      <c r="K68" s="121">
        <f t="shared" si="1"/>
        <v>5.8999999999999995</v>
      </c>
      <c r="L68" s="127"/>
    </row>
    <row r="69" spans="1:12" ht="24" customHeight="1">
      <c r="A69" s="126"/>
      <c r="B69" s="119">
        <f>'Tax Invoice'!D65</f>
        <v>10</v>
      </c>
      <c r="C69" s="10" t="s">
        <v>802</v>
      </c>
      <c r="D69" s="10" t="s">
        <v>803</v>
      </c>
      <c r="E69" s="130" t="s">
        <v>30</v>
      </c>
      <c r="F69" s="170" t="s">
        <v>804</v>
      </c>
      <c r="G69" s="171"/>
      <c r="H69" s="11" t="s">
        <v>805</v>
      </c>
      <c r="I69" s="14">
        <f t="shared" si="0"/>
        <v>0.59</v>
      </c>
      <c r="J69" s="14">
        <v>0.59</v>
      </c>
      <c r="K69" s="121">
        <f t="shared" si="1"/>
        <v>5.8999999999999995</v>
      </c>
      <c r="L69" s="127"/>
    </row>
    <row r="70" spans="1:12" ht="24" customHeight="1">
      <c r="A70" s="126"/>
      <c r="B70" s="119">
        <f>'Tax Invoice'!D66</f>
        <v>10</v>
      </c>
      <c r="C70" s="10" t="s">
        <v>802</v>
      </c>
      <c r="D70" s="10" t="s">
        <v>803</v>
      </c>
      <c r="E70" s="130" t="s">
        <v>31</v>
      </c>
      <c r="F70" s="170" t="s">
        <v>804</v>
      </c>
      <c r="G70" s="171"/>
      <c r="H70" s="11" t="s">
        <v>805</v>
      </c>
      <c r="I70" s="14">
        <f t="shared" si="0"/>
        <v>0.59</v>
      </c>
      <c r="J70" s="14">
        <v>0.59</v>
      </c>
      <c r="K70" s="121">
        <f t="shared" si="1"/>
        <v>5.8999999999999995</v>
      </c>
      <c r="L70" s="127"/>
    </row>
    <row r="71" spans="1:12" ht="24" customHeight="1">
      <c r="A71" s="126"/>
      <c r="B71" s="119">
        <f>'Tax Invoice'!D67</f>
        <v>10</v>
      </c>
      <c r="C71" s="10" t="s">
        <v>802</v>
      </c>
      <c r="D71" s="10" t="s">
        <v>803</v>
      </c>
      <c r="E71" s="130" t="s">
        <v>32</v>
      </c>
      <c r="F71" s="170" t="s">
        <v>804</v>
      </c>
      <c r="G71" s="171"/>
      <c r="H71" s="11" t="s">
        <v>805</v>
      </c>
      <c r="I71" s="14">
        <f t="shared" si="0"/>
        <v>0.59</v>
      </c>
      <c r="J71" s="14">
        <v>0.59</v>
      </c>
      <c r="K71" s="121">
        <f t="shared" si="1"/>
        <v>5.8999999999999995</v>
      </c>
      <c r="L71" s="127"/>
    </row>
    <row r="72" spans="1:12" ht="36" customHeight="1">
      <c r="A72" s="126"/>
      <c r="B72" s="119">
        <f>'Tax Invoice'!D68</f>
        <v>40</v>
      </c>
      <c r="C72" s="10" t="s">
        <v>806</v>
      </c>
      <c r="D72" s="10" t="s">
        <v>807</v>
      </c>
      <c r="E72" s="130" t="s">
        <v>643</v>
      </c>
      <c r="F72" s="170"/>
      <c r="G72" s="171"/>
      <c r="H72" s="11" t="s">
        <v>1572</v>
      </c>
      <c r="I72" s="14">
        <f t="shared" si="0"/>
        <v>1.24</v>
      </c>
      <c r="J72" s="14">
        <v>1.24</v>
      </c>
      <c r="K72" s="121">
        <f t="shared" si="1"/>
        <v>49.6</v>
      </c>
      <c r="L72" s="127"/>
    </row>
    <row r="73" spans="1:12" ht="36" customHeight="1">
      <c r="A73" s="126"/>
      <c r="B73" s="119">
        <f>'Tax Invoice'!D69</f>
        <v>5</v>
      </c>
      <c r="C73" s="10" t="s">
        <v>808</v>
      </c>
      <c r="D73" s="10" t="s">
        <v>809</v>
      </c>
      <c r="E73" s="130" t="s">
        <v>33</v>
      </c>
      <c r="F73" s="170" t="s">
        <v>642</v>
      </c>
      <c r="G73" s="171"/>
      <c r="H73" s="11" t="s">
        <v>810</v>
      </c>
      <c r="I73" s="14">
        <f t="shared" si="0"/>
        <v>2.06</v>
      </c>
      <c r="J73" s="14">
        <v>2.06</v>
      </c>
      <c r="K73" s="121">
        <f t="shared" si="1"/>
        <v>10.3</v>
      </c>
      <c r="L73" s="127"/>
    </row>
    <row r="74" spans="1:12" ht="36" customHeight="1">
      <c r="A74" s="126"/>
      <c r="B74" s="119">
        <f>'Tax Invoice'!D70</f>
        <v>5</v>
      </c>
      <c r="C74" s="10" t="s">
        <v>808</v>
      </c>
      <c r="D74" s="10" t="s">
        <v>809</v>
      </c>
      <c r="E74" s="130" t="s">
        <v>33</v>
      </c>
      <c r="F74" s="170" t="s">
        <v>643</v>
      </c>
      <c r="G74" s="171"/>
      <c r="H74" s="11" t="s">
        <v>810</v>
      </c>
      <c r="I74" s="14">
        <f t="shared" si="0"/>
        <v>2.06</v>
      </c>
      <c r="J74" s="14">
        <v>2.06</v>
      </c>
      <c r="K74" s="121">
        <f t="shared" si="1"/>
        <v>10.3</v>
      </c>
      <c r="L74" s="127"/>
    </row>
    <row r="75" spans="1:12" ht="36" customHeight="1">
      <c r="A75" s="126"/>
      <c r="B75" s="119">
        <f>'Tax Invoice'!D71</f>
        <v>5</v>
      </c>
      <c r="C75" s="10" t="s">
        <v>808</v>
      </c>
      <c r="D75" s="10" t="s">
        <v>809</v>
      </c>
      <c r="E75" s="130" t="s">
        <v>34</v>
      </c>
      <c r="F75" s="170" t="s">
        <v>643</v>
      </c>
      <c r="G75" s="171"/>
      <c r="H75" s="11" t="s">
        <v>810</v>
      </c>
      <c r="I75" s="14">
        <f t="shared" si="0"/>
        <v>2.06</v>
      </c>
      <c r="J75" s="14">
        <v>2.06</v>
      </c>
      <c r="K75" s="121">
        <f t="shared" si="1"/>
        <v>10.3</v>
      </c>
      <c r="L75" s="127"/>
    </row>
    <row r="76" spans="1:12" ht="36" customHeight="1">
      <c r="A76" s="126"/>
      <c r="B76" s="119">
        <f>'Tax Invoice'!D72</f>
        <v>10</v>
      </c>
      <c r="C76" s="10" t="s">
        <v>811</v>
      </c>
      <c r="D76" s="10" t="s">
        <v>812</v>
      </c>
      <c r="E76" s="130" t="s">
        <v>33</v>
      </c>
      <c r="F76" s="170" t="s">
        <v>219</v>
      </c>
      <c r="G76" s="171"/>
      <c r="H76" s="11" t="s">
        <v>813</v>
      </c>
      <c r="I76" s="14">
        <f t="shared" si="0"/>
        <v>1.66</v>
      </c>
      <c r="J76" s="14">
        <v>1.66</v>
      </c>
      <c r="K76" s="121">
        <f t="shared" si="1"/>
        <v>16.599999999999998</v>
      </c>
      <c r="L76" s="127"/>
    </row>
    <row r="77" spans="1:12" ht="36" customHeight="1">
      <c r="A77" s="126"/>
      <c r="B77" s="119">
        <f>'Tax Invoice'!D73</f>
        <v>10</v>
      </c>
      <c r="C77" s="10" t="s">
        <v>811</v>
      </c>
      <c r="D77" s="10" t="s">
        <v>812</v>
      </c>
      <c r="E77" s="130" t="s">
        <v>33</v>
      </c>
      <c r="F77" s="170" t="s">
        <v>220</v>
      </c>
      <c r="G77" s="171"/>
      <c r="H77" s="11" t="s">
        <v>813</v>
      </c>
      <c r="I77" s="14">
        <f t="shared" si="0"/>
        <v>1.66</v>
      </c>
      <c r="J77" s="14">
        <v>1.66</v>
      </c>
      <c r="K77" s="121">
        <f t="shared" si="1"/>
        <v>16.599999999999998</v>
      </c>
      <c r="L77" s="127"/>
    </row>
    <row r="78" spans="1:12" ht="36" customHeight="1">
      <c r="A78" s="126"/>
      <c r="B78" s="119">
        <f>'Tax Invoice'!D74</f>
        <v>10</v>
      </c>
      <c r="C78" s="10" t="s">
        <v>811</v>
      </c>
      <c r="D78" s="10" t="s">
        <v>812</v>
      </c>
      <c r="E78" s="130" t="s">
        <v>33</v>
      </c>
      <c r="F78" s="170" t="s">
        <v>271</v>
      </c>
      <c r="G78" s="171"/>
      <c r="H78" s="11" t="s">
        <v>813</v>
      </c>
      <c r="I78" s="14">
        <f t="shared" si="0"/>
        <v>1.66</v>
      </c>
      <c r="J78" s="14">
        <v>1.66</v>
      </c>
      <c r="K78" s="121">
        <f t="shared" si="1"/>
        <v>16.599999999999998</v>
      </c>
      <c r="L78" s="127"/>
    </row>
    <row r="79" spans="1:12" ht="36" customHeight="1">
      <c r="A79" s="126"/>
      <c r="B79" s="119">
        <f>'Tax Invoice'!D75</f>
        <v>10</v>
      </c>
      <c r="C79" s="10" t="s">
        <v>811</v>
      </c>
      <c r="D79" s="10" t="s">
        <v>812</v>
      </c>
      <c r="E79" s="130" t="s">
        <v>33</v>
      </c>
      <c r="F79" s="170" t="s">
        <v>273</v>
      </c>
      <c r="G79" s="171"/>
      <c r="H79" s="11" t="s">
        <v>813</v>
      </c>
      <c r="I79" s="14">
        <f t="shared" si="0"/>
        <v>1.66</v>
      </c>
      <c r="J79" s="14">
        <v>1.66</v>
      </c>
      <c r="K79" s="121">
        <f t="shared" si="1"/>
        <v>16.599999999999998</v>
      </c>
      <c r="L79" s="127"/>
    </row>
    <row r="80" spans="1:12" ht="36" customHeight="1">
      <c r="A80" s="126"/>
      <c r="B80" s="119">
        <f>'Tax Invoice'!D76</f>
        <v>10</v>
      </c>
      <c r="C80" s="10" t="s">
        <v>811</v>
      </c>
      <c r="D80" s="10" t="s">
        <v>812</v>
      </c>
      <c r="E80" s="130" t="s">
        <v>34</v>
      </c>
      <c r="F80" s="170" t="s">
        <v>316</v>
      </c>
      <c r="G80" s="171"/>
      <c r="H80" s="11" t="s">
        <v>813</v>
      </c>
      <c r="I80" s="14">
        <f t="shared" si="0"/>
        <v>1.66</v>
      </c>
      <c r="J80" s="14">
        <v>1.66</v>
      </c>
      <c r="K80" s="121">
        <f t="shared" si="1"/>
        <v>16.599999999999998</v>
      </c>
      <c r="L80" s="127"/>
    </row>
    <row r="81" spans="1:12" ht="36" customHeight="1">
      <c r="A81" s="126"/>
      <c r="B81" s="119">
        <f>'Tax Invoice'!D77</f>
        <v>10</v>
      </c>
      <c r="C81" s="10" t="s">
        <v>814</v>
      </c>
      <c r="D81" s="10" t="s">
        <v>815</v>
      </c>
      <c r="E81" s="130" t="s">
        <v>33</v>
      </c>
      <c r="F81" s="170" t="s">
        <v>644</v>
      </c>
      <c r="G81" s="171"/>
      <c r="H81" s="11" t="s">
        <v>816</v>
      </c>
      <c r="I81" s="14">
        <f t="shared" si="0"/>
        <v>2.1</v>
      </c>
      <c r="J81" s="14">
        <v>2.1</v>
      </c>
      <c r="K81" s="121">
        <f t="shared" si="1"/>
        <v>21</v>
      </c>
      <c r="L81" s="127"/>
    </row>
    <row r="82" spans="1:12" ht="24" customHeight="1">
      <c r="A82" s="126"/>
      <c r="B82" s="119">
        <f>'Tax Invoice'!D78</f>
        <v>50</v>
      </c>
      <c r="C82" s="10" t="s">
        <v>817</v>
      </c>
      <c r="D82" s="10" t="s">
        <v>818</v>
      </c>
      <c r="E82" s="130" t="s">
        <v>490</v>
      </c>
      <c r="F82" s="170"/>
      <c r="G82" s="171"/>
      <c r="H82" s="11" t="s">
        <v>1573</v>
      </c>
      <c r="I82" s="14">
        <f t="shared" si="0"/>
        <v>0.17</v>
      </c>
      <c r="J82" s="14">
        <v>0.17</v>
      </c>
      <c r="K82" s="121">
        <f t="shared" si="1"/>
        <v>8.5</v>
      </c>
      <c r="L82" s="127"/>
    </row>
    <row r="83" spans="1:12" ht="24" customHeight="1">
      <c r="A83" s="126"/>
      <c r="B83" s="119">
        <f>'Tax Invoice'!D79</f>
        <v>50</v>
      </c>
      <c r="C83" s="10" t="s">
        <v>817</v>
      </c>
      <c r="D83" s="10" t="s">
        <v>818</v>
      </c>
      <c r="E83" s="130" t="s">
        <v>736</v>
      </c>
      <c r="F83" s="170"/>
      <c r="G83" s="171"/>
      <c r="H83" s="11" t="s">
        <v>1573</v>
      </c>
      <c r="I83" s="14">
        <f t="shared" si="0"/>
        <v>0.17</v>
      </c>
      <c r="J83" s="14">
        <v>0.17</v>
      </c>
      <c r="K83" s="121">
        <f t="shared" si="1"/>
        <v>8.5</v>
      </c>
      <c r="L83" s="127"/>
    </row>
    <row r="84" spans="1:12" ht="36" customHeight="1">
      <c r="A84" s="126"/>
      <c r="B84" s="119">
        <f>'Tax Invoice'!D80</f>
        <v>10</v>
      </c>
      <c r="C84" s="10" t="s">
        <v>819</v>
      </c>
      <c r="D84" s="10" t="s">
        <v>820</v>
      </c>
      <c r="E84" s="130" t="s">
        <v>112</v>
      </c>
      <c r="F84" s="170"/>
      <c r="G84" s="171"/>
      <c r="H84" s="11" t="s">
        <v>1574</v>
      </c>
      <c r="I84" s="14">
        <f t="shared" si="0"/>
        <v>1.85</v>
      </c>
      <c r="J84" s="14">
        <v>1.85</v>
      </c>
      <c r="K84" s="121">
        <f t="shared" si="1"/>
        <v>18.5</v>
      </c>
      <c r="L84" s="127"/>
    </row>
    <row r="85" spans="1:12" ht="36" customHeight="1">
      <c r="A85" s="126"/>
      <c r="B85" s="119">
        <f>'Tax Invoice'!D81</f>
        <v>5</v>
      </c>
      <c r="C85" s="10" t="s">
        <v>819</v>
      </c>
      <c r="D85" s="10" t="s">
        <v>820</v>
      </c>
      <c r="E85" s="130" t="s">
        <v>218</v>
      </c>
      <c r="F85" s="170"/>
      <c r="G85" s="171"/>
      <c r="H85" s="11" t="s">
        <v>1574</v>
      </c>
      <c r="I85" s="14">
        <f t="shared" si="0"/>
        <v>1.85</v>
      </c>
      <c r="J85" s="14">
        <v>1.85</v>
      </c>
      <c r="K85" s="121">
        <f t="shared" si="1"/>
        <v>9.25</v>
      </c>
      <c r="L85" s="127"/>
    </row>
    <row r="86" spans="1:12" ht="36" customHeight="1">
      <c r="A86" s="126"/>
      <c r="B86" s="119">
        <f>'Tax Invoice'!D82</f>
        <v>20</v>
      </c>
      <c r="C86" s="10" t="s">
        <v>821</v>
      </c>
      <c r="D86" s="10" t="s">
        <v>822</v>
      </c>
      <c r="E86" s="130" t="s">
        <v>823</v>
      </c>
      <c r="F86" s="170"/>
      <c r="G86" s="171"/>
      <c r="H86" s="11" t="s">
        <v>1575</v>
      </c>
      <c r="I86" s="14">
        <f t="shared" ref="I86:I149" si="2">J86*$N$1</f>
        <v>1.98</v>
      </c>
      <c r="J86" s="14">
        <v>1.98</v>
      </c>
      <c r="K86" s="121">
        <f t="shared" ref="K86:K149" si="3">I86*B86</f>
        <v>39.6</v>
      </c>
      <c r="L86" s="127"/>
    </row>
    <row r="87" spans="1:12" ht="36" customHeight="1">
      <c r="A87" s="126"/>
      <c r="B87" s="119">
        <f>'Tax Invoice'!D83</f>
        <v>20</v>
      </c>
      <c r="C87" s="10" t="s">
        <v>821</v>
      </c>
      <c r="D87" s="10" t="s">
        <v>822</v>
      </c>
      <c r="E87" s="130" t="s">
        <v>824</v>
      </c>
      <c r="F87" s="170"/>
      <c r="G87" s="171"/>
      <c r="H87" s="11" t="s">
        <v>1575</v>
      </c>
      <c r="I87" s="14">
        <f t="shared" si="2"/>
        <v>1.98</v>
      </c>
      <c r="J87" s="14">
        <v>1.98</v>
      </c>
      <c r="K87" s="121">
        <f t="shared" si="3"/>
        <v>39.6</v>
      </c>
      <c r="L87" s="127"/>
    </row>
    <row r="88" spans="1:12" ht="36" customHeight="1">
      <c r="A88" s="126"/>
      <c r="B88" s="119">
        <f>'Tax Invoice'!D84</f>
        <v>5</v>
      </c>
      <c r="C88" s="10" t="s">
        <v>825</v>
      </c>
      <c r="D88" s="10" t="s">
        <v>826</v>
      </c>
      <c r="E88" s="130" t="s">
        <v>33</v>
      </c>
      <c r="F88" s="170" t="s">
        <v>644</v>
      </c>
      <c r="G88" s="171"/>
      <c r="H88" s="11" t="s">
        <v>827</v>
      </c>
      <c r="I88" s="14">
        <f t="shared" si="2"/>
        <v>2.44</v>
      </c>
      <c r="J88" s="14">
        <v>2.44</v>
      </c>
      <c r="K88" s="121">
        <f t="shared" si="3"/>
        <v>12.2</v>
      </c>
      <c r="L88" s="127"/>
    </row>
    <row r="89" spans="1:12" ht="36" customHeight="1">
      <c r="A89" s="126"/>
      <c r="B89" s="119">
        <f>'Tax Invoice'!D85</f>
        <v>10</v>
      </c>
      <c r="C89" s="10" t="s">
        <v>828</v>
      </c>
      <c r="D89" s="10" t="s">
        <v>829</v>
      </c>
      <c r="E89" s="130" t="s">
        <v>277</v>
      </c>
      <c r="F89" s="170"/>
      <c r="G89" s="171"/>
      <c r="H89" s="11" t="s">
        <v>1576</v>
      </c>
      <c r="I89" s="14">
        <f t="shared" si="2"/>
        <v>1.49</v>
      </c>
      <c r="J89" s="14">
        <v>1.49</v>
      </c>
      <c r="K89" s="121">
        <f t="shared" si="3"/>
        <v>14.9</v>
      </c>
      <c r="L89" s="127"/>
    </row>
    <row r="90" spans="1:12" ht="24" customHeight="1">
      <c r="A90" s="126"/>
      <c r="B90" s="119">
        <f>'Tax Invoice'!D86</f>
        <v>20</v>
      </c>
      <c r="C90" s="10" t="s">
        <v>830</v>
      </c>
      <c r="D90" s="10" t="s">
        <v>831</v>
      </c>
      <c r="E90" s="130" t="s">
        <v>679</v>
      </c>
      <c r="F90" s="170"/>
      <c r="G90" s="171"/>
      <c r="H90" s="11" t="s">
        <v>1577</v>
      </c>
      <c r="I90" s="14">
        <f t="shared" si="2"/>
        <v>0.16</v>
      </c>
      <c r="J90" s="14">
        <v>0.16</v>
      </c>
      <c r="K90" s="121">
        <f t="shared" si="3"/>
        <v>3.2</v>
      </c>
      <c r="L90" s="127"/>
    </row>
    <row r="91" spans="1:12" ht="24" customHeight="1">
      <c r="A91" s="126"/>
      <c r="B91" s="119">
        <f>'Tax Invoice'!D87</f>
        <v>20</v>
      </c>
      <c r="C91" s="10" t="s">
        <v>832</v>
      </c>
      <c r="D91" s="10" t="s">
        <v>833</v>
      </c>
      <c r="E91" s="130" t="s">
        <v>679</v>
      </c>
      <c r="F91" s="170"/>
      <c r="G91" s="171"/>
      <c r="H91" s="11" t="s">
        <v>1578</v>
      </c>
      <c r="I91" s="14">
        <f t="shared" si="2"/>
        <v>0.28999999999999998</v>
      </c>
      <c r="J91" s="14">
        <v>0.28999999999999998</v>
      </c>
      <c r="K91" s="121">
        <f t="shared" si="3"/>
        <v>5.8</v>
      </c>
      <c r="L91" s="127"/>
    </row>
    <row r="92" spans="1:12" ht="24" customHeight="1">
      <c r="A92" s="126"/>
      <c r="B92" s="119">
        <f>'Tax Invoice'!D88</f>
        <v>20</v>
      </c>
      <c r="C92" s="10" t="s">
        <v>834</v>
      </c>
      <c r="D92" s="10" t="s">
        <v>835</v>
      </c>
      <c r="E92" s="130" t="s">
        <v>836</v>
      </c>
      <c r="F92" s="170" t="s">
        <v>837</v>
      </c>
      <c r="G92" s="171"/>
      <c r="H92" s="11" t="s">
        <v>838</v>
      </c>
      <c r="I92" s="14">
        <f t="shared" si="2"/>
        <v>0.84</v>
      </c>
      <c r="J92" s="14">
        <v>0.84</v>
      </c>
      <c r="K92" s="121">
        <f t="shared" si="3"/>
        <v>16.8</v>
      </c>
      <c r="L92" s="127"/>
    </row>
    <row r="93" spans="1:12" ht="24" customHeight="1">
      <c r="A93" s="126"/>
      <c r="B93" s="119">
        <f>'Tax Invoice'!D89</f>
        <v>20</v>
      </c>
      <c r="C93" s="10" t="s">
        <v>834</v>
      </c>
      <c r="D93" s="10" t="s">
        <v>839</v>
      </c>
      <c r="E93" s="130" t="s">
        <v>836</v>
      </c>
      <c r="F93" s="170" t="s">
        <v>840</v>
      </c>
      <c r="G93" s="171"/>
      <c r="H93" s="11" t="s">
        <v>838</v>
      </c>
      <c r="I93" s="14">
        <f t="shared" si="2"/>
        <v>0.99</v>
      </c>
      <c r="J93" s="14">
        <v>0.99</v>
      </c>
      <c r="K93" s="121">
        <f t="shared" si="3"/>
        <v>19.8</v>
      </c>
      <c r="L93" s="127"/>
    </row>
    <row r="94" spans="1:12" ht="24" customHeight="1">
      <c r="A94" s="126"/>
      <c r="B94" s="119">
        <f>'Tax Invoice'!D90</f>
        <v>20</v>
      </c>
      <c r="C94" s="10" t="s">
        <v>841</v>
      </c>
      <c r="D94" s="10" t="s">
        <v>842</v>
      </c>
      <c r="E94" s="130" t="s">
        <v>30</v>
      </c>
      <c r="F94" s="170" t="s">
        <v>279</v>
      </c>
      <c r="G94" s="171"/>
      <c r="H94" s="11" t="s">
        <v>843</v>
      </c>
      <c r="I94" s="14">
        <f t="shared" si="2"/>
        <v>0.16</v>
      </c>
      <c r="J94" s="14">
        <v>0.16</v>
      </c>
      <c r="K94" s="121">
        <f t="shared" si="3"/>
        <v>3.2</v>
      </c>
      <c r="L94" s="127"/>
    </row>
    <row r="95" spans="1:12" ht="24" customHeight="1">
      <c r="A95" s="126"/>
      <c r="B95" s="119">
        <f>'Tax Invoice'!D91</f>
        <v>20</v>
      </c>
      <c r="C95" s="10" t="s">
        <v>841</v>
      </c>
      <c r="D95" s="10" t="s">
        <v>842</v>
      </c>
      <c r="E95" s="130" t="s">
        <v>30</v>
      </c>
      <c r="F95" s="170" t="s">
        <v>589</v>
      </c>
      <c r="G95" s="171"/>
      <c r="H95" s="11" t="s">
        <v>843</v>
      </c>
      <c r="I95" s="14">
        <f t="shared" si="2"/>
        <v>0.16</v>
      </c>
      <c r="J95" s="14">
        <v>0.16</v>
      </c>
      <c r="K95" s="121">
        <f t="shared" si="3"/>
        <v>3.2</v>
      </c>
      <c r="L95" s="127"/>
    </row>
    <row r="96" spans="1:12" ht="24" customHeight="1">
      <c r="A96" s="126"/>
      <c r="B96" s="119">
        <f>'Tax Invoice'!D92</f>
        <v>10</v>
      </c>
      <c r="C96" s="10" t="s">
        <v>844</v>
      </c>
      <c r="D96" s="10" t="s">
        <v>845</v>
      </c>
      <c r="E96" s="130" t="s">
        <v>28</v>
      </c>
      <c r="F96" s="170"/>
      <c r="G96" s="171"/>
      <c r="H96" s="11" t="s">
        <v>846</v>
      </c>
      <c r="I96" s="14">
        <f t="shared" si="2"/>
        <v>0.25</v>
      </c>
      <c r="J96" s="14">
        <v>0.25</v>
      </c>
      <c r="K96" s="121">
        <f t="shared" si="3"/>
        <v>2.5</v>
      </c>
      <c r="L96" s="127"/>
    </row>
    <row r="97" spans="1:12" ht="24" customHeight="1">
      <c r="A97" s="126"/>
      <c r="B97" s="119">
        <f>'Tax Invoice'!D93</f>
        <v>10</v>
      </c>
      <c r="C97" s="10" t="s">
        <v>844</v>
      </c>
      <c r="D97" s="10" t="s">
        <v>845</v>
      </c>
      <c r="E97" s="130" t="s">
        <v>30</v>
      </c>
      <c r="F97" s="170"/>
      <c r="G97" s="171"/>
      <c r="H97" s="11" t="s">
        <v>846</v>
      </c>
      <c r="I97" s="14">
        <f t="shared" si="2"/>
        <v>0.25</v>
      </c>
      <c r="J97" s="14">
        <v>0.25</v>
      </c>
      <c r="K97" s="121">
        <f t="shared" si="3"/>
        <v>2.5</v>
      </c>
      <c r="L97" s="127"/>
    </row>
    <row r="98" spans="1:12" ht="24" customHeight="1">
      <c r="A98" s="126"/>
      <c r="B98" s="119">
        <f>'Tax Invoice'!D94</f>
        <v>10</v>
      </c>
      <c r="C98" s="10" t="s">
        <v>847</v>
      </c>
      <c r="D98" s="10" t="s">
        <v>848</v>
      </c>
      <c r="E98" s="130" t="s">
        <v>28</v>
      </c>
      <c r="F98" s="170"/>
      <c r="G98" s="171"/>
      <c r="H98" s="11" t="s">
        <v>849</v>
      </c>
      <c r="I98" s="14">
        <f t="shared" si="2"/>
        <v>1.03</v>
      </c>
      <c r="J98" s="14">
        <v>1.03</v>
      </c>
      <c r="K98" s="121">
        <f t="shared" si="3"/>
        <v>10.3</v>
      </c>
      <c r="L98" s="127"/>
    </row>
    <row r="99" spans="1:12" ht="24" customHeight="1">
      <c r="A99" s="126"/>
      <c r="B99" s="119">
        <f>'Tax Invoice'!D95</f>
        <v>10</v>
      </c>
      <c r="C99" s="10" t="s">
        <v>850</v>
      </c>
      <c r="D99" s="10" t="s">
        <v>851</v>
      </c>
      <c r="E99" s="130" t="s">
        <v>28</v>
      </c>
      <c r="F99" s="170"/>
      <c r="G99" s="171"/>
      <c r="H99" s="11" t="s">
        <v>852</v>
      </c>
      <c r="I99" s="14">
        <f t="shared" si="2"/>
        <v>1.03</v>
      </c>
      <c r="J99" s="14">
        <v>1.03</v>
      </c>
      <c r="K99" s="121">
        <f t="shared" si="3"/>
        <v>10.3</v>
      </c>
      <c r="L99" s="127"/>
    </row>
    <row r="100" spans="1:12" ht="24" customHeight="1">
      <c r="A100" s="126"/>
      <c r="B100" s="119">
        <f>'Tax Invoice'!D96</f>
        <v>5</v>
      </c>
      <c r="C100" s="10" t="s">
        <v>853</v>
      </c>
      <c r="D100" s="10" t="s">
        <v>854</v>
      </c>
      <c r="E100" s="130" t="s">
        <v>34</v>
      </c>
      <c r="F100" s="170"/>
      <c r="G100" s="171"/>
      <c r="H100" s="11" t="s">
        <v>855</v>
      </c>
      <c r="I100" s="14">
        <f t="shared" si="2"/>
        <v>1.99</v>
      </c>
      <c r="J100" s="14">
        <v>1.99</v>
      </c>
      <c r="K100" s="121">
        <f t="shared" si="3"/>
        <v>9.9499999999999993</v>
      </c>
      <c r="L100" s="127"/>
    </row>
    <row r="101" spans="1:12" ht="24" customHeight="1">
      <c r="A101" s="126"/>
      <c r="B101" s="119">
        <f>'Tax Invoice'!D97</f>
        <v>5</v>
      </c>
      <c r="C101" s="10" t="s">
        <v>853</v>
      </c>
      <c r="D101" s="10" t="s">
        <v>854</v>
      </c>
      <c r="E101" s="130" t="s">
        <v>53</v>
      </c>
      <c r="F101" s="170"/>
      <c r="G101" s="171"/>
      <c r="H101" s="11" t="s">
        <v>855</v>
      </c>
      <c r="I101" s="14">
        <f t="shared" si="2"/>
        <v>1.99</v>
      </c>
      <c r="J101" s="14">
        <v>1.99</v>
      </c>
      <c r="K101" s="121">
        <f t="shared" si="3"/>
        <v>9.9499999999999993</v>
      </c>
      <c r="L101" s="127"/>
    </row>
    <row r="102" spans="1:12" ht="24" customHeight="1">
      <c r="A102" s="126"/>
      <c r="B102" s="119">
        <f>'Tax Invoice'!D98</f>
        <v>5</v>
      </c>
      <c r="C102" s="10" t="s">
        <v>856</v>
      </c>
      <c r="D102" s="10" t="s">
        <v>857</v>
      </c>
      <c r="E102" s="130" t="s">
        <v>304</v>
      </c>
      <c r="F102" s="170" t="s">
        <v>32</v>
      </c>
      <c r="G102" s="171"/>
      <c r="H102" s="11" t="s">
        <v>858</v>
      </c>
      <c r="I102" s="14">
        <f t="shared" si="2"/>
        <v>1.29</v>
      </c>
      <c r="J102" s="14">
        <v>1.29</v>
      </c>
      <c r="K102" s="121">
        <f t="shared" si="3"/>
        <v>6.45</v>
      </c>
      <c r="L102" s="127"/>
    </row>
    <row r="103" spans="1:12" ht="12.75" customHeight="1">
      <c r="A103" s="126"/>
      <c r="B103" s="119">
        <f>'Tax Invoice'!D99</f>
        <v>20</v>
      </c>
      <c r="C103" s="10" t="s">
        <v>859</v>
      </c>
      <c r="D103" s="10" t="s">
        <v>860</v>
      </c>
      <c r="E103" s="130" t="s">
        <v>657</v>
      </c>
      <c r="F103" s="170"/>
      <c r="G103" s="171"/>
      <c r="H103" s="11" t="s">
        <v>861</v>
      </c>
      <c r="I103" s="14">
        <f t="shared" si="2"/>
        <v>0.27</v>
      </c>
      <c r="J103" s="14">
        <v>0.27</v>
      </c>
      <c r="K103" s="121">
        <f t="shared" si="3"/>
        <v>5.4</v>
      </c>
      <c r="L103" s="127"/>
    </row>
    <row r="104" spans="1:12" ht="12.75" customHeight="1">
      <c r="A104" s="126"/>
      <c r="B104" s="119">
        <f>'Tax Invoice'!D100</f>
        <v>20</v>
      </c>
      <c r="C104" s="10" t="s">
        <v>859</v>
      </c>
      <c r="D104" s="10" t="s">
        <v>860</v>
      </c>
      <c r="E104" s="130" t="s">
        <v>72</v>
      </c>
      <c r="F104" s="170"/>
      <c r="G104" s="171"/>
      <c r="H104" s="11" t="s">
        <v>861</v>
      </c>
      <c r="I104" s="14">
        <f t="shared" si="2"/>
        <v>0.27</v>
      </c>
      <c r="J104" s="14">
        <v>0.27</v>
      </c>
      <c r="K104" s="121">
        <f t="shared" si="3"/>
        <v>5.4</v>
      </c>
      <c r="L104" s="127"/>
    </row>
    <row r="105" spans="1:12" ht="12.75" customHeight="1">
      <c r="A105" s="126"/>
      <c r="B105" s="119">
        <f>'Tax Invoice'!D101</f>
        <v>50</v>
      </c>
      <c r="C105" s="10" t="s">
        <v>859</v>
      </c>
      <c r="D105" s="10" t="s">
        <v>860</v>
      </c>
      <c r="E105" s="130" t="s">
        <v>31</v>
      </c>
      <c r="F105" s="170"/>
      <c r="G105" s="171"/>
      <c r="H105" s="11" t="s">
        <v>861</v>
      </c>
      <c r="I105" s="14">
        <f t="shared" si="2"/>
        <v>0.27</v>
      </c>
      <c r="J105" s="14">
        <v>0.27</v>
      </c>
      <c r="K105" s="121">
        <f t="shared" si="3"/>
        <v>13.5</v>
      </c>
      <c r="L105" s="127"/>
    </row>
    <row r="106" spans="1:12" ht="12.75" customHeight="1">
      <c r="A106" s="126"/>
      <c r="B106" s="119">
        <f>'Tax Invoice'!D102</f>
        <v>20</v>
      </c>
      <c r="C106" s="10" t="s">
        <v>859</v>
      </c>
      <c r="D106" s="10" t="s">
        <v>860</v>
      </c>
      <c r="E106" s="130" t="s">
        <v>95</v>
      </c>
      <c r="F106" s="170"/>
      <c r="G106" s="171"/>
      <c r="H106" s="11" t="s">
        <v>861</v>
      </c>
      <c r="I106" s="14">
        <f t="shared" si="2"/>
        <v>0.27</v>
      </c>
      <c r="J106" s="14">
        <v>0.27</v>
      </c>
      <c r="K106" s="121">
        <f t="shared" si="3"/>
        <v>5.4</v>
      </c>
      <c r="L106" s="127"/>
    </row>
    <row r="107" spans="1:12" ht="12.75" customHeight="1">
      <c r="A107" s="126"/>
      <c r="B107" s="119">
        <f>'Tax Invoice'!D103</f>
        <v>20</v>
      </c>
      <c r="C107" s="10" t="s">
        <v>859</v>
      </c>
      <c r="D107" s="10" t="s">
        <v>860</v>
      </c>
      <c r="E107" s="130" t="s">
        <v>32</v>
      </c>
      <c r="F107" s="170"/>
      <c r="G107" s="171"/>
      <c r="H107" s="11" t="s">
        <v>861</v>
      </c>
      <c r="I107" s="14">
        <f t="shared" si="2"/>
        <v>0.27</v>
      </c>
      <c r="J107" s="14">
        <v>0.27</v>
      </c>
      <c r="K107" s="121">
        <f t="shared" si="3"/>
        <v>5.4</v>
      </c>
      <c r="L107" s="127"/>
    </row>
    <row r="108" spans="1:12" ht="24" customHeight="1">
      <c r="A108" s="126"/>
      <c r="B108" s="119">
        <f>'Tax Invoice'!D104</f>
        <v>10</v>
      </c>
      <c r="C108" s="10" t="s">
        <v>862</v>
      </c>
      <c r="D108" s="10" t="s">
        <v>863</v>
      </c>
      <c r="E108" s="130" t="s">
        <v>30</v>
      </c>
      <c r="F108" s="170" t="s">
        <v>218</v>
      </c>
      <c r="G108" s="171"/>
      <c r="H108" s="11" t="s">
        <v>864</v>
      </c>
      <c r="I108" s="14">
        <f t="shared" si="2"/>
        <v>0.69</v>
      </c>
      <c r="J108" s="14">
        <v>0.69</v>
      </c>
      <c r="K108" s="121">
        <f t="shared" si="3"/>
        <v>6.8999999999999995</v>
      </c>
      <c r="L108" s="127"/>
    </row>
    <row r="109" spans="1:12" ht="24" customHeight="1">
      <c r="A109" s="126"/>
      <c r="B109" s="119">
        <f>'Tax Invoice'!D105</f>
        <v>10</v>
      </c>
      <c r="C109" s="10" t="s">
        <v>862</v>
      </c>
      <c r="D109" s="10" t="s">
        <v>863</v>
      </c>
      <c r="E109" s="130" t="s">
        <v>30</v>
      </c>
      <c r="F109" s="170" t="s">
        <v>865</v>
      </c>
      <c r="G109" s="171"/>
      <c r="H109" s="11" t="s">
        <v>864</v>
      </c>
      <c r="I109" s="14">
        <f t="shared" si="2"/>
        <v>0.69</v>
      </c>
      <c r="J109" s="14">
        <v>0.69</v>
      </c>
      <c r="K109" s="121">
        <f t="shared" si="3"/>
        <v>6.8999999999999995</v>
      </c>
      <c r="L109" s="127"/>
    </row>
    <row r="110" spans="1:12" ht="24" customHeight="1">
      <c r="A110" s="126"/>
      <c r="B110" s="119">
        <f>'Tax Invoice'!D106</f>
        <v>10</v>
      </c>
      <c r="C110" s="10" t="s">
        <v>866</v>
      </c>
      <c r="D110" s="10" t="s">
        <v>867</v>
      </c>
      <c r="E110" s="130" t="s">
        <v>31</v>
      </c>
      <c r="F110" s="170" t="s">
        <v>736</v>
      </c>
      <c r="G110" s="171"/>
      <c r="H110" s="11" t="s">
        <v>868</v>
      </c>
      <c r="I110" s="14">
        <f t="shared" si="2"/>
        <v>0.55000000000000004</v>
      </c>
      <c r="J110" s="14">
        <v>0.55000000000000004</v>
      </c>
      <c r="K110" s="121">
        <f t="shared" si="3"/>
        <v>5.5</v>
      </c>
      <c r="L110" s="127"/>
    </row>
    <row r="111" spans="1:12" ht="24" customHeight="1">
      <c r="A111" s="126"/>
      <c r="B111" s="119">
        <f>'Tax Invoice'!D107</f>
        <v>20</v>
      </c>
      <c r="C111" s="10" t="s">
        <v>869</v>
      </c>
      <c r="D111" s="10" t="s">
        <v>870</v>
      </c>
      <c r="E111" s="130" t="s">
        <v>245</v>
      </c>
      <c r="F111" s="170" t="s">
        <v>28</v>
      </c>
      <c r="G111" s="171"/>
      <c r="H111" s="11" t="s">
        <v>871</v>
      </c>
      <c r="I111" s="14">
        <f t="shared" si="2"/>
        <v>0.69</v>
      </c>
      <c r="J111" s="14">
        <v>0.69</v>
      </c>
      <c r="K111" s="121">
        <f t="shared" si="3"/>
        <v>13.799999999999999</v>
      </c>
      <c r="L111" s="127"/>
    </row>
    <row r="112" spans="1:12" ht="24" customHeight="1">
      <c r="A112" s="126"/>
      <c r="B112" s="119">
        <f>'Tax Invoice'!D108</f>
        <v>20</v>
      </c>
      <c r="C112" s="10" t="s">
        <v>869</v>
      </c>
      <c r="D112" s="10" t="s">
        <v>870</v>
      </c>
      <c r="E112" s="130" t="s">
        <v>245</v>
      </c>
      <c r="F112" s="170" t="s">
        <v>30</v>
      </c>
      <c r="G112" s="171"/>
      <c r="H112" s="11" t="s">
        <v>871</v>
      </c>
      <c r="I112" s="14">
        <f t="shared" si="2"/>
        <v>0.69</v>
      </c>
      <c r="J112" s="14">
        <v>0.69</v>
      </c>
      <c r="K112" s="121">
        <f t="shared" si="3"/>
        <v>13.799999999999999</v>
      </c>
      <c r="L112" s="127"/>
    </row>
    <row r="113" spans="1:12" ht="24" customHeight="1">
      <c r="A113" s="126"/>
      <c r="B113" s="119">
        <f>'Tax Invoice'!D109</f>
        <v>20</v>
      </c>
      <c r="C113" s="10" t="s">
        <v>869</v>
      </c>
      <c r="D113" s="10" t="s">
        <v>870</v>
      </c>
      <c r="E113" s="130" t="s">
        <v>245</v>
      </c>
      <c r="F113" s="170" t="s">
        <v>31</v>
      </c>
      <c r="G113" s="171"/>
      <c r="H113" s="11" t="s">
        <v>871</v>
      </c>
      <c r="I113" s="14">
        <f t="shared" si="2"/>
        <v>0.69</v>
      </c>
      <c r="J113" s="14">
        <v>0.69</v>
      </c>
      <c r="K113" s="121">
        <f t="shared" si="3"/>
        <v>13.799999999999999</v>
      </c>
      <c r="L113" s="127"/>
    </row>
    <row r="114" spans="1:12" ht="24" customHeight="1">
      <c r="A114" s="126"/>
      <c r="B114" s="119">
        <f>'Tax Invoice'!D110</f>
        <v>10</v>
      </c>
      <c r="C114" s="10" t="s">
        <v>872</v>
      </c>
      <c r="D114" s="10" t="s">
        <v>873</v>
      </c>
      <c r="E114" s="130" t="s">
        <v>28</v>
      </c>
      <c r="F114" s="170"/>
      <c r="G114" s="171"/>
      <c r="H114" s="11" t="s">
        <v>874</v>
      </c>
      <c r="I114" s="14">
        <f t="shared" si="2"/>
        <v>0.69</v>
      </c>
      <c r="J114" s="14">
        <v>0.69</v>
      </c>
      <c r="K114" s="121">
        <f t="shared" si="3"/>
        <v>6.8999999999999995</v>
      </c>
      <c r="L114" s="127"/>
    </row>
    <row r="115" spans="1:12" ht="24" customHeight="1">
      <c r="A115" s="126"/>
      <c r="B115" s="119">
        <f>'Tax Invoice'!D111</f>
        <v>10</v>
      </c>
      <c r="C115" s="10" t="s">
        <v>875</v>
      </c>
      <c r="D115" s="10" t="s">
        <v>876</v>
      </c>
      <c r="E115" s="130" t="s">
        <v>28</v>
      </c>
      <c r="F115" s="170" t="s">
        <v>112</v>
      </c>
      <c r="G115" s="171"/>
      <c r="H115" s="11" t="s">
        <v>877</v>
      </c>
      <c r="I115" s="14">
        <f t="shared" si="2"/>
        <v>0.69</v>
      </c>
      <c r="J115" s="14">
        <v>0.69</v>
      </c>
      <c r="K115" s="121">
        <f t="shared" si="3"/>
        <v>6.8999999999999995</v>
      </c>
      <c r="L115" s="127"/>
    </row>
    <row r="116" spans="1:12" ht="24" customHeight="1">
      <c r="A116" s="126"/>
      <c r="B116" s="119">
        <f>'Tax Invoice'!D112</f>
        <v>10</v>
      </c>
      <c r="C116" s="10" t="s">
        <v>875</v>
      </c>
      <c r="D116" s="10" t="s">
        <v>876</v>
      </c>
      <c r="E116" s="130" t="s">
        <v>30</v>
      </c>
      <c r="F116" s="170" t="s">
        <v>218</v>
      </c>
      <c r="G116" s="171"/>
      <c r="H116" s="11" t="s">
        <v>877</v>
      </c>
      <c r="I116" s="14">
        <f t="shared" si="2"/>
        <v>0.69</v>
      </c>
      <c r="J116" s="14">
        <v>0.69</v>
      </c>
      <c r="K116" s="121">
        <f t="shared" si="3"/>
        <v>6.8999999999999995</v>
      </c>
      <c r="L116" s="127"/>
    </row>
    <row r="117" spans="1:12" ht="24" customHeight="1">
      <c r="A117" s="126"/>
      <c r="B117" s="119">
        <f>'Tax Invoice'!D113</f>
        <v>10</v>
      </c>
      <c r="C117" s="10" t="s">
        <v>875</v>
      </c>
      <c r="D117" s="10" t="s">
        <v>876</v>
      </c>
      <c r="E117" s="130" t="s">
        <v>31</v>
      </c>
      <c r="F117" s="170" t="s">
        <v>112</v>
      </c>
      <c r="G117" s="171"/>
      <c r="H117" s="11" t="s">
        <v>877</v>
      </c>
      <c r="I117" s="14">
        <f t="shared" si="2"/>
        <v>0.69</v>
      </c>
      <c r="J117" s="14">
        <v>0.69</v>
      </c>
      <c r="K117" s="121">
        <f t="shared" si="3"/>
        <v>6.8999999999999995</v>
      </c>
      <c r="L117" s="127"/>
    </row>
    <row r="118" spans="1:12" ht="24" customHeight="1">
      <c r="A118" s="126"/>
      <c r="B118" s="119">
        <f>'Tax Invoice'!D114</f>
        <v>10</v>
      </c>
      <c r="C118" s="10" t="s">
        <v>878</v>
      </c>
      <c r="D118" s="10" t="s">
        <v>879</v>
      </c>
      <c r="E118" s="130" t="s">
        <v>245</v>
      </c>
      <c r="F118" s="170" t="s">
        <v>28</v>
      </c>
      <c r="G118" s="171"/>
      <c r="H118" s="11" t="s">
        <v>880</v>
      </c>
      <c r="I118" s="14">
        <f t="shared" si="2"/>
        <v>0.89</v>
      </c>
      <c r="J118" s="14">
        <v>0.89</v>
      </c>
      <c r="K118" s="121">
        <f t="shared" si="3"/>
        <v>8.9</v>
      </c>
      <c r="L118" s="127"/>
    </row>
    <row r="119" spans="1:12" ht="24" customHeight="1">
      <c r="A119" s="126"/>
      <c r="B119" s="119">
        <f>'Tax Invoice'!D115</f>
        <v>10</v>
      </c>
      <c r="C119" s="10" t="s">
        <v>878</v>
      </c>
      <c r="D119" s="10" t="s">
        <v>879</v>
      </c>
      <c r="E119" s="130" t="s">
        <v>245</v>
      </c>
      <c r="F119" s="170" t="s">
        <v>30</v>
      </c>
      <c r="G119" s="171"/>
      <c r="H119" s="11" t="s">
        <v>880</v>
      </c>
      <c r="I119" s="14">
        <f t="shared" si="2"/>
        <v>0.89</v>
      </c>
      <c r="J119" s="14">
        <v>0.89</v>
      </c>
      <c r="K119" s="121">
        <f t="shared" si="3"/>
        <v>8.9</v>
      </c>
      <c r="L119" s="127"/>
    </row>
    <row r="120" spans="1:12" ht="24" customHeight="1">
      <c r="A120" s="126"/>
      <c r="B120" s="119">
        <f>'Tax Invoice'!D116</f>
        <v>10</v>
      </c>
      <c r="C120" s="10" t="s">
        <v>878</v>
      </c>
      <c r="D120" s="10" t="s">
        <v>879</v>
      </c>
      <c r="E120" s="130" t="s">
        <v>245</v>
      </c>
      <c r="F120" s="170" t="s">
        <v>31</v>
      </c>
      <c r="G120" s="171"/>
      <c r="H120" s="11" t="s">
        <v>880</v>
      </c>
      <c r="I120" s="14">
        <f t="shared" si="2"/>
        <v>0.89</v>
      </c>
      <c r="J120" s="14">
        <v>0.89</v>
      </c>
      <c r="K120" s="121">
        <f t="shared" si="3"/>
        <v>8.9</v>
      </c>
      <c r="L120" s="127"/>
    </row>
    <row r="121" spans="1:12" ht="24" customHeight="1">
      <c r="A121" s="126"/>
      <c r="B121" s="119">
        <f>'Tax Invoice'!D117</f>
        <v>10</v>
      </c>
      <c r="C121" s="10" t="s">
        <v>878</v>
      </c>
      <c r="D121" s="10" t="s">
        <v>879</v>
      </c>
      <c r="E121" s="130" t="s">
        <v>354</v>
      </c>
      <c r="F121" s="170" t="s">
        <v>28</v>
      </c>
      <c r="G121" s="171"/>
      <c r="H121" s="11" t="s">
        <v>880</v>
      </c>
      <c r="I121" s="14">
        <f t="shared" si="2"/>
        <v>0.89</v>
      </c>
      <c r="J121" s="14">
        <v>0.89</v>
      </c>
      <c r="K121" s="121">
        <f t="shared" si="3"/>
        <v>8.9</v>
      </c>
      <c r="L121" s="127"/>
    </row>
    <row r="122" spans="1:12" ht="24" customHeight="1">
      <c r="A122" s="126"/>
      <c r="B122" s="119">
        <f>'Tax Invoice'!D118</f>
        <v>10</v>
      </c>
      <c r="C122" s="10" t="s">
        <v>878</v>
      </c>
      <c r="D122" s="10" t="s">
        <v>879</v>
      </c>
      <c r="E122" s="130" t="s">
        <v>354</v>
      </c>
      <c r="F122" s="170" t="s">
        <v>30</v>
      </c>
      <c r="G122" s="171"/>
      <c r="H122" s="11" t="s">
        <v>880</v>
      </c>
      <c r="I122" s="14">
        <f t="shared" si="2"/>
        <v>0.89</v>
      </c>
      <c r="J122" s="14">
        <v>0.89</v>
      </c>
      <c r="K122" s="121">
        <f t="shared" si="3"/>
        <v>8.9</v>
      </c>
      <c r="L122" s="127"/>
    </row>
    <row r="123" spans="1:12" ht="24" customHeight="1">
      <c r="A123" s="126"/>
      <c r="B123" s="119">
        <f>'Tax Invoice'!D119</f>
        <v>10</v>
      </c>
      <c r="C123" s="10" t="s">
        <v>878</v>
      </c>
      <c r="D123" s="10" t="s">
        <v>879</v>
      </c>
      <c r="E123" s="130" t="s">
        <v>354</v>
      </c>
      <c r="F123" s="170" t="s">
        <v>31</v>
      </c>
      <c r="G123" s="171"/>
      <c r="H123" s="11" t="s">
        <v>880</v>
      </c>
      <c r="I123" s="14">
        <f t="shared" si="2"/>
        <v>0.89</v>
      </c>
      <c r="J123" s="14">
        <v>0.89</v>
      </c>
      <c r="K123" s="121">
        <f t="shared" si="3"/>
        <v>8.9</v>
      </c>
      <c r="L123" s="127"/>
    </row>
    <row r="124" spans="1:12" ht="24" customHeight="1">
      <c r="A124" s="126"/>
      <c r="B124" s="119">
        <f>'Tax Invoice'!D120</f>
        <v>10</v>
      </c>
      <c r="C124" s="10" t="s">
        <v>878</v>
      </c>
      <c r="D124" s="10" t="s">
        <v>879</v>
      </c>
      <c r="E124" s="130" t="s">
        <v>534</v>
      </c>
      <c r="F124" s="170" t="s">
        <v>28</v>
      </c>
      <c r="G124" s="171"/>
      <c r="H124" s="11" t="s">
        <v>880</v>
      </c>
      <c r="I124" s="14">
        <f t="shared" si="2"/>
        <v>0.89</v>
      </c>
      <c r="J124" s="14">
        <v>0.89</v>
      </c>
      <c r="K124" s="121">
        <f t="shared" si="3"/>
        <v>8.9</v>
      </c>
      <c r="L124" s="127"/>
    </row>
    <row r="125" spans="1:12" ht="24" customHeight="1">
      <c r="A125" s="126"/>
      <c r="B125" s="119">
        <f>'Tax Invoice'!D121</f>
        <v>10</v>
      </c>
      <c r="C125" s="10" t="s">
        <v>878</v>
      </c>
      <c r="D125" s="10" t="s">
        <v>879</v>
      </c>
      <c r="E125" s="130" t="s">
        <v>534</v>
      </c>
      <c r="F125" s="170" t="s">
        <v>30</v>
      </c>
      <c r="G125" s="171"/>
      <c r="H125" s="11" t="s">
        <v>880</v>
      </c>
      <c r="I125" s="14">
        <f t="shared" si="2"/>
        <v>0.89</v>
      </c>
      <c r="J125" s="14">
        <v>0.89</v>
      </c>
      <c r="K125" s="121">
        <f t="shared" si="3"/>
        <v>8.9</v>
      </c>
      <c r="L125" s="127"/>
    </row>
    <row r="126" spans="1:12" ht="24" customHeight="1">
      <c r="A126" s="126"/>
      <c r="B126" s="119">
        <f>'Tax Invoice'!D122</f>
        <v>10</v>
      </c>
      <c r="C126" s="10" t="s">
        <v>878</v>
      </c>
      <c r="D126" s="10" t="s">
        <v>879</v>
      </c>
      <c r="E126" s="130" t="s">
        <v>534</v>
      </c>
      <c r="F126" s="170" t="s">
        <v>31</v>
      </c>
      <c r="G126" s="171"/>
      <c r="H126" s="11" t="s">
        <v>880</v>
      </c>
      <c r="I126" s="14">
        <f t="shared" si="2"/>
        <v>0.89</v>
      </c>
      <c r="J126" s="14">
        <v>0.89</v>
      </c>
      <c r="K126" s="121">
        <f t="shared" si="3"/>
        <v>8.9</v>
      </c>
      <c r="L126" s="127"/>
    </row>
    <row r="127" spans="1:12" ht="24" customHeight="1">
      <c r="A127" s="126"/>
      <c r="B127" s="119">
        <f>'Tax Invoice'!D123</f>
        <v>10</v>
      </c>
      <c r="C127" s="10" t="s">
        <v>878</v>
      </c>
      <c r="D127" s="10" t="s">
        <v>879</v>
      </c>
      <c r="E127" s="130" t="s">
        <v>881</v>
      </c>
      <c r="F127" s="170" t="s">
        <v>28</v>
      </c>
      <c r="G127" s="171"/>
      <c r="H127" s="11" t="s">
        <v>880</v>
      </c>
      <c r="I127" s="14">
        <f t="shared" si="2"/>
        <v>0.89</v>
      </c>
      <c r="J127" s="14">
        <v>0.89</v>
      </c>
      <c r="K127" s="121">
        <f t="shared" si="3"/>
        <v>8.9</v>
      </c>
      <c r="L127" s="127"/>
    </row>
    <row r="128" spans="1:12" ht="24" customHeight="1">
      <c r="A128" s="126"/>
      <c r="B128" s="119">
        <f>'Tax Invoice'!D124</f>
        <v>10</v>
      </c>
      <c r="C128" s="10" t="s">
        <v>878</v>
      </c>
      <c r="D128" s="10" t="s">
        <v>879</v>
      </c>
      <c r="E128" s="130" t="s">
        <v>881</v>
      </c>
      <c r="F128" s="170" t="s">
        <v>30</v>
      </c>
      <c r="G128" s="171"/>
      <c r="H128" s="11" t="s">
        <v>880</v>
      </c>
      <c r="I128" s="14">
        <f t="shared" si="2"/>
        <v>0.89</v>
      </c>
      <c r="J128" s="14">
        <v>0.89</v>
      </c>
      <c r="K128" s="121">
        <f t="shared" si="3"/>
        <v>8.9</v>
      </c>
      <c r="L128" s="127"/>
    </row>
    <row r="129" spans="1:12" ht="24" customHeight="1">
      <c r="A129" s="126"/>
      <c r="B129" s="119">
        <f>'Tax Invoice'!D125</f>
        <v>10</v>
      </c>
      <c r="C129" s="10" t="s">
        <v>878</v>
      </c>
      <c r="D129" s="10" t="s">
        <v>879</v>
      </c>
      <c r="E129" s="130" t="s">
        <v>881</v>
      </c>
      <c r="F129" s="170" t="s">
        <v>31</v>
      </c>
      <c r="G129" s="171"/>
      <c r="H129" s="11" t="s">
        <v>880</v>
      </c>
      <c r="I129" s="14">
        <f t="shared" si="2"/>
        <v>0.89</v>
      </c>
      <c r="J129" s="14">
        <v>0.89</v>
      </c>
      <c r="K129" s="121">
        <f t="shared" si="3"/>
        <v>8.9</v>
      </c>
      <c r="L129" s="127"/>
    </row>
    <row r="130" spans="1:12" ht="24" customHeight="1">
      <c r="A130" s="126"/>
      <c r="B130" s="119">
        <f>'Tax Invoice'!D126</f>
        <v>10</v>
      </c>
      <c r="C130" s="10" t="s">
        <v>878</v>
      </c>
      <c r="D130" s="10" t="s">
        <v>879</v>
      </c>
      <c r="E130" s="130" t="s">
        <v>882</v>
      </c>
      <c r="F130" s="170" t="s">
        <v>28</v>
      </c>
      <c r="G130" s="171"/>
      <c r="H130" s="11" t="s">
        <v>880</v>
      </c>
      <c r="I130" s="14">
        <f t="shared" si="2"/>
        <v>0.89</v>
      </c>
      <c r="J130" s="14">
        <v>0.89</v>
      </c>
      <c r="K130" s="121">
        <f t="shared" si="3"/>
        <v>8.9</v>
      </c>
      <c r="L130" s="127"/>
    </row>
    <row r="131" spans="1:12" ht="24" customHeight="1">
      <c r="A131" s="126"/>
      <c r="B131" s="119">
        <f>'Tax Invoice'!D127</f>
        <v>10</v>
      </c>
      <c r="C131" s="10" t="s">
        <v>878</v>
      </c>
      <c r="D131" s="10" t="s">
        <v>879</v>
      </c>
      <c r="E131" s="130" t="s">
        <v>882</v>
      </c>
      <c r="F131" s="170" t="s">
        <v>30</v>
      </c>
      <c r="G131" s="171"/>
      <c r="H131" s="11" t="s">
        <v>880</v>
      </c>
      <c r="I131" s="14">
        <f t="shared" si="2"/>
        <v>0.89</v>
      </c>
      <c r="J131" s="14">
        <v>0.89</v>
      </c>
      <c r="K131" s="121">
        <f t="shared" si="3"/>
        <v>8.9</v>
      </c>
      <c r="L131" s="127"/>
    </row>
    <row r="132" spans="1:12" ht="24" customHeight="1">
      <c r="A132" s="126"/>
      <c r="B132" s="119">
        <f>'Tax Invoice'!D128</f>
        <v>10</v>
      </c>
      <c r="C132" s="10" t="s">
        <v>878</v>
      </c>
      <c r="D132" s="10" t="s">
        <v>879</v>
      </c>
      <c r="E132" s="130" t="s">
        <v>882</v>
      </c>
      <c r="F132" s="170" t="s">
        <v>31</v>
      </c>
      <c r="G132" s="171"/>
      <c r="H132" s="11" t="s">
        <v>880</v>
      </c>
      <c r="I132" s="14">
        <f t="shared" si="2"/>
        <v>0.89</v>
      </c>
      <c r="J132" s="14">
        <v>0.89</v>
      </c>
      <c r="K132" s="121">
        <f t="shared" si="3"/>
        <v>8.9</v>
      </c>
      <c r="L132" s="127"/>
    </row>
    <row r="133" spans="1:12" ht="24" customHeight="1">
      <c r="A133" s="126"/>
      <c r="B133" s="119">
        <f>'Tax Invoice'!D129</f>
        <v>10</v>
      </c>
      <c r="C133" s="10" t="s">
        <v>878</v>
      </c>
      <c r="D133" s="10" t="s">
        <v>879</v>
      </c>
      <c r="E133" s="130" t="s">
        <v>883</v>
      </c>
      <c r="F133" s="170" t="s">
        <v>28</v>
      </c>
      <c r="G133" s="171"/>
      <c r="H133" s="11" t="s">
        <v>880</v>
      </c>
      <c r="I133" s="14">
        <f t="shared" si="2"/>
        <v>0.89</v>
      </c>
      <c r="J133" s="14">
        <v>0.89</v>
      </c>
      <c r="K133" s="121">
        <f t="shared" si="3"/>
        <v>8.9</v>
      </c>
      <c r="L133" s="127"/>
    </row>
    <row r="134" spans="1:12" ht="24" customHeight="1">
      <c r="A134" s="126"/>
      <c r="B134" s="119">
        <f>'Tax Invoice'!D130</f>
        <v>10</v>
      </c>
      <c r="C134" s="10" t="s">
        <v>878</v>
      </c>
      <c r="D134" s="10" t="s">
        <v>879</v>
      </c>
      <c r="E134" s="130" t="s">
        <v>883</v>
      </c>
      <c r="F134" s="170" t="s">
        <v>30</v>
      </c>
      <c r="G134" s="171"/>
      <c r="H134" s="11" t="s">
        <v>880</v>
      </c>
      <c r="I134" s="14">
        <f t="shared" si="2"/>
        <v>0.89</v>
      </c>
      <c r="J134" s="14">
        <v>0.89</v>
      </c>
      <c r="K134" s="121">
        <f t="shared" si="3"/>
        <v>8.9</v>
      </c>
      <c r="L134" s="127"/>
    </row>
    <row r="135" spans="1:12" ht="24" customHeight="1">
      <c r="A135" s="126"/>
      <c r="B135" s="119">
        <f>'Tax Invoice'!D131</f>
        <v>10</v>
      </c>
      <c r="C135" s="10" t="s">
        <v>878</v>
      </c>
      <c r="D135" s="10" t="s">
        <v>879</v>
      </c>
      <c r="E135" s="130" t="s">
        <v>883</v>
      </c>
      <c r="F135" s="170" t="s">
        <v>31</v>
      </c>
      <c r="G135" s="171"/>
      <c r="H135" s="11" t="s">
        <v>880</v>
      </c>
      <c r="I135" s="14">
        <f t="shared" si="2"/>
        <v>0.89</v>
      </c>
      <c r="J135" s="14">
        <v>0.89</v>
      </c>
      <c r="K135" s="121">
        <f t="shared" si="3"/>
        <v>8.9</v>
      </c>
      <c r="L135" s="127"/>
    </row>
    <row r="136" spans="1:12" ht="24" customHeight="1">
      <c r="A136" s="126"/>
      <c r="B136" s="119">
        <f>'Tax Invoice'!D132</f>
        <v>10</v>
      </c>
      <c r="C136" s="10" t="s">
        <v>878</v>
      </c>
      <c r="D136" s="10" t="s">
        <v>879</v>
      </c>
      <c r="E136" s="130" t="s">
        <v>884</v>
      </c>
      <c r="F136" s="170" t="s">
        <v>28</v>
      </c>
      <c r="G136" s="171"/>
      <c r="H136" s="11" t="s">
        <v>880</v>
      </c>
      <c r="I136" s="14">
        <f t="shared" si="2"/>
        <v>0.89</v>
      </c>
      <c r="J136" s="14">
        <v>0.89</v>
      </c>
      <c r="K136" s="121">
        <f t="shared" si="3"/>
        <v>8.9</v>
      </c>
      <c r="L136" s="127"/>
    </row>
    <row r="137" spans="1:12" ht="24" customHeight="1">
      <c r="A137" s="126"/>
      <c r="B137" s="119">
        <f>'Tax Invoice'!D133</f>
        <v>10</v>
      </c>
      <c r="C137" s="10" t="s">
        <v>878</v>
      </c>
      <c r="D137" s="10" t="s">
        <v>879</v>
      </c>
      <c r="E137" s="130" t="s">
        <v>884</v>
      </c>
      <c r="F137" s="170" t="s">
        <v>30</v>
      </c>
      <c r="G137" s="171"/>
      <c r="H137" s="11" t="s">
        <v>880</v>
      </c>
      <c r="I137" s="14">
        <f t="shared" si="2"/>
        <v>0.89</v>
      </c>
      <c r="J137" s="14">
        <v>0.89</v>
      </c>
      <c r="K137" s="121">
        <f t="shared" si="3"/>
        <v>8.9</v>
      </c>
      <c r="L137" s="127"/>
    </row>
    <row r="138" spans="1:12" ht="24" customHeight="1">
      <c r="A138" s="126"/>
      <c r="B138" s="119">
        <f>'Tax Invoice'!D134</f>
        <v>10</v>
      </c>
      <c r="C138" s="10" t="s">
        <v>878</v>
      </c>
      <c r="D138" s="10" t="s">
        <v>879</v>
      </c>
      <c r="E138" s="130" t="s">
        <v>884</v>
      </c>
      <c r="F138" s="170" t="s">
        <v>31</v>
      </c>
      <c r="G138" s="171"/>
      <c r="H138" s="11" t="s">
        <v>880</v>
      </c>
      <c r="I138" s="14">
        <f t="shared" si="2"/>
        <v>0.89</v>
      </c>
      <c r="J138" s="14">
        <v>0.89</v>
      </c>
      <c r="K138" s="121">
        <f t="shared" si="3"/>
        <v>8.9</v>
      </c>
      <c r="L138" s="127"/>
    </row>
    <row r="139" spans="1:12" ht="24" customHeight="1">
      <c r="A139" s="126"/>
      <c r="B139" s="119">
        <f>'Tax Invoice'!D135</f>
        <v>10</v>
      </c>
      <c r="C139" s="10" t="s">
        <v>878</v>
      </c>
      <c r="D139" s="10" t="s">
        <v>879</v>
      </c>
      <c r="E139" s="130" t="s">
        <v>885</v>
      </c>
      <c r="F139" s="170" t="s">
        <v>28</v>
      </c>
      <c r="G139" s="171"/>
      <c r="H139" s="11" t="s">
        <v>880</v>
      </c>
      <c r="I139" s="14">
        <f t="shared" si="2"/>
        <v>0.89</v>
      </c>
      <c r="J139" s="14">
        <v>0.89</v>
      </c>
      <c r="K139" s="121">
        <f t="shared" si="3"/>
        <v>8.9</v>
      </c>
      <c r="L139" s="127"/>
    </row>
    <row r="140" spans="1:12" ht="24" customHeight="1">
      <c r="A140" s="126"/>
      <c r="B140" s="119">
        <f>'Tax Invoice'!D136</f>
        <v>10</v>
      </c>
      <c r="C140" s="10" t="s">
        <v>878</v>
      </c>
      <c r="D140" s="10" t="s">
        <v>879</v>
      </c>
      <c r="E140" s="130" t="s">
        <v>885</v>
      </c>
      <c r="F140" s="170" t="s">
        <v>30</v>
      </c>
      <c r="G140" s="171"/>
      <c r="H140" s="11" t="s">
        <v>880</v>
      </c>
      <c r="I140" s="14">
        <f t="shared" si="2"/>
        <v>0.89</v>
      </c>
      <c r="J140" s="14">
        <v>0.89</v>
      </c>
      <c r="K140" s="121">
        <f t="shared" si="3"/>
        <v>8.9</v>
      </c>
      <c r="L140" s="127"/>
    </row>
    <row r="141" spans="1:12" ht="24" customHeight="1">
      <c r="A141" s="126"/>
      <c r="B141" s="119">
        <f>'Tax Invoice'!D137</f>
        <v>10</v>
      </c>
      <c r="C141" s="10" t="s">
        <v>878</v>
      </c>
      <c r="D141" s="10" t="s">
        <v>879</v>
      </c>
      <c r="E141" s="130" t="s">
        <v>885</v>
      </c>
      <c r="F141" s="170" t="s">
        <v>31</v>
      </c>
      <c r="G141" s="171"/>
      <c r="H141" s="11" t="s">
        <v>880</v>
      </c>
      <c r="I141" s="14">
        <f t="shared" si="2"/>
        <v>0.89</v>
      </c>
      <c r="J141" s="14">
        <v>0.89</v>
      </c>
      <c r="K141" s="121">
        <f t="shared" si="3"/>
        <v>8.9</v>
      </c>
      <c r="L141" s="127"/>
    </row>
    <row r="142" spans="1:12" ht="24" customHeight="1">
      <c r="A142" s="126"/>
      <c r="B142" s="119">
        <f>'Tax Invoice'!D138</f>
        <v>10</v>
      </c>
      <c r="C142" s="10" t="s">
        <v>878</v>
      </c>
      <c r="D142" s="10" t="s">
        <v>879</v>
      </c>
      <c r="E142" s="130" t="s">
        <v>886</v>
      </c>
      <c r="F142" s="170" t="s">
        <v>28</v>
      </c>
      <c r="G142" s="171"/>
      <c r="H142" s="11" t="s">
        <v>880</v>
      </c>
      <c r="I142" s="14">
        <f t="shared" si="2"/>
        <v>0.89</v>
      </c>
      <c r="J142" s="14">
        <v>0.89</v>
      </c>
      <c r="K142" s="121">
        <f t="shared" si="3"/>
        <v>8.9</v>
      </c>
      <c r="L142" s="127"/>
    </row>
    <row r="143" spans="1:12" ht="24" customHeight="1">
      <c r="A143" s="126"/>
      <c r="B143" s="119">
        <f>'Tax Invoice'!D139</f>
        <v>10</v>
      </c>
      <c r="C143" s="10" t="s">
        <v>878</v>
      </c>
      <c r="D143" s="10" t="s">
        <v>879</v>
      </c>
      <c r="E143" s="130" t="s">
        <v>886</v>
      </c>
      <c r="F143" s="170" t="s">
        <v>30</v>
      </c>
      <c r="G143" s="171"/>
      <c r="H143" s="11" t="s">
        <v>880</v>
      </c>
      <c r="I143" s="14">
        <f t="shared" si="2"/>
        <v>0.89</v>
      </c>
      <c r="J143" s="14">
        <v>0.89</v>
      </c>
      <c r="K143" s="121">
        <f t="shared" si="3"/>
        <v>8.9</v>
      </c>
      <c r="L143" s="127"/>
    </row>
    <row r="144" spans="1:12" ht="24" customHeight="1">
      <c r="A144" s="126"/>
      <c r="B144" s="119">
        <f>'Tax Invoice'!D140</f>
        <v>10</v>
      </c>
      <c r="C144" s="10" t="s">
        <v>878</v>
      </c>
      <c r="D144" s="10" t="s">
        <v>879</v>
      </c>
      <c r="E144" s="130" t="s">
        <v>886</v>
      </c>
      <c r="F144" s="170" t="s">
        <v>31</v>
      </c>
      <c r="G144" s="171"/>
      <c r="H144" s="11" t="s">
        <v>880</v>
      </c>
      <c r="I144" s="14">
        <f t="shared" si="2"/>
        <v>0.89</v>
      </c>
      <c r="J144" s="14">
        <v>0.89</v>
      </c>
      <c r="K144" s="121">
        <f t="shared" si="3"/>
        <v>8.9</v>
      </c>
      <c r="L144" s="127"/>
    </row>
    <row r="145" spans="1:12" ht="24" customHeight="1">
      <c r="A145" s="126"/>
      <c r="B145" s="119">
        <f>'Tax Invoice'!D141</f>
        <v>10</v>
      </c>
      <c r="C145" s="10" t="s">
        <v>878</v>
      </c>
      <c r="D145" s="10" t="s">
        <v>879</v>
      </c>
      <c r="E145" s="130" t="s">
        <v>887</v>
      </c>
      <c r="F145" s="170" t="s">
        <v>28</v>
      </c>
      <c r="G145" s="171"/>
      <c r="H145" s="11" t="s">
        <v>880</v>
      </c>
      <c r="I145" s="14">
        <f t="shared" si="2"/>
        <v>0.89</v>
      </c>
      <c r="J145" s="14">
        <v>0.89</v>
      </c>
      <c r="K145" s="121">
        <f t="shared" si="3"/>
        <v>8.9</v>
      </c>
      <c r="L145" s="127"/>
    </row>
    <row r="146" spans="1:12" ht="24" customHeight="1">
      <c r="A146" s="126"/>
      <c r="B146" s="119">
        <f>'Tax Invoice'!D142</f>
        <v>10</v>
      </c>
      <c r="C146" s="10" t="s">
        <v>878</v>
      </c>
      <c r="D146" s="10" t="s">
        <v>879</v>
      </c>
      <c r="E146" s="130" t="s">
        <v>887</v>
      </c>
      <c r="F146" s="170" t="s">
        <v>30</v>
      </c>
      <c r="G146" s="171"/>
      <c r="H146" s="11" t="s">
        <v>880</v>
      </c>
      <c r="I146" s="14">
        <f t="shared" si="2"/>
        <v>0.89</v>
      </c>
      <c r="J146" s="14">
        <v>0.89</v>
      </c>
      <c r="K146" s="121">
        <f t="shared" si="3"/>
        <v>8.9</v>
      </c>
      <c r="L146" s="127"/>
    </row>
    <row r="147" spans="1:12" ht="24" customHeight="1">
      <c r="A147" s="126"/>
      <c r="B147" s="119">
        <f>'Tax Invoice'!D143</f>
        <v>10</v>
      </c>
      <c r="C147" s="10" t="s">
        <v>878</v>
      </c>
      <c r="D147" s="10" t="s">
        <v>879</v>
      </c>
      <c r="E147" s="130" t="s">
        <v>887</v>
      </c>
      <c r="F147" s="170" t="s">
        <v>31</v>
      </c>
      <c r="G147" s="171"/>
      <c r="H147" s="11" t="s">
        <v>880</v>
      </c>
      <c r="I147" s="14">
        <f t="shared" si="2"/>
        <v>0.89</v>
      </c>
      <c r="J147" s="14">
        <v>0.89</v>
      </c>
      <c r="K147" s="121">
        <f t="shared" si="3"/>
        <v>8.9</v>
      </c>
      <c r="L147" s="127"/>
    </row>
    <row r="148" spans="1:12" ht="24" customHeight="1">
      <c r="A148" s="126"/>
      <c r="B148" s="119">
        <f>'Tax Invoice'!D144</f>
        <v>10</v>
      </c>
      <c r="C148" s="10" t="s">
        <v>878</v>
      </c>
      <c r="D148" s="10" t="s">
        <v>879</v>
      </c>
      <c r="E148" s="130" t="s">
        <v>888</v>
      </c>
      <c r="F148" s="170" t="s">
        <v>28</v>
      </c>
      <c r="G148" s="171"/>
      <c r="H148" s="11" t="s">
        <v>880</v>
      </c>
      <c r="I148" s="14">
        <f t="shared" si="2"/>
        <v>0.89</v>
      </c>
      <c r="J148" s="14">
        <v>0.89</v>
      </c>
      <c r="K148" s="121">
        <f t="shared" si="3"/>
        <v>8.9</v>
      </c>
      <c r="L148" s="127"/>
    </row>
    <row r="149" spans="1:12" ht="24" customHeight="1">
      <c r="A149" s="126"/>
      <c r="B149" s="119">
        <f>'Tax Invoice'!D145</f>
        <v>10</v>
      </c>
      <c r="C149" s="10" t="s">
        <v>878</v>
      </c>
      <c r="D149" s="10" t="s">
        <v>879</v>
      </c>
      <c r="E149" s="130" t="s">
        <v>888</v>
      </c>
      <c r="F149" s="170" t="s">
        <v>30</v>
      </c>
      <c r="G149" s="171"/>
      <c r="H149" s="11" t="s">
        <v>880</v>
      </c>
      <c r="I149" s="14">
        <f t="shared" si="2"/>
        <v>0.89</v>
      </c>
      <c r="J149" s="14">
        <v>0.89</v>
      </c>
      <c r="K149" s="121">
        <f t="shared" si="3"/>
        <v>8.9</v>
      </c>
      <c r="L149" s="127"/>
    </row>
    <row r="150" spans="1:12" ht="24" customHeight="1">
      <c r="A150" s="126"/>
      <c r="B150" s="119">
        <f>'Tax Invoice'!D146</f>
        <v>10</v>
      </c>
      <c r="C150" s="10" t="s">
        <v>878</v>
      </c>
      <c r="D150" s="10" t="s">
        <v>879</v>
      </c>
      <c r="E150" s="130" t="s">
        <v>888</v>
      </c>
      <c r="F150" s="170" t="s">
        <v>31</v>
      </c>
      <c r="G150" s="171"/>
      <c r="H150" s="11" t="s">
        <v>880</v>
      </c>
      <c r="I150" s="14">
        <f t="shared" ref="I150:I213" si="4">J150*$N$1</f>
        <v>0.89</v>
      </c>
      <c r="J150" s="14">
        <v>0.89</v>
      </c>
      <c r="K150" s="121">
        <f t="shared" ref="K150:K213" si="5">I150*B150</f>
        <v>8.9</v>
      </c>
      <c r="L150" s="127"/>
    </row>
    <row r="151" spans="1:12" ht="36" customHeight="1">
      <c r="A151" s="126"/>
      <c r="B151" s="119">
        <f>'Tax Invoice'!D147</f>
        <v>1</v>
      </c>
      <c r="C151" s="10" t="s">
        <v>889</v>
      </c>
      <c r="D151" s="10" t="s">
        <v>890</v>
      </c>
      <c r="E151" s="130" t="s">
        <v>210</v>
      </c>
      <c r="F151" s="170" t="s">
        <v>245</v>
      </c>
      <c r="G151" s="171"/>
      <c r="H151" s="11" t="s">
        <v>891</v>
      </c>
      <c r="I151" s="14">
        <f t="shared" si="4"/>
        <v>26.18</v>
      </c>
      <c r="J151" s="14">
        <v>26.18</v>
      </c>
      <c r="K151" s="121">
        <f t="shared" si="5"/>
        <v>26.18</v>
      </c>
      <c r="L151" s="127"/>
    </row>
    <row r="152" spans="1:12" ht="24" customHeight="1">
      <c r="A152" s="126"/>
      <c r="B152" s="119">
        <f>'Tax Invoice'!D148</f>
        <v>10</v>
      </c>
      <c r="C152" s="10" t="s">
        <v>892</v>
      </c>
      <c r="D152" s="10" t="s">
        <v>893</v>
      </c>
      <c r="E152" s="130" t="s">
        <v>642</v>
      </c>
      <c r="F152" s="170"/>
      <c r="G152" s="171"/>
      <c r="H152" s="11" t="s">
        <v>1579</v>
      </c>
      <c r="I152" s="14">
        <f t="shared" si="4"/>
        <v>0.18</v>
      </c>
      <c r="J152" s="14">
        <v>0.18</v>
      </c>
      <c r="K152" s="121">
        <f t="shared" si="5"/>
        <v>1.7999999999999998</v>
      </c>
      <c r="L152" s="127"/>
    </row>
    <row r="153" spans="1:12" ht="24" customHeight="1">
      <c r="A153" s="126"/>
      <c r="B153" s="119">
        <f>'Tax Invoice'!D149</f>
        <v>10</v>
      </c>
      <c r="C153" s="10" t="s">
        <v>894</v>
      </c>
      <c r="D153" s="10" t="s">
        <v>895</v>
      </c>
      <c r="E153" s="130" t="s">
        <v>30</v>
      </c>
      <c r="F153" s="170" t="s">
        <v>279</v>
      </c>
      <c r="G153" s="171"/>
      <c r="H153" s="11" t="s">
        <v>896</v>
      </c>
      <c r="I153" s="14">
        <f t="shared" si="4"/>
        <v>0.59</v>
      </c>
      <c r="J153" s="14">
        <v>0.59</v>
      </c>
      <c r="K153" s="121">
        <f t="shared" si="5"/>
        <v>5.8999999999999995</v>
      </c>
      <c r="L153" s="127"/>
    </row>
    <row r="154" spans="1:12" ht="24" customHeight="1">
      <c r="A154" s="126"/>
      <c r="B154" s="119">
        <f>'Tax Invoice'!D150</f>
        <v>10</v>
      </c>
      <c r="C154" s="10" t="s">
        <v>894</v>
      </c>
      <c r="D154" s="10" t="s">
        <v>895</v>
      </c>
      <c r="E154" s="130" t="s">
        <v>31</v>
      </c>
      <c r="F154" s="170" t="s">
        <v>736</v>
      </c>
      <c r="G154" s="171"/>
      <c r="H154" s="11" t="s">
        <v>896</v>
      </c>
      <c r="I154" s="14">
        <f t="shared" si="4"/>
        <v>0.59</v>
      </c>
      <c r="J154" s="14">
        <v>0.59</v>
      </c>
      <c r="K154" s="121">
        <f t="shared" si="5"/>
        <v>5.8999999999999995</v>
      </c>
      <c r="L154" s="127"/>
    </row>
    <row r="155" spans="1:12" ht="24" customHeight="1">
      <c r="A155" s="126"/>
      <c r="B155" s="119">
        <f>'Tax Invoice'!D151</f>
        <v>10</v>
      </c>
      <c r="C155" s="10" t="s">
        <v>897</v>
      </c>
      <c r="D155" s="10" t="s">
        <v>898</v>
      </c>
      <c r="E155" s="130" t="s">
        <v>28</v>
      </c>
      <c r="F155" s="170"/>
      <c r="G155" s="171"/>
      <c r="H155" s="11" t="s">
        <v>899</v>
      </c>
      <c r="I155" s="14">
        <f t="shared" si="4"/>
        <v>0.67</v>
      </c>
      <c r="J155" s="14">
        <v>0.67</v>
      </c>
      <c r="K155" s="121">
        <f t="shared" si="5"/>
        <v>6.7</v>
      </c>
      <c r="L155" s="127"/>
    </row>
    <row r="156" spans="1:12" ht="24" customHeight="1">
      <c r="A156" s="126"/>
      <c r="B156" s="119">
        <f>'Tax Invoice'!D152</f>
        <v>10</v>
      </c>
      <c r="C156" s="10" t="s">
        <v>897</v>
      </c>
      <c r="D156" s="10" t="s">
        <v>898</v>
      </c>
      <c r="E156" s="130" t="s">
        <v>30</v>
      </c>
      <c r="F156" s="170"/>
      <c r="G156" s="171"/>
      <c r="H156" s="11" t="s">
        <v>899</v>
      </c>
      <c r="I156" s="14">
        <f t="shared" si="4"/>
        <v>0.67</v>
      </c>
      <c r="J156" s="14">
        <v>0.67</v>
      </c>
      <c r="K156" s="121">
        <f t="shared" si="5"/>
        <v>6.7</v>
      </c>
      <c r="L156" s="127"/>
    </row>
    <row r="157" spans="1:12" ht="24" customHeight="1">
      <c r="A157" s="126"/>
      <c r="B157" s="119">
        <f>'Tax Invoice'!D153</f>
        <v>10</v>
      </c>
      <c r="C157" s="10" t="s">
        <v>897</v>
      </c>
      <c r="D157" s="10" t="s">
        <v>898</v>
      </c>
      <c r="E157" s="130" t="s">
        <v>31</v>
      </c>
      <c r="F157" s="170"/>
      <c r="G157" s="171"/>
      <c r="H157" s="11" t="s">
        <v>899</v>
      </c>
      <c r="I157" s="14">
        <f t="shared" si="4"/>
        <v>0.67</v>
      </c>
      <c r="J157" s="14">
        <v>0.67</v>
      </c>
      <c r="K157" s="121">
        <f t="shared" si="5"/>
        <v>6.7</v>
      </c>
      <c r="L157" s="127"/>
    </row>
    <row r="158" spans="1:12" ht="36" customHeight="1">
      <c r="A158" s="126"/>
      <c r="B158" s="119">
        <f>'Tax Invoice'!D154</f>
        <v>2</v>
      </c>
      <c r="C158" s="10" t="s">
        <v>900</v>
      </c>
      <c r="D158" s="10" t="s">
        <v>901</v>
      </c>
      <c r="E158" s="130" t="s">
        <v>30</v>
      </c>
      <c r="F158" s="170" t="s">
        <v>641</v>
      </c>
      <c r="G158" s="171"/>
      <c r="H158" s="11" t="s">
        <v>902</v>
      </c>
      <c r="I158" s="14">
        <f t="shared" si="4"/>
        <v>2.06</v>
      </c>
      <c r="J158" s="14">
        <v>2.06</v>
      </c>
      <c r="K158" s="121">
        <f t="shared" si="5"/>
        <v>4.12</v>
      </c>
      <c r="L158" s="127"/>
    </row>
    <row r="159" spans="1:12" ht="36" customHeight="1">
      <c r="A159" s="126"/>
      <c r="B159" s="119">
        <f>'Tax Invoice'!D155</f>
        <v>2</v>
      </c>
      <c r="C159" s="10" t="s">
        <v>900</v>
      </c>
      <c r="D159" s="10" t="s">
        <v>901</v>
      </c>
      <c r="E159" s="130" t="s">
        <v>30</v>
      </c>
      <c r="F159" s="170" t="s">
        <v>642</v>
      </c>
      <c r="G159" s="171"/>
      <c r="H159" s="11" t="s">
        <v>902</v>
      </c>
      <c r="I159" s="14">
        <f t="shared" si="4"/>
        <v>2.06</v>
      </c>
      <c r="J159" s="14">
        <v>2.06</v>
      </c>
      <c r="K159" s="121">
        <f t="shared" si="5"/>
        <v>4.12</v>
      </c>
      <c r="L159" s="127"/>
    </row>
    <row r="160" spans="1:12" ht="36" customHeight="1">
      <c r="A160" s="126"/>
      <c r="B160" s="119">
        <f>'Tax Invoice'!D156</f>
        <v>2</v>
      </c>
      <c r="C160" s="10" t="s">
        <v>903</v>
      </c>
      <c r="D160" s="10" t="s">
        <v>904</v>
      </c>
      <c r="E160" s="130" t="s">
        <v>30</v>
      </c>
      <c r="F160" s="170" t="s">
        <v>642</v>
      </c>
      <c r="G160" s="171"/>
      <c r="H160" s="11" t="s">
        <v>905</v>
      </c>
      <c r="I160" s="14">
        <f t="shared" si="4"/>
        <v>3.33</v>
      </c>
      <c r="J160" s="14">
        <v>3.33</v>
      </c>
      <c r="K160" s="121">
        <f t="shared" si="5"/>
        <v>6.66</v>
      </c>
      <c r="L160" s="127"/>
    </row>
    <row r="161" spans="1:12" ht="36" customHeight="1">
      <c r="A161" s="126"/>
      <c r="B161" s="119">
        <f>'Tax Invoice'!D157</f>
        <v>2</v>
      </c>
      <c r="C161" s="10" t="s">
        <v>903</v>
      </c>
      <c r="D161" s="10" t="s">
        <v>904</v>
      </c>
      <c r="E161" s="130" t="s">
        <v>30</v>
      </c>
      <c r="F161" s="170" t="s">
        <v>644</v>
      </c>
      <c r="G161" s="171"/>
      <c r="H161" s="11" t="s">
        <v>905</v>
      </c>
      <c r="I161" s="14">
        <f t="shared" si="4"/>
        <v>3.33</v>
      </c>
      <c r="J161" s="14">
        <v>3.33</v>
      </c>
      <c r="K161" s="121">
        <f t="shared" si="5"/>
        <v>6.66</v>
      </c>
      <c r="L161" s="127"/>
    </row>
    <row r="162" spans="1:12" ht="24" customHeight="1">
      <c r="A162" s="126"/>
      <c r="B162" s="119">
        <f>'Tax Invoice'!D158</f>
        <v>5</v>
      </c>
      <c r="C162" s="10" t="s">
        <v>906</v>
      </c>
      <c r="D162" s="10" t="s">
        <v>907</v>
      </c>
      <c r="E162" s="130" t="s">
        <v>30</v>
      </c>
      <c r="F162" s="170" t="s">
        <v>908</v>
      </c>
      <c r="G162" s="171"/>
      <c r="H162" s="11" t="s">
        <v>909</v>
      </c>
      <c r="I162" s="14">
        <f t="shared" si="4"/>
        <v>0.88</v>
      </c>
      <c r="J162" s="14">
        <v>0.88</v>
      </c>
      <c r="K162" s="121">
        <f t="shared" si="5"/>
        <v>4.4000000000000004</v>
      </c>
      <c r="L162" s="127"/>
    </row>
    <row r="163" spans="1:12" ht="24" customHeight="1">
      <c r="A163" s="126"/>
      <c r="B163" s="119">
        <f>'Tax Invoice'!D159</f>
        <v>5</v>
      </c>
      <c r="C163" s="10" t="s">
        <v>906</v>
      </c>
      <c r="D163" s="10" t="s">
        <v>907</v>
      </c>
      <c r="E163" s="130" t="s">
        <v>30</v>
      </c>
      <c r="F163" s="170" t="s">
        <v>910</v>
      </c>
      <c r="G163" s="171"/>
      <c r="H163" s="11" t="s">
        <v>909</v>
      </c>
      <c r="I163" s="14">
        <f t="shared" si="4"/>
        <v>0.88</v>
      </c>
      <c r="J163" s="14">
        <v>0.88</v>
      </c>
      <c r="K163" s="121">
        <f t="shared" si="5"/>
        <v>4.4000000000000004</v>
      </c>
      <c r="L163" s="127"/>
    </row>
    <row r="164" spans="1:12" ht="24" customHeight="1">
      <c r="A164" s="126"/>
      <c r="B164" s="119">
        <f>'Tax Invoice'!D160</f>
        <v>10</v>
      </c>
      <c r="C164" s="10" t="s">
        <v>911</v>
      </c>
      <c r="D164" s="10" t="s">
        <v>912</v>
      </c>
      <c r="E164" s="130" t="s">
        <v>30</v>
      </c>
      <c r="F164" s="170" t="s">
        <v>804</v>
      </c>
      <c r="G164" s="171"/>
      <c r="H164" s="11" t="s">
        <v>913</v>
      </c>
      <c r="I164" s="14">
        <f t="shared" si="4"/>
        <v>0.76</v>
      </c>
      <c r="J164" s="14">
        <v>0.76</v>
      </c>
      <c r="K164" s="121">
        <f t="shared" si="5"/>
        <v>7.6</v>
      </c>
      <c r="L164" s="127"/>
    </row>
    <row r="165" spans="1:12" ht="24" customHeight="1">
      <c r="A165" s="126"/>
      <c r="B165" s="119">
        <f>'Tax Invoice'!D161</f>
        <v>10</v>
      </c>
      <c r="C165" s="10" t="s">
        <v>911</v>
      </c>
      <c r="D165" s="10" t="s">
        <v>912</v>
      </c>
      <c r="E165" s="130" t="s">
        <v>31</v>
      </c>
      <c r="F165" s="170" t="s">
        <v>804</v>
      </c>
      <c r="G165" s="171"/>
      <c r="H165" s="11" t="s">
        <v>913</v>
      </c>
      <c r="I165" s="14">
        <f t="shared" si="4"/>
        <v>0.76</v>
      </c>
      <c r="J165" s="14">
        <v>0.76</v>
      </c>
      <c r="K165" s="121">
        <f t="shared" si="5"/>
        <v>7.6</v>
      </c>
      <c r="L165" s="127"/>
    </row>
    <row r="166" spans="1:12" ht="24" customHeight="1">
      <c r="A166" s="126"/>
      <c r="B166" s="119">
        <f>'Tax Invoice'!D162</f>
        <v>10</v>
      </c>
      <c r="C166" s="10" t="s">
        <v>911</v>
      </c>
      <c r="D166" s="10" t="s">
        <v>912</v>
      </c>
      <c r="E166" s="130" t="s">
        <v>32</v>
      </c>
      <c r="F166" s="170" t="s">
        <v>804</v>
      </c>
      <c r="G166" s="171"/>
      <c r="H166" s="11" t="s">
        <v>913</v>
      </c>
      <c r="I166" s="14">
        <f t="shared" si="4"/>
        <v>0.76</v>
      </c>
      <c r="J166" s="14">
        <v>0.76</v>
      </c>
      <c r="K166" s="121">
        <f t="shared" si="5"/>
        <v>7.6</v>
      </c>
      <c r="L166" s="127"/>
    </row>
    <row r="167" spans="1:12" ht="24" customHeight="1">
      <c r="A167" s="126"/>
      <c r="B167" s="119">
        <f>'Tax Invoice'!D163</f>
        <v>10</v>
      </c>
      <c r="C167" s="10" t="s">
        <v>911</v>
      </c>
      <c r="D167" s="10" t="s">
        <v>912</v>
      </c>
      <c r="E167" s="130" t="s">
        <v>33</v>
      </c>
      <c r="F167" s="170" t="s">
        <v>804</v>
      </c>
      <c r="G167" s="171"/>
      <c r="H167" s="11" t="s">
        <v>913</v>
      </c>
      <c r="I167" s="14">
        <f t="shared" si="4"/>
        <v>0.76</v>
      </c>
      <c r="J167" s="14">
        <v>0.76</v>
      </c>
      <c r="K167" s="121">
        <f t="shared" si="5"/>
        <v>7.6</v>
      </c>
      <c r="L167" s="127"/>
    </row>
    <row r="168" spans="1:12" ht="24" customHeight="1">
      <c r="A168" s="126"/>
      <c r="B168" s="119">
        <f>'Tax Invoice'!D164</f>
        <v>10</v>
      </c>
      <c r="C168" s="10" t="s">
        <v>914</v>
      </c>
      <c r="D168" s="10" t="s">
        <v>915</v>
      </c>
      <c r="E168" s="130" t="s">
        <v>30</v>
      </c>
      <c r="F168" s="170" t="s">
        <v>278</v>
      </c>
      <c r="G168" s="171"/>
      <c r="H168" s="11" t="s">
        <v>916</v>
      </c>
      <c r="I168" s="14">
        <f t="shared" si="4"/>
        <v>0.69</v>
      </c>
      <c r="J168" s="14">
        <v>0.69</v>
      </c>
      <c r="K168" s="121">
        <f t="shared" si="5"/>
        <v>6.8999999999999995</v>
      </c>
      <c r="L168" s="127"/>
    </row>
    <row r="169" spans="1:12" ht="24" customHeight="1">
      <c r="A169" s="126"/>
      <c r="B169" s="119">
        <f>'Tax Invoice'!D165</f>
        <v>10</v>
      </c>
      <c r="C169" s="10" t="s">
        <v>914</v>
      </c>
      <c r="D169" s="10" t="s">
        <v>915</v>
      </c>
      <c r="E169" s="130" t="s">
        <v>30</v>
      </c>
      <c r="F169" s="170" t="s">
        <v>804</v>
      </c>
      <c r="G169" s="171"/>
      <c r="H169" s="11" t="s">
        <v>916</v>
      </c>
      <c r="I169" s="14">
        <f t="shared" si="4"/>
        <v>0.69</v>
      </c>
      <c r="J169" s="14">
        <v>0.69</v>
      </c>
      <c r="K169" s="121">
        <f t="shared" si="5"/>
        <v>6.8999999999999995</v>
      </c>
      <c r="L169" s="127"/>
    </row>
    <row r="170" spans="1:12" ht="24" customHeight="1">
      <c r="A170" s="126"/>
      <c r="B170" s="119">
        <f>'Tax Invoice'!D166</f>
        <v>10</v>
      </c>
      <c r="C170" s="10" t="s">
        <v>914</v>
      </c>
      <c r="D170" s="10" t="s">
        <v>915</v>
      </c>
      <c r="E170" s="130" t="s">
        <v>31</v>
      </c>
      <c r="F170" s="170" t="s">
        <v>278</v>
      </c>
      <c r="G170" s="171"/>
      <c r="H170" s="11" t="s">
        <v>916</v>
      </c>
      <c r="I170" s="14">
        <f t="shared" si="4"/>
        <v>0.69</v>
      </c>
      <c r="J170" s="14">
        <v>0.69</v>
      </c>
      <c r="K170" s="121">
        <f t="shared" si="5"/>
        <v>6.8999999999999995</v>
      </c>
      <c r="L170" s="127"/>
    </row>
    <row r="171" spans="1:12" ht="24" customHeight="1">
      <c r="A171" s="126"/>
      <c r="B171" s="119">
        <f>'Tax Invoice'!D167</f>
        <v>10</v>
      </c>
      <c r="C171" s="10" t="s">
        <v>914</v>
      </c>
      <c r="D171" s="10" t="s">
        <v>915</v>
      </c>
      <c r="E171" s="130" t="s">
        <v>31</v>
      </c>
      <c r="F171" s="170" t="s">
        <v>804</v>
      </c>
      <c r="G171" s="171"/>
      <c r="H171" s="11" t="s">
        <v>916</v>
      </c>
      <c r="I171" s="14">
        <f t="shared" si="4"/>
        <v>0.69</v>
      </c>
      <c r="J171" s="14">
        <v>0.69</v>
      </c>
      <c r="K171" s="121">
        <f t="shared" si="5"/>
        <v>6.8999999999999995</v>
      </c>
      <c r="L171" s="127"/>
    </row>
    <row r="172" spans="1:12" ht="24" customHeight="1">
      <c r="A172" s="126"/>
      <c r="B172" s="119">
        <f>'Tax Invoice'!D168</f>
        <v>10</v>
      </c>
      <c r="C172" s="10" t="s">
        <v>914</v>
      </c>
      <c r="D172" s="10" t="s">
        <v>915</v>
      </c>
      <c r="E172" s="130" t="s">
        <v>32</v>
      </c>
      <c r="F172" s="170" t="s">
        <v>804</v>
      </c>
      <c r="G172" s="171"/>
      <c r="H172" s="11" t="s">
        <v>916</v>
      </c>
      <c r="I172" s="14">
        <f t="shared" si="4"/>
        <v>0.69</v>
      </c>
      <c r="J172" s="14">
        <v>0.69</v>
      </c>
      <c r="K172" s="121">
        <f t="shared" si="5"/>
        <v>6.8999999999999995</v>
      </c>
      <c r="L172" s="127"/>
    </row>
    <row r="173" spans="1:12" ht="24" customHeight="1">
      <c r="A173" s="126"/>
      <c r="B173" s="119">
        <f>'Tax Invoice'!D169</f>
        <v>10</v>
      </c>
      <c r="C173" s="10" t="s">
        <v>914</v>
      </c>
      <c r="D173" s="10" t="s">
        <v>915</v>
      </c>
      <c r="E173" s="130" t="s">
        <v>33</v>
      </c>
      <c r="F173" s="170" t="s">
        <v>804</v>
      </c>
      <c r="G173" s="171"/>
      <c r="H173" s="11" t="s">
        <v>916</v>
      </c>
      <c r="I173" s="14">
        <f t="shared" si="4"/>
        <v>0.69</v>
      </c>
      <c r="J173" s="14">
        <v>0.69</v>
      </c>
      <c r="K173" s="121">
        <f t="shared" si="5"/>
        <v>6.8999999999999995</v>
      </c>
      <c r="L173" s="127"/>
    </row>
    <row r="174" spans="1:12" ht="24" customHeight="1">
      <c r="A174" s="126"/>
      <c r="B174" s="119">
        <f>'Tax Invoice'!D170</f>
        <v>5</v>
      </c>
      <c r="C174" s="10" t="s">
        <v>917</v>
      </c>
      <c r="D174" s="10" t="s">
        <v>918</v>
      </c>
      <c r="E174" s="130" t="s">
        <v>30</v>
      </c>
      <c r="F174" s="170"/>
      <c r="G174" s="171"/>
      <c r="H174" s="11" t="s">
        <v>919</v>
      </c>
      <c r="I174" s="14">
        <f t="shared" si="4"/>
        <v>3.88</v>
      </c>
      <c r="J174" s="14">
        <v>3.88</v>
      </c>
      <c r="K174" s="121">
        <f t="shared" si="5"/>
        <v>19.399999999999999</v>
      </c>
      <c r="L174" s="127"/>
    </row>
    <row r="175" spans="1:12" ht="24" customHeight="1">
      <c r="A175" s="126"/>
      <c r="B175" s="119">
        <f>'Tax Invoice'!D171</f>
        <v>5</v>
      </c>
      <c r="C175" s="10" t="s">
        <v>917</v>
      </c>
      <c r="D175" s="10" t="s">
        <v>918</v>
      </c>
      <c r="E175" s="130" t="s">
        <v>31</v>
      </c>
      <c r="F175" s="170"/>
      <c r="G175" s="171"/>
      <c r="H175" s="11" t="s">
        <v>919</v>
      </c>
      <c r="I175" s="14">
        <f t="shared" si="4"/>
        <v>3.88</v>
      </c>
      <c r="J175" s="14">
        <v>3.88</v>
      </c>
      <c r="K175" s="121">
        <f t="shared" si="5"/>
        <v>19.399999999999999</v>
      </c>
      <c r="L175" s="127"/>
    </row>
    <row r="176" spans="1:12" ht="24" customHeight="1">
      <c r="A176" s="126"/>
      <c r="B176" s="119">
        <f>'Tax Invoice'!D172</f>
        <v>10</v>
      </c>
      <c r="C176" s="10" t="s">
        <v>920</v>
      </c>
      <c r="D176" s="10" t="s">
        <v>921</v>
      </c>
      <c r="E176" s="130" t="s">
        <v>28</v>
      </c>
      <c r="F176" s="170"/>
      <c r="G176" s="171"/>
      <c r="H176" s="11" t="s">
        <v>922</v>
      </c>
      <c r="I176" s="14">
        <f t="shared" si="4"/>
        <v>0.49</v>
      </c>
      <c r="J176" s="14">
        <v>0.49</v>
      </c>
      <c r="K176" s="121">
        <f t="shared" si="5"/>
        <v>4.9000000000000004</v>
      </c>
      <c r="L176" s="127"/>
    </row>
    <row r="177" spans="1:12" ht="24" customHeight="1">
      <c r="A177" s="126"/>
      <c r="B177" s="119">
        <f>'Tax Invoice'!D173</f>
        <v>10</v>
      </c>
      <c r="C177" s="10" t="s">
        <v>920</v>
      </c>
      <c r="D177" s="10" t="s">
        <v>921</v>
      </c>
      <c r="E177" s="130" t="s">
        <v>657</v>
      </c>
      <c r="F177" s="170"/>
      <c r="G177" s="171"/>
      <c r="H177" s="11" t="s">
        <v>922</v>
      </c>
      <c r="I177" s="14">
        <f t="shared" si="4"/>
        <v>0.49</v>
      </c>
      <c r="J177" s="14">
        <v>0.49</v>
      </c>
      <c r="K177" s="121">
        <f t="shared" si="5"/>
        <v>4.9000000000000004</v>
      </c>
      <c r="L177" s="127"/>
    </row>
    <row r="178" spans="1:12" ht="24" customHeight="1">
      <c r="A178" s="126"/>
      <c r="B178" s="119">
        <f>'Tax Invoice'!D174</f>
        <v>10</v>
      </c>
      <c r="C178" s="10" t="s">
        <v>920</v>
      </c>
      <c r="D178" s="10" t="s">
        <v>921</v>
      </c>
      <c r="E178" s="130" t="s">
        <v>30</v>
      </c>
      <c r="F178" s="170"/>
      <c r="G178" s="171"/>
      <c r="H178" s="11" t="s">
        <v>922</v>
      </c>
      <c r="I178" s="14">
        <f t="shared" si="4"/>
        <v>0.49</v>
      </c>
      <c r="J178" s="14">
        <v>0.49</v>
      </c>
      <c r="K178" s="121">
        <f t="shared" si="5"/>
        <v>4.9000000000000004</v>
      </c>
      <c r="L178" s="127"/>
    </row>
    <row r="179" spans="1:12" ht="24" customHeight="1">
      <c r="A179" s="126"/>
      <c r="B179" s="119">
        <f>'Tax Invoice'!D175</f>
        <v>10</v>
      </c>
      <c r="C179" s="10" t="s">
        <v>920</v>
      </c>
      <c r="D179" s="10" t="s">
        <v>921</v>
      </c>
      <c r="E179" s="130" t="s">
        <v>72</v>
      </c>
      <c r="F179" s="170"/>
      <c r="G179" s="171"/>
      <c r="H179" s="11" t="s">
        <v>922</v>
      </c>
      <c r="I179" s="14">
        <f t="shared" si="4"/>
        <v>0.49</v>
      </c>
      <c r="J179" s="14">
        <v>0.49</v>
      </c>
      <c r="K179" s="121">
        <f t="shared" si="5"/>
        <v>4.9000000000000004</v>
      </c>
      <c r="L179" s="127"/>
    </row>
    <row r="180" spans="1:12" ht="24" customHeight="1">
      <c r="A180" s="126"/>
      <c r="B180" s="119">
        <f>'Tax Invoice'!D176</f>
        <v>10</v>
      </c>
      <c r="C180" s="10" t="s">
        <v>920</v>
      </c>
      <c r="D180" s="10" t="s">
        <v>921</v>
      </c>
      <c r="E180" s="130" t="s">
        <v>31</v>
      </c>
      <c r="F180" s="170"/>
      <c r="G180" s="171"/>
      <c r="H180" s="11" t="s">
        <v>922</v>
      </c>
      <c r="I180" s="14">
        <f t="shared" si="4"/>
        <v>0.49</v>
      </c>
      <c r="J180" s="14">
        <v>0.49</v>
      </c>
      <c r="K180" s="121">
        <f t="shared" si="5"/>
        <v>4.9000000000000004</v>
      </c>
      <c r="L180" s="127"/>
    </row>
    <row r="181" spans="1:12" ht="24" customHeight="1">
      <c r="A181" s="126"/>
      <c r="B181" s="119">
        <f>'Tax Invoice'!D177</f>
        <v>10</v>
      </c>
      <c r="C181" s="10" t="s">
        <v>920</v>
      </c>
      <c r="D181" s="10" t="s">
        <v>921</v>
      </c>
      <c r="E181" s="130" t="s">
        <v>95</v>
      </c>
      <c r="F181" s="170"/>
      <c r="G181" s="171"/>
      <c r="H181" s="11" t="s">
        <v>922</v>
      </c>
      <c r="I181" s="14">
        <f t="shared" si="4"/>
        <v>0.49</v>
      </c>
      <c r="J181" s="14">
        <v>0.49</v>
      </c>
      <c r="K181" s="121">
        <f t="shared" si="5"/>
        <v>4.9000000000000004</v>
      </c>
      <c r="L181" s="127"/>
    </row>
    <row r="182" spans="1:12" ht="24" customHeight="1">
      <c r="A182" s="126"/>
      <c r="B182" s="119">
        <f>'Tax Invoice'!D178</f>
        <v>10</v>
      </c>
      <c r="C182" s="10" t="s">
        <v>920</v>
      </c>
      <c r="D182" s="10" t="s">
        <v>921</v>
      </c>
      <c r="E182" s="130" t="s">
        <v>32</v>
      </c>
      <c r="F182" s="170"/>
      <c r="G182" s="171"/>
      <c r="H182" s="11" t="s">
        <v>922</v>
      </c>
      <c r="I182" s="14">
        <f t="shared" si="4"/>
        <v>0.49</v>
      </c>
      <c r="J182" s="14">
        <v>0.49</v>
      </c>
      <c r="K182" s="121">
        <f t="shared" si="5"/>
        <v>4.9000000000000004</v>
      </c>
      <c r="L182" s="127"/>
    </row>
    <row r="183" spans="1:12" ht="24" customHeight="1">
      <c r="A183" s="126"/>
      <c r="B183" s="119">
        <f>'Tax Invoice'!D179</f>
        <v>10</v>
      </c>
      <c r="C183" s="10" t="s">
        <v>920</v>
      </c>
      <c r="D183" s="10" t="s">
        <v>921</v>
      </c>
      <c r="E183" s="130" t="s">
        <v>33</v>
      </c>
      <c r="F183" s="170"/>
      <c r="G183" s="171"/>
      <c r="H183" s="11" t="s">
        <v>922</v>
      </c>
      <c r="I183" s="14">
        <f t="shared" si="4"/>
        <v>0.49</v>
      </c>
      <c r="J183" s="14">
        <v>0.49</v>
      </c>
      <c r="K183" s="121">
        <f t="shared" si="5"/>
        <v>4.9000000000000004</v>
      </c>
      <c r="L183" s="127"/>
    </row>
    <row r="184" spans="1:12" ht="24" customHeight="1">
      <c r="A184" s="126"/>
      <c r="B184" s="119">
        <f>'Tax Invoice'!D180</f>
        <v>10</v>
      </c>
      <c r="C184" s="10" t="s">
        <v>920</v>
      </c>
      <c r="D184" s="10" t="s">
        <v>921</v>
      </c>
      <c r="E184" s="130" t="s">
        <v>34</v>
      </c>
      <c r="F184" s="170"/>
      <c r="G184" s="171"/>
      <c r="H184" s="11" t="s">
        <v>922</v>
      </c>
      <c r="I184" s="14">
        <f t="shared" si="4"/>
        <v>0.49</v>
      </c>
      <c r="J184" s="14">
        <v>0.49</v>
      </c>
      <c r="K184" s="121">
        <f t="shared" si="5"/>
        <v>4.9000000000000004</v>
      </c>
      <c r="L184" s="127"/>
    </row>
    <row r="185" spans="1:12" ht="24" customHeight="1">
      <c r="A185" s="126"/>
      <c r="B185" s="119">
        <f>'Tax Invoice'!D181</f>
        <v>10</v>
      </c>
      <c r="C185" s="10" t="s">
        <v>920</v>
      </c>
      <c r="D185" s="10" t="s">
        <v>921</v>
      </c>
      <c r="E185" s="130" t="s">
        <v>50</v>
      </c>
      <c r="F185" s="170"/>
      <c r="G185" s="171"/>
      <c r="H185" s="11" t="s">
        <v>922</v>
      </c>
      <c r="I185" s="14">
        <f t="shared" si="4"/>
        <v>0.49</v>
      </c>
      <c r="J185" s="14">
        <v>0.49</v>
      </c>
      <c r="K185" s="121">
        <f t="shared" si="5"/>
        <v>4.9000000000000004</v>
      </c>
      <c r="L185" s="127"/>
    </row>
    <row r="186" spans="1:12" ht="36" customHeight="1">
      <c r="A186" s="126"/>
      <c r="B186" s="119">
        <f>'Tax Invoice'!D182</f>
        <v>5</v>
      </c>
      <c r="C186" s="10" t="s">
        <v>923</v>
      </c>
      <c r="D186" s="10" t="s">
        <v>924</v>
      </c>
      <c r="E186" s="130" t="s">
        <v>31</v>
      </c>
      <c r="F186" s="170"/>
      <c r="G186" s="171"/>
      <c r="H186" s="11" t="s">
        <v>925</v>
      </c>
      <c r="I186" s="14">
        <f t="shared" si="4"/>
        <v>1.1499999999999999</v>
      </c>
      <c r="J186" s="14">
        <v>1.1499999999999999</v>
      </c>
      <c r="K186" s="121">
        <f t="shared" si="5"/>
        <v>5.75</v>
      </c>
      <c r="L186" s="127"/>
    </row>
    <row r="187" spans="1:12" ht="24" customHeight="1">
      <c r="A187" s="126"/>
      <c r="B187" s="119">
        <f>'Tax Invoice'!D183</f>
        <v>10</v>
      </c>
      <c r="C187" s="10" t="s">
        <v>926</v>
      </c>
      <c r="D187" s="10" t="s">
        <v>927</v>
      </c>
      <c r="E187" s="130" t="s">
        <v>28</v>
      </c>
      <c r="F187" s="170" t="s">
        <v>804</v>
      </c>
      <c r="G187" s="171"/>
      <c r="H187" s="11" t="s">
        <v>928</v>
      </c>
      <c r="I187" s="14">
        <f t="shared" si="4"/>
        <v>0.59</v>
      </c>
      <c r="J187" s="14">
        <v>0.59</v>
      </c>
      <c r="K187" s="121">
        <f t="shared" si="5"/>
        <v>5.8999999999999995</v>
      </c>
      <c r="L187" s="127"/>
    </row>
    <row r="188" spans="1:12" ht="24" customHeight="1">
      <c r="A188" s="126"/>
      <c r="B188" s="119">
        <f>'Tax Invoice'!D184</f>
        <v>10</v>
      </c>
      <c r="C188" s="10" t="s">
        <v>926</v>
      </c>
      <c r="D188" s="10" t="s">
        <v>927</v>
      </c>
      <c r="E188" s="130" t="s">
        <v>30</v>
      </c>
      <c r="F188" s="170" t="s">
        <v>679</v>
      </c>
      <c r="G188" s="171"/>
      <c r="H188" s="11" t="s">
        <v>928</v>
      </c>
      <c r="I188" s="14">
        <f t="shared" si="4"/>
        <v>0.59</v>
      </c>
      <c r="J188" s="14">
        <v>0.59</v>
      </c>
      <c r="K188" s="121">
        <f t="shared" si="5"/>
        <v>5.8999999999999995</v>
      </c>
      <c r="L188" s="127"/>
    </row>
    <row r="189" spans="1:12" ht="24" customHeight="1">
      <c r="A189" s="126"/>
      <c r="B189" s="119">
        <f>'Tax Invoice'!D185</f>
        <v>20</v>
      </c>
      <c r="C189" s="10" t="s">
        <v>926</v>
      </c>
      <c r="D189" s="10" t="s">
        <v>927</v>
      </c>
      <c r="E189" s="130" t="s">
        <v>30</v>
      </c>
      <c r="F189" s="170" t="s">
        <v>278</v>
      </c>
      <c r="G189" s="171"/>
      <c r="H189" s="11" t="s">
        <v>928</v>
      </c>
      <c r="I189" s="14">
        <f t="shared" si="4"/>
        <v>0.59</v>
      </c>
      <c r="J189" s="14">
        <v>0.59</v>
      </c>
      <c r="K189" s="121">
        <f t="shared" si="5"/>
        <v>11.799999999999999</v>
      </c>
      <c r="L189" s="127"/>
    </row>
    <row r="190" spans="1:12" ht="24" customHeight="1">
      <c r="A190" s="126"/>
      <c r="B190" s="119">
        <f>'Tax Invoice'!D186</f>
        <v>10</v>
      </c>
      <c r="C190" s="10" t="s">
        <v>926</v>
      </c>
      <c r="D190" s="10" t="s">
        <v>927</v>
      </c>
      <c r="E190" s="130" t="s">
        <v>30</v>
      </c>
      <c r="F190" s="170" t="s">
        <v>804</v>
      </c>
      <c r="G190" s="171"/>
      <c r="H190" s="11" t="s">
        <v>928</v>
      </c>
      <c r="I190" s="14">
        <f t="shared" si="4"/>
        <v>0.59</v>
      </c>
      <c r="J190" s="14">
        <v>0.59</v>
      </c>
      <c r="K190" s="121">
        <f t="shared" si="5"/>
        <v>5.8999999999999995</v>
      </c>
      <c r="L190" s="127"/>
    </row>
    <row r="191" spans="1:12" ht="24" customHeight="1">
      <c r="A191" s="126"/>
      <c r="B191" s="119">
        <f>'Tax Invoice'!D187</f>
        <v>20</v>
      </c>
      <c r="C191" s="10" t="s">
        <v>926</v>
      </c>
      <c r="D191" s="10" t="s">
        <v>927</v>
      </c>
      <c r="E191" s="130" t="s">
        <v>31</v>
      </c>
      <c r="F191" s="170" t="s">
        <v>278</v>
      </c>
      <c r="G191" s="171"/>
      <c r="H191" s="11" t="s">
        <v>928</v>
      </c>
      <c r="I191" s="14">
        <f t="shared" si="4"/>
        <v>0.59</v>
      </c>
      <c r="J191" s="14">
        <v>0.59</v>
      </c>
      <c r="K191" s="121">
        <f t="shared" si="5"/>
        <v>11.799999999999999</v>
      </c>
      <c r="L191" s="127"/>
    </row>
    <row r="192" spans="1:12" ht="24" customHeight="1">
      <c r="A192" s="126"/>
      <c r="B192" s="119">
        <f>'Tax Invoice'!D188</f>
        <v>10</v>
      </c>
      <c r="C192" s="10" t="s">
        <v>926</v>
      </c>
      <c r="D192" s="10" t="s">
        <v>927</v>
      </c>
      <c r="E192" s="130" t="s">
        <v>31</v>
      </c>
      <c r="F192" s="170" t="s">
        <v>804</v>
      </c>
      <c r="G192" s="171"/>
      <c r="H192" s="11" t="s">
        <v>928</v>
      </c>
      <c r="I192" s="14">
        <f t="shared" si="4"/>
        <v>0.59</v>
      </c>
      <c r="J192" s="14">
        <v>0.59</v>
      </c>
      <c r="K192" s="121">
        <f t="shared" si="5"/>
        <v>5.8999999999999995</v>
      </c>
      <c r="L192" s="127"/>
    </row>
    <row r="193" spans="1:12" ht="24" customHeight="1">
      <c r="A193" s="126"/>
      <c r="B193" s="119">
        <f>'Tax Invoice'!D189</f>
        <v>10</v>
      </c>
      <c r="C193" s="10" t="s">
        <v>926</v>
      </c>
      <c r="D193" s="10" t="s">
        <v>927</v>
      </c>
      <c r="E193" s="130" t="s">
        <v>32</v>
      </c>
      <c r="F193" s="170" t="s">
        <v>804</v>
      </c>
      <c r="G193" s="171"/>
      <c r="H193" s="11" t="s">
        <v>928</v>
      </c>
      <c r="I193" s="14">
        <f t="shared" si="4"/>
        <v>0.59</v>
      </c>
      <c r="J193" s="14">
        <v>0.59</v>
      </c>
      <c r="K193" s="121">
        <f t="shared" si="5"/>
        <v>5.8999999999999995</v>
      </c>
      <c r="L193" s="127"/>
    </row>
    <row r="194" spans="1:12" ht="24" customHeight="1">
      <c r="A194" s="126"/>
      <c r="B194" s="119">
        <f>'Tax Invoice'!D190</f>
        <v>10</v>
      </c>
      <c r="C194" s="10" t="s">
        <v>929</v>
      </c>
      <c r="D194" s="10" t="s">
        <v>930</v>
      </c>
      <c r="E194" s="130" t="s">
        <v>28</v>
      </c>
      <c r="F194" s="170" t="s">
        <v>279</v>
      </c>
      <c r="G194" s="171"/>
      <c r="H194" s="11" t="s">
        <v>931</v>
      </c>
      <c r="I194" s="14">
        <f t="shared" si="4"/>
        <v>0.59</v>
      </c>
      <c r="J194" s="14">
        <v>0.59</v>
      </c>
      <c r="K194" s="121">
        <f t="shared" si="5"/>
        <v>5.8999999999999995</v>
      </c>
      <c r="L194" s="127"/>
    </row>
    <row r="195" spans="1:12" ht="24" customHeight="1">
      <c r="A195" s="126"/>
      <c r="B195" s="119">
        <f>'Tax Invoice'!D191</f>
        <v>10</v>
      </c>
      <c r="C195" s="10" t="s">
        <v>929</v>
      </c>
      <c r="D195" s="10" t="s">
        <v>930</v>
      </c>
      <c r="E195" s="130" t="s">
        <v>28</v>
      </c>
      <c r="F195" s="170" t="s">
        <v>679</v>
      </c>
      <c r="G195" s="171"/>
      <c r="H195" s="11" t="s">
        <v>931</v>
      </c>
      <c r="I195" s="14">
        <f t="shared" si="4"/>
        <v>0.59</v>
      </c>
      <c r="J195" s="14">
        <v>0.59</v>
      </c>
      <c r="K195" s="121">
        <f t="shared" si="5"/>
        <v>5.8999999999999995</v>
      </c>
      <c r="L195" s="127"/>
    </row>
    <row r="196" spans="1:12" ht="24" customHeight="1">
      <c r="A196" s="126"/>
      <c r="B196" s="119">
        <f>'Tax Invoice'!D192</f>
        <v>10</v>
      </c>
      <c r="C196" s="10" t="s">
        <v>929</v>
      </c>
      <c r="D196" s="10" t="s">
        <v>930</v>
      </c>
      <c r="E196" s="130" t="s">
        <v>30</v>
      </c>
      <c r="F196" s="170" t="s">
        <v>279</v>
      </c>
      <c r="G196" s="171"/>
      <c r="H196" s="11" t="s">
        <v>931</v>
      </c>
      <c r="I196" s="14">
        <f t="shared" si="4"/>
        <v>0.59</v>
      </c>
      <c r="J196" s="14">
        <v>0.59</v>
      </c>
      <c r="K196" s="121">
        <f t="shared" si="5"/>
        <v>5.8999999999999995</v>
      </c>
      <c r="L196" s="127"/>
    </row>
    <row r="197" spans="1:12" ht="24" customHeight="1">
      <c r="A197" s="126"/>
      <c r="B197" s="119">
        <f>'Tax Invoice'!D193</f>
        <v>10</v>
      </c>
      <c r="C197" s="10" t="s">
        <v>929</v>
      </c>
      <c r="D197" s="10" t="s">
        <v>930</v>
      </c>
      <c r="E197" s="130" t="s">
        <v>30</v>
      </c>
      <c r="F197" s="170" t="s">
        <v>679</v>
      </c>
      <c r="G197" s="171"/>
      <c r="H197" s="11" t="s">
        <v>931</v>
      </c>
      <c r="I197" s="14">
        <f t="shared" si="4"/>
        <v>0.59</v>
      </c>
      <c r="J197" s="14">
        <v>0.59</v>
      </c>
      <c r="K197" s="121">
        <f t="shared" si="5"/>
        <v>5.8999999999999995</v>
      </c>
      <c r="L197" s="127"/>
    </row>
    <row r="198" spans="1:12" ht="24" customHeight="1">
      <c r="A198" s="126"/>
      <c r="B198" s="119">
        <f>'Tax Invoice'!D194</f>
        <v>10</v>
      </c>
      <c r="C198" s="10" t="s">
        <v>929</v>
      </c>
      <c r="D198" s="10" t="s">
        <v>930</v>
      </c>
      <c r="E198" s="130" t="s">
        <v>31</v>
      </c>
      <c r="F198" s="170" t="s">
        <v>279</v>
      </c>
      <c r="G198" s="171"/>
      <c r="H198" s="11" t="s">
        <v>931</v>
      </c>
      <c r="I198" s="14">
        <f t="shared" si="4"/>
        <v>0.59</v>
      </c>
      <c r="J198" s="14">
        <v>0.59</v>
      </c>
      <c r="K198" s="121">
        <f t="shared" si="5"/>
        <v>5.8999999999999995</v>
      </c>
      <c r="L198" s="127"/>
    </row>
    <row r="199" spans="1:12" ht="24" customHeight="1">
      <c r="A199" s="126"/>
      <c r="B199" s="119">
        <f>'Tax Invoice'!D195</f>
        <v>10</v>
      </c>
      <c r="C199" s="10" t="s">
        <v>929</v>
      </c>
      <c r="D199" s="10" t="s">
        <v>930</v>
      </c>
      <c r="E199" s="130" t="s">
        <v>31</v>
      </c>
      <c r="F199" s="170" t="s">
        <v>679</v>
      </c>
      <c r="G199" s="171"/>
      <c r="H199" s="11" t="s">
        <v>931</v>
      </c>
      <c r="I199" s="14">
        <f t="shared" si="4"/>
        <v>0.59</v>
      </c>
      <c r="J199" s="14">
        <v>0.59</v>
      </c>
      <c r="K199" s="121">
        <f t="shared" si="5"/>
        <v>5.8999999999999995</v>
      </c>
      <c r="L199" s="127"/>
    </row>
    <row r="200" spans="1:12" ht="24" customHeight="1">
      <c r="A200" s="126"/>
      <c r="B200" s="119">
        <f>'Tax Invoice'!D196</f>
        <v>20</v>
      </c>
      <c r="C200" s="10" t="s">
        <v>932</v>
      </c>
      <c r="D200" s="10" t="s">
        <v>933</v>
      </c>
      <c r="E200" s="130" t="s">
        <v>30</v>
      </c>
      <c r="F200" s="170"/>
      <c r="G200" s="171"/>
      <c r="H200" s="11" t="s">
        <v>934</v>
      </c>
      <c r="I200" s="14">
        <f t="shared" si="4"/>
        <v>0.59</v>
      </c>
      <c r="J200" s="14">
        <v>0.59</v>
      </c>
      <c r="K200" s="121">
        <f t="shared" si="5"/>
        <v>11.799999999999999</v>
      </c>
      <c r="L200" s="127"/>
    </row>
    <row r="201" spans="1:12" ht="24" customHeight="1">
      <c r="A201" s="126"/>
      <c r="B201" s="119">
        <f>'Tax Invoice'!D197</f>
        <v>10</v>
      </c>
      <c r="C201" s="10" t="s">
        <v>935</v>
      </c>
      <c r="D201" s="10" t="s">
        <v>936</v>
      </c>
      <c r="E201" s="130" t="s">
        <v>30</v>
      </c>
      <c r="F201" s="170" t="s">
        <v>908</v>
      </c>
      <c r="G201" s="171"/>
      <c r="H201" s="11" t="s">
        <v>937</v>
      </c>
      <c r="I201" s="14">
        <f t="shared" si="4"/>
        <v>0.88</v>
      </c>
      <c r="J201" s="14">
        <v>0.88</v>
      </c>
      <c r="K201" s="121">
        <f t="shared" si="5"/>
        <v>8.8000000000000007</v>
      </c>
      <c r="L201" s="127"/>
    </row>
    <row r="202" spans="1:12" ht="24" customHeight="1">
      <c r="A202" s="126"/>
      <c r="B202" s="119">
        <f>'Tax Invoice'!D198</f>
        <v>10</v>
      </c>
      <c r="C202" s="10" t="s">
        <v>938</v>
      </c>
      <c r="D202" s="10" t="s">
        <v>939</v>
      </c>
      <c r="E202" s="130" t="s">
        <v>32</v>
      </c>
      <c r="F202" s="170"/>
      <c r="G202" s="171"/>
      <c r="H202" s="11" t="s">
        <v>940</v>
      </c>
      <c r="I202" s="14">
        <f t="shared" si="4"/>
        <v>0.55000000000000004</v>
      </c>
      <c r="J202" s="14">
        <v>0.55000000000000004</v>
      </c>
      <c r="K202" s="121">
        <f t="shared" si="5"/>
        <v>5.5</v>
      </c>
      <c r="L202" s="127"/>
    </row>
    <row r="203" spans="1:12" ht="24" customHeight="1">
      <c r="A203" s="126"/>
      <c r="B203" s="119">
        <f>'Tax Invoice'!D199</f>
        <v>10</v>
      </c>
      <c r="C203" s="10" t="s">
        <v>938</v>
      </c>
      <c r="D203" s="10" t="s">
        <v>939</v>
      </c>
      <c r="E203" s="130" t="s">
        <v>33</v>
      </c>
      <c r="F203" s="170"/>
      <c r="G203" s="171"/>
      <c r="H203" s="11" t="s">
        <v>940</v>
      </c>
      <c r="I203" s="14">
        <f t="shared" si="4"/>
        <v>0.55000000000000004</v>
      </c>
      <c r="J203" s="14">
        <v>0.55000000000000004</v>
      </c>
      <c r="K203" s="121">
        <f t="shared" si="5"/>
        <v>5.5</v>
      </c>
      <c r="L203" s="127"/>
    </row>
    <row r="204" spans="1:12" ht="24" customHeight="1">
      <c r="A204" s="126"/>
      <c r="B204" s="119">
        <f>'Tax Invoice'!D200</f>
        <v>10</v>
      </c>
      <c r="C204" s="10" t="s">
        <v>938</v>
      </c>
      <c r="D204" s="10" t="s">
        <v>939</v>
      </c>
      <c r="E204" s="130" t="s">
        <v>34</v>
      </c>
      <c r="F204" s="170"/>
      <c r="G204" s="171"/>
      <c r="H204" s="11" t="s">
        <v>940</v>
      </c>
      <c r="I204" s="14">
        <f t="shared" si="4"/>
        <v>0.55000000000000004</v>
      </c>
      <c r="J204" s="14">
        <v>0.55000000000000004</v>
      </c>
      <c r="K204" s="121">
        <f t="shared" si="5"/>
        <v>5.5</v>
      </c>
      <c r="L204" s="127"/>
    </row>
    <row r="205" spans="1:12" ht="24" customHeight="1">
      <c r="A205" s="126"/>
      <c r="B205" s="119">
        <f>'Tax Invoice'!D201</f>
        <v>10</v>
      </c>
      <c r="C205" s="10" t="s">
        <v>941</v>
      </c>
      <c r="D205" s="10" t="s">
        <v>942</v>
      </c>
      <c r="E205" s="130" t="s">
        <v>32</v>
      </c>
      <c r="F205" s="170"/>
      <c r="G205" s="171"/>
      <c r="H205" s="11" t="s">
        <v>943</v>
      </c>
      <c r="I205" s="14">
        <f t="shared" si="4"/>
        <v>3.29</v>
      </c>
      <c r="J205" s="14">
        <v>3.29</v>
      </c>
      <c r="K205" s="121">
        <f t="shared" si="5"/>
        <v>32.9</v>
      </c>
      <c r="L205" s="127"/>
    </row>
    <row r="206" spans="1:12" ht="24" customHeight="1">
      <c r="A206" s="126"/>
      <c r="B206" s="119">
        <f>'Tax Invoice'!D202</f>
        <v>10</v>
      </c>
      <c r="C206" s="10" t="s">
        <v>941</v>
      </c>
      <c r="D206" s="10" t="s">
        <v>942</v>
      </c>
      <c r="E206" s="130" t="s">
        <v>33</v>
      </c>
      <c r="F206" s="170"/>
      <c r="G206" s="171"/>
      <c r="H206" s="11" t="s">
        <v>943</v>
      </c>
      <c r="I206" s="14">
        <f t="shared" si="4"/>
        <v>3.29</v>
      </c>
      <c r="J206" s="14">
        <v>3.29</v>
      </c>
      <c r="K206" s="121">
        <f t="shared" si="5"/>
        <v>32.9</v>
      </c>
      <c r="L206" s="127"/>
    </row>
    <row r="207" spans="1:12" ht="24" customHeight="1">
      <c r="A207" s="126"/>
      <c r="B207" s="119">
        <f>'Tax Invoice'!D203</f>
        <v>10</v>
      </c>
      <c r="C207" s="10" t="s">
        <v>941</v>
      </c>
      <c r="D207" s="10" t="s">
        <v>942</v>
      </c>
      <c r="E207" s="130" t="s">
        <v>34</v>
      </c>
      <c r="F207" s="170"/>
      <c r="G207" s="171"/>
      <c r="H207" s="11" t="s">
        <v>943</v>
      </c>
      <c r="I207" s="14">
        <f t="shared" si="4"/>
        <v>3.29</v>
      </c>
      <c r="J207" s="14">
        <v>3.29</v>
      </c>
      <c r="K207" s="121">
        <f t="shared" si="5"/>
        <v>32.9</v>
      </c>
      <c r="L207" s="127"/>
    </row>
    <row r="208" spans="1:12" ht="24" customHeight="1">
      <c r="A208" s="126"/>
      <c r="B208" s="119">
        <f>'Tax Invoice'!D204</f>
        <v>10</v>
      </c>
      <c r="C208" s="10" t="s">
        <v>941</v>
      </c>
      <c r="D208" s="10" t="s">
        <v>942</v>
      </c>
      <c r="E208" s="130" t="s">
        <v>53</v>
      </c>
      <c r="F208" s="170"/>
      <c r="G208" s="171"/>
      <c r="H208" s="11" t="s">
        <v>943</v>
      </c>
      <c r="I208" s="14">
        <f t="shared" si="4"/>
        <v>3.29</v>
      </c>
      <c r="J208" s="14">
        <v>3.29</v>
      </c>
      <c r="K208" s="121">
        <f t="shared" si="5"/>
        <v>32.9</v>
      </c>
      <c r="L208" s="127"/>
    </row>
    <row r="209" spans="1:12" ht="24" customHeight="1">
      <c r="A209" s="126"/>
      <c r="B209" s="119">
        <f>'Tax Invoice'!D205</f>
        <v>10</v>
      </c>
      <c r="C209" s="10" t="s">
        <v>944</v>
      </c>
      <c r="D209" s="10" t="s">
        <v>945</v>
      </c>
      <c r="E209" s="130" t="s">
        <v>32</v>
      </c>
      <c r="F209" s="170"/>
      <c r="G209" s="171"/>
      <c r="H209" s="11" t="s">
        <v>946</v>
      </c>
      <c r="I209" s="14">
        <f t="shared" si="4"/>
        <v>0.89</v>
      </c>
      <c r="J209" s="14">
        <v>0.89</v>
      </c>
      <c r="K209" s="121">
        <f t="shared" si="5"/>
        <v>8.9</v>
      </c>
      <c r="L209" s="127"/>
    </row>
    <row r="210" spans="1:12" ht="24" customHeight="1">
      <c r="A210" s="126"/>
      <c r="B210" s="119">
        <f>'Tax Invoice'!D206</f>
        <v>10</v>
      </c>
      <c r="C210" s="10" t="s">
        <v>944</v>
      </c>
      <c r="D210" s="10" t="s">
        <v>945</v>
      </c>
      <c r="E210" s="130" t="s">
        <v>33</v>
      </c>
      <c r="F210" s="170"/>
      <c r="G210" s="171"/>
      <c r="H210" s="11" t="s">
        <v>946</v>
      </c>
      <c r="I210" s="14">
        <f t="shared" si="4"/>
        <v>0.89</v>
      </c>
      <c r="J210" s="14">
        <v>0.89</v>
      </c>
      <c r="K210" s="121">
        <f t="shared" si="5"/>
        <v>8.9</v>
      </c>
      <c r="L210" s="127"/>
    </row>
    <row r="211" spans="1:12" ht="24" customHeight="1">
      <c r="A211" s="126"/>
      <c r="B211" s="119">
        <f>'Tax Invoice'!D207</f>
        <v>10</v>
      </c>
      <c r="C211" s="10" t="s">
        <v>947</v>
      </c>
      <c r="D211" s="10" t="s">
        <v>948</v>
      </c>
      <c r="E211" s="130" t="s">
        <v>95</v>
      </c>
      <c r="F211" s="170"/>
      <c r="G211" s="171"/>
      <c r="H211" s="11" t="s">
        <v>949</v>
      </c>
      <c r="I211" s="14">
        <f t="shared" si="4"/>
        <v>0.59</v>
      </c>
      <c r="J211" s="14">
        <v>0.59</v>
      </c>
      <c r="K211" s="121">
        <f t="shared" si="5"/>
        <v>5.8999999999999995</v>
      </c>
      <c r="L211" s="127"/>
    </row>
    <row r="212" spans="1:12" ht="24" customHeight="1">
      <c r="A212" s="126"/>
      <c r="B212" s="119">
        <f>'Tax Invoice'!D208</f>
        <v>10</v>
      </c>
      <c r="C212" s="10" t="s">
        <v>947</v>
      </c>
      <c r="D212" s="10" t="s">
        <v>948</v>
      </c>
      <c r="E212" s="130" t="s">
        <v>32</v>
      </c>
      <c r="F212" s="170"/>
      <c r="G212" s="171"/>
      <c r="H212" s="11" t="s">
        <v>949</v>
      </c>
      <c r="I212" s="14">
        <f t="shared" si="4"/>
        <v>0.59</v>
      </c>
      <c r="J212" s="14">
        <v>0.59</v>
      </c>
      <c r="K212" s="121">
        <f t="shared" si="5"/>
        <v>5.8999999999999995</v>
      </c>
      <c r="L212" s="127"/>
    </row>
    <row r="213" spans="1:12" ht="24" customHeight="1">
      <c r="A213" s="126"/>
      <c r="B213" s="119">
        <f>'Tax Invoice'!D209</f>
        <v>10</v>
      </c>
      <c r="C213" s="10" t="s">
        <v>950</v>
      </c>
      <c r="D213" s="10" t="s">
        <v>951</v>
      </c>
      <c r="E213" s="130" t="s">
        <v>30</v>
      </c>
      <c r="F213" s="170" t="s">
        <v>804</v>
      </c>
      <c r="G213" s="171"/>
      <c r="H213" s="11" t="s">
        <v>952</v>
      </c>
      <c r="I213" s="14">
        <f t="shared" si="4"/>
        <v>0.64</v>
      </c>
      <c r="J213" s="14">
        <v>0.64</v>
      </c>
      <c r="K213" s="121">
        <f t="shared" si="5"/>
        <v>6.4</v>
      </c>
      <c r="L213" s="127"/>
    </row>
    <row r="214" spans="1:12" ht="24" customHeight="1">
      <c r="A214" s="126"/>
      <c r="B214" s="119">
        <f>'Tax Invoice'!D210</f>
        <v>10</v>
      </c>
      <c r="C214" s="10" t="s">
        <v>950</v>
      </c>
      <c r="D214" s="10" t="s">
        <v>951</v>
      </c>
      <c r="E214" s="130" t="s">
        <v>31</v>
      </c>
      <c r="F214" s="170" t="s">
        <v>277</v>
      </c>
      <c r="G214" s="171"/>
      <c r="H214" s="11" t="s">
        <v>952</v>
      </c>
      <c r="I214" s="14">
        <f t="shared" ref="I214:I277" si="6">J214*$N$1</f>
        <v>0.64</v>
      </c>
      <c r="J214" s="14">
        <v>0.64</v>
      </c>
      <c r="K214" s="121">
        <f t="shared" ref="K214:K277" si="7">I214*B214</f>
        <v>6.4</v>
      </c>
      <c r="L214" s="127"/>
    </row>
    <row r="215" spans="1:12" ht="24" customHeight="1">
      <c r="A215" s="126"/>
      <c r="B215" s="119">
        <f>'Tax Invoice'!D211</f>
        <v>10</v>
      </c>
      <c r="C215" s="10" t="s">
        <v>950</v>
      </c>
      <c r="D215" s="10" t="s">
        <v>951</v>
      </c>
      <c r="E215" s="130" t="s">
        <v>31</v>
      </c>
      <c r="F215" s="170" t="s">
        <v>804</v>
      </c>
      <c r="G215" s="171"/>
      <c r="H215" s="11" t="s">
        <v>952</v>
      </c>
      <c r="I215" s="14">
        <f t="shared" si="6"/>
        <v>0.64</v>
      </c>
      <c r="J215" s="14">
        <v>0.64</v>
      </c>
      <c r="K215" s="121">
        <f t="shared" si="7"/>
        <v>6.4</v>
      </c>
      <c r="L215" s="127"/>
    </row>
    <row r="216" spans="1:12" ht="24" customHeight="1">
      <c r="A216" s="126"/>
      <c r="B216" s="119">
        <f>'Tax Invoice'!D212</f>
        <v>10</v>
      </c>
      <c r="C216" s="10" t="s">
        <v>950</v>
      </c>
      <c r="D216" s="10" t="s">
        <v>951</v>
      </c>
      <c r="E216" s="130" t="s">
        <v>32</v>
      </c>
      <c r="F216" s="170" t="s">
        <v>277</v>
      </c>
      <c r="G216" s="171"/>
      <c r="H216" s="11" t="s">
        <v>952</v>
      </c>
      <c r="I216" s="14">
        <f t="shared" si="6"/>
        <v>0.64</v>
      </c>
      <c r="J216" s="14">
        <v>0.64</v>
      </c>
      <c r="K216" s="121">
        <f t="shared" si="7"/>
        <v>6.4</v>
      </c>
      <c r="L216" s="127"/>
    </row>
    <row r="217" spans="1:12" ht="24" customHeight="1">
      <c r="A217" s="126"/>
      <c r="B217" s="119">
        <f>'Tax Invoice'!D213</f>
        <v>10</v>
      </c>
      <c r="C217" s="10" t="s">
        <v>950</v>
      </c>
      <c r="D217" s="10" t="s">
        <v>951</v>
      </c>
      <c r="E217" s="130" t="s">
        <v>32</v>
      </c>
      <c r="F217" s="170" t="s">
        <v>804</v>
      </c>
      <c r="G217" s="171"/>
      <c r="H217" s="11" t="s">
        <v>952</v>
      </c>
      <c r="I217" s="14">
        <f t="shared" si="6"/>
        <v>0.64</v>
      </c>
      <c r="J217" s="14">
        <v>0.64</v>
      </c>
      <c r="K217" s="121">
        <f t="shared" si="7"/>
        <v>6.4</v>
      </c>
      <c r="L217" s="127"/>
    </row>
    <row r="218" spans="1:12" ht="24" customHeight="1">
      <c r="A218" s="126"/>
      <c r="B218" s="119">
        <f>'Tax Invoice'!D214</f>
        <v>10</v>
      </c>
      <c r="C218" s="10" t="s">
        <v>950</v>
      </c>
      <c r="D218" s="10" t="s">
        <v>951</v>
      </c>
      <c r="E218" s="130" t="s">
        <v>33</v>
      </c>
      <c r="F218" s="170" t="s">
        <v>679</v>
      </c>
      <c r="G218" s="171"/>
      <c r="H218" s="11" t="s">
        <v>952</v>
      </c>
      <c r="I218" s="14">
        <f t="shared" si="6"/>
        <v>0.64</v>
      </c>
      <c r="J218" s="14">
        <v>0.64</v>
      </c>
      <c r="K218" s="121">
        <f t="shared" si="7"/>
        <v>6.4</v>
      </c>
      <c r="L218" s="127"/>
    </row>
    <row r="219" spans="1:12" ht="24" customHeight="1">
      <c r="A219" s="126"/>
      <c r="B219" s="119">
        <f>'Tax Invoice'!D215</f>
        <v>10</v>
      </c>
      <c r="C219" s="10" t="s">
        <v>950</v>
      </c>
      <c r="D219" s="10" t="s">
        <v>951</v>
      </c>
      <c r="E219" s="130" t="s">
        <v>33</v>
      </c>
      <c r="F219" s="170" t="s">
        <v>277</v>
      </c>
      <c r="G219" s="171"/>
      <c r="H219" s="11" t="s">
        <v>952</v>
      </c>
      <c r="I219" s="14">
        <f t="shared" si="6"/>
        <v>0.64</v>
      </c>
      <c r="J219" s="14">
        <v>0.64</v>
      </c>
      <c r="K219" s="121">
        <f t="shared" si="7"/>
        <v>6.4</v>
      </c>
      <c r="L219" s="127"/>
    </row>
    <row r="220" spans="1:12" ht="24" customHeight="1">
      <c r="A220" s="126"/>
      <c r="B220" s="119">
        <f>'Tax Invoice'!D216</f>
        <v>10</v>
      </c>
      <c r="C220" s="10" t="s">
        <v>950</v>
      </c>
      <c r="D220" s="10" t="s">
        <v>951</v>
      </c>
      <c r="E220" s="130" t="s">
        <v>33</v>
      </c>
      <c r="F220" s="170" t="s">
        <v>804</v>
      </c>
      <c r="G220" s="171"/>
      <c r="H220" s="11" t="s">
        <v>952</v>
      </c>
      <c r="I220" s="14">
        <f t="shared" si="6"/>
        <v>0.64</v>
      </c>
      <c r="J220" s="14">
        <v>0.64</v>
      </c>
      <c r="K220" s="121">
        <f t="shared" si="7"/>
        <v>6.4</v>
      </c>
      <c r="L220" s="127"/>
    </row>
    <row r="221" spans="1:12" ht="24" customHeight="1">
      <c r="A221" s="126"/>
      <c r="B221" s="119">
        <f>'Tax Invoice'!D217</f>
        <v>5</v>
      </c>
      <c r="C221" s="10" t="s">
        <v>953</v>
      </c>
      <c r="D221" s="10" t="s">
        <v>954</v>
      </c>
      <c r="E221" s="130" t="s">
        <v>31</v>
      </c>
      <c r="F221" s="170" t="s">
        <v>279</v>
      </c>
      <c r="G221" s="171"/>
      <c r="H221" s="11" t="s">
        <v>955</v>
      </c>
      <c r="I221" s="14">
        <f t="shared" si="6"/>
        <v>0.99</v>
      </c>
      <c r="J221" s="14">
        <v>0.99</v>
      </c>
      <c r="K221" s="121">
        <f t="shared" si="7"/>
        <v>4.95</v>
      </c>
      <c r="L221" s="127"/>
    </row>
    <row r="222" spans="1:12" ht="24" customHeight="1">
      <c r="A222" s="126"/>
      <c r="B222" s="119">
        <f>'Tax Invoice'!D218</f>
        <v>5</v>
      </c>
      <c r="C222" s="10" t="s">
        <v>953</v>
      </c>
      <c r="D222" s="10" t="s">
        <v>954</v>
      </c>
      <c r="E222" s="130" t="s">
        <v>31</v>
      </c>
      <c r="F222" s="170" t="s">
        <v>278</v>
      </c>
      <c r="G222" s="171"/>
      <c r="H222" s="11" t="s">
        <v>955</v>
      </c>
      <c r="I222" s="14">
        <f t="shared" si="6"/>
        <v>0.99</v>
      </c>
      <c r="J222" s="14">
        <v>0.99</v>
      </c>
      <c r="K222" s="121">
        <f t="shared" si="7"/>
        <v>4.95</v>
      </c>
      <c r="L222" s="127"/>
    </row>
    <row r="223" spans="1:12" ht="24" customHeight="1">
      <c r="A223" s="126"/>
      <c r="B223" s="119">
        <f>'Tax Invoice'!D219</f>
        <v>5</v>
      </c>
      <c r="C223" s="10" t="s">
        <v>953</v>
      </c>
      <c r="D223" s="10" t="s">
        <v>954</v>
      </c>
      <c r="E223" s="130" t="s">
        <v>32</v>
      </c>
      <c r="F223" s="170" t="s">
        <v>278</v>
      </c>
      <c r="G223" s="171"/>
      <c r="H223" s="11" t="s">
        <v>955</v>
      </c>
      <c r="I223" s="14">
        <f t="shared" si="6"/>
        <v>0.99</v>
      </c>
      <c r="J223" s="14">
        <v>0.99</v>
      </c>
      <c r="K223" s="121">
        <f t="shared" si="7"/>
        <v>4.95</v>
      </c>
      <c r="L223" s="127"/>
    </row>
    <row r="224" spans="1:12" ht="24" customHeight="1">
      <c r="A224" s="126"/>
      <c r="B224" s="119">
        <f>'Tax Invoice'!D220</f>
        <v>5</v>
      </c>
      <c r="C224" s="10" t="s">
        <v>953</v>
      </c>
      <c r="D224" s="10" t="s">
        <v>954</v>
      </c>
      <c r="E224" s="130" t="s">
        <v>33</v>
      </c>
      <c r="F224" s="170" t="s">
        <v>279</v>
      </c>
      <c r="G224" s="171"/>
      <c r="H224" s="11" t="s">
        <v>955</v>
      </c>
      <c r="I224" s="14">
        <f t="shared" si="6"/>
        <v>0.99</v>
      </c>
      <c r="J224" s="14">
        <v>0.99</v>
      </c>
      <c r="K224" s="121">
        <f t="shared" si="7"/>
        <v>4.95</v>
      </c>
      <c r="L224" s="127"/>
    </row>
    <row r="225" spans="1:12" ht="24" customHeight="1">
      <c r="A225" s="126"/>
      <c r="B225" s="119">
        <f>'Tax Invoice'!D221</f>
        <v>10</v>
      </c>
      <c r="C225" s="10" t="s">
        <v>956</v>
      </c>
      <c r="D225" s="10" t="s">
        <v>957</v>
      </c>
      <c r="E225" s="130" t="s">
        <v>30</v>
      </c>
      <c r="F225" s="170" t="s">
        <v>908</v>
      </c>
      <c r="G225" s="171"/>
      <c r="H225" s="11" t="s">
        <v>958</v>
      </c>
      <c r="I225" s="14">
        <f t="shared" si="6"/>
        <v>0.92</v>
      </c>
      <c r="J225" s="14">
        <v>0.92</v>
      </c>
      <c r="K225" s="121">
        <f t="shared" si="7"/>
        <v>9.2000000000000011</v>
      </c>
      <c r="L225" s="127"/>
    </row>
    <row r="226" spans="1:12" ht="24" customHeight="1">
      <c r="A226" s="126"/>
      <c r="B226" s="119">
        <f>'Tax Invoice'!D222</f>
        <v>10</v>
      </c>
      <c r="C226" s="10" t="s">
        <v>956</v>
      </c>
      <c r="D226" s="10" t="s">
        <v>957</v>
      </c>
      <c r="E226" s="130" t="s">
        <v>31</v>
      </c>
      <c r="F226" s="170" t="s">
        <v>908</v>
      </c>
      <c r="G226" s="171"/>
      <c r="H226" s="11" t="s">
        <v>958</v>
      </c>
      <c r="I226" s="14">
        <f t="shared" si="6"/>
        <v>0.92</v>
      </c>
      <c r="J226" s="14">
        <v>0.92</v>
      </c>
      <c r="K226" s="121">
        <f t="shared" si="7"/>
        <v>9.2000000000000011</v>
      </c>
      <c r="L226" s="127"/>
    </row>
    <row r="227" spans="1:12" ht="24" customHeight="1">
      <c r="A227" s="126"/>
      <c r="B227" s="119">
        <f>'Tax Invoice'!D223</f>
        <v>10</v>
      </c>
      <c r="C227" s="10" t="s">
        <v>959</v>
      </c>
      <c r="D227" s="10" t="s">
        <v>960</v>
      </c>
      <c r="E227" s="130" t="s">
        <v>31</v>
      </c>
      <c r="F227" s="170"/>
      <c r="G227" s="171"/>
      <c r="H227" s="11" t="s">
        <v>961</v>
      </c>
      <c r="I227" s="14">
        <f t="shared" si="6"/>
        <v>0.64</v>
      </c>
      <c r="J227" s="14">
        <v>0.64</v>
      </c>
      <c r="K227" s="121">
        <f t="shared" si="7"/>
        <v>6.4</v>
      </c>
      <c r="L227" s="127"/>
    </row>
    <row r="228" spans="1:12" ht="24" customHeight="1">
      <c r="A228" s="126"/>
      <c r="B228" s="119">
        <f>'Tax Invoice'!D224</f>
        <v>10</v>
      </c>
      <c r="C228" s="10" t="s">
        <v>962</v>
      </c>
      <c r="D228" s="10" t="s">
        <v>963</v>
      </c>
      <c r="E228" s="130" t="s">
        <v>30</v>
      </c>
      <c r="F228" s="170"/>
      <c r="G228" s="171"/>
      <c r="H228" s="11" t="s">
        <v>964</v>
      </c>
      <c r="I228" s="14">
        <f t="shared" si="6"/>
        <v>1.49</v>
      </c>
      <c r="J228" s="14">
        <v>1.49</v>
      </c>
      <c r="K228" s="121">
        <f t="shared" si="7"/>
        <v>14.9</v>
      </c>
      <c r="L228" s="127"/>
    </row>
    <row r="229" spans="1:12" ht="24" customHeight="1">
      <c r="A229" s="126"/>
      <c r="B229" s="119">
        <f>'Tax Invoice'!D225</f>
        <v>10</v>
      </c>
      <c r="C229" s="10" t="s">
        <v>962</v>
      </c>
      <c r="D229" s="10" t="s">
        <v>963</v>
      </c>
      <c r="E229" s="130" t="s">
        <v>31</v>
      </c>
      <c r="F229" s="170"/>
      <c r="G229" s="171"/>
      <c r="H229" s="11" t="s">
        <v>964</v>
      </c>
      <c r="I229" s="14">
        <f t="shared" si="6"/>
        <v>1.49</v>
      </c>
      <c r="J229" s="14">
        <v>1.49</v>
      </c>
      <c r="K229" s="121">
        <f t="shared" si="7"/>
        <v>14.9</v>
      </c>
      <c r="L229" s="127"/>
    </row>
    <row r="230" spans="1:12" ht="24" customHeight="1">
      <c r="A230" s="126"/>
      <c r="B230" s="119">
        <f>'Tax Invoice'!D226</f>
        <v>10</v>
      </c>
      <c r="C230" s="10" t="s">
        <v>962</v>
      </c>
      <c r="D230" s="10" t="s">
        <v>963</v>
      </c>
      <c r="E230" s="130" t="s">
        <v>32</v>
      </c>
      <c r="F230" s="170"/>
      <c r="G230" s="171"/>
      <c r="H230" s="11" t="s">
        <v>964</v>
      </c>
      <c r="I230" s="14">
        <f t="shared" si="6"/>
        <v>1.49</v>
      </c>
      <c r="J230" s="14">
        <v>1.49</v>
      </c>
      <c r="K230" s="121">
        <f t="shared" si="7"/>
        <v>14.9</v>
      </c>
      <c r="L230" s="127"/>
    </row>
    <row r="231" spans="1:12" ht="24" customHeight="1">
      <c r="A231" s="126"/>
      <c r="B231" s="119">
        <f>'Tax Invoice'!D227</f>
        <v>8</v>
      </c>
      <c r="C231" s="10" t="s">
        <v>962</v>
      </c>
      <c r="D231" s="10" t="s">
        <v>963</v>
      </c>
      <c r="E231" s="130" t="s">
        <v>33</v>
      </c>
      <c r="F231" s="170"/>
      <c r="G231" s="171"/>
      <c r="H231" s="11" t="s">
        <v>964</v>
      </c>
      <c r="I231" s="14">
        <f t="shared" si="6"/>
        <v>1.49</v>
      </c>
      <c r="J231" s="14">
        <v>1.49</v>
      </c>
      <c r="K231" s="121">
        <f t="shared" si="7"/>
        <v>11.92</v>
      </c>
      <c r="L231" s="127"/>
    </row>
    <row r="232" spans="1:12" ht="24" customHeight="1">
      <c r="A232" s="126"/>
      <c r="B232" s="119">
        <f>'Tax Invoice'!D228</f>
        <v>10</v>
      </c>
      <c r="C232" s="10" t="s">
        <v>965</v>
      </c>
      <c r="D232" s="10" t="s">
        <v>966</v>
      </c>
      <c r="E232" s="130" t="s">
        <v>30</v>
      </c>
      <c r="F232" s="170"/>
      <c r="G232" s="171"/>
      <c r="H232" s="11" t="s">
        <v>967</v>
      </c>
      <c r="I232" s="14">
        <f t="shared" si="6"/>
        <v>0.68</v>
      </c>
      <c r="J232" s="14">
        <v>0.68</v>
      </c>
      <c r="K232" s="121">
        <f t="shared" si="7"/>
        <v>6.8000000000000007</v>
      </c>
      <c r="L232" s="127"/>
    </row>
    <row r="233" spans="1:12" ht="24" customHeight="1">
      <c r="A233" s="126"/>
      <c r="B233" s="119">
        <f>'Tax Invoice'!D229</f>
        <v>10</v>
      </c>
      <c r="C233" s="10" t="s">
        <v>965</v>
      </c>
      <c r="D233" s="10" t="s">
        <v>966</v>
      </c>
      <c r="E233" s="130" t="s">
        <v>31</v>
      </c>
      <c r="F233" s="170"/>
      <c r="G233" s="171"/>
      <c r="H233" s="11" t="s">
        <v>967</v>
      </c>
      <c r="I233" s="14">
        <f t="shared" si="6"/>
        <v>0.68</v>
      </c>
      <c r="J233" s="14">
        <v>0.68</v>
      </c>
      <c r="K233" s="121">
        <f t="shared" si="7"/>
        <v>6.8000000000000007</v>
      </c>
      <c r="L233" s="127"/>
    </row>
    <row r="234" spans="1:12" ht="12.75" customHeight="1">
      <c r="A234" s="126"/>
      <c r="B234" s="119">
        <f>'Tax Invoice'!D230</f>
        <v>6</v>
      </c>
      <c r="C234" s="10" t="s">
        <v>968</v>
      </c>
      <c r="D234" s="10" t="s">
        <v>969</v>
      </c>
      <c r="E234" s="130" t="s">
        <v>729</v>
      </c>
      <c r="F234" s="170"/>
      <c r="G234" s="171"/>
      <c r="H234" s="11" t="s">
        <v>970</v>
      </c>
      <c r="I234" s="14">
        <f t="shared" si="6"/>
        <v>1.19</v>
      </c>
      <c r="J234" s="14">
        <v>1.19</v>
      </c>
      <c r="K234" s="121">
        <f t="shared" si="7"/>
        <v>7.14</v>
      </c>
      <c r="L234" s="127"/>
    </row>
    <row r="235" spans="1:12" ht="12.75" customHeight="1">
      <c r="A235" s="126"/>
      <c r="B235" s="119">
        <f>'Tax Invoice'!D231</f>
        <v>6</v>
      </c>
      <c r="C235" s="10" t="s">
        <v>968</v>
      </c>
      <c r="D235" s="10" t="s">
        <v>971</v>
      </c>
      <c r="E235" s="130" t="s">
        <v>972</v>
      </c>
      <c r="F235" s="170"/>
      <c r="G235" s="171"/>
      <c r="H235" s="11" t="s">
        <v>970</v>
      </c>
      <c r="I235" s="14">
        <f t="shared" si="6"/>
        <v>1.24</v>
      </c>
      <c r="J235" s="14">
        <v>1.24</v>
      </c>
      <c r="K235" s="121">
        <f t="shared" si="7"/>
        <v>7.4399999999999995</v>
      </c>
      <c r="L235" s="127"/>
    </row>
    <row r="236" spans="1:12" ht="12.75" customHeight="1">
      <c r="A236" s="126"/>
      <c r="B236" s="119">
        <f>'Tax Invoice'!D232</f>
        <v>6</v>
      </c>
      <c r="C236" s="10" t="s">
        <v>968</v>
      </c>
      <c r="D236" s="10" t="s">
        <v>973</v>
      </c>
      <c r="E236" s="130" t="s">
        <v>745</v>
      </c>
      <c r="F236" s="170"/>
      <c r="G236" s="171"/>
      <c r="H236" s="11" t="s">
        <v>970</v>
      </c>
      <c r="I236" s="14">
        <f t="shared" si="6"/>
        <v>1.39</v>
      </c>
      <c r="J236" s="14">
        <v>1.39</v>
      </c>
      <c r="K236" s="121">
        <f t="shared" si="7"/>
        <v>8.34</v>
      </c>
      <c r="L236" s="127"/>
    </row>
    <row r="237" spans="1:12" ht="24" customHeight="1">
      <c r="A237" s="126"/>
      <c r="B237" s="119">
        <f>'Tax Invoice'!D233</f>
        <v>10</v>
      </c>
      <c r="C237" s="10" t="s">
        <v>974</v>
      </c>
      <c r="D237" s="10" t="s">
        <v>975</v>
      </c>
      <c r="E237" s="130" t="s">
        <v>740</v>
      </c>
      <c r="F237" s="170"/>
      <c r="G237" s="171"/>
      <c r="H237" s="11" t="s">
        <v>1580</v>
      </c>
      <c r="I237" s="14">
        <f t="shared" si="6"/>
        <v>1.59</v>
      </c>
      <c r="J237" s="14">
        <v>1.59</v>
      </c>
      <c r="K237" s="121">
        <f t="shared" si="7"/>
        <v>15.9</v>
      </c>
      <c r="L237" s="127"/>
    </row>
    <row r="238" spans="1:12" ht="12.75" customHeight="1">
      <c r="A238" s="126"/>
      <c r="B238" s="119">
        <f>'Tax Invoice'!D234</f>
        <v>10</v>
      </c>
      <c r="C238" s="10" t="s">
        <v>976</v>
      </c>
      <c r="D238" s="10" t="s">
        <v>977</v>
      </c>
      <c r="E238" s="130" t="s">
        <v>978</v>
      </c>
      <c r="F238" s="170"/>
      <c r="G238" s="171"/>
      <c r="H238" s="11" t="s">
        <v>979</v>
      </c>
      <c r="I238" s="14">
        <f t="shared" si="6"/>
        <v>1.39</v>
      </c>
      <c r="J238" s="14">
        <v>1.39</v>
      </c>
      <c r="K238" s="121">
        <f t="shared" si="7"/>
        <v>13.899999999999999</v>
      </c>
      <c r="L238" s="127"/>
    </row>
    <row r="239" spans="1:12" ht="12.75" customHeight="1">
      <c r="A239" s="126"/>
      <c r="B239" s="119">
        <f>'Tax Invoice'!D235</f>
        <v>10</v>
      </c>
      <c r="C239" s="10" t="s">
        <v>976</v>
      </c>
      <c r="D239" s="10" t="s">
        <v>980</v>
      </c>
      <c r="E239" s="130" t="s">
        <v>742</v>
      </c>
      <c r="F239" s="170"/>
      <c r="G239" s="171"/>
      <c r="H239" s="11" t="s">
        <v>979</v>
      </c>
      <c r="I239" s="14">
        <f t="shared" si="6"/>
        <v>2.2400000000000002</v>
      </c>
      <c r="J239" s="14">
        <v>2.2400000000000002</v>
      </c>
      <c r="K239" s="121">
        <f t="shared" si="7"/>
        <v>22.400000000000002</v>
      </c>
      <c r="L239" s="127"/>
    </row>
    <row r="240" spans="1:12" ht="12.75" customHeight="1">
      <c r="A240" s="126"/>
      <c r="B240" s="119">
        <f>'Tax Invoice'!D236</f>
        <v>10</v>
      </c>
      <c r="C240" s="10" t="s">
        <v>981</v>
      </c>
      <c r="D240" s="10" t="s">
        <v>982</v>
      </c>
      <c r="E240" s="130" t="s">
        <v>983</v>
      </c>
      <c r="F240" s="170"/>
      <c r="G240" s="171"/>
      <c r="H240" s="11" t="s">
        <v>984</v>
      </c>
      <c r="I240" s="14">
        <f t="shared" si="6"/>
        <v>2.29</v>
      </c>
      <c r="J240" s="14">
        <v>2.29</v>
      </c>
      <c r="K240" s="121">
        <f t="shared" si="7"/>
        <v>22.9</v>
      </c>
      <c r="L240" s="127"/>
    </row>
    <row r="241" spans="1:12" ht="12.75" customHeight="1">
      <c r="A241" s="126"/>
      <c r="B241" s="119">
        <f>'Tax Invoice'!D237</f>
        <v>2</v>
      </c>
      <c r="C241" s="10" t="s">
        <v>981</v>
      </c>
      <c r="D241" s="10" t="s">
        <v>985</v>
      </c>
      <c r="E241" s="130" t="s">
        <v>986</v>
      </c>
      <c r="F241" s="170"/>
      <c r="G241" s="171"/>
      <c r="H241" s="11" t="s">
        <v>984</v>
      </c>
      <c r="I241" s="14">
        <f t="shared" si="6"/>
        <v>4.1399999999999997</v>
      </c>
      <c r="J241" s="14">
        <v>4.1399999999999997</v>
      </c>
      <c r="K241" s="121">
        <f t="shared" si="7"/>
        <v>8.2799999999999994</v>
      </c>
      <c r="L241" s="127"/>
    </row>
    <row r="242" spans="1:12" ht="12.75" customHeight="1">
      <c r="A242" s="126"/>
      <c r="B242" s="119">
        <f>'Tax Invoice'!D238</f>
        <v>10</v>
      </c>
      <c r="C242" s="10" t="s">
        <v>987</v>
      </c>
      <c r="D242" s="10" t="s">
        <v>988</v>
      </c>
      <c r="E242" s="130" t="s">
        <v>733</v>
      </c>
      <c r="F242" s="170"/>
      <c r="G242" s="171"/>
      <c r="H242" s="11" t="s">
        <v>989</v>
      </c>
      <c r="I242" s="14">
        <f t="shared" si="6"/>
        <v>1.29</v>
      </c>
      <c r="J242" s="14">
        <v>1.29</v>
      </c>
      <c r="K242" s="121">
        <f t="shared" si="7"/>
        <v>12.9</v>
      </c>
      <c r="L242" s="127"/>
    </row>
    <row r="243" spans="1:12" ht="12.75" customHeight="1">
      <c r="A243" s="126"/>
      <c r="B243" s="119">
        <f>'Tax Invoice'!D239</f>
        <v>10</v>
      </c>
      <c r="C243" s="10" t="s">
        <v>987</v>
      </c>
      <c r="D243" s="10" t="s">
        <v>990</v>
      </c>
      <c r="E243" s="130" t="s">
        <v>978</v>
      </c>
      <c r="F243" s="170"/>
      <c r="G243" s="171"/>
      <c r="H243" s="11" t="s">
        <v>989</v>
      </c>
      <c r="I243" s="14">
        <f t="shared" si="6"/>
        <v>1.39</v>
      </c>
      <c r="J243" s="14">
        <v>1.39</v>
      </c>
      <c r="K243" s="121">
        <f t="shared" si="7"/>
        <v>13.899999999999999</v>
      </c>
      <c r="L243" s="127"/>
    </row>
    <row r="244" spans="1:12" ht="12.75" customHeight="1">
      <c r="A244" s="126"/>
      <c r="B244" s="119">
        <f>'Tax Invoice'!D240</f>
        <v>6</v>
      </c>
      <c r="C244" s="10" t="s">
        <v>987</v>
      </c>
      <c r="D244" s="10" t="s">
        <v>991</v>
      </c>
      <c r="E244" s="130" t="s">
        <v>738</v>
      </c>
      <c r="F244" s="170"/>
      <c r="G244" s="171"/>
      <c r="H244" s="11" t="s">
        <v>989</v>
      </c>
      <c r="I244" s="14">
        <f t="shared" si="6"/>
        <v>1.79</v>
      </c>
      <c r="J244" s="14">
        <v>1.79</v>
      </c>
      <c r="K244" s="121">
        <f t="shared" si="7"/>
        <v>10.74</v>
      </c>
      <c r="L244" s="127"/>
    </row>
    <row r="245" spans="1:12" ht="12.75" customHeight="1">
      <c r="A245" s="126"/>
      <c r="B245" s="119">
        <f>'Tax Invoice'!D241</f>
        <v>6</v>
      </c>
      <c r="C245" s="10" t="s">
        <v>987</v>
      </c>
      <c r="D245" s="10" t="s">
        <v>992</v>
      </c>
      <c r="E245" s="130" t="s">
        <v>742</v>
      </c>
      <c r="F245" s="170"/>
      <c r="G245" s="171"/>
      <c r="H245" s="11" t="s">
        <v>989</v>
      </c>
      <c r="I245" s="14">
        <f t="shared" si="6"/>
        <v>2.09</v>
      </c>
      <c r="J245" s="14">
        <v>2.09</v>
      </c>
      <c r="K245" s="121">
        <f t="shared" si="7"/>
        <v>12.54</v>
      </c>
      <c r="L245" s="127"/>
    </row>
    <row r="246" spans="1:12" ht="24" customHeight="1">
      <c r="A246" s="126"/>
      <c r="B246" s="119">
        <f>'Tax Invoice'!D242</f>
        <v>6</v>
      </c>
      <c r="C246" s="10" t="s">
        <v>993</v>
      </c>
      <c r="D246" s="10" t="s">
        <v>994</v>
      </c>
      <c r="E246" s="130" t="s">
        <v>735</v>
      </c>
      <c r="F246" s="170" t="s">
        <v>279</v>
      </c>
      <c r="G246" s="171"/>
      <c r="H246" s="11" t="s">
        <v>1581</v>
      </c>
      <c r="I246" s="14">
        <f t="shared" si="6"/>
        <v>1.99</v>
      </c>
      <c r="J246" s="14">
        <v>1.99</v>
      </c>
      <c r="K246" s="121">
        <f t="shared" si="7"/>
        <v>11.94</v>
      </c>
      <c r="L246" s="127"/>
    </row>
    <row r="247" spans="1:12" ht="24" customHeight="1">
      <c r="A247" s="126"/>
      <c r="B247" s="119">
        <f>'Tax Invoice'!D243</f>
        <v>6</v>
      </c>
      <c r="C247" s="10" t="s">
        <v>993</v>
      </c>
      <c r="D247" s="10" t="s">
        <v>995</v>
      </c>
      <c r="E247" s="130" t="s">
        <v>740</v>
      </c>
      <c r="F247" s="170" t="s">
        <v>278</v>
      </c>
      <c r="G247" s="171"/>
      <c r="H247" s="11" t="s">
        <v>1581</v>
      </c>
      <c r="I247" s="14">
        <f t="shared" si="6"/>
        <v>2.64</v>
      </c>
      <c r="J247" s="14">
        <v>2.64</v>
      </c>
      <c r="K247" s="121">
        <f t="shared" si="7"/>
        <v>15.84</v>
      </c>
      <c r="L247" s="127"/>
    </row>
    <row r="248" spans="1:12" ht="12.75" customHeight="1">
      <c r="A248" s="126"/>
      <c r="B248" s="119">
        <f>'Tax Invoice'!D244</f>
        <v>10</v>
      </c>
      <c r="C248" s="10" t="s">
        <v>996</v>
      </c>
      <c r="D248" s="10" t="s">
        <v>997</v>
      </c>
      <c r="E248" s="130" t="s">
        <v>745</v>
      </c>
      <c r="F248" s="170"/>
      <c r="G248" s="171"/>
      <c r="H248" s="11" t="s">
        <v>998</v>
      </c>
      <c r="I248" s="14">
        <f t="shared" si="6"/>
        <v>1.36</v>
      </c>
      <c r="J248" s="14">
        <v>1.36</v>
      </c>
      <c r="K248" s="121">
        <f t="shared" si="7"/>
        <v>13.600000000000001</v>
      </c>
      <c r="L248" s="127"/>
    </row>
    <row r="249" spans="1:12" ht="12.75" customHeight="1">
      <c r="A249" s="126"/>
      <c r="B249" s="119">
        <f>'Tax Invoice'!D245</f>
        <v>10</v>
      </c>
      <c r="C249" s="10" t="s">
        <v>996</v>
      </c>
      <c r="D249" s="10" t="s">
        <v>999</v>
      </c>
      <c r="E249" s="130" t="s">
        <v>738</v>
      </c>
      <c r="F249" s="170"/>
      <c r="G249" s="171"/>
      <c r="H249" s="11" t="s">
        <v>998</v>
      </c>
      <c r="I249" s="14">
        <f t="shared" si="6"/>
        <v>2.52</v>
      </c>
      <c r="J249" s="14">
        <v>2.52</v>
      </c>
      <c r="K249" s="121">
        <f t="shared" si="7"/>
        <v>25.2</v>
      </c>
      <c r="L249" s="127"/>
    </row>
    <row r="250" spans="1:12" ht="24" customHeight="1">
      <c r="A250" s="126"/>
      <c r="B250" s="119">
        <f>'Tax Invoice'!D246</f>
        <v>50</v>
      </c>
      <c r="C250" s="10" t="s">
        <v>1000</v>
      </c>
      <c r="D250" s="10" t="s">
        <v>1001</v>
      </c>
      <c r="E250" s="130"/>
      <c r="F250" s="170"/>
      <c r="G250" s="171"/>
      <c r="H250" s="11" t="s">
        <v>1002</v>
      </c>
      <c r="I250" s="14">
        <f t="shared" si="6"/>
        <v>0.79</v>
      </c>
      <c r="J250" s="14">
        <v>0.79</v>
      </c>
      <c r="K250" s="121">
        <f t="shared" si="7"/>
        <v>39.5</v>
      </c>
      <c r="L250" s="127"/>
    </row>
    <row r="251" spans="1:12" ht="24" customHeight="1">
      <c r="A251" s="126"/>
      <c r="B251" s="119">
        <f>'Tax Invoice'!D247</f>
        <v>20</v>
      </c>
      <c r="C251" s="10" t="s">
        <v>1003</v>
      </c>
      <c r="D251" s="10" t="s">
        <v>1004</v>
      </c>
      <c r="E251" s="130" t="s">
        <v>578</v>
      </c>
      <c r="F251" s="170"/>
      <c r="G251" s="171"/>
      <c r="H251" s="11" t="s">
        <v>1005</v>
      </c>
      <c r="I251" s="14">
        <f t="shared" si="6"/>
        <v>2.73</v>
      </c>
      <c r="J251" s="14">
        <v>2.73</v>
      </c>
      <c r="K251" s="121">
        <f t="shared" si="7"/>
        <v>54.6</v>
      </c>
      <c r="L251" s="127"/>
    </row>
    <row r="252" spans="1:12" ht="24" customHeight="1">
      <c r="A252" s="126"/>
      <c r="B252" s="119">
        <f>'Tax Invoice'!D248</f>
        <v>20</v>
      </c>
      <c r="C252" s="10" t="s">
        <v>1003</v>
      </c>
      <c r="D252" s="10" t="s">
        <v>1006</v>
      </c>
      <c r="E252" s="130" t="s">
        <v>1007</v>
      </c>
      <c r="F252" s="170"/>
      <c r="G252" s="171"/>
      <c r="H252" s="11" t="s">
        <v>1005</v>
      </c>
      <c r="I252" s="14">
        <f t="shared" si="6"/>
        <v>2.84</v>
      </c>
      <c r="J252" s="14">
        <v>2.84</v>
      </c>
      <c r="K252" s="121">
        <f t="shared" si="7"/>
        <v>56.8</v>
      </c>
      <c r="L252" s="127"/>
    </row>
    <row r="253" spans="1:12" ht="24" customHeight="1">
      <c r="A253" s="126"/>
      <c r="B253" s="119">
        <f>'Tax Invoice'!D249</f>
        <v>20</v>
      </c>
      <c r="C253" s="10" t="s">
        <v>1003</v>
      </c>
      <c r="D253" s="10" t="s">
        <v>1008</v>
      </c>
      <c r="E253" s="130" t="s">
        <v>1009</v>
      </c>
      <c r="F253" s="170"/>
      <c r="G253" s="171"/>
      <c r="H253" s="11" t="s">
        <v>1005</v>
      </c>
      <c r="I253" s="14">
        <f t="shared" si="6"/>
        <v>3.31</v>
      </c>
      <c r="J253" s="14">
        <v>3.31</v>
      </c>
      <c r="K253" s="121">
        <f t="shared" si="7"/>
        <v>66.2</v>
      </c>
      <c r="L253" s="127"/>
    </row>
    <row r="254" spans="1:12" ht="24" customHeight="1">
      <c r="A254" s="126"/>
      <c r="B254" s="119">
        <f>'Tax Invoice'!D250</f>
        <v>10</v>
      </c>
      <c r="C254" s="10" t="s">
        <v>1003</v>
      </c>
      <c r="D254" s="10" t="s">
        <v>1010</v>
      </c>
      <c r="E254" s="130" t="s">
        <v>304</v>
      </c>
      <c r="F254" s="170"/>
      <c r="G254" s="171"/>
      <c r="H254" s="11" t="s">
        <v>1005</v>
      </c>
      <c r="I254" s="14">
        <f t="shared" si="6"/>
        <v>3.81</v>
      </c>
      <c r="J254" s="14">
        <v>3.81</v>
      </c>
      <c r="K254" s="121">
        <f t="shared" si="7"/>
        <v>38.1</v>
      </c>
      <c r="L254" s="127"/>
    </row>
    <row r="255" spans="1:12" ht="24" customHeight="1">
      <c r="A255" s="126"/>
      <c r="B255" s="119">
        <f>'Tax Invoice'!D251</f>
        <v>20</v>
      </c>
      <c r="C255" s="10" t="s">
        <v>1011</v>
      </c>
      <c r="D255" s="10" t="s">
        <v>1012</v>
      </c>
      <c r="E255" s="130" t="s">
        <v>320</v>
      </c>
      <c r="F255" s="170"/>
      <c r="G255" s="171"/>
      <c r="H255" s="11" t="s">
        <v>1013</v>
      </c>
      <c r="I255" s="14">
        <f t="shared" si="6"/>
        <v>0.69</v>
      </c>
      <c r="J255" s="14">
        <v>0.69</v>
      </c>
      <c r="K255" s="121">
        <f t="shared" si="7"/>
        <v>13.799999999999999</v>
      </c>
      <c r="L255" s="127"/>
    </row>
    <row r="256" spans="1:12" ht="12.75" customHeight="1">
      <c r="A256" s="126"/>
      <c r="B256" s="119">
        <f>'Tax Invoice'!D252</f>
        <v>10</v>
      </c>
      <c r="C256" s="10" t="s">
        <v>1014</v>
      </c>
      <c r="D256" s="10" t="s">
        <v>1015</v>
      </c>
      <c r="E256" s="130" t="s">
        <v>300</v>
      </c>
      <c r="F256" s="170" t="s">
        <v>646</v>
      </c>
      <c r="G256" s="171"/>
      <c r="H256" s="11" t="s">
        <v>1016</v>
      </c>
      <c r="I256" s="14">
        <f t="shared" si="6"/>
        <v>0.69</v>
      </c>
      <c r="J256" s="14">
        <v>0.69</v>
      </c>
      <c r="K256" s="121">
        <f t="shared" si="7"/>
        <v>6.8999999999999995</v>
      </c>
      <c r="L256" s="127"/>
    </row>
    <row r="257" spans="1:12" ht="24" customHeight="1">
      <c r="A257" s="126"/>
      <c r="B257" s="119">
        <f>'Tax Invoice'!D253</f>
        <v>5</v>
      </c>
      <c r="C257" s="10" t="s">
        <v>1017</v>
      </c>
      <c r="D257" s="10" t="s">
        <v>1018</v>
      </c>
      <c r="E257" s="130"/>
      <c r="F257" s="170"/>
      <c r="G257" s="171"/>
      <c r="H257" s="11" t="s">
        <v>1019</v>
      </c>
      <c r="I257" s="14">
        <f t="shared" si="6"/>
        <v>1.69</v>
      </c>
      <c r="J257" s="14">
        <v>1.69</v>
      </c>
      <c r="K257" s="121">
        <f t="shared" si="7"/>
        <v>8.4499999999999993</v>
      </c>
      <c r="L257" s="127"/>
    </row>
    <row r="258" spans="1:12" ht="12.75" customHeight="1">
      <c r="A258" s="126"/>
      <c r="B258" s="119">
        <f>'Tax Invoice'!D254</f>
        <v>20</v>
      </c>
      <c r="C258" s="10" t="s">
        <v>1020</v>
      </c>
      <c r="D258" s="10" t="s">
        <v>1021</v>
      </c>
      <c r="E258" s="130" t="s">
        <v>30</v>
      </c>
      <c r="F258" s="170" t="s">
        <v>279</v>
      </c>
      <c r="G258" s="171"/>
      <c r="H258" s="11" t="s">
        <v>1022</v>
      </c>
      <c r="I258" s="14">
        <f t="shared" si="6"/>
        <v>0.23</v>
      </c>
      <c r="J258" s="14">
        <v>0.23</v>
      </c>
      <c r="K258" s="121">
        <f t="shared" si="7"/>
        <v>4.6000000000000005</v>
      </c>
      <c r="L258" s="127"/>
    </row>
    <row r="259" spans="1:12" ht="12.75" customHeight="1">
      <c r="A259" s="126"/>
      <c r="B259" s="119">
        <f>'Tax Invoice'!D255</f>
        <v>20</v>
      </c>
      <c r="C259" s="10" t="s">
        <v>1020</v>
      </c>
      <c r="D259" s="10" t="s">
        <v>1021</v>
      </c>
      <c r="E259" s="130" t="s">
        <v>30</v>
      </c>
      <c r="F259" s="170" t="s">
        <v>589</v>
      </c>
      <c r="G259" s="171"/>
      <c r="H259" s="11" t="s">
        <v>1022</v>
      </c>
      <c r="I259" s="14">
        <f t="shared" si="6"/>
        <v>0.23</v>
      </c>
      <c r="J259" s="14">
        <v>0.23</v>
      </c>
      <c r="K259" s="121">
        <f t="shared" si="7"/>
        <v>4.6000000000000005</v>
      </c>
      <c r="L259" s="127"/>
    </row>
    <row r="260" spans="1:12" ht="12.75" customHeight="1">
      <c r="A260" s="126"/>
      <c r="B260" s="119">
        <f>'Tax Invoice'!D256</f>
        <v>20</v>
      </c>
      <c r="C260" s="10" t="s">
        <v>1020</v>
      </c>
      <c r="D260" s="10" t="s">
        <v>1021</v>
      </c>
      <c r="E260" s="130" t="s">
        <v>30</v>
      </c>
      <c r="F260" s="170" t="s">
        <v>115</v>
      </c>
      <c r="G260" s="171"/>
      <c r="H260" s="11" t="s">
        <v>1022</v>
      </c>
      <c r="I260" s="14">
        <f t="shared" si="6"/>
        <v>0.23</v>
      </c>
      <c r="J260" s="14">
        <v>0.23</v>
      </c>
      <c r="K260" s="121">
        <f t="shared" si="7"/>
        <v>4.6000000000000005</v>
      </c>
      <c r="L260" s="127"/>
    </row>
    <row r="261" spans="1:12" ht="12.75" customHeight="1">
      <c r="A261" s="126"/>
      <c r="B261" s="119">
        <f>'Tax Invoice'!D257</f>
        <v>20</v>
      </c>
      <c r="C261" s="10" t="s">
        <v>1020</v>
      </c>
      <c r="D261" s="10" t="s">
        <v>1021</v>
      </c>
      <c r="E261" s="130" t="s">
        <v>31</v>
      </c>
      <c r="F261" s="170" t="s">
        <v>279</v>
      </c>
      <c r="G261" s="171"/>
      <c r="H261" s="11" t="s">
        <v>1022</v>
      </c>
      <c r="I261" s="14">
        <f t="shared" si="6"/>
        <v>0.23</v>
      </c>
      <c r="J261" s="14">
        <v>0.23</v>
      </c>
      <c r="K261" s="121">
        <f t="shared" si="7"/>
        <v>4.6000000000000005</v>
      </c>
      <c r="L261" s="127"/>
    </row>
    <row r="262" spans="1:12" ht="12.75" customHeight="1">
      <c r="A262" s="126"/>
      <c r="B262" s="119">
        <f>'Tax Invoice'!D258</f>
        <v>20</v>
      </c>
      <c r="C262" s="10" t="s">
        <v>1020</v>
      </c>
      <c r="D262" s="10" t="s">
        <v>1021</v>
      </c>
      <c r="E262" s="130" t="s">
        <v>31</v>
      </c>
      <c r="F262" s="170" t="s">
        <v>589</v>
      </c>
      <c r="G262" s="171"/>
      <c r="H262" s="11" t="s">
        <v>1022</v>
      </c>
      <c r="I262" s="14">
        <f t="shared" si="6"/>
        <v>0.23</v>
      </c>
      <c r="J262" s="14">
        <v>0.23</v>
      </c>
      <c r="K262" s="121">
        <f t="shared" si="7"/>
        <v>4.6000000000000005</v>
      </c>
      <c r="L262" s="127"/>
    </row>
    <row r="263" spans="1:12" ht="12.75" customHeight="1">
      <c r="A263" s="126"/>
      <c r="B263" s="119">
        <f>'Tax Invoice'!D259</f>
        <v>20</v>
      </c>
      <c r="C263" s="10" t="s">
        <v>1020</v>
      </c>
      <c r="D263" s="10" t="s">
        <v>1021</v>
      </c>
      <c r="E263" s="130" t="s">
        <v>31</v>
      </c>
      <c r="F263" s="170" t="s">
        <v>115</v>
      </c>
      <c r="G263" s="171"/>
      <c r="H263" s="11" t="s">
        <v>1022</v>
      </c>
      <c r="I263" s="14">
        <f t="shared" si="6"/>
        <v>0.23</v>
      </c>
      <c r="J263" s="14">
        <v>0.23</v>
      </c>
      <c r="K263" s="121">
        <f t="shared" si="7"/>
        <v>4.6000000000000005</v>
      </c>
      <c r="L263" s="127"/>
    </row>
    <row r="264" spans="1:12" ht="24" customHeight="1">
      <c r="A264" s="126"/>
      <c r="B264" s="119">
        <f>'Tax Invoice'!D260</f>
        <v>6</v>
      </c>
      <c r="C264" s="10" t="s">
        <v>1023</v>
      </c>
      <c r="D264" s="10" t="s">
        <v>1024</v>
      </c>
      <c r="E264" s="130" t="s">
        <v>1025</v>
      </c>
      <c r="F264" s="170"/>
      <c r="G264" s="171"/>
      <c r="H264" s="11" t="s">
        <v>1026</v>
      </c>
      <c r="I264" s="14">
        <f t="shared" si="6"/>
        <v>2.19</v>
      </c>
      <c r="J264" s="14">
        <v>2.19</v>
      </c>
      <c r="K264" s="121">
        <f t="shared" si="7"/>
        <v>13.14</v>
      </c>
      <c r="L264" s="127"/>
    </row>
    <row r="265" spans="1:12" ht="24" customHeight="1">
      <c r="A265" s="126"/>
      <c r="B265" s="119">
        <f>'Tax Invoice'!D261</f>
        <v>6</v>
      </c>
      <c r="C265" s="10" t="s">
        <v>1023</v>
      </c>
      <c r="D265" s="10" t="s">
        <v>1027</v>
      </c>
      <c r="E265" s="130" t="s">
        <v>733</v>
      </c>
      <c r="F265" s="170"/>
      <c r="G265" s="171"/>
      <c r="H265" s="11" t="s">
        <v>1026</v>
      </c>
      <c r="I265" s="14">
        <f t="shared" si="6"/>
        <v>2.64</v>
      </c>
      <c r="J265" s="14">
        <v>2.64</v>
      </c>
      <c r="K265" s="121">
        <f t="shared" si="7"/>
        <v>15.84</v>
      </c>
      <c r="L265" s="127"/>
    </row>
    <row r="266" spans="1:12" ht="24" customHeight="1">
      <c r="A266" s="126"/>
      <c r="B266" s="119">
        <f>'Tax Invoice'!D262</f>
        <v>6</v>
      </c>
      <c r="C266" s="10" t="s">
        <v>1023</v>
      </c>
      <c r="D266" s="10" t="s">
        <v>1028</v>
      </c>
      <c r="E266" s="130" t="s">
        <v>978</v>
      </c>
      <c r="F266" s="170"/>
      <c r="G266" s="171"/>
      <c r="H266" s="11" t="s">
        <v>1026</v>
      </c>
      <c r="I266" s="14">
        <f t="shared" si="6"/>
        <v>2.89</v>
      </c>
      <c r="J266" s="14">
        <v>2.89</v>
      </c>
      <c r="K266" s="121">
        <f t="shared" si="7"/>
        <v>17.34</v>
      </c>
      <c r="L266" s="127"/>
    </row>
    <row r="267" spans="1:12" ht="24" customHeight="1">
      <c r="A267" s="126"/>
      <c r="B267" s="119">
        <f>'Tax Invoice'!D263</f>
        <v>6</v>
      </c>
      <c r="C267" s="10" t="s">
        <v>1023</v>
      </c>
      <c r="D267" s="10" t="s">
        <v>1029</v>
      </c>
      <c r="E267" s="130" t="s">
        <v>1030</v>
      </c>
      <c r="F267" s="170"/>
      <c r="G267" s="171"/>
      <c r="H267" s="11" t="s">
        <v>1026</v>
      </c>
      <c r="I267" s="14">
        <f t="shared" si="6"/>
        <v>3.14</v>
      </c>
      <c r="J267" s="14">
        <v>3.14</v>
      </c>
      <c r="K267" s="121">
        <f t="shared" si="7"/>
        <v>18.84</v>
      </c>
      <c r="L267" s="127"/>
    </row>
    <row r="268" spans="1:12" ht="24" customHeight="1">
      <c r="A268" s="126"/>
      <c r="B268" s="119">
        <f>'Tax Invoice'!D264</f>
        <v>2</v>
      </c>
      <c r="C268" s="10" t="s">
        <v>1023</v>
      </c>
      <c r="D268" s="10" t="s">
        <v>1031</v>
      </c>
      <c r="E268" s="130" t="s">
        <v>738</v>
      </c>
      <c r="F268" s="170"/>
      <c r="G268" s="171"/>
      <c r="H268" s="11" t="s">
        <v>1026</v>
      </c>
      <c r="I268" s="14">
        <f t="shared" si="6"/>
        <v>3.64</v>
      </c>
      <c r="J268" s="14">
        <v>3.64</v>
      </c>
      <c r="K268" s="121">
        <f t="shared" si="7"/>
        <v>7.28</v>
      </c>
      <c r="L268" s="127"/>
    </row>
    <row r="269" spans="1:12" ht="24" customHeight="1">
      <c r="A269" s="126"/>
      <c r="B269" s="119">
        <f>'Tax Invoice'!D265</f>
        <v>2</v>
      </c>
      <c r="C269" s="10" t="s">
        <v>1023</v>
      </c>
      <c r="D269" s="10" t="s">
        <v>1032</v>
      </c>
      <c r="E269" s="130" t="s">
        <v>740</v>
      </c>
      <c r="F269" s="170"/>
      <c r="G269" s="171"/>
      <c r="H269" s="11" t="s">
        <v>1026</v>
      </c>
      <c r="I269" s="14">
        <f t="shared" si="6"/>
        <v>3.89</v>
      </c>
      <c r="J269" s="14">
        <v>3.89</v>
      </c>
      <c r="K269" s="121">
        <f t="shared" si="7"/>
        <v>7.78</v>
      </c>
      <c r="L269" s="127"/>
    </row>
    <row r="270" spans="1:12" ht="24" customHeight="1">
      <c r="A270" s="126"/>
      <c r="B270" s="119">
        <f>'Tax Invoice'!D266</f>
        <v>2</v>
      </c>
      <c r="C270" s="10" t="s">
        <v>1023</v>
      </c>
      <c r="D270" s="10" t="s">
        <v>1033</v>
      </c>
      <c r="E270" s="130" t="s">
        <v>742</v>
      </c>
      <c r="F270" s="170"/>
      <c r="G270" s="171"/>
      <c r="H270" s="11" t="s">
        <v>1026</v>
      </c>
      <c r="I270" s="14">
        <f t="shared" si="6"/>
        <v>4.1399999999999997</v>
      </c>
      <c r="J270" s="14">
        <v>4.1399999999999997</v>
      </c>
      <c r="K270" s="121">
        <f t="shared" si="7"/>
        <v>8.2799999999999994</v>
      </c>
      <c r="L270" s="127"/>
    </row>
    <row r="271" spans="1:12" ht="12.75" customHeight="1">
      <c r="A271" s="126"/>
      <c r="B271" s="119">
        <f>'Tax Invoice'!D267</f>
        <v>10</v>
      </c>
      <c r="C271" s="10" t="s">
        <v>1034</v>
      </c>
      <c r="D271" s="10" t="s">
        <v>1035</v>
      </c>
      <c r="E271" s="130" t="s">
        <v>978</v>
      </c>
      <c r="F271" s="170"/>
      <c r="G271" s="171"/>
      <c r="H271" s="11" t="s">
        <v>1036</v>
      </c>
      <c r="I271" s="14">
        <f t="shared" si="6"/>
        <v>2.44</v>
      </c>
      <c r="J271" s="14">
        <v>2.44</v>
      </c>
      <c r="K271" s="121">
        <f t="shared" si="7"/>
        <v>24.4</v>
      </c>
      <c r="L271" s="127"/>
    </row>
    <row r="272" spans="1:12" ht="12.75" customHeight="1">
      <c r="A272" s="126"/>
      <c r="B272" s="119">
        <f>'Tax Invoice'!D268</f>
        <v>10</v>
      </c>
      <c r="C272" s="10" t="s">
        <v>1034</v>
      </c>
      <c r="D272" s="10" t="s">
        <v>1037</v>
      </c>
      <c r="E272" s="130" t="s">
        <v>1030</v>
      </c>
      <c r="F272" s="170"/>
      <c r="G272" s="171"/>
      <c r="H272" s="11" t="s">
        <v>1036</v>
      </c>
      <c r="I272" s="14">
        <f t="shared" si="6"/>
        <v>2.79</v>
      </c>
      <c r="J272" s="14">
        <v>2.79</v>
      </c>
      <c r="K272" s="121">
        <f t="shared" si="7"/>
        <v>27.9</v>
      </c>
      <c r="L272" s="127"/>
    </row>
    <row r="273" spans="1:12" ht="12.75" customHeight="1">
      <c r="A273" s="126"/>
      <c r="B273" s="119">
        <f>'Tax Invoice'!D269</f>
        <v>10</v>
      </c>
      <c r="C273" s="10" t="s">
        <v>1038</v>
      </c>
      <c r="D273" s="10" t="s">
        <v>1039</v>
      </c>
      <c r="E273" s="130" t="s">
        <v>1025</v>
      </c>
      <c r="F273" s="170" t="s">
        <v>279</v>
      </c>
      <c r="G273" s="171"/>
      <c r="H273" s="11" t="s">
        <v>1040</v>
      </c>
      <c r="I273" s="14">
        <f t="shared" si="6"/>
        <v>0.24</v>
      </c>
      <c r="J273" s="14">
        <v>0.24</v>
      </c>
      <c r="K273" s="121">
        <f t="shared" si="7"/>
        <v>2.4</v>
      </c>
      <c r="L273" s="127"/>
    </row>
    <row r="274" spans="1:12" ht="24" customHeight="1">
      <c r="A274" s="126"/>
      <c r="B274" s="119">
        <f>'Tax Invoice'!D270</f>
        <v>6</v>
      </c>
      <c r="C274" s="10" t="s">
        <v>1041</v>
      </c>
      <c r="D274" s="10" t="s">
        <v>1042</v>
      </c>
      <c r="E274" s="130" t="s">
        <v>972</v>
      </c>
      <c r="F274" s="170" t="s">
        <v>112</v>
      </c>
      <c r="G274" s="171"/>
      <c r="H274" s="11" t="s">
        <v>1043</v>
      </c>
      <c r="I274" s="14">
        <f t="shared" si="6"/>
        <v>2.44</v>
      </c>
      <c r="J274" s="14">
        <v>2.44</v>
      </c>
      <c r="K274" s="121">
        <f t="shared" si="7"/>
        <v>14.64</v>
      </c>
      <c r="L274" s="127"/>
    </row>
    <row r="275" spans="1:12" ht="24" customHeight="1">
      <c r="A275" s="126"/>
      <c r="B275" s="119">
        <f>'Tax Invoice'!D271</f>
        <v>4</v>
      </c>
      <c r="C275" s="10" t="s">
        <v>1041</v>
      </c>
      <c r="D275" s="10" t="s">
        <v>1044</v>
      </c>
      <c r="E275" s="130" t="s">
        <v>738</v>
      </c>
      <c r="F275" s="170" t="s">
        <v>112</v>
      </c>
      <c r="G275" s="171"/>
      <c r="H275" s="11" t="s">
        <v>1043</v>
      </c>
      <c r="I275" s="14">
        <f t="shared" si="6"/>
        <v>5.99</v>
      </c>
      <c r="J275" s="14">
        <v>5.99</v>
      </c>
      <c r="K275" s="121">
        <f t="shared" si="7"/>
        <v>23.96</v>
      </c>
      <c r="L275" s="127"/>
    </row>
    <row r="276" spans="1:12" ht="36" customHeight="1">
      <c r="A276" s="126"/>
      <c r="B276" s="119">
        <f>'Tax Invoice'!D272</f>
        <v>10</v>
      </c>
      <c r="C276" s="10" t="s">
        <v>1045</v>
      </c>
      <c r="D276" s="10" t="s">
        <v>1046</v>
      </c>
      <c r="E276" s="130" t="s">
        <v>729</v>
      </c>
      <c r="F276" s="170" t="s">
        <v>218</v>
      </c>
      <c r="G276" s="171"/>
      <c r="H276" s="11" t="s">
        <v>1047</v>
      </c>
      <c r="I276" s="14">
        <f t="shared" si="6"/>
        <v>2.29</v>
      </c>
      <c r="J276" s="14">
        <v>2.29</v>
      </c>
      <c r="K276" s="121">
        <f t="shared" si="7"/>
        <v>22.9</v>
      </c>
      <c r="L276" s="127"/>
    </row>
    <row r="277" spans="1:12" ht="36" customHeight="1">
      <c r="A277" s="126"/>
      <c r="B277" s="119">
        <f>'Tax Invoice'!D273</f>
        <v>10</v>
      </c>
      <c r="C277" s="10" t="s">
        <v>1045</v>
      </c>
      <c r="D277" s="10" t="s">
        <v>1048</v>
      </c>
      <c r="E277" s="130" t="s">
        <v>972</v>
      </c>
      <c r="F277" s="170" t="s">
        <v>112</v>
      </c>
      <c r="G277" s="171"/>
      <c r="H277" s="11" t="s">
        <v>1047</v>
      </c>
      <c r="I277" s="14">
        <f t="shared" si="6"/>
        <v>2.54</v>
      </c>
      <c r="J277" s="14">
        <v>2.54</v>
      </c>
      <c r="K277" s="121">
        <f t="shared" si="7"/>
        <v>25.4</v>
      </c>
      <c r="L277" s="127"/>
    </row>
    <row r="278" spans="1:12" ht="36" customHeight="1">
      <c r="A278" s="126"/>
      <c r="B278" s="119">
        <f>'Tax Invoice'!D274</f>
        <v>10</v>
      </c>
      <c r="C278" s="10" t="s">
        <v>1045</v>
      </c>
      <c r="D278" s="10" t="s">
        <v>1049</v>
      </c>
      <c r="E278" s="130" t="s">
        <v>745</v>
      </c>
      <c r="F278" s="170" t="s">
        <v>112</v>
      </c>
      <c r="G278" s="171"/>
      <c r="H278" s="11" t="s">
        <v>1047</v>
      </c>
      <c r="I278" s="14">
        <f t="shared" ref="I278:I341" si="8">J278*$N$1</f>
        <v>3.39</v>
      </c>
      <c r="J278" s="14">
        <v>3.39</v>
      </c>
      <c r="K278" s="121">
        <f t="shared" ref="K278:K341" si="9">I278*B278</f>
        <v>33.9</v>
      </c>
      <c r="L278" s="127"/>
    </row>
    <row r="279" spans="1:12" ht="36" customHeight="1">
      <c r="A279" s="126"/>
      <c r="B279" s="119">
        <f>'Tax Invoice'!D275</f>
        <v>10</v>
      </c>
      <c r="C279" s="10" t="s">
        <v>1045</v>
      </c>
      <c r="D279" s="10" t="s">
        <v>1050</v>
      </c>
      <c r="E279" s="130" t="s">
        <v>733</v>
      </c>
      <c r="F279" s="170" t="s">
        <v>112</v>
      </c>
      <c r="G279" s="171"/>
      <c r="H279" s="11" t="s">
        <v>1047</v>
      </c>
      <c r="I279" s="14">
        <f t="shared" si="8"/>
        <v>3.89</v>
      </c>
      <c r="J279" s="14">
        <v>3.89</v>
      </c>
      <c r="K279" s="121">
        <f t="shared" si="9"/>
        <v>38.9</v>
      </c>
      <c r="L279" s="127"/>
    </row>
    <row r="280" spans="1:12" ht="36" customHeight="1">
      <c r="A280" s="126"/>
      <c r="B280" s="119">
        <f>'Tax Invoice'!D276</f>
        <v>10</v>
      </c>
      <c r="C280" s="10" t="s">
        <v>1045</v>
      </c>
      <c r="D280" s="10" t="s">
        <v>1051</v>
      </c>
      <c r="E280" s="130" t="s">
        <v>978</v>
      </c>
      <c r="F280" s="170" t="s">
        <v>112</v>
      </c>
      <c r="G280" s="171"/>
      <c r="H280" s="11" t="s">
        <v>1047</v>
      </c>
      <c r="I280" s="14">
        <f t="shared" si="8"/>
        <v>4.49</v>
      </c>
      <c r="J280" s="14">
        <v>4.49</v>
      </c>
      <c r="K280" s="121">
        <f t="shared" si="9"/>
        <v>44.900000000000006</v>
      </c>
      <c r="L280" s="127"/>
    </row>
    <row r="281" spans="1:12" ht="36" customHeight="1">
      <c r="A281" s="126"/>
      <c r="B281" s="119">
        <f>'Tax Invoice'!D277</f>
        <v>6</v>
      </c>
      <c r="C281" s="10" t="s">
        <v>1045</v>
      </c>
      <c r="D281" s="10" t="s">
        <v>1052</v>
      </c>
      <c r="E281" s="130" t="s">
        <v>740</v>
      </c>
      <c r="F281" s="170" t="s">
        <v>112</v>
      </c>
      <c r="G281" s="171"/>
      <c r="H281" s="11" t="s">
        <v>1047</v>
      </c>
      <c r="I281" s="14">
        <f t="shared" si="8"/>
        <v>6.14</v>
      </c>
      <c r="J281" s="14">
        <v>6.14</v>
      </c>
      <c r="K281" s="121">
        <f t="shared" si="9"/>
        <v>36.839999999999996</v>
      </c>
      <c r="L281" s="127"/>
    </row>
    <row r="282" spans="1:12" ht="24" customHeight="1">
      <c r="A282" s="126"/>
      <c r="B282" s="119">
        <f>'Tax Invoice'!D278</f>
        <v>6</v>
      </c>
      <c r="C282" s="10" t="s">
        <v>1053</v>
      </c>
      <c r="D282" s="10" t="s">
        <v>1054</v>
      </c>
      <c r="E282" s="130" t="s">
        <v>972</v>
      </c>
      <c r="F282" s="170"/>
      <c r="G282" s="171"/>
      <c r="H282" s="11" t="s">
        <v>1055</v>
      </c>
      <c r="I282" s="14">
        <f t="shared" si="8"/>
        <v>1.39</v>
      </c>
      <c r="J282" s="14">
        <v>1.39</v>
      </c>
      <c r="K282" s="121">
        <f t="shared" si="9"/>
        <v>8.34</v>
      </c>
      <c r="L282" s="127"/>
    </row>
    <row r="283" spans="1:12" ht="24" customHeight="1">
      <c r="A283" s="126"/>
      <c r="B283" s="119">
        <f>'Tax Invoice'!D279</f>
        <v>6</v>
      </c>
      <c r="C283" s="10" t="s">
        <v>1053</v>
      </c>
      <c r="D283" s="10" t="s">
        <v>1056</v>
      </c>
      <c r="E283" s="130" t="s">
        <v>1025</v>
      </c>
      <c r="F283" s="170"/>
      <c r="G283" s="171"/>
      <c r="H283" s="11" t="s">
        <v>1055</v>
      </c>
      <c r="I283" s="14">
        <f t="shared" si="8"/>
        <v>1.49</v>
      </c>
      <c r="J283" s="14">
        <v>1.49</v>
      </c>
      <c r="K283" s="121">
        <f t="shared" si="9"/>
        <v>8.94</v>
      </c>
      <c r="L283" s="127"/>
    </row>
    <row r="284" spans="1:12" ht="24" customHeight="1">
      <c r="A284" s="126"/>
      <c r="B284" s="119">
        <f>'Tax Invoice'!D280</f>
        <v>6</v>
      </c>
      <c r="C284" s="10" t="s">
        <v>1053</v>
      </c>
      <c r="D284" s="10" t="s">
        <v>1057</v>
      </c>
      <c r="E284" s="130" t="s">
        <v>745</v>
      </c>
      <c r="F284" s="170"/>
      <c r="G284" s="171"/>
      <c r="H284" s="11" t="s">
        <v>1055</v>
      </c>
      <c r="I284" s="14">
        <f t="shared" si="8"/>
        <v>1.64</v>
      </c>
      <c r="J284" s="14">
        <v>1.64</v>
      </c>
      <c r="K284" s="121">
        <f t="shared" si="9"/>
        <v>9.84</v>
      </c>
      <c r="L284" s="127"/>
    </row>
    <row r="285" spans="1:12" ht="12.75" customHeight="1">
      <c r="A285" s="126"/>
      <c r="B285" s="119">
        <f>'Tax Invoice'!D281</f>
        <v>6</v>
      </c>
      <c r="C285" s="10" t="s">
        <v>1058</v>
      </c>
      <c r="D285" s="10" t="s">
        <v>1059</v>
      </c>
      <c r="E285" s="130" t="s">
        <v>1025</v>
      </c>
      <c r="F285" s="170"/>
      <c r="G285" s="171"/>
      <c r="H285" s="11" t="s">
        <v>1060</v>
      </c>
      <c r="I285" s="14">
        <f t="shared" si="8"/>
        <v>1.1399999999999999</v>
      </c>
      <c r="J285" s="14">
        <v>1.1399999999999999</v>
      </c>
      <c r="K285" s="121">
        <f t="shared" si="9"/>
        <v>6.84</v>
      </c>
      <c r="L285" s="127"/>
    </row>
    <row r="286" spans="1:12" ht="12.75" customHeight="1">
      <c r="A286" s="126"/>
      <c r="B286" s="119">
        <f>'Tax Invoice'!D282</f>
        <v>6</v>
      </c>
      <c r="C286" s="10" t="s">
        <v>1058</v>
      </c>
      <c r="D286" s="10" t="s">
        <v>1061</v>
      </c>
      <c r="E286" s="130" t="s">
        <v>745</v>
      </c>
      <c r="F286" s="170"/>
      <c r="G286" s="171"/>
      <c r="H286" s="11" t="s">
        <v>1060</v>
      </c>
      <c r="I286" s="14">
        <f t="shared" si="8"/>
        <v>1.29</v>
      </c>
      <c r="J286" s="14">
        <v>1.29</v>
      </c>
      <c r="K286" s="121">
        <f t="shared" si="9"/>
        <v>7.74</v>
      </c>
      <c r="L286" s="127"/>
    </row>
    <row r="287" spans="1:12" ht="12.75" customHeight="1">
      <c r="A287" s="126"/>
      <c r="B287" s="119">
        <f>'Tax Invoice'!D283</f>
        <v>6</v>
      </c>
      <c r="C287" s="10" t="s">
        <v>1062</v>
      </c>
      <c r="D287" s="10" t="s">
        <v>1063</v>
      </c>
      <c r="E287" s="130" t="s">
        <v>738</v>
      </c>
      <c r="F287" s="170"/>
      <c r="G287" s="171"/>
      <c r="H287" s="11" t="s">
        <v>1064</v>
      </c>
      <c r="I287" s="14">
        <f t="shared" si="8"/>
        <v>2.04</v>
      </c>
      <c r="J287" s="14">
        <v>2.04</v>
      </c>
      <c r="K287" s="121">
        <f t="shared" si="9"/>
        <v>12.24</v>
      </c>
      <c r="L287" s="127"/>
    </row>
    <row r="288" spans="1:12" ht="24" customHeight="1">
      <c r="A288" s="126"/>
      <c r="B288" s="119">
        <f>'Tax Invoice'!D284</f>
        <v>6</v>
      </c>
      <c r="C288" s="10" t="s">
        <v>1065</v>
      </c>
      <c r="D288" s="10" t="s">
        <v>1066</v>
      </c>
      <c r="E288" s="130" t="s">
        <v>972</v>
      </c>
      <c r="F288" s="170" t="s">
        <v>824</v>
      </c>
      <c r="G288" s="171"/>
      <c r="H288" s="11" t="s">
        <v>1067</v>
      </c>
      <c r="I288" s="14">
        <f t="shared" si="8"/>
        <v>3.29</v>
      </c>
      <c r="J288" s="14">
        <v>3.29</v>
      </c>
      <c r="K288" s="121">
        <f t="shared" si="9"/>
        <v>19.740000000000002</v>
      </c>
      <c r="L288" s="127"/>
    </row>
    <row r="289" spans="1:12" ht="36" customHeight="1">
      <c r="A289" s="126"/>
      <c r="B289" s="119">
        <f>'Tax Invoice'!D285</f>
        <v>10</v>
      </c>
      <c r="C289" s="10" t="s">
        <v>1068</v>
      </c>
      <c r="D289" s="10" t="s">
        <v>1069</v>
      </c>
      <c r="E289" s="130" t="s">
        <v>733</v>
      </c>
      <c r="F289" s="170" t="s">
        <v>279</v>
      </c>
      <c r="G289" s="171"/>
      <c r="H289" s="11" t="s">
        <v>1070</v>
      </c>
      <c r="I289" s="14">
        <f t="shared" si="8"/>
        <v>2.92</v>
      </c>
      <c r="J289" s="14">
        <v>2.92</v>
      </c>
      <c r="K289" s="121">
        <f t="shared" si="9"/>
        <v>29.2</v>
      </c>
      <c r="L289" s="127"/>
    </row>
    <row r="290" spans="1:12" ht="36" customHeight="1">
      <c r="A290" s="126"/>
      <c r="B290" s="119">
        <f>'Tax Invoice'!D286</f>
        <v>10</v>
      </c>
      <c r="C290" s="10" t="s">
        <v>1068</v>
      </c>
      <c r="D290" s="10" t="s">
        <v>1069</v>
      </c>
      <c r="E290" s="130" t="s">
        <v>733</v>
      </c>
      <c r="F290" s="170" t="s">
        <v>278</v>
      </c>
      <c r="G290" s="171"/>
      <c r="H290" s="11" t="s">
        <v>1070</v>
      </c>
      <c r="I290" s="14">
        <f t="shared" si="8"/>
        <v>2.92</v>
      </c>
      <c r="J290" s="14">
        <v>2.92</v>
      </c>
      <c r="K290" s="121">
        <f t="shared" si="9"/>
        <v>29.2</v>
      </c>
      <c r="L290" s="127"/>
    </row>
    <row r="291" spans="1:12" ht="12.75" customHeight="1">
      <c r="A291" s="126"/>
      <c r="B291" s="119">
        <f>'Tax Invoice'!D287</f>
        <v>20</v>
      </c>
      <c r="C291" s="10" t="s">
        <v>1071</v>
      </c>
      <c r="D291" s="10" t="s">
        <v>1072</v>
      </c>
      <c r="E291" s="130" t="s">
        <v>785</v>
      </c>
      <c r="F291" s="170" t="s">
        <v>679</v>
      </c>
      <c r="G291" s="171"/>
      <c r="H291" s="11" t="s">
        <v>1073</v>
      </c>
      <c r="I291" s="14">
        <f t="shared" si="8"/>
        <v>0.36</v>
      </c>
      <c r="J291" s="14">
        <v>0.36</v>
      </c>
      <c r="K291" s="121">
        <f t="shared" si="9"/>
        <v>7.1999999999999993</v>
      </c>
      <c r="L291" s="127"/>
    </row>
    <row r="292" spans="1:12" ht="12.75" customHeight="1">
      <c r="A292" s="126"/>
      <c r="B292" s="119">
        <f>'Tax Invoice'!D288</f>
        <v>10</v>
      </c>
      <c r="C292" s="10" t="s">
        <v>1071</v>
      </c>
      <c r="D292" s="10" t="s">
        <v>1074</v>
      </c>
      <c r="E292" s="130" t="s">
        <v>729</v>
      </c>
      <c r="F292" s="170" t="s">
        <v>1075</v>
      </c>
      <c r="G292" s="171"/>
      <c r="H292" s="11" t="s">
        <v>1073</v>
      </c>
      <c r="I292" s="14">
        <f t="shared" si="8"/>
        <v>0.38</v>
      </c>
      <c r="J292" s="14">
        <v>0.38</v>
      </c>
      <c r="K292" s="121">
        <f t="shared" si="9"/>
        <v>3.8</v>
      </c>
      <c r="L292" s="127"/>
    </row>
    <row r="293" spans="1:12" ht="12.75" customHeight="1">
      <c r="A293" s="126"/>
      <c r="B293" s="119">
        <f>'Tax Invoice'!D289</f>
        <v>50</v>
      </c>
      <c r="C293" s="10" t="s">
        <v>1071</v>
      </c>
      <c r="D293" s="10" t="s">
        <v>1076</v>
      </c>
      <c r="E293" s="130" t="s">
        <v>1025</v>
      </c>
      <c r="F293" s="170" t="s">
        <v>279</v>
      </c>
      <c r="G293" s="171"/>
      <c r="H293" s="11" t="s">
        <v>1073</v>
      </c>
      <c r="I293" s="14">
        <f t="shared" si="8"/>
        <v>0.48</v>
      </c>
      <c r="J293" s="14">
        <v>0.48</v>
      </c>
      <c r="K293" s="121">
        <f t="shared" si="9"/>
        <v>24</v>
      </c>
      <c r="L293" s="127"/>
    </row>
    <row r="294" spans="1:12" ht="12.75" customHeight="1">
      <c r="A294" s="126"/>
      <c r="B294" s="119">
        <f>'Tax Invoice'!D290</f>
        <v>10</v>
      </c>
      <c r="C294" s="10" t="s">
        <v>1071</v>
      </c>
      <c r="D294" s="10" t="s">
        <v>1076</v>
      </c>
      <c r="E294" s="130" t="s">
        <v>1025</v>
      </c>
      <c r="F294" s="170" t="s">
        <v>1077</v>
      </c>
      <c r="G294" s="171"/>
      <c r="H294" s="11" t="s">
        <v>1073</v>
      </c>
      <c r="I294" s="14">
        <f t="shared" si="8"/>
        <v>0.48</v>
      </c>
      <c r="J294" s="14">
        <v>0.48</v>
      </c>
      <c r="K294" s="121">
        <f t="shared" si="9"/>
        <v>4.8</v>
      </c>
      <c r="L294" s="127"/>
    </row>
    <row r="295" spans="1:12" ht="12.75" customHeight="1">
      <c r="A295" s="126"/>
      <c r="B295" s="119">
        <f>'Tax Invoice'!D291</f>
        <v>50</v>
      </c>
      <c r="C295" s="10" t="s">
        <v>1071</v>
      </c>
      <c r="D295" s="10" t="s">
        <v>1078</v>
      </c>
      <c r="E295" s="130" t="s">
        <v>745</v>
      </c>
      <c r="F295" s="170" t="s">
        <v>279</v>
      </c>
      <c r="G295" s="171"/>
      <c r="H295" s="11" t="s">
        <v>1073</v>
      </c>
      <c r="I295" s="14">
        <f t="shared" si="8"/>
        <v>0.52</v>
      </c>
      <c r="J295" s="14">
        <v>0.52</v>
      </c>
      <c r="K295" s="121">
        <f t="shared" si="9"/>
        <v>26</v>
      </c>
      <c r="L295" s="127"/>
    </row>
    <row r="296" spans="1:12" ht="12.75" customHeight="1">
      <c r="A296" s="126"/>
      <c r="B296" s="119">
        <f>'Tax Invoice'!D292</f>
        <v>20</v>
      </c>
      <c r="C296" s="10" t="s">
        <v>1071</v>
      </c>
      <c r="D296" s="10" t="s">
        <v>1078</v>
      </c>
      <c r="E296" s="130" t="s">
        <v>745</v>
      </c>
      <c r="F296" s="170" t="s">
        <v>679</v>
      </c>
      <c r="G296" s="171"/>
      <c r="H296" s="11" t="s">
        <v>1073</v>
      </c>
      <c r="I296" s="14">
        <f t="shared" si="8"/>
        <v>0.52</v>
      </c>
      <c r="J296" s="14">
        <v>0.52</v>
      </c>
      <c r="K296" s="121">
        <f t="shared" si="9"/>
        <v>10.4</v>
      </c>
      <c r="L296" s="127"/>
    </row>
    <row r="297" spans="1:12" ht="12.75" customHeight="1">
      <c r="A297" s="126"/>
      <c r="B297" s="119">
        <f>'Tax Invoice'!D293</f>
        <v>10</v>
      </c>
      <c r="C297" s="10" t="s">
        <v>1071</v>
      </c>
      <c r="D297" s="10" t="s">
        <v>1078</v>
      </c>
      <c r="E297" s="130" t="s">
        <v>745</v>
      </c>
      <c r="F297" s="170" t="s">
        <v>490</v>
      </c>
      <c r="G297" s="171"/>
      <c r="H297" s="11" t="s">
        <v>1073</v>
      </c>
      <c r="I297" s="14">
        <f t="shared" si="8"/>
        <v>0.52</v>
      </c>
      <c r="J297" s="14">
        <v>0.52</v>
      </c>
      <c r="K297" s="121">
        <f t="shared" si="9"/>
        <v>5.2</v>
      </c>
      <c r="L297" s="127"/>
    </row>
    <row r="298" spans="1:12" ht="12.75" customHeight="1">
      <c r="A298" s="126"/>
      <c r="B298" s="119">
        <f>'Tax Invoice'!D294</f>
        <v>10</v>
      </c>
      <c r="C298" s="10" t="s">
        <v>1071</v>
      </c>
      <c r="D298" s="10" t="s">
        <v>1078</v>
      </c>
      <c r="E298" s="130" t="s">
        <v>745</v>
      </c>
      <c r="F298" s="170" t="s">
        <v>1077</v>
      </c>
      <c r="G298" s="171"/>
      <c r="H298" s="11" t="s">
        <v>1073</v>
      </c>
      <c r="I298" s="14">
        <f t="shared" si="8"/>
        <v>0.52</v>
      </c>
      <c r="J298" s="14">
        <v>0.52</v>
      </c>
      <c r="K298" s="121">
        <f t="shared" si="9"/>
        <v>5.2</v>
      </c>
      <c r="L298" s="127"/>
    </row>
    <row r="299" spans="1:12" ht="12.75" customHeight="1">
      <c r="A299" s="126"/>
      <c r="B299" s="119">
        <f>'Tax Invoice'!D295</f>
        <v>50</v>
      </c>
      <c r="C299" s="10" t="s">
        <v>1071</v>
      </c>
      <c r="D299" s="10" t="s">
        <v>1079</v>
      </c>
      <c r="E299" s="130" t="s">
        <v>733</v>
      </c>
      <c r="F299" s="170" t="s">
        <v>279</v>
      </c>
      <c r="G299" s="171"/>
      <c r="H299" s="11" t="s">
        <v>1073</v>
      </c>
      <c r="I299" s="14">
        <f t="shared" si="8"/>
        <v>0.56000000000000005</v>
      </c>
      <c r="J299" s="14">
        <v>0.56000000000000005</v>
      </c>
      <c r="K299" s="121">
        <f t="shared" si="9"/>
        <v>28.000000000000004</v>
      </c>
      <c r="L299" s="127"/>
    </row>
    <row r="300" spans="1:12" ht="12.75" customHeight="1">
      <c r="A300" s="126"/>
      <c r="B300" s="119">
        <f>'Tax Invoice'!D296</f>
        <v>20</v>
      </c>
      <c r="C300" s="10" t="s">
        <v>1071</v>
      </c>
      <c r="D300" s="10" t="s">
        <v>1079</v>
      </c>
      <c r="E300" s="130" t="s">
        <v>733</v>
      </c>
      <c r="F300" s="170" t="s">
        <v>679</v>
      </c>
      <c r="G300" s="171"/>
      <c r="H300" s="11" t="s">
        <v>1073</v>
      </c>
      <c r="I300" s="14">
        <f t="shared" si="8"/>
        <v>0.56000000000000005</v>
      </c>
      <c r="J300" s="14">
        <v>0.56000000000000005</v>
      </c>
      <c r="K300" s="121">
        <f t="shared" si="9"/>
        <v>11.200000000000001</v>
      </c>
      <c r="L300" s="127"/>
    </row>
    <row r="301" spans="1:12" ht="12.75" customHeight="1">
      <c r="A301" s="126"/>
      <c r="B301" s="119">
        <f>'Tax Invoice'!D297</f>
        <v>10</v>
      </c>
      <c r="C301" s="10" t="s">
        <v>1071</v>
      </c>
      <c r="D301" s="10" t="s">
        <v>1079</v>
      </c>
      <c r="E301" s="130" t="s">
        <v>733</v>
      </c>
      <c r="F301" s="170" t="s">
        <v>490</v>
      </c>
      <c r="G301" s="171"/>
      <c r="H301" s="11" t="s">
        <v>1073</v>
      </c>
      <c r="I301" s="14">
        <f t="shared" si="8"/>
        <v>0.56000000000000005</v>
      </c>
      <c r="J301" s="14">
        <v>0.56000000000000005</v>
      </c>
      <c r="K301" s="121">
        <f t="shared" si="9"/>
        <v>5.6000000000000005</v>
      </c>
      <c r="L301" s="127"/>
    </row>
    <row r="302" spans="1:12" ht="12.75" customHeight="1">
      <c r="A302" s="126"/>
      <c r="B302" s="119">
        <f>'Tax Invoice'!D298</f>
        <v>50</v>
      </c>
      <c r="C302" s="10" t="s">
        <v>1071</v>
      </c>
      <c r="D302" s="10" t="s">
        <v>1080</v>
      </c>
      <c r="E302" s="130" t="s">
        <v>978</v>
      </c>
      <c r="F302" s="170" t="s">
        <v>279</v>
      </c>
      <c r="G302" s="171"/>
      <c r="H302" s="11" t="s">
        <v>1073</v>
      </c>
      <c r="I302" s="14">
        <f t="shared" si="8"/>
        <v>0.62</v>
      </c>
      <c r="J302" s="14">
        <v>0.62</v>
      </c>
      <c r="K302" s="121">
        <f t="shared" si="9"/>
        <v>31</v>
      </c>
      <c r="L302" s="127"/>
    </row>
    <row r="303" spans="1:12" ht="12.75" customHeight="1">
      <c r="A303" s="126"/>
      <c r="B303" s="119">
        <f>'Tax Invoice'!D299</f>
        <v>10</v>
      </c>
      <c r="C303" s="10" t="s">
        <v>1071</v>
      </c>
      <c r="D303" s="10" t="s">
        <v>1080</v>
      </c>
      <c r="E303" s="130" t="s">
        <v>978</v>
      </c>
      <c r="F303" s="170" t="s">
        <v>736</v>
      </c>
      <c r="G303" s="171"/>
      <c r="H303" s="11" t="s">
        <v>1073</v>
      </c>
      <c r="I303" s="14">
        <f t="shared" si="8"/>
        <v>0.62</v>
      </c>
      <c r="J303" s="14">
        <v>0.62</v>
      </c>
      <c r="K303" s="121">
        <f t="shared" si="9"/>
        <v>6.2</v>
      </c>
      <c r="L303" s="127"/>
    </row>
    <row r="304" spans="1:12" ht="12.75" customHeight="1">
      <c r="A304" s="126"/>
      <c r="B304" s="119">
        <f>'Tax Invoice'!D300</f>
        <v>50</v>
      </c>
      <c r="C304" s="10" t="s">
        <v>1071</v>
      </c>
      <c r="D304" s="10" t="s">
        <v>1081</v>
      </c>
      <c r="E304" s="130" t="s">
        <v>1030</v>
      </c>
      <c r="F304" s="170" t="s">
        <v>279</v>
      </c>
      <c r="G304" s="171"/>
      <c r="H304" s="11" t="s">
        <v>1073</v>
      </c>
      <c r="I304" s="14">
        <f t="shared" si="8"/>
        <v>0.66</v>
      </c>
      <c r="J304" s="14">
        <v>0.66</v>
      </c>
      <c r="K304" s="121">
        <f t="shared" si="9"/>
        <v>33</v>
      </c>
      <c r="L304" s="127"/>
    </row>
    <row r="305" spans="1:12" ht="12.75" customHeight="1">
      <c r="A305" s="126"/>
      <c r="B305" s="119">
        <f>'Tax Invoice'!D301</f>
        <v>10</v>
      </c>
      <c r="C305" s="10" t="s">
        <v>1071</v>
      </c>
      <c r="D305" s="10" t="s">
        <v>1081</v>
      </c>
      <c r="E305" s="130" t="s">
        <v>1030</v>
      </c>
      <c r="F305" s="170" t="s">
        <v>679</v>
      </c>
      <c r="G305" s="171"/>
      <c r="H305" s="11" t="s">
        <v>1073</v>
      </c>
      <c r="I305" s="14">
        <f t="shared" si="8"/>
        <v>0.66</v>
      </c>
      <c r="J305" s="14">
        <v>0.66</v>
      </c>
      <c r="K305" s="121">
        <f t="shared" si="9"/>
        <v>6.6000000000000005</v>
      </c>
      <c r="L305" s="127"/>
    </row>
    <row r="306" spans="1:12" ht="12.75" customHeight="1">
      <c r="A306" s="126"/>
      <c r="B306" s="119">
        <f>'Tax Invoice'!D302</f>
        <v>50</v>
      </c>
      <c r="C306" s="10" t="s">
        <v>1071</v>
      </c>
      <c r="D306" s="10" t="s">
        <v>1082</v>
      </c>
      <c r="E306" s="130" t="s">
        <v>735</v>
      </c>
      <c r="F306" s="170" t="s">
        <v>279</v>
      </c>
      <c r="G306" s="171"/>
      <c r="H306" s="11" t="s">
        <v>1073</v>
      </c>
      <c r="I306" s="14">
        <f t="shared" si="8"/>
        <v>0.7</v>
      </c>
      <c r="J306" s="14">
        <v>0.7</v>
      </c>
      <c r="K306" s="121">
        <f t="shared" si="9"/>
        <v>35</v>
      </c>
      <c r="L306" s="127"/>
    </row>
    <row r="307" spans="1:12" ht="12.75" customHeight="1">
      <c r="A307" s="126"/>
      <c r="B307" s="119">
        <f>'Tax Invoice'!D303</f>
        <v>10</v>
      </c>
      <c r="C307" s="10" t="s">
        <v>1071</v>
      </c>
      <c r="D307" s="10" t="s">
        <v>1083</v>
      </c>
      <c r="E307" s="130" t="s">
        <v>738</v>
      </c>
      <c r="F307" s="170" t="s">
        <v>115</v>
      </c>
      <c r="G307" s="171"/>
      <c r="H307" s="11" t="s">
        <v>1073</v>
      </c>
      <c r="I307" s="14">
        <f t="shared" si="8"/>
        <v>0.77</v>
      </c>
      <c r="J307" s="14">
        <v>0.77</v>
      </c>
      <c r="K307" s="121">
        <f t="shared" si="9"/>
        <v>7.7</v>
      </c>
      <c r="L307" s="127"/>
    </row>
    <row r="308" spans="1:12" ht="36" customHeight="1">
      <c r="A308" s="126"/>
      <c r="B308" s="119">
        <f>'Tax Invoice'!D304</f>
        <v>6</v>
      </c>
      <c r="C308" s="10" t="s">
        <v>1084</v>
      </c>
      <c r="D308" s="10" t="s">
        <v>1085</v>
      </c>
      <c r="E308" s="130" t="s">
        <v>785</v>
      </c>
      <c r="F308" s="170" t="s">
        <v>112</v>
      </c>
      <c r="G308" s="171"/>
      <c r="H308" s="11" t="s">
        <v>1086</v>
      </c>
      <c r="I308" s="14">
        <f t="shared" si="8"/>
        <v>3.08</v>
      </c>
      <c r="J308" s="14">
        <v>3.08</v>
      </c>
      <c r="K308" s="121">
        <f t="shared" si="9"/>
        <v>18.48</v>
      </c>
      <c r="L308" s="127"/>
    </row>
    <row r="309" spans="1:12" ht="36" customHeight="1">
      <c r="A309" s="126"/>
      <c r="B309" s="119">
        <f>'Tax Invoice'!D305</f>
        <v>6</v>
      </c>
      <c r="C309" s="10" t="s">
        <v>1084</v>
      </c>
      <c r="D309" s="10" t="s">
        <v>1087</v>
      </c>
      <c r="E309" s="130" t="s">
        <v>972</v>
      </c>
      <c r="F309" s="170" t="s">
        <v>112</v>
      </c>
      <c r="G309" s="171"/>
      <c r="H309" s="11" t="s">
        <v>1086</v>
      </c>
      <c r="I309" s="14">
        <f t="shared" si="8"/>
        <v>3.5</v>
      </c>
      <c r="J309" s="14">
        <v>3.5</v>
      </c>
      <c r="K309" s="121">
        <f t="shared" si="9"/>
        <v>21</v>
      </c>
      <c r="L309" s="127"/>
    </row>
    <row r="310" spans="1:12" ht="36" customHeight="1">
      <c r="A310" s="126"/>
      <c r="B310" s="119">
        <f>'Tax Invoice'!D306</f>
        <v>6</v>
      </c>
      <c r="C310" s="10" t="s">
        <v>1084</v>
      </c>
      <c r="D310" s="10" t="s">
        <v>1088</v>
      </c>
      <c r="E310" s="130" t="s">
        <v>733</v>
      </c>
      <c r="F310" s="170" t="s">
        <v>112</v>
      </c>
      <c r="G310" s="171"/>
      <c r="H310" s="11" t="s">
        <v>1086</v>
      </c>
      <c r="I310" s="14">
        <f t="shared" si="8"/>
        <v>4.97</v>
      </c>
      <c r="J310" s="14">
        <v>4.97</v>
      </c>
      <c r="K310" s="121">
        <f t="shared" si="9"/>
        <v>29.82</v>
      </c>
      <c r="L310" s="127"/>
    </row>
    <row r="311" spans="1:12" ht="36" customHeight="1">
      <c r="A311" s="126"/>
      <c r="B311" s="119">
        <f>'Tax Invoice'!D307</f>
        <v>2</v>
      </c>
      <c r="C311" s="10" t="s">
        <v>1084</v>
      </c>
      <c r="D311" s="10" t="s">
        <v>1089</v>
      </c>
      <c r="E311" s="130" t="s">
        <v>978</v>
      </c>
      <c r="F311" s="170" t="s">
        <v>271</v>
      </c>
      <c r="G311" s="171"/>
      <c r="H311" s="11" t="s">
        <v>1086</v>
      </c>
      <c r="I311" s="14">
        <f t="shared" si="8"/>
        <v>5.29</v>
      </c>
      <c r="J311" s="14">
        <v>5.29</v>
      </c>
      <c r="K311" s="121">
        <f t="shared" si="9"/>
        <v>10.58</v>
      </c>
      <c r="L311" s="127"/>
    </row>
    <row r="312" spans="1:12" ht="24" customHeight="1">
      <c r="A312" s="126"/>
      <c r="B312" s="119">
        <f>'Tax Invoice'!D308</f>
        <v>6</v>
      </c>
      <c r="C312" s="10" t="s">
        <v>1090</v>
      </c>
      <c r="D312" s="10" t="s">
        <v>1091</v>
      </c>
      <c r="E312" s="130" t="s">
        <v>1030</v>
      </c>
      <c r="F312" s="170"/>
      <c r="G312" s="171"/>
      <c r="H312" s="11" t="s">
        <v>1092</v>
      </c>
      <c r="I312" s="14">
        <f t="shared" si="8"/>
        <v>2.64</v>
      </c>
      <c r="J312" s="14">
        <v>2.64</v>
      </c>
      <c r="K312" s="121">
        <f t="shared" si="9"/>
        <v>15.84</v>
      </c>
      <c r="L312" s="127"/>
    </row>
    <row r="313" spans="1:12" ht="24" customHeight="1">
      <c r="A313" s="126"/>
      <c r="B313" s="119">
        <f>'Tax Invoice'!D309</f>
        <v>5</v>
      </c>
      <c r="C313" s="10" t="s">
        <v>1093</v>
      </c>
      <c r="D313" s="10" t="s">
        <v>1094</v>
      </c>
      <c r="E313" s="130" t="s">
        <v>30</v>
      </c>
      <c r="F313" s="170"/>
      <c r="G313" s="171"/>
      <c r="H313" s="11" t="s">
        <v>1095</v>
      </c>
      <c r="I313" s="14">
        <f t="shared" si="8"/>
        <v>1.6</v>
      </c>
      <c r="J313" s="14">
        <v>1.6</v>
      </c>
      <c r="K313" s="121">
        <f t="shared" si="9"/>
        <v>8</v>
      </c>
      <c r="L313" s="127"/>
    </row>
    <row r="314" spans="1:12" ht="24" customHeight="1">
      <c r="A314" s="126"/>
      <c r="B314" s="119">
        <f>'Tax Invoice'!D310</f>
        <v>5</v>
      </c>
      <c r="C314" s="10" t="s">
        <v>1096</v>
      </c>
      <c r="D314" s="10" t="s">
        <v>1097</v>
      </c>
      <c r="E314" s="130" t="s">
        <v>30</v>
      </c>
      <c r="F314" s="170"/>
      <c r="G314" s="171"/>
      <c r="H314" s="11" t="s">
        <v>1098</v>
      </c>
      <c r="I314" s="14">
        <f t="shared" si="8"/>
        <v>1.66</v>
      </c>
      <c r="J314" s="14">
        <v>1.66</v>
      </c>
      <c r="K314" s="121">
        <f t="shared" si="9"/>
        <v>8.2999999999999989</v>
      </c>
      <c r="L314" s="127"/>
    </row>
    <row r="315" spans="1:12" ht="24" customHeight="1">
      <c r="A315" s="126"/>
      <c r="B315" s="119">
        <f>'Tax Invoice'!D311</f>
        <v>10</v>
      </c>
      <c r="C315" s="10" t="s">
        <v>1099</v>
      </c>
      <c r="D315" s="10" t="s">
        <v>1100</v>
      </c>
      <c r="E315" s="130" t="s">
        <v>745</v>
      </c>
      <c r="F315" s="170" t="s">
        <v>115</v>
      </c>
      <c r="G315" s="171"/>
      <c r="H315" s="11" t="s">
        <v>1101</v>
      </c>
      <c r="I315" s="14">
        <f t="shared" si="8"/>
        <v>0.54</v>
      </c>
      <c r="J315" s="14">
        <v>0.54</v>
      </c>
      <c r="K315" s="121">
        <f t="shared" si="9"/>
        <v>5.4</v>
      </c>
      <c r="L315" s="127"/>
    </row>
    <row r="316" spans="1:12" ht="24" customHeight="1">
      <c r="A316" s="126"/>
      <c r="B316" s="119">
        <f>'Tax Invoice'!D312</f>
        <v>10</v>
      </c>
      <c r="C316" s="10" t="s">
        <v>1099</v>
      </c>
      <c r="D316" s="10" t="s">
        <v>1102</v>
      </c>
      <c r="E316" s="130" t="s">
        <v>1030</v>
      </c>
      <c r="F316" s="170" t="s">
        <v>115</v>
      </c>
      <c r="G316" s="171"/>
      <c r="H316" s="11" t="s">
        <v>1101</v>
      </c>
      <c r="I316" s="14">
        <f t="shared" si="8"/>
        <v>0.71</v>
      </c>
      <c r="J316" s="14">
        <v>0.71</v>
      </c>
      <c r="K316" s="121">
        <f t="shared" si="9"/>
        <v>7.1</v>
      </c>
      <c r="L316" s="127"/>
    </row>
    <row r="317" spans="1:12" ht="24" customHeight="1">
      <c r="A317" s="126"/>
      <c r="B317" s="119">
        <f>'Tax Invoice'!D313</f>
        <v>6</v>
      </c>
      <c r="C317" s="10" t="s">
        <v>1099</v>
      </c>
      <c r="D317" s="10" t="s">
        <v>1103</v>
      </c>
      <c r="E317" s="130" t="s">
        <v>738</v>
      </c>
      <c r="F317" s="170" t="s">
        <v>115</v>
      </c>
      <c r="G317" s="171"/>
      <c r="H317" s="11" t="s">
        <v>1101</v>
      </c>
      <c r="I317" s="14">
        <f t="shared" si="8"/>
        <v>0.85</v>
      </c>
      <c r="J317" s="14">
        <v>0.85</v>
      </c>
      <c r="K317" s="121">
        <f t="shared" si="9"/>
        <v>5.0999999999999996</v>
      </c>
      <c r="L317" s="127"/>
    </row>
    <row r="318" spans="1:12" ht="24" customHeight="1">
      <c r="A318" s="126"/>
      <c r="B318" s="119">
        <f>'Tax Invoice'!D314</f>
        <v>40</v>
      </c>
      <c r="C318" s="10" t="s">
        <v>1104</v>
      </c>
      <c r="D318" s="10" t="s">
        <v>1105</v>
      </c>
      <c r="E318" s="130" t="s">
        <v>28</v>
      </c>
      <c r="F318" s="170"/>
      <c r="G318" s="171"/>
      <c r="H318" s="11" t="s">
        <v>1106</v>
      </c>
      <c r="I318" s="14">
        <f t="shared" si="8"/>
        <v>2.09</v>
      </c>
      <c r="J318" s="14">
        <v>2.09</v>
      </c>
      <c r="K318" s="121">
        <f t="shared" si="9"/>
        <v>83.6</v>
      </c>
      <c r="L318" s="127"/>
    </row>
    <row r="319" spans="1:12" ht="24" customHeight="1">
      <c r="A319" s="126"/>
      <c r="B319" s="119">
        <f>'Tax Invoice'!D315</f>
        <v>40</v>
      </c>
      <c r="C319" s="10" t="s">
        <v>1104</v>
      </c>
      <c r="D319" s="10" t="s">
        <v>1105</v>
      </c>
      <c r="E319" s="130" t="s">
        <v>30</v>
      </c>
      <c r="F319" s="170"/>
      <c r="G319" s="171"/>
      <c r="H319" s="11" t="s">
        <v>1106</v>
      </c>
      <c r="I319" s="14">
        <f t="shared" si="8"/>
        <v>2.09</v>
      </c>
      <c r="J319" s="14">
        <v>2.09</v>
      </c>
      <c r="K319" s="121">
        <f t="shared" si="9"/>
        <v>83.6</v>
      </c>
      <c r="L319" s="127"/>
    </row>
    <row r="320" spans="1:12" ht="24" customHeight="1">
      <c r="A320" s="126"/>
      <c r="B320" s="119">
        <f>'Tax Invoice'!D316</f>
        <v>40</v>
      </c>
      <c r="C320" s="10" t="s">
        <v>1104</v>
      </c>
      <c r="D320" s="10" t="s">
        <v>1105</v>
      </c>
      <c r="E320" s="130" t="s">
        <v>31</v>
      </c>
      <c r="F320" s="170"/>
      <c r="G320" s="171"/>
      <c r="H320" s="11" t="s">
        <v>1106</v>
      </c>
      <c r="I320" s="14">
        <f t="shared" si="8"/>
        <v>2.09</v>
      </c>
      <c r="J320" s="14">
        <v>2.09</v>
      </c>
      <c r="K320" s="121">
        <f t="shared" si="9"/>
        <v>83.6</v>
      </c>
      <c r="L320" s="127"/>
    </row>
    <row r="321" spans="1:12" ht="24" customHeight="1">
      <c r="A321" s="126"/>
      <c r="B321" s="119">
        <f>'Tax Invoice'!D317</f>
        <v>10</v>
      </c>
      <c r="C321" s="10" t="s">
        <v>1107</v>
      </c>
      <c r="D321" s="10" t="s">
        <v>1108</v>
      </c>
      <c r="E321" s="130" t="s">
        <v>28</v>
      </c>
      <c r="F321" s="170"/>
      <c r="G321" s="171"/>
      <c r="H321" s="11" t="s">
        <v>1109</v>
      </c>
      <c r="I321" s="14">
        <f t="shared" si="8"/>
        <v>2.39</v>
      </c>
      <c r="J321" s="14">
        <v>2.39</v>
      </c>
      <c r="K321" s="121">
        <f t="shared" si="9"/>
        <v>23.900000000000002</v>
      </c>
      <c r="L321" s="127"/>
    </row>
    <row r="322" spans="1:12" ht="24" customHeight="1">
      <c r="A322" s="126"/>
      <c r="B322" s="119">
        <f>'Tax Invoice'!D318</f>
        <v>10</v>
      </c>
      <c r="C322" s="10" t="s">
        <v>1107</v>
      </c>
      <c r="D322" s="10" t="s">
        <v>1108</v>
      </c>
      <c r="E322" s="130" t="s">
        <v>30</v>
      </c>
      <c r="F322" s="170"/>
      <c r="G322" s="171"/>
      <c r="H322" s="11" t="s">
        <v>1109</v>
      </c>
      <c r="I322" s="14">
        <f t="shared" si="8"/>
        <v>2.39</v>
      </c>
      <c r="J322" s="14">
        <v>2.39</v>
      </c>
      <c r="K322" s="121">
        <f t="shared" si="9"/>
        <v>23.900000000000002</v>
      </c>
      <c r="L322" s="127"/>
    </row>
    <row r="323" spans="1:12" ht="24" customHeight="1">
      <c r="A323" s="126"/>
      <c r="B323" s="119">
        <f>'Tax Invoice'!D319</f>
        <v>10</v>
      </c>
      <c r="C323" s="10" t="s">
        <v>1107</v>
      </c>
      <c r="D323" s="10" t="s">
        <v>1108</v>
      </c>
      <c r="E323" s="130" t="s">
        <v>31</v>
      </c>
      <c r="F323" s="170"/>
      <c r="G323" s="171"/>
      <c r="H323" s="11" t="s">
        <v>1109</v>
      </c>
      <c r="I323" s="14">
        <f t="shared" si="8"/>
        <v>2.39</v>
      </c>
      <c r="J323" s="14">
        <v>2.39</v>
      </c>
      <c r="K323" s="121">
        <f t="shared" si="9"/>
        <v>23.900000000000002</v>
      </c>
      <c r="L323" s="127"/>
    </row>
    <row r="324" spans="1:12" ht="24" customHeight="1">
      <c r="A324" s="126"/>
      <c r="B324" s="119">
        <f>'Tax Invoice'!D320</f>
        <v>10</v>
      </c>
      <c r="C324" s="10" t="s">
        <v>1110</v>
      </c>
      <c r="D324" s="10" t="s">
        <v>1111</v>
      </c>
      <c r="E324" s="130" t="s">
        <v>28</v>
      </c>
      <c r="F324" s="170" t="s">
        <v>279</v>
      </c>
      <c r="G324" s="171"/>
      <c r="H324" s="11" t="s">
        <v>1112</v>
      </c>
      <c r="I324" s="14">
        <f t="shared" si="8"/>
        <v>2.39</v>
      </c>
      <c r="J324" s="14">
        <v>2.39</v>
      </c>
      <c r="K324" s="121">
        <f t="shared" si="9"/>
        <v>23.900000000000002</v>
      </c>
      <c r="L324" s="127"/>
    </row>
    <row r="325" spans="1:12" ht="24" customHeight="1">
      <c r="A325" s="126"/>
      <c r="B325" s="119">
        <f>'Tax Invoice'!D321</f>
        <v>10</v>
      </c>
      <c r="C325" s="10" t="s">
        <v>1110</v>
      </c>
      <c r="D325" s="10" t="s">
        <v>1111</v>
      </c>
      <c r="E325" s="130" t="s">
        <v>28</v>
      </c>
      <c r="F325" s="170" t="s">
        <v>278</v>
      </c>
      <c r="G325" s="171"/>
      <c r="H325" s="11" t="s">
        <v>1112</v>
      </c>
      <c r="I325" s="14">
        <f t="shared" si="8"/>
        <v>2.39</v>
      </c>
      <c r="J325" s="14">
        <v>2.39</v>
      </c>
      <c r="K325" s="121">
        <f t="shared" si="9"/>
        <v>23.900000000000002</v>
      </c>
      <c r="L325" s="127"/>
    </row>
    <row r="326" spans="1:12" ht="24" customHeight="1">
      <c r="A326" s="126"/>
      <c r="B326" s="119">
        <f>'Tax Invoice'!D322</f>
        <v>10</v>
      </c>
      <c r="C326" s="10" t="s">
        <v>1110</v>
      </c>
      <c r="D326" s="10" t="s">
        <v>1111</v>
      </c>
      <c r="E326" s="130" t="s">
        <v>30</v>
      </c>
      <c r="F326" s="170" t="s">
        <v>279</v>
      </c>
      <c r="G326" s="171"/>
      <c r="H326" s="11" t="s">
        <v>1112</v>
      </c>
      <c r="I326" s="14">
        <f t="shared" si="8"/>
        <v>2.39</v>
      </c>
      <c r="J326" s="14">
        <v>2.39</v>
      </c>
      <c r="K326" s="121">
        <f t="shared" si="9"/>
        <v>23.900000000000002</v>
      </c>
      <c r="L326" s="127"/>
    </row>
    <row r="327" spans="1:12" ht="24" customHeight="1">
      <c r="A327" s="126"/>
      <c r="B327" s="119">
        <f>'Tax Invoice'!D323</f>
        <v>10</v>
      </c>
      <c r="C327" s="10" t="s">
        <v>1110</v>
      </c>
      <c r="D327" s="10" t="s">
        <v>1111</v>
      </c>
      <c r="E327" s="130" t="s">
        <v>30</v>
      </c>
      <c r="F327" s="170" t="s">
        <v>278</v>
      </c>
      <c r="G327" s="171"/>
      <c r="H327" s="11" t="s">
        <v>1112</v>
      </c>
      <c r="I327" s="14">
        <f t="shared" si="8"/>
        <v>2.39</v>
      </c>
      <c r="J327" s="14">
        <v>2.39</v>
      </c>
      <c r="K327" s="121">
        <f t="shared" si="9"/>
        <v>23.900000000000002</v>
      </c>
      <c r="L327" s="127"/>
    </row>
    <row r="328" spans="1:12" ht="24" customHeight="1">
      <c r="A328" s="126"/>
      <c r="B328" s="119">
        <f>'Tax Invoice'!D324</f>
        <v>20</v>
      </c>
      <c r="C328" s="10" t="s">
        <v>1113</v>
      </c>
      <c r="D328" s="10" t="s">
        <v>1114</v>
      </c>
      <c r="E328" s="130" t="s">
        <v>30</v>
      </c>
      <c r="F328" s="170" t="s">
        <v>112</v>
      </c>
      <c r="G328" s="171"/>
      <c r="H328" s="11" t="s">
        <v>1115</v>
      </c>
      <c r="I328" s="14">
        <f t="shared" si="8"/>
        <v>2.39</v>
      </c>
      <c r="J328" s="14">
        <v>2.39</v>
      </c>
      <c r="K328" s="121">
        <f t="shared" si="9"/>
        <v>47.800000000000004</v>
      </c>
      <c r="L328" s="127"/>
    </row>
    <row r="329" spans="1:12" ht="24" customHeight="1">
      <c r="A329" s="126"/>
      <c r="B329" s="119">
        <f>'Tax Invoice'!D325</f>
        <v>20</v>
      </c>
      <c r="C329" s="10" t="s">
        <v>1113</v>
      </c>
      <c r="D329" s="10" t="s">
        <v>1114</v>
      </c>
      <c r="E329" s="130" t="s">
        <v>31</v>
      </c>
      <c r="F329" s="170" t="s">
        <v>112</v>
      </c>
      <c r="G329" s="171"/>
      <c r="H329" s="11" t="s">
        <v>1115</v>
      </c>
      <c r="I329" s="14">
        <f t="shared" si="8"/>
        <v>2.39</v>
      </c>
      <c r="J329" s="14">
        <v>2.39</v>
      </c>
      <c r="K329" s="121">
        <f t="shared" si="9"/>
        <v>47.800000000000004</v>
      </c>
      <c r="L329" s="127"/>
    </row>
    <row r="330" spans="1:12" ht="48" customHeight="1">
      <c r="A330" s="126"/>
      <c r="B330" s="119">
        <f>'Tax Invoice'!D326</f>
        <v>20</v>
      </c>
      <c r="C330" s="10" t="s">
        <v>1116</v>
      </c>
      <c r="D330" s="10" t="s">
        <v>1117</v>
      </c>
      <c r="E330" s="130"/>
      <c r="F330" s="170"/>
      <c r="G330" s="171"/>
      <c r="H330" s="11" t="s">
        <v>1118</v>
      </c>
      <c r="I330" s="14">
        <f t="shared" si="8"/>
        <v>0.34</v>
      </c>
      <c r="J330" s="14">
        <v>0.34</v>
      </c>
      <c r="K330" s="121">
        <f t="shared" si="9"/>
        <v>6.8000000000000007</v>
      </c>
      <c r="L330" s="127"/>
    </row>
    <row r="331" spans="1:12" ht="12.75" customHeight="1">
      <c r="A331" s="126"/>
      <c r="B331" s="119">
        <f>'Tax Invoice'!D327</f>
        <v>10</v>
      </c>
      <c r="C331" s="10" t="s">
        <v>1119</v>
      </c>
      <c r="D331" s="10" t="s">
        <v>1120</v>
      </c>
      <c r="E331" s="130" t="s">
        <v>304</v>
      </c>
      <c r="F331" s="170" t="s">
        <v>279</v>
      </c>
      <c r="G331" s="171"/>
      <c r="H331" s="11" t="s">
        <v>1121</v>
      </c>
      <c r="I331" s="14">
        <f t="shared" si="8"/>
        <v>0.99</v>
      </c>
      <c r="J331" s="14">
        <v>0.99</v>
      </c>
      <c r="K331" s="121">
        <f t="shared" si="9"/>
        <v>9.9</v>
      </c>
      <c r="L331" s="127"/>
    </row>
    <row r="332" spans="1:12" ht="12.75" customHeight="1">
      <c r="A332" s="126"/>
      <c r="B332" s="119">
        <f>'Tax Invoice'!D328</f>
        <v>10</v>
      </c>
      <c r="C332" s="10" t="s">
        <v>1119</v>
      </c>
      <c r="D332" s="10" t="s">
        <v>1120</v>
      </c>
      <c r="E332" s="130" t="s">
        <v>304</v>
      </c>
      <c r="F332" s="170" t="s">
        <v>679</v>
      </c>
      <c r="G332" s="171"/>
      <c r="H332" s="11" t="s">
        <v>1121</v>
      </c>
      <c r="I332" s="14">
        <f t="shared" si="8"/>
        <v>0.99</v>
      </c>
      <c r="J332" s="14">
        <v>0.99</v>
      </c>
      <c r="K332" s="121">
        <f t="shared" si="9"/>
        <v>9.9</v>
      </c>
      <c r="L332" s="127"/>
    </row>
    <row r="333" spans="1:12" ht="12.75" customHeight="1">
      <c r="A333" s="126"/>
      <c r="B333" s="119">
        <f>'Tax Invoice'!D329</f>
        <v>10</v>
      </c>
      <c r="C333" s="10" t="s">
        <v>1119</v>
      </c>
      <c r="D333" s="10" t="s">
        <v>1120</v>
      </c>
      <c r="E333" s="130" t="s">
        <v>304</v>
      </c>
      <c r="F333" s="170" t="s">
        <v>278</v>
      </c>
      <c r="G333" s="171"/>
      <c r="H333" s="11" t="s">
        <v>1121</v>
      </c>
      <c r="I333" s="14">
        <f t="shared" si="8"/>
        <v>0.99</v>
      </c>
      <c r="J333" s="14">
        <v>0.99</v>
      </c>
      <c r="K333" s="121">
        <f t="shared" si="9"/>
        <v>9.9</v>
      </c>
      <c r="L333" s="127"/>
    </row>
    <row r="334" spans="1:12" ht="12.75" customHeight="1">
      <c r="A334" s="126"/>
      <c r="B334" s="119">
        <f>'Tax Invoice'!D330</f>
        <v>10</v>
      </c>
      <c r="C334" s="10" t="s">
        <v>1119</v>
      </c>
      <c r="D334" s="10" t="s">
        <v>1122</v>
      </c>
      <c r="E334" s="130" t="s">
        <v>300</v>
      </c>
      <c r="F334" s="170" t="s">
        <v>279</v>
      </c>
      <c r="G334" s="171"/>
      <c r="H334" s="11" t="s">
        <v>1121</v>
      </c>
      <c r="I334" s="14">
        <f t="shared" si="8"/>
        <v>1.19</v>
      </c>
      <c r="J334" s="14">
        <v>1.19</v>
      </c>
      <c r="K334" s="121">
        <f t="shared" si="9"/>
        <v>11.899999999999999</v>
      </c>
      <c r="L334" s="127"/>
    </row>
    <row r="335" spans="1:12" ht="12.75" customHeight="1">
      <c r="A335" s="126"/>
      <c r="B335" s="119">
        <f>'Tax Invoice'!D331</f>
        <v>10</v>
      </c>
      <c r="C335" s="10" t="s">
        <v>1119</v>
      </c>
      <c r="D335" s="10" t="s">
        <v>1122</v>
      </c>
      <c r="E335" s="130" t="s">
        <v>300</v>
      </c>
      <c r="F335" s="170" t="s">
        <v>679</v>
      </c>
      <c r="G335" s="171"/>
      <c r="H335" s="11" t="s">
        <v>1121</v>
      </c>
      <c r="I335" s="14">
        <f t="shared" si="8"/>
        <v>1.19</v>
      </c>
      <c r="J335" s="14">
        <v>1.19</v>
      </c>
      <c r="K335" s="121">
        <f t="shared" si="9"/>
        <v>11.899999999999999</v>
      </c>
      <c r="L335" s="127"/>
    </row>
    <row r="336" spans="1:12" ht="12.75" customHeight="1">
      <c r="A336" s="126"/>
      <c r="B336" s="119">
        <f>'Tax Invoice'!D332</f>
        <v>10</v>
      </c>
      <c r="C336" s="10" t="s">
        <v>1119</v>
      </c>
      <c r="D336" s="10" t="s">
        <v>1122</v>
      </c>
      <c r="E336" s="130" t="s">
        <v>300</v>
      </c>
      <c r="F336" s="170" t="s">
        <v>277</v>
      </c>
      <c r="G336" s="171"/>
      <c r="H336" s="11" t="s">
        <v>1121</v>
      </c>
      <c r="I336" s="14">
        <f t="shared" si="8"/>
        <v>1.19</v>
      </c>
      <c r="J336" s="14">
        <v>1.19</v>
      </c>
      <c r="K336" s="121">
        <f t="shared" si="9"/>
        <v>11.899999999999999</v>
      </c>
      <c r="L336" s="127"/>
    </row>
    <row r="337" spans="1:12" ht="12.75" customHeight="1">
      <c r="A337" s="126"/>
      <c r="B337" s="119">
        <f>'Tax Invoice'!D333</f>
        <v>10</v>
      </c>
      <c r="C337" s="10" t="s">
        <v>1119</v>
      </c>
      <c r="D337" s="10" t="s">
        <v>1122</v>
      </c>
      <c r="E337" s="130" t="s">
        <v>300</v>
      </c>
      <c r="F337" s="170" t="s">
        <v>278</v>
      </c>
      <c r="G337" s="171"/>
      <c r="H337" s="11" t="s">
        <v>1121</v>
      </c>
      <c r="I337" s="14">
        <f t="shared" si="8"/>
        <v>1.19</v>
      </c>
      <c r="J337" s="14">
        <v>1.19</v>
      </c>
      <c r="K337" s="121">
        <f t="shared" si="9"/>
        <v>11.899999999999999</v>
      </c>
      <c r="L337" s="127"/>
    </row>
    <row r="338" spans="1:12" ht="12.75" customHeight="1">
      <c r="A338" s="126"/>
      <c r="B338" s="119">
        <f>'Tax Invoice'!D334</f>
        <v>10</v>
      </c>
      <c r="C338" s="10" t="s">
        <v>1119</v>
      </c>
      <c r="D338" s="10" t="s">
        <v>1123</v>
      </c>
      <c r="E338" s="130" t="s">
        <v>320</v>
      </c>
      <c r="F338" s="170" t="s">
        <v>279</v>
      </c>
      <c r="G338" s="171"/>
      <c r="H338" s="11" t="s">
        <v>1121</v>
      </c>
      <c r="I338" s="14">
        <f t="shared" si="8"/>
        <v>1.39</v>
      </c>
      <c r="J338" s="14">
        <v>1.39</v>
      </c>
      <c r="K338" s="121">
        <f t="shared" si="9"/>
        <v>13.899999999999999</v>
      </c>
      <c r="L338" s="127"/>
    </row>
    <row r="339" spans="1:12" ht="24" customHeight="1">
      <c r="A339" s="126"/>
      <c r="B339" s="119">
        <f>'Tax Invoice'!D335</f>
        <v>20</v>
      </c>
      <c r="C339" s="10" t="s">
        <v>1124</v>
      </c>
      <c r="D339" s="10" t="s">
        <v>1125</v>
      </c>
      <c r="E339" s="130" t="s">
        <v>112</v>
      </c>
      <c r="F339" s="170"/>
      <c r="G339" s="171"/>
      <c r="H339" s="11" t="s">
        <v>1126</v>
      </c>
      <c r="I339" s="14">
        <f t="shared" si="8"/>
        <v>0.49</v>
      </c>
      <c r="J339" s="14">
        <v>0.49</v>
      </c>
      <c r="K339" s="121">
        <f t="shared" si="9"/>
        <v>9.8000000000000007</v>
      </c>
      <c r="L339" s="127"/>
    </row>
    <row r="340" spans="1:12" ht="24" customHeight="1">
      <c r="A340" s="126"/>
      <c r="B340" s="119">
        <f>'Tax Invoice'!D336</f>
        <v>5</v>
      </c>
      <c r="C340" s="10" t="s">
        <v>1127</v>
      </c>
      <c r="D340" s="10" t="s">
        <v>1128</v>
      </c>
      <c r="E340" s="130" t="s">
        <v>42</v>
      </c>
      <c r="F340" s="170" t="s">
        <v>910</v>
      </c>
      <c r="G340" s="171"/>
      <c r="H340" s="11" t="s">
        <v>1129</v>
      </c>
      <c r="I340" s="14">
        <f t="shared" si="8"/>
        <v>0.99</v>
      </c>
      <c r="J340" s="14">
        <v>0.99</v>
      </c>
      <c r="K340" s="121">
        <f t="shared" si="9"/>
        <v>4.95</v>
      </c>
      <c r="L340" s="127"/>
    </row>
    <row r="341" spans="1:12" ht="60" customHeight="1">
      <c r="A341" s="126"/>
      <c r="B341" s="119">
        <f>'Tax Invoice'!D337</f>
        <v>10</v>
      </c>
      <c r="C341" s="10" t="s">
        <v>1130</v>
      </c>
      <c r="D341" s="10" t="s">
        <v>1131</v>
      </c>
      <c r="E341" s="130" t="s">
        <v>823</v>
      </c>
      <c r="F341" s="170"/>
      <c r="G341" s="171"/>
      <c r="H341" s="11" t="s">
        <v>1132</v>
      </c>
      <c r="I341" s="14">
        <f t="shared" si="8"/>
        <v>0.79</v>
      </c>
      <c r="J341" s="14">
        <v>0.79</v>
      </c>
      <c r="K341" s="121">
        <f t="shared" si="9"/>
        <v>7.9</v>
      </c>
      <c r="L341" s="127"/>
    </row>
    <row r="342" spans="1:12" ht="60" customHeight="1">
      <c r="A342" s="126"/>
      <c r="B342" s="119">
        <f>'Tax Invoice'!D338</f>
        <v>10</v>
      </c>
      <c r="C342" s="10" t="s">
        <v>1130</v>
      </c>
      <c r="D342" s="10" t="s">
        <v>1131</v>
      </c>
      <c r="E342" s="130" t="s">
        <v>1133</v>
      </c>
      <c r="F342" s="170"/>
      <c r="G342" s="171"/>
      <c r="H342" s="11" t="s">
        <v>1132</v>
      </c>
      <c r="I342" s="14">
        <f t="shared" ref="I342:I405" si="10">J342*$N$1</f>
        <v>0.79</v>
      </c>
      <c r="J342" s="14">
        <v>0.79</v>
      </c>
      <c r="K342" s="121">
        <f t="shared" ref="K342:K405" si="11">I342*B342</f>
        <v>7.9</v>
      </c>
      <c r="L342" s="127"/>
    </row>
    <row r="343" spans="1:12" ht="12.75" customHeight="1">
      <c r="A343" s="126"/>
      <c r="B343" s="119">
        <f>'Tax Invoice'!D339</f>
        <v>100</v>
      </c>
      <c r="C343" s="10" t="s">
        <v>1134</v>
      </c>
      <c r="D343" s="10" t="s">
        <v>1135</v>
      </c>
      <c r="E343" s="130" t="s">
        <v>31</v>
      </c>
      <c r="F343" s="170"/>
      <c r="G343" s="171"/>
      <c r="H343" s="11" t="s">
        <v>1136</v>
      </c>
      <c r="I343" s="14">
        <f t="shared" si="10"/>
        <v>0.16</v>
      </c>
      <c r="J343" s="14">
        <v>0.16</v>
      </c>
      <c r="K343" s="121">
        <f t="shared" si="11"/>
        <v>16</v>
      </c>
      <c r="L343" s="127"/>
    </row>
    <row r="344" spans="1:12" ht="12.75" customHeight="1">
      <c r="A344" s="126"/>
      <c r="B344" s="119">
        <f>'Tax Invoice'!D340</f>
        <v>5</v>
      </c>
      <c r="C344" s="10" t="s">
        <v>1137</v>
      </c>
      <c r="D344" s="10" t="s">
        <v>1138</v>
      </c>
      <c r="E344" s="130" t="s">
        <v>28</v>
      </c>
      <c r="F344" s="170"/>
      <c r="G344" s="171"/>
      <c r="H344" s="11" t="s">
        <v>1139</v>
      </c>
      <c r="I344" s="14">
        <f t="shared" si="10"/>
        <v>0.64</v>
      </c>
      <c r="J344" s="14">
        <v>0.64</v>
      </c>
      <c r="K344" s="121">
        <f t="shared" si="11"/>
        <v>3.2</v>
      </c>
      <c r="L344" s="127"/>
    </row>
    <row r="345" spans="1:12" ht="12.75" customHeight="1">
      <c r="A345" s="126"/>
      <c r="B345" s="119">
        <f>'Tax Invoice'!D341</f>
        <v>5</v>
      </c>
      <c r="C345" s="10" t="s">
        <v>1137</v>
      </c>
      <c r="D345" s="10" t="s">
        <v>1138</v>
      </c>
      <c r="E345" s="130" t="s">
        <v>30</v>
      </c>
      <c r="F345" s="170"/>
      <c r="G345" s="171"/>
      <c r="H345" s="11" t="s">
        <v>1139</v>
      </c>
      <c r="I345" s="14">
        <f t="shared" si="10"/>
        <v>0.64</v>
      </c>
      <c r="J345" s="14">
        <v>0.64</v>
      </c>
      <c r="K345" s="121">
        <f t="shared" si="11"/>
        <v>3.2</v>
      </c>
      <c r="L345" s="127"/>
    </row>
    <row r="346" spans="1:12" ht="24" customHeight="1">
      <c r="A346" s="126"/>
      <c r="B346" s="119">
        <f>'Tax Invoice'!D342</f>
        <v>50</v>
      </c>
      <c r="C346" s="10" t="s">
        <v>598</v>
      </c>
      <c r="D346" s="10" t="s">
        <v>599</v>
      </c>
      <c r="E346" s="130" t="s">
        <v>28</v>
      </c>
      <c r="F346" s="170" t="s">
        <v>112</v>
      </c>
      <c r="G346" s="171"/>
      <c r="H346" s="11" t="s">
        <v>600</v>
      </c>
      <c r="I346" s="14">
        <f t="shared" si="10"/>
        <v>0.34</v>
      </c>
      <c r="J346" s="14">
        <v>0.34</v>
      </c>
      <c r="K346" s="121">
        <f t="shared" si="11"/>
        <v>17</v>
      </c>
      <c r="L346" s="127"/>
    </row>
    <row r="347" spans="1:12" ht="24" customHeight="1">
      <c r="A347" s="126"/>
      <c r="B347" s="119">
        <f>'Tax Invoice'!D343</f>
        <v>20</v>
      </c>
      <c r="C347" s="10" t="s">
        <v>598</v>
      </c>
      <c r="D347" s="10" t="s">
        <v>599</v>
      </c>
      <c r="E347" s="130" t="s">
        <v>28</v>
      </c>
      <c r="F347" s="170" t="s">
        <v>216</v>
      </c>
      <c r="G347" s="171"/>
      <c r="H347" s="11" t="s">
        <v>600</v>
      </c>
      <c r="I347" s="14">
        <f t="shared" si="10"/>
        <v>0.34</v>
      </c>
      <c r="J347" s="14">
        <v>0.34</v>
      </c>
      <c r="K347" s="121">
        <f t="shared" si="11"/>
        <v>6.8000000000000007</v>
      </c>
      <c r="L347" s="127"/>
    </row>
    <row r="348" spans="1:12" ht="24" customHeight="1">
      <c r="A348" s="126"/>
      <c r="B348" s="119">
        <f>'Tax Invoice'!D344</f>
        <v>20</v>
      </c>
      <c r="C348" s="10" t="s">
        <v>598</v>
      </c>
      <c r="D348" s="10" t="s">
        <v>599</v>
      </c>
      <c r="E348" s="130" t="s">
        <v>28</v>
      </c>
      <c r="F348" s="170" t="s">
        <v>218</v>
      </c>
      <c r="G348" s="171"/>
      <c r="H348" s="11" t="s">
        <v>600</v>
      </c>
      <c r="I348" s="14">
        <f t="shared" si="10"/>
        <v>0.34</v>
      </c>
      <c r="J348" s="14">
        <v>0.34</v>
      </c>
      <c r="K348" s="121">
        <f t="shared" si="11"/>
        <v>6.8000000000000007</v>
      </c>
      <c r="L348" s="127"/>
    </row>
    <row r="349" spans="1:12" ht="24" customHeight="1">
      <c r="A349" s="126"/>
      <c r="B349" s="119">
        <f>'Tax Invoice'!D345</f>
        <v>50</v>
      </c>
      <c r="C349" s="10" t="s">
        <v>598</v>
      </c>
      <c r="D349" s="10" t="s">
        <v>599</v>
      </c>
      <c r="E349" s="130" t="s">
        <v>30</v>
      </c>
      <c r="F349" s="170" t="s">
        <v>112</v>
      </c>
      <c r="G349" s="171"/>
      <c r="H349" s="11" t="s">
        <v>600</v>
      </c>
      <c r="I349" s="14">
        <f t="shared" si="10"/>
        <v>0.34</v>
      </c>
      <c r="J349" s="14">
        <v>0.34</v>
      </c>
      <c r="K349" s="121">
        <f t="shared" si="11"/>
        <v>17</v>
      </c>
      <c r="L349" s="127"/>
    </row>
    <row r="350" spans="1:12" ht="24" customHeight="1">
      <c r="A350" s="126"/>
      <c r="B350" s="119">
        <f>'Tax Invoice'!D346</f>
        <v>5</v>
      </c>
      <c r="C350" s="10" t="s">
        <v>1140</v>
      </c>
      <c r="D350" s="10" t="s">
        <v>1141</v>
      </c>
      <c r="E350" s="130" t="s">
        <v>30</v>
      </c>
      <c r="F350" s="170"/>
      <c r="G350" s="171"/>
      <c r="H350" s="11" t="s">
        <v>1142</v>
      </c>
      <c r="I350" s="14">
        <f t="shared" si="10"/>
        <v>0.64</v>
      </c>
      <c r="J350" s="14">
        <v>0.64</v>
      </c>
      <c r="K350" s="121">
        <f t="shared" si="11"/>
        <v>3.2</v>
      </c>
      <c r="L350" s="127"/>
    </row>
    <row r="351" spans="1:12" ht="24" customHeight="1">
      <c r="A351" s="126"/>
      <c r="B351" s="119">
        <f>'Tax Invoice'!D347</f>
        <v>10</v>
      </c>
      <c r="C351" s="10" t="s">
        <v>1143</v>
      </c>
      <c r="D351" s="10" t="s">
        <v>1144</v>
      </c>
      <c r="E351" s="130" t="s">
        <v>279</v>
      </c>
      <c r="F351" s="170"/>
      <c r="G351" s="171"/>
      <c r="H351" s="11" t="s">
        <v>1582</v>
      </c>
      <c r="I351" s="14">
        <f t="shared" si="10"/>
        <v>0.81</v>
      </c>
      <c r="J351" s="14">
        <v>0.81</v>
      </c>
      <c r="K351" s="121">
        <f t="shared" si="11"/>
        <v>8.1000000000000014</v>
      </c>
      <c r="L351" s="127"/>
    </row>
    <row r="352" spans="1:12" ht="24" customHeight="1">
      <c r="A352" s="126"/>
      <c r="B352" s="119">
        <f>'Tax Invoice'!D348</f>
        <v>10</v>
      </c>
      <c r="C352" s="10" t="s">
        <v>1143</v>
      </c>
      <c r="D352" s="10" t="s">
        <v>1144</v>
      </c>
      <c r="E352" s="130" t="s">
        <v>277</v>
      </c>
      <c r="F352" s="170"/>
      <c r="G352" s="171"/>
      <c r="H352" s="11" t="s">
        <v>1582</v>
      </c>
      <c r="I352" s="14">
        <f t="shared" si="10"/>
        <v>0.81</v>
      </c>
      <c r="J352" s="14">
        <v>0.81</v>
      </c>
      <c r="K352" s="121">
        <f t="shared" si="11"/>
        <v>8.1000000000000014</v>
      </c>
      <c r="L352" s="127"/>
    </row>
    <row r="353" spans="1:12" ht="24" customHeight="1">
      <c r="A353" s="126"/>
      <c r="B353" s="119">
        <f>'Tax Invoice'!D349</f>
        <v>10</v>
      </c>
      <c r="C353" s="10" t="s">
        <v>1145</v>
      </c>
      <c r="D353" s="10" t="s">
        <v>1146</v>
      </c>
      <c r="E353" s="130" t="s">
        <v>28</v>
      </c>
      <c r="F353" s="170"/>
      <c r="G353" s="171"/>
      <c r="H353" s="11" t="s">
        <v>1147</v>
      </c>
      <c r="I353" s="14">
        <f t="shared" si="10"/>
        <v>0.8</v>
      </c>
      <c r="J353" s="14">
        <v>0.8</v>
      </c>
      <c r="K353" s="121">
        <f t="shared" si="11"/>
        <v>8</v>
      </c>
      <c r="L353" s="127"/>
    </row>
    <row r="354" spans="1:12" ht="24" customHeight="1">
      <c r="A354" s="126"/>
      <c r="B354" s="119">
        <f>'Tax Invoice'!D350</f>
        <v>10</v>
      </c>
      <c r="C354" s="10" t="s">
        <v>1145</v>
      </c>
      <c r="D354" s="10" t="s">
        <v>1146</v>
      </c>
      <c r="E354" s="130" t="s">
        <v>30</v>
      </c>
      <c r="F354" s="170"/>
      <c r="G354" s="171"/>
      <c r="H354" s="11" t="s">
        <v>1147</v>
      </c>
      <c r="I354" s="14">
        <f t="shared" si="10"/>
        <v>0.8</v>
      </c>
      <c r="J354" s="14">
        <v>0.8</v>
      </c>
      <c r="K354" s="121">
        <f t="shared" si="11"/>
        <v>8</v>
      </c>
      <c r="L354" s="127"/>
    </row>
    <row r="355" spans="1:12" ht="24" customHeight="1">
      <c r="A355" s="126"/>
      <c r="B355" s="119">
        <f>'Tax Invoice'!D351</f>
        <v>10</v>
      </c>
      <c r="C355" s="10" t="s">
        <v>1145</v>
      </c>
      <c r="D355" s="10" t="s">
        <v>1146</v>
      </c>
      <c r="E355" s="130" t="s">
        <v>31</v>
      </c>
      <c r="F355" s="170"/>
      <c r="G355" s="171"/>
      <c r="H355" s="11" t="s">
        <v>1147</v>
      </c>
      <c r="I355" s="14">
        <f t="shared" si="10"/>
        <v>0.8</v>
      </c>
      <c r="J355" s="14">
        <v>0.8</v>
      </c>
      <c r="K355" s="121">
        <f t="shared" si="11"/>
        <v>8</v>
      </c>
      <c r="L355" s="127"/>
    </row>
    <row r="356" spans="1:12" ht="36" customHeight="1">
      <c r="A356" s="126"/>
      <c r="B356" s="119">
        <f>'Tax Invoice'!D352</f>
        <v>5</v>
      </c>
      <c r="C356" s="10" t="s">
        <v>1148</v>
      </c>
      <c r="D356" s="10" t="s">
        <v>1149</v>
      </c>
      <c r="E356" s="130" t="s">
        <v>30</v>
      </c>
      <c r="F356" s="170" t="s">
        <v>112</v>
      </c>
      <c r="G356" s="171"/>
      <c r="H356" s="11" t="s">
        <v>1583</v>
      </c>
      <c r="I356" s="14">
        <f t="shared" si="10"/>
        <v>1.68</v>
      </c>
      <c r="J356" s="14">
        <v>1.68</v>
      </c>
      <c r="K356" s="121">
        <f t="shared" si="11"/>
        <v>8.4</v>
      </c>
      <c r="L356" s="127"/>
    </row>
    <row r="357" spans="1:12" ht="36" customHeight="1">
      <c r="A357" s="126"/>
      <c r="B357" s="119">
        <f>'Tax Invoice'!D353</f>
        <v>5</v>
      </c>
      <c r="C357" s="10" t="s">
        <v>1148</v>
      </c>
      <c r="D357" s="10" t="s">
        <v>1149</v>
      </c>
      <c r="E357" s="130" t="s">
        <v>31</v>
      </c>
      <c r="F357" s="170" t="s">
        <v>112</v>
      </c>
      <c r="G357" s="171"/>
      <c r="H357" s="11" t="s">
        <v>1583</v>
      </c>
      <c r="I357" s="14">
        <f t="shared" si="10"/>
        <v>1.68</v>
      </c>
      <c r="J357" s="14">
        <v>1.68</v>
      </c>
      <c r="K357" s="121">
        <f t="shared" si="11"/>
        <v>8.4</v>
      </c>
      <c r="L357" s="127"/>
    </row>
    <row r="358" spans="1:12" ht="36" customHeight="1">
      <c r="A358" s="126"/>
      <c r="B358" s="119">
        <f>'Tax Invoice'!D354</f>
        <v>5</v>
      </c>
      <c r="C358" s="10" t="s">
        <v>1148</v>
      </c>
      <c r="D358" s="10" t="s">
        <v>1149</v>
      </c>
      <c r="E358" s="130" t="s">
        <v>32</v>
      </c>
      <c r="F358" s="170" t="s">
        <v>112</v>
      </c>
      <c r="G358" s="171"/>
      <c r="H358" s="11" t="s">
        <v>1583</v>
      </c>
      <c r="I358" s="14">
        <f t="shared" si="10"/>
        <v>1.68</v>
      </c>
      <c r="J358" s="14">
        <v>1.68</v>
      </c>
      <c r="K358" s="121">
        <f t="shared" si="11"/>
        <v>8.4</v>
      </c>
      <c r="L358" s="127"/>
    </row>
    <row r="359" spans="1:12" ht="36" customHeight="1">
      <c r="A359" s="126"/>
      <c r="B359" s="119">
        <f>'Tax Invoice'!D355</f>
        <v>5</v>
      </c>
      <c r="C359" s="10" t="s">
        <v>1150</v>
      </c>
      <c r="D359" s="10" t="s">
        <v>1151</v>
      </c>
      <c r="E359" s="130" t="s">
        <v>31</v>
      </c>
      <c r="F359" s="170" t="s">
        <v>112</v>
      </c>
      <c r="G359" s="171"/>
      <c r="H359" s="11" t="s">
        <v>1584</v>
      </c>
      <c r="I359" s="14">
        <f t="shared" si="10"/>
        <v>2.4900000000000002</v>
      </c>
      <c r="J359" s="14">
        <v>2.4900000000000002</v>
      </c>
      <c r="K359" s="121">
        <f t="shared" si="11"/>
        <v>12.450000000000001</v>
      </c>
      <c r="L359" s="127"/>
    </row>
    <row r="360" spans="1:12" ht="36" customHeight="1">
      <c r="A360" s="126"/>
      <c r="B360" s="119">
        <f>'Tax Invoice'!D356</f>
        <v>2</v>
      </c>
      <c r="C360" s="10" t="s">
        <v>1150</v>
      </c>
      <c r="D360" s="10" t="s">
        <v>1151</v>
      </c>
      <c r="E360" s="130" t="s">
        <v>31</v>
      </c>
      <c r="F360" s="170" t="s">
        <v>219</v>
      </c>
      <c r="G360" s="171"/>
      <c r="H360" s="11" t="s">
        <v>1584</v>
      </c>
      <c r="I360" s="14">
        <f t="shared" si="10"/>
        <v>2.4900000000000002</v>
      </c>
      <c r="J360" s="14">
        <v>2.4900000000000002</v>
      </c>
      <c r="K360" s="121">
        <f t="shared" si="11"/>
        <v>4.9800000000000004</v>
      </c>
      <c r="L360" s="127"/>
    </row>
    <row r="361" spans="1:12" ht="36" customHeight="1">
      <c r="A361" s="126"/>
      <c r="B361" s="119">
        <f>'Tax Invoice'!D357</f>
        <v>5</v>
      </c>
      <c r="C361" s="10" t="s">
        <v>1152</v>
      </c>
      <c r="D361" s="10" t="s">
        <v>1153</v>
      </c>
      <c r="E361" s="130" t="s">
        <v>31</v>
      </c>
      <c r="F361" s="170" t="s">
        <v>112</v>
      </c>
      <c r="G361" s="171"/>
      <c r="H361" s="11" t="s">
        <v>1585</v>
      </c>
      <c r="I361" s="14">
        <f t="shared" si="10"/>
        <v>1.38</v>
      </c>
      <c r="J361" s="14">
        <v>1.38</v>
      </c>
      <c r="K361" s="121">
        <f t="shared" si="11"/>
        <v>6.8999999999999995</v>
      </c>
      <c r="L361" s="127"/>
    </row>
    <row r="362" spans="1:12" ht="36" customHeight="1">
      <c r="A362" s="126"/>
      <c r="B362" s="119">
        <f>'Tax Invoice'!D358</f>
        <v>10</v>
      </c>
      <c r="C362" s="10" t="s">
        <v>1154</v>
      </c>
      <c r="D362" s="10" t="s">
        <v>1155</v>
      </c>
      <c r="E362" s="130" t="s">
        <v>30</v>
      </c>
      <c r="F362" s="170" t="s">
        <v>112</v>
      </c>
      <c r="G362" s="171"/>
      <c r="H362" s="11" t="s">
        <v>1586</v>
      </c>
      <c r="I362" s="14">
        <f t="shared" si="10"/>
        <v>1.67</v>
      </c>
      <c r="J362" s="14">
        <v>1.67</v>
      </c>
      <c r="K362" s="121">
        <f t="shared" si="11"/>
        <v>16.7</v>
      </c>
      <c r="L362" s="127"/>
    </row>
    <row r="363" spans="1:12" ht="36" customHeight="1">
      <c r="A363" s="126"/>
      <c r="B363" s="119">
        <f>'Tax Invoice'!D359</f>
        <v>10</v>
      </c>
      <c r="C363" s="10" t="s">
        <v>1154</v>
      </c>
      <c r="D363" s="10" t="s">
        <v>1155</v>
      </c>
      <c r="E363" s="130" t="s">
        <v>30</v>
      </c>
      <c r="F363" s="170" t="s">
        <v>218</v>
      </c>
      <c r="G363" s="171"/>
      <c r="H363" s="11" t="s">
        <v>1586</v>
      </c>
      <c r="I363" s="14">
        <f t="shared" si="10"/>
        <v>1.67</v>
      </c>
      <c r="J363" s="14">
        <v>1.67</v>
      </c>
      <c r="K363" s="121">
        <f t="shared" si="11"/>
        <v>16.7</v>
      </c>
      <c r="L363" s="127"/>
    </row>
    <row r="364" spans="1:12" ht="36" customHeight="1">
      <c r="A364" s="126"/>
      <c r="B364" s="119">
        <f>'Tax Invoice'!D360</f>
        <v>10</v>
      </c>
      <c r="C364" s="10" t="s">
        <v>1154</v>
      </c>
      <c r="D364" s="10" t="s">
        <v>1155</v>
      </c>
      <c r="E364" s="130" t="s">
        <v>30</v>
      </c>
      <c r="F364" s="170" t="s">
        <v>219</v>
      </c>
      <c r="G364" s="171"/>
      <c r="H364" s="11" t="s">
        <v>1586</v>
      </c>
      <c r="I364" s="14">
        <f t="shared" si="10"/>
        <v>1.67</v>
      </c>
      <c r="J364" s="14">
        <v>1.67</v>
      </c>
      <c r="K364" s="121">
        <f t="shared" si="11"/>
        <v>16.7</v>
      </c>
      <c r="L364" s="127"/>
    </row>
    <row r="365" spans="1:12" ht="36" customHeight="1">
      <c r="A365" s="126"/>
      <c r="B365" s="119">
        <f>'Tax Invoice'!D361</f>
        <v>10</v>
      </c>
      <c r="C365" s="10" t="s">
        <v>1154</v>
      </c>
      <c r="D365" s="10" t="s">
        <v>1155</v>
      </c>
      <c r="E365" s="130" t="s">
        <v>32</v>
      </c>
      <c r="F365" s="170" t="s">
        <v>218</v>
      </c>
      <c r="G365" s="171"/>
      <c r="H365" s="11" t="s">
        <v>1586</v>
      </c>
      <c r="I365" s="14">
        <f t="shared" si="10"/>
        <v>1.67</v>
      </c>
      <c r="J365" s="14">
        <v>1.67</v>
      </c>
      <c r="K365" s="121">
        <f t="shared" si="11"/>
        <v>16.7</v>
      </c>
      <c r="L365" s="127"/>
    </row>
    <row r="366" spans="1:12" ht="36" customHeight="1">
      <c r="A366" s="126"/>
      <c r="B366" s="119">
        <f>'Tax Invoice'!D362</f>
        <v>10</v>
      </c>
      <c r="C366" s="10" t="s">
        <v>1154</v>
      </c>
      <c r="D366" s="10" t="s">
        <v>1155</v>
      </c>
      <c r="E366" s="130" t="s">
        <v>32</v>
      </c>
      <c r="F366" s="170" t="s">
        <v>219</v>
      </c>
      <c r="G366" s="171"/>
      <c r="H366" s="11" t="s">
        <v>1586</v>
      </c>
      <c r="I366" s="14">
        <f t="shared" si="10"/>
        <v>1.67</v>
      </c>
      <c r="J366" s="14">
        <v>1.67</v>
      </c>
      <c r="K366" s="121">
        <f t="shared" si="11"/>
        <v>16.7</v>
      </c>
      <c r="L366" s="127"/>
    </row>
    <row r="367" spans="1:12" ht="24" customHeight="1">
      <c r="A367" s="126"/>
      <c r="B367" s="119">
        <f>'Tax Invoice'!D363</f>
        <v>10</v>
      </c>
      <c r="C367" s="10" t="s">
        <v>1156</v>
      </c>
      <c r="D367" s="10" t="s">
        <v>1157</v>
      </c>
      <c r="E367" s="130" t="s">
        <v>641</v>
      </c>
      <c r="F367" s="170" t="s">
        <v>30</v>
      </c>
      <c r="G367" s="171"/>
      <c r="H367" s="11" t="s">
        <v>1158</v>
      </c>
      <c r="I367" s="14">
        <f t="shared" si="10"/>
        <v>1.96</v>
      </c>
      <c r="J367" s="14">
        <v>1.96</v>
      </c>
      <c r="K367" s="121">
        <f t="shared" si="11"/>
        <v>19.600000000000001</v>
      </c>
      <c r="L367" s="127"/>
    </row>
    <row r="368" spans="1:12" ht="24" customHeight="1">
      <c r="A368" s="126"/>
      <c r="B368" s="119">
        <f>'Tax Invoice'!D364</f>
        <v>10</v>
      </c>
      <c r="C368" s="10" t="s">
        <v>1156</v>
      </c>
      <c r="D368" s="10" t="s">
        <v>1157</v>
      </c>
      <c r="E368" s="130" t="s">
        <v>641</v>
      </c>
      <c r="F368" s="170" t="s">
        <v>31</v>
      </c>
      <c r="G368" s="171"/>
      <c r="H368" s="11" t="s">
        <v>1158</v>
      </c>
      <c r="I368" s="14">
        <f t="shared" si="10"/>
        <v>1.96</v>
      </c>
      <c r="J368" s="14">
        <v>1.96</v>
      </c>
      <c r="K368" s="121">
        <f t="shared" si="11"/>
        <v>19.600000000000001</v>
      </c>
      <c r="L368" s="127"/>
    </row>
    <row r="369" spans="1:12" ht="24" customHeight="1">
      <c r="A369" s="126"/>
      <c r="B369" s="119">
        <f>'Tax Invoice'!D365</f>
        <v>10</v>
      </c>
      <c r="C369" s="10" t="s">
        <v>1156</v>
      </c>
      <c r="D369" s="10" t="s">
        <v>1157</v>
      </c>
      <c r="E369" s="130" t="s">
        <v>641</v>
      </c>
      <c r="F369" s="170" t="s">
        <v>32</v>
      </c>
      <c r="G369" s="171"/>
      <c r="H369" s="11" t="s">
        <v>1158</v>
      </c>
      <c r="I369" s="14">
        <f t="shared" si="10"/>
        <v>1.96</v>
      </c>
      <c r="J369" s="14">
        <v>1.96</v>
      </c>
      <c r="K369" s="121">
        <f t="shared" si="11"/>
        <v>19.600000000000001</v>
      </c>
      <c r="L369" s="127"/>
    </row>
    <row r="370" spans="1:12" ht="24" customHeight="1">
      <c r="A370" s="126"/>
      <c r="B370" s="119">
        <f>'Tax Invoice'!D366</f>
        <v>10</v>
      </c>
      <c r="C370" s="10" t="s">
        <v>1156</v>
      </c>
      <c r="D370" s="10" t="s">
        <v>1159</v>
      </c>
      <c r="E370" s="130" t="s">
        <v>642</v>
      </c>
      <c r="F370" s="170" t="s">
        <v>30</v>
      </c>
      <c r="G370" s="171"/>
      <c r="H370" s="11" t="s">
        <v>1158</v>
      </c>
      <c r="I370" s="14">
        <f t="shared" si="10"/>
        <v>2.34</v>
      </c>
      <c r="J370" s="14">
        <v>2.34</v>
      </c>
      <c r="K370" s="121">
        <f t="shared" si="11"/>
        <v>23.4</v>
      </c>
      <c r="L370" s="127"/>
    </row>
    <row r="371" spans="1:12" ht="24" customHeight="1">
      <c r="A371" s="126"/>
      <c r="B371" s="119">
        <f>'Tax Invoice'!D367</f>
        <v>10</v>
      </c>
      <c r="C371" s="10" t="s">
        <v>1156</v>
      </c>
      <c r="D371" s="10" t="s">
        <v>1159</v>
      </c>
      <c r="E371" s="130" t="s">
        <v>642</v>
      </c>
      <c r="F371" s="170" t="s">
        <v>31</v>
      </c>
      <c r="G371" s="171"/>
      <c r="H371" s="11" t="s">
        <v>1158</v>
      </c>
      <c r="I371" s="14">
        <f t="shared" si="10"/>
        <v>2.34</v>
      </c>
      <c r="J371" s="14">
        <v>2.34</v>
      </c>
      <c r="K371" s="121">
        <f t="shared" si="11"/>
        <v>23.4</v>
      </c>
      <c r="L371" s="127"/>
    </row>
    <row r="372" spans="1:12" ht="24" customHeight="1">
      <c r="A372" s="126"/>
      <c r="B372" s="119">
        <f>'Tax Invoice'!D368</f>
        <v>10</v>
      </c>
      <c r="C372" s="10" t="s">
        <v>1156</v>
      </c>
      <c r="D372" s="10" t="s">
        <v>1159</v>
      </c>
      <c r="E372" s="130" t="s">
        <v>642</v>
      </c>
      <c r="F372" s="170" t="s">
        <v>32</v>
      </c>
      <c r="G372" s="171"/>
      <c r="H372" s="11" t="s">
        <v>1158</v>
      </c>
      <c r="I372" s="14">
        <f t="shared" si="10"/>
        <v>2.34</v>
      </c>
      <c r="J372" s="14">
        <v>2.34</v>
      </c>
      <c r="K372" s="121">
        <f t="shared" si="11"/>
        <v>23.4</v>
      </c>
      <c r="L372" s="127"/>
    </row>
    <row r="373" spans="1:12" ht="36" customHeight="1">
      <c r="A373" s="126"/>
      <c r="B373" s="119">
        <f>'Tax Invoice'!D369</f>
        <v>10</v>
      </c>
      <c r="C373" s="10" t="s">
        <v>1160</v>
      </c>
      <c r="D373" s="10" t="s">
        <v>1161</v>
      </c>
      <c r="E373" s="130" t="s">
        <v>30</v>
      </c>
      <c r="F373" s="170"/>
      <c r="G373" s="171"/>
      <c r="H373" s="11" t="s">
        <v>1162</v>
      </c>
      <c r="I373" s="14">
        <f t="shared" si="10"/>
        <v>3.07</v>
      </c>
      <c r="J373" s="14">
        <v>3.07</v>
      </c>
      <c r="K373" s="121">
        <f t="shared" si="11"/>
        <v>30.7</v>
      </c>
      <c r="L373" s="127"/>
    </row>
    <row r="374" spans="1:12" ht="36" customHeight="1">
      <c r="A374" s="126"/>
      <c r="B374" s="119">
        <f>'Tax Invoice'!D370</f>
        <v>10</v>
      </c>
      <c r="C374" s="10" t="s">
        <v>1160</v>
      </c>
      <c r="D374" s="10" t="s">
        <v>1161</v>
      </c>
      <c r="E374" s="130" t="s">
        <v>31</v>
      </c>
      <c r="F374" s="170"/>
      <c r="G374" s="171"/>
      <c r="H374" s="11" t="s">
        <v>1162</v>
      </c>
      <c r="I374" s="14">
        <f t="shared" si="10"/>
        <v>3.07</v>
      </c>
      <c r="J374" s="14">
        <v>3.07</v>
      </c>
      <c r="K374" s="121">
        <f t="shared" si="11"/>
        <v>30.7</v>
      </c>
      <c r="L374" s="127"/>
    </row>
    <row r="375" spans="1:12" ht="24" customHeight="1">
      <c r="A375" s="126"/>
      <c r="B375" s="119">
        <f>'Tax Invoice'!D371</f>
        <v>10</v>
      </c>
      <c r="C375" s="10" t="s">
        <v>1163</v>
      </c>
      <c r="D375" s="10" t="s">
        <v>1164</v>
      </c>
      <c r="E375" s="130" t="s">
        <v>641</v>
      </c>
      <c r="F375" s="170" t="s">
        <v>30</v>
      </c>
      <c r="G375" s="171"/>
      <c r="H375" s="11" t="s">
        <v>1165</v>
      </c>
      <c r="I375" s="14">
        <f t="shared" si="10"/>
        <v>1.76</v>
      </c>
      <c r="J375" s="14">
        <v>1.76</v>
      </c>
      <c r="K375" s="121">
        <f t="shared" si="11"/>
        <v>17.600000000000001</v>
      </c>
      <c r="L375" s="127"/>
    </row>
    <row r="376" spans="1:12" ht="24" customHeight="1">
      <c r="A376" s="126"/>
      <c r="B376" s="119">
        <f>'Tax Invoice'!D372</f>
        <v>10</v>
      </c>
      <c r="C376" s="10" t="s">
        <v>1163</v>
      </c>
      <c r="D376" s="10" t="s">
        <v>1164</v>
      </c>
      <c r="E376" s="130" t="s">
        <v>641</v>
      </c>
      <c r="F376" s="170" t="s">
        <v>31</v>
      </c>
      <c r="G376" s="171"/>
      <c r="H376" s="11" t="s">
        <v>1165</v>
      </c>
      <c r="I376" s="14">
        <f t="shared" si="10"/>
        <v>1.76</v>
      </c>
      <c r="J376" s="14">
        <v>1.76</v>
      </c>
      <c r="K376" s="121">
        <f t="shared" si="11"/>
        <v>17.600000000000001</v>
      </c>
      <c r="L376" s="127"/>
    </row>
    <row r="377" spans="1:12" ht="24" customHeight="1">
      <c r="A377" s="126"/>
      <c r="B377" s="119">
        <f>'Tax Invoice'!D373</f>
        <v>10</v>
      </c>
      <c r="C377" s="10" t="s">
        <v>1163</v>
      </c>
      <c r="D377" s="10" t="s">
        <v>1164</v>
      </c>
      <c r="E377" s="130" t="s">
        <v>641</v>
      </c>
      <c r="F377" s="170" t="s">
        <v>32</v>
      </c>
      <c r="G377" s="171"/>
      <c r="H377" s="11" t="s">
        <v>1165</v>
      </c>
      <c r="I377" s="14">
        <f t="shared" si="10"/>
        <v>1.76</v>
      </c>
      <c r="J377" s="14">
        <v>1.76</v>
      </c>
      <c r="K377" s="121">
        <f t="shared" si="11"/>
        <v>17.600000000000001</v>
      </c>
      <c r="L377" s="127"/>
    </row>
    <row r="378" spans="1:12" ht="24" customHeight="1">
      <c r="A378" s="126"/>
      <c r="B378" s="119">
        <f>'Tax Invoice'!D374</f>
        <v>10</v>
      </c>
      <c r="C378" s="10" t="s">
        <v>1163</v>
      </c>
      <c r="D378" s="10" t="s">
        <v>1166</v>
      </c>
      <c r="E378" s="130" t="s">
        <v>642</v>
      </c>
      <c r="F378" s="170" t="s">
        <v>30</v>
      </c>
      <c r="G378" s="171"/>
      <c r="H378" s="11" t="s">
        <v>1165</v>
      </c>
      <c r="I378" s="14">
        <f t="shared" si="10"/>
        <v>2.21</v>
      </c>
      <c r="J378" s="14">
        <v>2.21</v>
      </c>
      <c r="K378" s="121">
        <f t="shared" si="11"/>
        <v>22.1</v>
      </c>
      <c r="L378" s="127"/>
    </row>
    <row r="379" spans="1:12" ht="24" customHeight="1">
      <c r="A379" s="126"/>
      <c r="B379" s="119">
        <f>'Tax Invoice'!D375</f>
        <v>10</v>
      </c>
      <c r="C379" s="10" t="s">
        <v>1163</v>
      </c>
      <c r="D379" s="10" t="s">
        <v>1166</v>
      </c>
      <c r="E379" s="130" t="s">
        <v>642</v>
      </c>
      <c r="F379" s="170" t="s">
        <v>31</v>
      </c>
      <c r="G379" s="171"/>
      <c r="H379" s="11" t="s">
        <v>1165</v>
      </c>
      <c r="I379" s="14">
        <f t="shared" si="10"/>
        <v>2.21</v>
      </c>
      <c r="J379" s="14">
        <v>2.21</v>
      </c>
      <c r="K379" s="121">
        <f t="shared" si="11"/>
        <v>22.1</v>
      </c>
      <c r="L379" s="127"/>
    </row>
    <row r="380" spans="1:12" ht="24" customHeight="1">
      <c r="A380" s="126"/>
      <c r="B380" s="119">
        <f>'Tax Invoice'!D376</f>
        <v>10</v>
      </c>
      <c r="C380" s="10" t="s">
        <v>1163</v>
      </c>
      <c r="D380" s="10" t="s">
        <v>1166</v>
      </c>
      <c r="E380" s="130" t="s">
        <v>642</v>
      </c>
      <c r="F380" s="170" t="s">
        <v>32</v>
      </c>
      <c r="G380" s="171"/>
      <c r="H380" s="11" t="s">
        <v>1165</v>
      </c>
      <c r="I380" s="14">
        <f t="shared" si="10"/>
        <v>2.21</v>
      </c>
      <c r="J380" s="14">
        <v>2.21</v>
      </c>
      <c r="K380" s="121">
        <f t="shared" si="11"/>
        <v>22.1</v>
      </c>
      <c r="L380" s="127"/>
    </row>
    <row r="381" spans="1:12" ht="36" customHeight="1">
      <c r="A381" s="126"/>
      <c r="B381" s="119">
        <f>'Tax Invoice'!D377</f>
        <v>2</v>
      </c>
      <c r="C381" s="10" t="s">
        <v>1167</v>
      </c>
      <c r="D381" s="10" t="s">
        <v>1168</v>
      </c>
      <c r="E381" s="130" t="s">
        <v>31</v>
      </c>
      <c r="F381" s="170" t="s">
        <v>245</v>
      </c>
      <c r="G381" s="171"/>
      <c r="H381" s="11" t="s">
        <v>1169</v>
      </c>
      <c r="I381" s="14">
        <f t="shared" si="10"/>
        <v>7.01</v>
      </c>
      <c r="J381" s="14">
        <v>7.01</v>
      </c>
      <c r="K381" s="121">
        <f t="shared" si="11"/>
        <v>14.02</v>
      </c>
      <c r="L381" s="127"/>
    </row>
    <row r="382" spans="1:12" ht="24" customHeight="1">
      <c r="A382" s="126"/>
      <c r="B382" s="119">
        <f>'Tax Invoice'!D378</f>
        <v>3</v>
      </c>
      <c r="C382" s="10" t="s">
        <v>1170</v>
      </c>
      <c r="D382" s="10" t="s">
        <v>1171</v>
      </c>
      <c r="E382" s="130" t="s">
        <v>31</v>
      </c>
      <c r="F382" s="170" t="s">
        <v>245</v>
      </c>
      <c r="G382" s="171"/>
      <c r="H382" s="11" t="s">
        <v>1172</v>
      </c>
      <c r="I382" s="14">
        <f t="shared" si="10"/>
        <v>4.43</v>
      </c>
      <c r="J382" s="14">
        <v>4.43</v>
      </c>
      <c r="K382" s="121">
        <f t="shared" si="11"/>
        <v>13.29</v>
      </c>
      <c r="L382" s="127"/>
    </row>
    <row r="383" spans="1:12" ht="24" customHeight="1">
      <c r="A383" s="126"/>
      <c r="B383" s="119">
        <f>'Tax Invoice'!D379</f>
        <v>3</v>
      </c>
      <c r="C383" s="10" t="s">
        <v>1173</v>
      </c>
      <c r="D383" s="10" t="s">
        <v>1174</v>
      </c>
      <c r="E383" s="130" t="s">
        <v>31</v>
      </c>
      <c r="F383" s="170" t="s">
        <v>245</v>
      </c>
      <c r="G383" s="171"/>
      <c r="H383" s="11" t="s">
        <v>1175</v>
      </c>
      <c r="I383" s="14">
        <f t="shared" si="10"/>
        <v>4.32</v>
      </c>
      <c r="J383" s="14">
        <v>4.32</v>
      </c>
      <c r="K383" s="121">
        <f t="shared" si="11"/>
        <v>12.96</v>
      </c>
      <c r="L383" s="127"/>
    </row>
    <row r="384" spans="1:12" ht="24" customHeight="1">
      <c r="A384" s="126"/>
      <c r="B384" s="119">
        <f>'Tax Invoice'!D380</f>
        <v>3</v>
      </c>
      <c r="C384" s="10" t="s">
        <v>1173</v>
      </c>
      <c r="D384" s="10" t="s">
        <v>1174</v>
      </c>
      <c r="E384" s="130" t="s">
        <v>31</v>
      </c>
      <c r="F384" s="170" t="s">
        <v>354</v>
      </c>
      <c r="G384" s="171"/>
      <c r="H384" s="11" t="s">
        <v>1175</v>
      </c>
      <c r="I384" s="14">
        <f t="shared" si="10"/>
        <v>4.32</v>
      </c>
      <c r="J384" s="14">
        <v>4.32</v>
      </c>
      <c r="K384" s="121">
        <f t="shared" si="11"/>
        <v>12.96</v>
      </c>
      <c r="L384" s="127"/>
    </row>
    <row r="385" spans="1:12" ht="24" customHeight="1">
      <c r="A385" s="126"/>
      <c r="B385" s="119">
        <f>'Tax Invoice'!D381</f>
        <v>3</v>
      </c>
      <c r="C385" s="10" t="s">
        <v>1173</v>
      </c>
      <c r="D385" s="10" t="s">
        <v>1174</v>
      </c>
      <c r="E385" s="130" t="s">
        <v>31</v>
      </c>
      <c r="F385" s="170" t="s">
        <v>534</v>
      </c>
      <c r="G385" s="171"/>
      <c r="H385" s="11" t="s">
        <v>1175</v>
      </c>
      <c r="I385" s="14">
        <f t="shared" si="10"/>
        <v>4.32</v>
      </c>
      <c r="J385" s="14">
        <v>4.32</v>
      </c>
      <c r="K385" s="121">
        <f t="shared" si="11"/>
        <v>12.96</v>
      </c>
      <c r="L385" s="127"/>
    </row>
    <row r="386" spans="1:12" ht="24" customHeight="1">
      <c r="A386" s="126"/>
      <c r="B386" s="119">
        <f>'Tax Invoice'!D382</f>
        <v>3</v>
      </c>
      <c r="C386" s="10" t="s">
        <v>1176</v>
      </c>
      <c r="D386" s="10" t="s">
        <v>1177</v>
      </c>
      <c r="E386" s="130" t="s">
        <v>31</v>
      </c>
      <c r="F386" s="170" t="s">
        <v>534</v>
      </c>
      <c r="G386" s="171"/>
      <c r="H386" s="11" t="s">
        <v>1178</v>
      </c>
      <c r="I386" s="14">
        <f t="shared" si="10"/>
        <v>3.29</v>
      </c>
      <c r="J386" s="14">
        <v>3.29</v>
      </c>
      <c r="K386" s="121">
        <f t="shared" si="11"/>
        <v>9.870000000000001</v>
      </c>
      <c r="L386" s="127"/>
    </row>
    <row r="387" spans="1:12" ht="36" customHeight="1">
      <c r="A387" s="126"/>
      <c r="B387" s="119">
        <f>'Tax Invoice'!D383</f>
        <v>3</v>
      </c>
      <c r="C387" s="10" t="s">
        <v>1179</v>
      </c>
      <c r="D387" s="10" t="s">
        <v>1180</v>
      </c>
      <c r="E387" s="130" t="s">
        <v>31</v>
      </c>
      <c r="F387" s="170" t="s">
        <v>245</v>
      </c>
      <c r="G387" s="171"/>
      <c r="H387" s="11" t="s">
        <v>1181</v>
      </c>
      <c r="I387" s="14">
        <f t="shared" si="10"/>
        <v>4.01</v>
      </c>
      <c r="J387" s="14">
        <v>4.01</v>
      </c>
      <c r="K387" s="121">
        <f t="shared" si="11"/>
        <v>12.03</v>
      </c>
      <c r="L387" s="127"/>
    </row>
    <row r="388" spans="1:12" ht="36" customHeight="1">
      <c r="A388" s="126"/>
      <c r="B388" s="119">
        <f>'Tax Invoice'!D384</f>
        <v>5</v>
      </c>
      <c r="C388" s="10" t="s">
        <v>1182</v>
      </c>
      <c r="D388" s="10" t="s">
        <v>1183</v>
      </c>
      <c r="E388" s="130" t="s">
        <v>31</v>
      </c>
      <c r="F388" s="170" t="s">
        <v>112</v>
      </c>
      <c r="G388" s="171"/>
      <c r="H388" s="11" t="s">
        <v>1184</v>
      </c>
      <c r="I388" s="14">
        <f t="shared" si="10"/>
        <v>2</v>
      </c>
      <c r="J388" s="14">
        <v>2</v>
      </c>
      <c r="K388" s="121">
        <f t="shared" si="11"/>
        <v>10</v>
      </c>
      <c r="L388" s="127"/>
    </row>
    <row r="389" spans="1:12" ht="36" customHeight="1">
      <c r="A389" s="126"/>
      <c r="B389" s="119">
        <f>'Tax Invoice'!D385</f>
        <v>5</v>
      </c>
      <c r="C389" s="10" t="s">
        <v>1182</v>
      </c>
      <c r="D389" s="10" t="s">
        <v>1183</v>
      </c>
      <c r="E389" s="130" t="s">
        <v>31</v>
      </c>
      <c r="F389" s="170" t="s">
        <v>218</v>
      </c>
      <c r="G389" s="171"/>
      <c r="H389" s="11" t="s">
        <v>1184</v>
      </c>
      <c r="I389" s="14">
        <f t="shared" si="10"/>
        <v>2</v>
      </c>
      <c r="J389" s="14">
        <v>2</v>
      </c>
      <c r="K389" s="121">
        <f t="shared" si="11"/>
        <v>10</v>
      </c>
      <c r="L389" s="127"/>
    </row>
    <row r="390" spans="1:12" ht="36" customHeight="1">
      <c r="A390" s="126"/>
      <c r="B390" s="119">
        <f>'Tax Invoice'!D386</f>
        <v>5</v>
      </c>
      <c r="C390" s="10" t="s">
        <v>1182</v>
      </c>
      <c r="D390" s="10" t="s">
        <v>1183</v>
      </c>
      <c r="E390" s="130" t="s">
        <v>31</v>
      </c>
      <c r="F390" s="170" t="s">
        <v>1185</v>
      </c>
      <c r="G390" s="171"/>
      <c r="H390" s="11" t="s">
        <v>1184</v>
      </c>
      <c r="I390" s="14">
        <f t="shared" si="10"/>
        <v>2</v>
      </c>
      <c r="J390" s="14">
        <v>2</v>
      </c>
      <c r="K390" s="121">
        <f t="shared" si="11"/>
        <v>10</v>
      </c>
      <c r="L390" s="127"/>
    </row>
    <row r="391" spans="1:12" ht="24" customHeight="1">
      <c r="A391" s="126"/>
      <c r="B391" s="119">
        <f>'Tax Invoice'!D387</f>
        <v>5</v>
      </c>
      <c r="C391" s="10" t="s">
        <v>1186</v>
      </c>
      <c r="D391" s="10" t="s">
        <v>1187</v>
      </c>
      <c r="E391" s="130" t="s">
        <v>30</v>
      </c>
      <c r="F391" s="170" t="s">
        <v>354</v>
      </c>
      <c r="G391" s="171"/>
      <c r="H391" s="11" t="s">
        <v>1188</v>
      </c>
      <c r="I391" s="14">
        <f t="shared" si="10"/>
        <v>2.0299999999999998</v>
      </c>
      <c r="J391" s="14">
        <v>2.0299999999999998</v>
      </c>
      <c r="K391" s="121">
        <f t="shared" si="11"/>
        <v>10.149999999999999</v>
      </c>
      <c r="L391" s="127"/>
    </row>
    <row r="392" spans="1:12" ht="36" customHeight="1">
      <c r="A392" s="126"/>
      <c r="B392" s="119">
        <f>'Tax Invoice'!D388</f>
        <v>5</v>
      </c>
      <c r="C392" s="10" t="s">
        <v>1189</v>
      </c>
      <c r="D392" s="10" t="s">
        <v>1190</v>
      </c>
      <c r="E392" s="130" t="s">
        <v>30</v>
      </c>
      <c r="F392" s="170" t="s">
        <v>218</v>
      </c>
      <c r="G392" s="171"/>
      <c r="H392" s="11" t="s">
        <v>1191</v>
      </c>
      <c r="I392" s="14">
        <f t="shared" si="10"/>
        <v>2.0299999999999998</v>
      </c>
      <c r="J392" s="14">
        <v>2.0299999999999998</v>
      </c>
      <c r="K392" s="121">
        <f t="shared" si="11"/>
        <v>10.149999999999999</v>
      </c>
      <c r="L392" s="127"/>
    </row>
    <row r="393" spans="1:12" ht="36" customHeight="1">
      <c r="A393" s="126"/>
      <c r="B393" s="119">
        <f>'Tax Invoice'!D389</f>
        <v>5</v>
      </c>
      <c r="C393" s="10" t="s">
        <v>1189</v>
      </c>
      <c r="D393" s="10" t="s">
        <v>1190</v>
      </c>
      <c r="E393" s="130" t="s">
        <v>30</v>
      </c>
      <c r="F393" s="170" t="s">
        <v>1185</v>
      </c>
      <c r="G393" s="171"/>
      <c r="H393" s="11" t="s">
        <v>1191</v>
      </c>
      <c r="I393" s="14">
        <f t="shared" si="10"/>
        <v>2.0299999999999998</v>
      </c>
      <c r="J393" s="14">
        <v>2.0299999999999998</v>
      </c>
      <c r="K393" s="121">
        <f t="shared" si="11"/>
        <v>10.149999999999999</v>
      </c>
      <c r="L393" s="127"/>
    </row>
    <row r="394" spans="1:12" ht="48" customHeight="1">
      <c r="A394" s="126"/>
      <c r="B394" s="119">
        <f>'Tax Invoice'!D390</f>
        <v>5</v>
      </c>
      <c r="C394" s="10" t="s">
        <v>362</v>
      </c>
      <c r="D394" s="10" t="s">
        <v>363</v>
      </c>
      <c r="E394" s="130" t="s">
        <v>30</v>
      </c>
      <c r="F394" s="170"/>
      <c r="G394" s="171"/>
      <c r="H394" s="11" t="s">
        <v>364</v>
      </c>
      <c r="I394" s="14">
        <f t="shared" si="10"/>
        <v>3.41</v>
      </c>
      <c r="J394" s="14">
        <v>3.41</v>
      </c>
      <c r="K394" s="121">
        <f t="shared" si="11"/>
        <v>17.05</v>
      </c>
      <c r="L394" s="127"/>
    </row>
    <row r="395" spans="1:12" ht="48" customHeight="1">
      <c r="A395" s="126"/>
      <c r="B395" s="119">
        <f>'Tax Invoice'!D391</f>
        <v>5</v>
      </c>
      <c r="C395" s="10" t="s">
        <v>362</v>
      </c>
      <c r="D395" s="10" t="s">
        <v>363</v>
      </c>
      <c r="E395" s="130" t="s">
        <v>31</v>
      </c>
      <c r="F395" s="170"/>
      <c r="G395" s="171"/>
      <c r="H395" s="11" t="s">
        <v>364</v>
      </c>
      <c r="I395" s="14">
        <f t="shared" si="10"/>
        <v>3.41</v>
      </c>
      <c r="J395" s="14">
        <v>3.41</v>
      </c>
      <c r="K395" s="121">
        <f t="shared" si="11"/>
        <v>17.05</v>
      </c>
      <c r="L395" s="127"/>
    </row>
    <row r="396" spans="1:12" ht="36" customHeight="1">
      <c r="A396" s="126"/>
      <c r="B396" s="119">
        <f>'Tax Invoice'!D392</f>
        <v>1</v>
      </c>
      <c r="C396" s="10" t="s">
        <v>1192</v>
      </c>
      <c r="D396" s="10" t="s">
        <v>1193</v>
      </c>
      <c r="E396" s="130" t="s">
        <v>705</v>
      </c>
      <c r="F396" s="170"/>
      <c r="G396" s="171"/>
      <c r="H396" s="11" t="s">
        <v>1194</v>
      </c>
      <c r="I396" s="14">
        <f t="shared" si="10"/>
        <v>12.17</v>
      </c>
      <c r="J396" s="14">
        <v>12.17</v>
      </c>
      <c r="K396" s="121">
        <f t="shared" si="11"/>
        <v>12.17</v>
      </c>
      <c r="L396" s="127"/>
    </row>
    <row r="397" spans="1:12" ht="24" customHeight="1">
      <c r="A397" s="126"/>
      <c r="B397" s="119">
        <f>'Tax Invoice'!D393</f>
        <v>20</v>
      </c>
      <c r="C397" s="10" t="s">
        <v>1195</v>
      </c>
      <c r="D397" s="10" t="s">
        <v>1196</v>
      </c>
      <c r="E397" s="130" t="s">
        <v>304</v>
      </c>
      <c r="F397" s="170"/>
      <c r="G397" s="171"/>
      <c r="H397" s="11" t="s">
        <v>1197</v>
      </c>
      <c r="I397" s="14">
        <f t="shared" si="10"/>
        <v>0.62</v>
      </c>
      <c r="J397" s="14">
        <v>0.62</v>
      </c>
      <c r="K397" s="121">
        <f t="shared" si="11"/>
        <v>12.4</v>
      </c>
      <c r="L397" s="127"/>
    </row>
    <row r="398" spans="1:12" ht="24" customHeight="1">
      <c r="A398" s="126"/>
      <c r="B398" s="119">
        <f>'Tax Invoice'!D394</f>
        <v>20</v>
      </c>
      <c r="C398" s="10" t="s">
        <v>1195</v>
      </c>
      <c r="D398" s="10" t="s">
        <v>1198</v>
      </c>
      <c r="E398" s="130" t="s">
        <v>300</v>
      </c>
      <c r="F398" s="170"/>
      <c r="G398" s="171"/>
      <c r="H398" s="11" t="s">
        <v>1197</v>
      </c>
      <c r="I398" s="14">
        <f t="shared" si="10"/>
        <v>0.76</v>
      </c>
      <c r="J398" s="14">
        <v>0.76</v>
      </c>
      <c r="K398" s="121">
        <f t="shared" si="11"/>
        <v>15.2</v>
      </c>
      <c r="L398" s="127"/>
    </row>
    <row r="399" spans="1:12" ht="24" customHeight="1">
      <c r="A399" s="126"/>
      <c r="B399" s="119">
        <f>'Tax Invoice'!D395</f>
        <v>20</v>
      </c>
      <c r="C399" s="10" t="s">
        <v>1195</v>
      </c>
      <c r="D399" s="10" t="s">
        <v>1199</v>
      </c>
      <c r="E399" s="130" t="s">
        <v>320</v>
      </c>
      <c r="F399" s="170"/>
      <c r="G399" s="171"/>
      <c r="H399" s="11" t="s">
        <v>1197</v>
      </c>
      <c r="I399" s="14">
        <f t="shared" si="10"/>
        <v>0.88</v>
      </c>
      <c r="J399" s="14">
        <v>0.88</v>
      </c>
      <c r="K399" s="121">
        <f t="shared" si="11"/>
        <v>17.600000000000001</v>
      </c>
      <c r="L399" s="127"/>
    </row>
    <row r="400" spans="1:12" ht="24" customHeight="1">
      <c r="A400" s="126"/>
      <c r="B400" s="119">
        <f>'Tax Invoice'!D396</f>
        <v>10</v>
      </c>
      <c r="C400" s="10" t="s">
        <v>1195</v>
      </c>
      <c r="D400" s="10" t="s">
        <v>1200</v>
      </c>
      <c r="E400" s="130" t="s">
        <v>707</v>
      </c>
      <c r="F400" s="170"/>
      <c r="G400" s="171"/>
      <c r="H400" s="11" t="s">
        <v>1197</v>
      </c>
      <c r="I400" s="14">
        <f t="shared" si="10"/>
        <v>1.02</v>
      </c>
      <c r="J400" s="14">
        <v>1.02</v>
      </c>
      <c r="K400" s="121">
        <f t="shared" si="11"/>
        <v>10.199999999999999</v>
      </c>
      <c r="L400" s="127"/>
    </row>
    <row r="401" spans="1:12" ht="24" customHeight="1">
      <c r="A401" s="126"/>
      <c r="B401" s="119">
        <f>'Tax Invoice'!D397</f>
        <v>5</v>
      </c>
      <c r="C401" s="10" t="s">
        <v>1201</v>
      </c>
      <c r="D401" s="10" t="s">
        <v>1202</v>
      </c>
      <c r="E401" s="130" t="s">
        <v>32</v>
      </c>
      <c r="F401" s="170"/>
      <c r="G401" s="171"/>
      <c r="H401" s="11" t="s">
        <v>1203</v>
      </c>
      <c r="I401" s="14">
        <f t="shared" si="10"/>
        <v>1.63</v>
      </c>
      <c r="J401" s="14">
        <v>1.63</v>
      </c>
      <c r="K401" s="121">
        <f t="shared" si="11"/>
        <v>8.1499999999999986</v>
      </c>
      <c r="L401" s="127"/>
    </row>
    <row r="402" spans="1:12" ht="24" customHeight="1">
      <c r="A402" s="126"/>
      <c r="B402" s="119">
        <f>'Tax Invoice'!D398</f>
        <v>50</v>
      </c>
      <c r="C402" s="10" t="s">
        <v>1204</v>
      </c>
      <c r="D402" s="10" t="s">
        <v>1205</v>
      </c>
      <c r="E402" s="130"/>
      <c r="F402" s="170"/>
      <c r="G402" s="171"/>
      <c r="H402" s="11" t="s">
        <v>1587</v>
      </c>
      <c r="I402" s="14">
        <f t="shared" si="10"/>
        <v>0.64</v>
      </c>
      <c r="J402" s="14">
        <v>0.64</v>
      </c>
      <c r="K402" s="121">
        <f t="shared" si="11"/>
        <v>32</v>
      </c>
      <c r="L402" s="127"/>
    </row>
    <row r="403" spans="1:12" ht="24" customHeight="1">
      <c r="A403" s="126"/>
      <c r="B403" s="119">
        <f>'Tax Invoice'!D399</f>
        <v>50</v>
      </c>
      <c r="C403" s="10" t="s">
        <v>1206</v>
      </c>
      <c r="D403" s="10" t="s">
        <v>1207</v>
      </c>
      <c r="E403" s="130"/>
      <c r="F403" s="170"/>
      <c r="G403" s="171"/>
      <c r="H403" s="11" t="s">
        <v>1588</v>
      </c>
      <c r="I403" s="14">
        <f t="shared" si="10"/>
        <v>0.66</v>
      </c>
      <c r="J403" s="14">
        <v>0.66</v>
      </c>
      <c r="K403" s="121">
        <f t="shared" si="11"/>
        <v>33</v>
      </c>
      <c r="L403" s="127"/>
    </row>
    <row r="404" spans="1:12" ht="24" customHeight="1">
      <c r="A404" s="126"/>
      <c r="B404" s="119">
        <f>'Tax Invoice'!D400</f>
        <v>50</v>
      </c>
      <c r="C404" s="10" t="s">
        <v>1208</v>
      </c>
      <c r="D404" s="10" t="s">
        <v>1209</v>
      </c>
      <c r="E404" s="130"/>
      <c r="F404" s="170"/>
      <c r="G404" s="171"/>
      <c r="H404" s="11" t="s">
        <v>1589</v>
      </c>
      <c r="I404" s="14">
        <f t="shared" si="10"/>
        <v>0.72</v>
      </c>
      <c r="J404" s="14">
        <v>0.72</v>
      </c>
      <c r="K404" s="121">
        <f t="shared" si="11"/>
        <v>36</v>
      </c>
      <c r="L404" s="127"/>
    </row>
    <row r="405" spans="1:12" ht="24" customHeight="1">
      <c r="A405" s="126"/>
      <c r="B405" s="119">
        <f>'Tax Invoice'!D401</f>
        <v>200</v>
      </c>
      <c r="C405" s="10" t="s">
        <v>130</v>
      </c>
      <c r="D405" s="10" t="s">
        <v>1210</v>
      </c>
      <c r="E405" s="130" t="s">
        <v>112</v>
      </c>
      <c r="F405" s="170"/>
      <c r="G405" s="171"/>
      <c r="H405" s="11" t="s">
        <v>1211</v>
      </c>
      <c r="I405" s="14">
        <f t="shared" si="10"/>
        <v>0.24</v>
      </c>
      <c r="J405" s="14">
        <v>0.24</v>
      </c>
      <c r="K405" s="121">
        <f t="shared" si="11"/>
        <v>48</v>
      </c>
      <c r="L405" s="127"/>
    </row>
    <row r="406" spans="1:12" ht="24" customHeight="1">
      <c r="A406" s="126"/>
      <c r="B406" s="119">
        <f>'Tax Invoice'!D402</f>
        <v>50</v>
      </c>
      <c r="C406" s="10" t="s">
        <v>130</v>
      </c>
      <c r="D406" s="10" t="s">
        <v>1210</v>
      </c>
      <c r="E406" s="130" t="s">
        <v>219</v>
      </c>
      <c r="F406" s="170"/>
      <c r="G406" s="171"/>
      <c r="H406" s="11" t="s">
        <v>1211</v>
      </c>
      <c r="I406" s="14">
        <f t="shared" ref="I406:I469" si="12">J406*$N$1</f>
        <v>0.24</v>
      </c>
      <c r="J406" s="14">
        <v>0.24</v>
      </c>
      <c r="K406" s="121">
        <f t="shared" ref="K406:K469" si="13">I406*B406</f>
        <v>12</v>
      </c>
      <c r="L406" s="127"/>
    </row>
    <row r="407" spans="1:12" ht="24" customHeight="1">
      <c r="A407" s="126"/>
      <c r="B407" s="119">
        <f>'Tax Invoice'!D403</f>
        <v>50</v>
      </c>
      <c r="C407" s="10" t="s">
        <v>130</v>
      </c>
      <c r="D407" s="10" t="s">
        <v>1210</v>
      </c>
      <c r="E407" s="130" t="s">
        <v>269</v>
      </c>
      <c r="F407" s="170"/>
      <c r="G407" s="171"/>
      <c r="H407" s="11" t="s">
        <v>1211</v>
      </c>
      <c r="I407" s="14">
        <f t="shared" si="12"/>
        <v>0.24</v>
      </c>
      <c r="J407" s="14">
        <v>0.24</v>
      </c>
      <c r="K407" s="121">
        <f t="shared" si="13"/>
        <v>12</v>
      </c>
      <c r="L407" s="127"/>
    </row>
    <row r="408" spans="1:12" ht="24" customHeight="1">
      <c r="A408" s="126"/>
      <c r="B408" s="119">
        <f>'Tax Invoice'!D404</f>
        <v>50</v>
      </c>
      <c r="C408" s="10" t="s">
        <v>130</v>
      </c>
      <c r="D408" s="10" t="s">
        <v>1210</v>
      </c>
      <c r="E408" s="130" t="s">
        <v>220</v>
      </c>
      <c r="F408" s="170"/>
      <c r="G408" s="171"/>
      <c r="H408" s="11" t="s">
        <v>1211</v>
      </c>
      <c r="I408" s="14">
        <f t="shared" si="12"/>
        <v>0.24</v>
      </c>
      <c r="J408" s="14">
        <v>0.24</v>
      </c>
      <c r="K408" s="121">
        <f t="shared" si="13"/>
        <v>12</v>
      </c>
      <c r="L408" s="127"/>
    </row>
    <row r="409" spans="1:12" ht="24" customHeight="1">
      <c r="A409" s="126"/>
      <c r="B409" s="119">
        <f>'Tax Invoice'!D405</f>
        <v>50</v>
      </c>
      <c r="C409" s="10" t="s">
        <v>130</v>
      </c>
      <c r="D409" s="10" t="s">
        <v>1210</v>
      </c>
      <c r="E409" s="130" t="s">
        <v>273</v>
      </c>
      <c r="F409" s="170"/>
      <c r="G409" s="171"/>
      <c r="H409" s="11" t="s">
        <v>1211</v>
      </c>
      <c r="I409" s="14">
        <f t="shared" si="12"/>
        <v>0.24</v>
      </c>
      <c r="J409" s="14">
        <v>0.24</v>
      </c>
      <c r="K409" s="121">
        <f t="shared" si="13"/>
        <v>12</v>
      </c>
      <c r="L409" s="127"/>
    </row>
    <row r="410" spans="1:12" ht="24" customHeight="1">
      <c r="A410" s="126"/>
      <c r="B410" s="119">
        <f>'Tax Invoice'!D406</f>
        <v>50</v>
      </c>
      <c r="C410" s="10" t="s">
        <v>130</v>
      </c>
      <c r="D410" s="10" t="s">
        <v>1210</v>
      </c>
      <c r="E410" s="130" t="s">
        <v>316</v>
      </c>
      <c r="F410" s="170"/>
      <c r="G410" s="171"/>
      <c r="H410" s="11" t="s">
        <v>1211</v>
      </c>
      <c r="I410" s="14">
        <f t="shared" si="12"/>
        <v>0.24</v>
      </c>
      <c r="J410" s="14">
        <v>0.24</v>
      </c>
      <c r="K410" s="121">
        <f t="shared" si="13"/>
        <v>12</v>
      </c>
      <c r="L410" s="127"/>
    </row>
    <row r="411" spans="1:12" ht="24" customHeight="1">
      <c r="A411" s="126"/>
      <c r="B411" s="119">
        <f>'Tax Invoice'!D407</f>
        <v>50</v>
      </c>
      <c r="C411" s="10" t="s">
        <v>130</v>
      </c>
      <c r="D411" s="10" t="s">
        <v>1210</v>
      </c>
      <c r="E411" s="130" t="s">
        <v>275</v>
      </c>
      <c r="F411" s="170"/>
      <c r="G411" s="171"/>
      <c r="H411" s="11" t="s">
        <v>1211</v>
      </c>
      <c r="I411" s="14">
        <f t="shared" si="12"/>
        <v>0.24</v>
      </c>
      <c r="J411" s="14">
        <v>0.24</v>
      </c>
      <c r="K411" s="121">
        <f t="shared" si="13"/>
        <v>12</v>
      </c>
      <c r="L411" s="127"/>
    </row>
    <row r="412" spans="1:12" ht="24" customHeight="1">
      <c r="A412" s="126"/>
      <c r="B412" s="119">
        <f>'Tax Invoice'!D408</f>
        <v>200</v>
      </c>
      <c r="C412" s="10" t="s">
        <v>1212</v>
      </c>
      <c r="D412" s="10" t="s">
        <v>1213</v>
      </c>
      <c r="E412" s="130" t="s">
        <v>112</v>
      </c>
      <c r="F412" s="170"/>
      <c r="G412" s="171"/>
      <c r="H412" s="11" t="s">
        <v>1214</v>
      </c>
      <c r="I412" s="14">
        <f t="shared" si="12"/>
        <v>0.24</v>
      </c>
      <c r="J412" s="14">
        <v>0.24</v>
      </c>
      <c r="K412" s="121">
        <f t="shared" si="13"/>
        <v>48</v>
      </c>
      <c r="L412" s="127"/>
    </row>
    <row r="413" spans="1:12" ht="24" customHeight="1">
      <c r="A413" s="126"/>
      <c r="B413" s="119">
        <f>'Tax Invoice'!D409</f>
        <v>100</v>
      </c>
      <c r="C413" s="10" t="s">
        <v>1215</v>
      </c>
      <c r="D413" s="10" t="s">
        <v>1216</v>
      </c>
      <c r="E413" s="130"/>
      <c r="F413" s="170"/>
      <c r="G413" s="171"/>
      <c r="H413" s="11" t="s">
        <v>1217</v>
      </c>
      <c r="I413" s="14">
        <f t="shared" si="12"/>
        <v>0.14000000000000001</v>
      </c>
      <c r="J413" s="14">
        <v>0.14000000000000001</v>
      </c>
      <c r="K413" s="121">
        <f t="shared" si="13"/>
        <v>14.000000000000002</v>
      </c>
      <c r="L413" s="127"/>
    </row>
    <row r="414" spans="1:12" ht="24" customHeight="1">
      <c r="A414" s="126"/>
      <c r="B414" s="119">
        <f>'Tax Invoice'!D410</f>
        <v>10</v>
      </c>
      <c r="C414" s="10" t="s">
        <v>1218</v>
      </c>
      <c r="D414" s="10" t="s">
        <v>1219</v>
      </c>
      <c r="E414" s="130" t="s">
        <v>115</v>
      </c>
      <c r="F414" s="170"/>
      <c r="G414" s="171"/>
      <c r="H414" s="11" t="s">
        <v>1220</v>
      </c>
      <c r="I414" s="14">
        <f t="shared" si="12"/>
        <v>0.95</v>
      </c>
      <c r="J414" s="14">
        <v>0.95</v>
      </c>
      <c r="K414" s="121">
        <f t="shared" si="13"/>
        <v>9.5</v>
      </c>
      <c r="L414" s="127"/>
    </row>
    <row r="415" spans="1:12" ht="24" customHeight="1">
      <c r="A415" s="126"/>
      <c r="B415" s="119">
        <f>'Tax Invoice'!D411</f>
        <v>10</v>
      </c>
      <c r="C415" s="10" t="s">
        <v>1218</v>
      </c>
      <c r="D415" s="10" t="s">
        <v>1219</v>
      </c>
      <c r="E415" s="130" t="s">
        <v>490</v>
      </c>
      <c r="F415" s="170"/>
      <c r="G415" s="171"/>
      <c r="H415" s="11" t="s">
        <v>1220</v>
      </c>
      <c r="I415" s="14">
        <f t="shared" si="12"/>
        <v>0.95</v>
      </c>
      <c r="J415" s="14">
        <v>0.95</v>
      </c>
      <c r="K415" s="121">
        <f t="shared" si="13"/>
        <v>9.5</v>
      </c>
      <c r="L415" s="127"/>
    </row>
    <row r="416" spans="1:12" ht="24" customHeight="1">
      <c r="A416" s="126"/>
      <c r="B416" s="119">
        <f>'Tax Invoice'!D412</f>
        <v>10</v>
      </c>
      <c r="C416" s="10" t="s">
        <v>1218</v>
      </c>
      <c r="D416" s="10" t="s">
        <v>1219</v>
      </c>
      <c r="E416" s="130" t="s">
        <v>1077</v>
      </c>
      <c r="F416" s="170"/>
      <c r="G416" s="171"/>
      <c r="H416" s="11" t="s">
        <v>1220</v>
      </c>
      <c r="I416" s="14">
        <f t="shared" si="12"/>
        <v>0.95</v>
      </c>
      <c r="J416" s="14">
        <v>0.95</v>
      </c>
      <c r="K416" s="121">
        <f t="shared" si="13"/>
        <v>9.5</v>
      </c>
      <c r="L416" s="127"/>
    </row>
    <row r="417" spans="1:12" ht="24" customHeight="1">
      <c r="A417" s="126"/>
      <c r="B417" s="119">
        <f>'Tax Invoice'!D413</f>
        <v>10</v>
      </c>
      <c r="C417" s="10" t="s">
        <v>1218</v>
      </c>
      <c r="D417" s="10" t="s">
        <v>1219</v>
      </c>
      <c r="E417" s="130" t="s">
        <v>1221</v>
      </c>
      <c r="F417" s="170"/>
      <c r="G417" s="171"/>
      <c r="H417" s="11" t="s">
        <v>1220</v>
      </c>
      <c r="I417" s="14">
        <f t="shared" si="12"/>
        <v>0.95</v>
      </c>
      <c r="J417" s="14">
        <v>0.95</v>
      </c>
      <c r="K417" s="121">
        <f t="shared" si="13"/>
        <v>9.5</v>
      </c>
      <c r="L417" s="127"/>
    </row>
    <row r="418" spans="1:12" ht="24" customHeight="1">
      <c r="A418" s="126"/>
      <c r="B418" s="119">
        <f>'Tax Invoice'!D414</f>
        <v>10</v>
      </c>
      <c r="C418" s="10" t="s">
        <v>1218</v>
      </c>
      <c r="D418" s="10" t="s">
        <v>1219</v>
      </c>
      <c r="E418" s="130" t="s">
        <v>736</v>
      </c>
      <c r="F418" s="170"/>
      <c r="G418" s="171"/>
      <c r="H418" s="11" t="s">
        <v>1220</v>
      </c>
      <c r="I418" s="14">
        <f t="shared" si="12"/>
        <v>0.95</v>
      </c>
      <c r="J418" s="14">
        <v>0.95</v>
      </c>
      <c r="K418" s="121">
        <f t="shared" si="13"/>
        <v>9.5</v>
      </c>
      <c r="L418" s="127"/>
    </row>
    <row r="419" spans="1:12" ht="48" customHeight="1">
      <c r="A419" s="126"/>
      <c r="B419" s="119">
        <f>'Tax Invoice'!D415</f>
        <v>1</v>
      </c>
      <c r="C419" s="10" t="s">
        <v>1222</v>
      </c>
      <c r="D419" s="10" t="s">
        <v>1223</v>
      </c>
      <c r="E419" s="130" t="s">
        <v>705</v>
      </c>
      <c r="F419" s="170"/>
      <c r="G419" s="171"/>
      <c r="H419" s="11" t="s">
        <v>1224</v>
      </c>
      <c r="I419" s="14">
        <f t="shared" si="12"/>
        <v>27.4</v>
      </c>
      <c r="J419" s="14">
        <v>27.4</v>
      </c>
      <c r="K419" s="121">
        <f t="shared" si="13"/>
        <v>27.4</v>
      </c>
      <c r="L419" s="127"/>
    </row>
    <row r="420" spans="1:12" ht="24" customHeight="1">
      <c r="A420" s="126"/>
      <c r="B420" s="119">
        <f>'Tax Invoice'!D416</f>
        <v>10</v>
      </c>
      <c r="C420" s="10" t="s">
        <v>1225</v>
      </c>
      <c r="D420" s="10" t="s">
        <v>1226</v>
      </c>
      <c r="E420" s="130" t="s">
        <v>745</v>
      </c>
      <c r="F420" s="170"/>
      <c r="G420" s="171"/>
      <c r="H420" s="11" t="s">
        <v>1227</v>
      </c>
      <c r="I420" s="14">
        <f t="shared" si="12"/>
        <v>1.84</v>
      </c>
      <c r="J420" s="14">
        <v>1.84</v>
      </c>
      <c r="K420" s="121">
        <f t="shared" si="13"/>
        <v>18.400000000000002</v>
      </c>
      <c r="L420" s="127"/>
    </row>
    <row r="421" spans="1:12" ht="24" customHeight="1">
      <c r="A421" s="126"/>
      <c r="B421" s="119">
        <f>'Tax Invoice'!D417</f>
        <v>10</v>
      </c>
      <c r="C421" s="10" t="s">
        <v>1225</v>
      </c>
      <c r="D421" s="10" t="s">
        <v>1228</v>
      </c>
      <c r="E421" s="130" t="s">
        <v>733</v>
      </c>
      <c r="F421" s="170"/>
      <c r="G421" s="171"/>
      <c r="H421" s="11" t="s">
        <v>1227</v>
      </c>
      <c r="I421" s="14">
        <f t="shared" si="12"/>
        <v>2.14</v>
      </c>
      <c r="J421" s="14">
        <v>2.14</v>
      </c>
      <c r="K421" s="121">
        <f t="shared" si="13"/>
        <v>21.400000000000002</v>
      </c>
      <c r="L421" s="127"/>
    </row>
    <row r="422" spans="1:12" ht="24" customHeight="1">
      <c r="A422" s="126"/>
      <c r="B422" s="119">
        <f>'Tax Invoice'!D418</f>
        <v>10</v>
      </c>
      <c r="C422" s="10" t="s">
        <v>1225</v>
      </c>
      <c r="D422" s="10" t="s">
        <v>1229</v>
      </c>
      <c r="E422" s="130" t="s">
        <v>978</v>
      </c>
      <c r="F422" s="170"/>
      <c r="G422" s="171"/>
      <c r="H422" s="11" t="s">
        <v>1227</v>
      </c>
      <c r="I422" s="14">
        <f t="shared" si="12"/>
        <v>2.4900000000000002</v>
      </c>
      <c r="J422" s="14">
        <v>2.4900000000000002</v>
      </c>
      <c r="K422" s="121">
        <f t="shared" si="13"/>
        <v>24.900000000000002</v>
      </c>
      <c r="L422" s="127"/>
    </row>
    <row r="423" spans="1:12" ht="24" customHeight="1">
      <c r="A423" s="126"/>
      <c r="B423" s="119">
        <f>'Tax Invoice'!D419</f>
        <v>10</v>
      </c>
      <c r="C423" s="10" t="s">
        <v>1225</v>
      </c>
      <c r="D423" s="10" t="s">
        <v>1230</v>
      </c>
      <c r="E423" s="130" t="s">
        <v>1030</v>
      </c>
      <c r="F423" s="170"/>
      <c r="G423" s="171"/>
      <c r="H423" s="11" t="s">
        <v>1227</v>
      </c>
      <c r="I423" s="14">
        <f t="shared" si="12"/>
        <v>2.99</v>
      </c>
      <c r="J423" s="14">
        <v>2.99</v>
      </c>
      <c r="K423" s="121">
        <f t="shared" si="13"/>
        <v>29.900000000000002</v>
      </c>
      <c r="L423" s="127"/>
    </row>
    <row r="424" spans="1:12" ht="12.75" customHeight="1">
      <c r="A424" s="126"/>
      <c r="B424" s="119">
        <f>'Tax Invoice'!D420</f>
        <v>20</v>
      </c>
      <c r="C424" s="10" t="s">
        <v>1231</v>
      </c>
      <c r="D424" s="10" t="s">
        <v>1232</v>
      </c>
      <c r="E424" s="130" t="s">
        <v>745</v>
      </c>
      <c r="F424" s="170"/>
      <c r="G424" s="171"/>
      <c r="H424" s="11" t="s">
        <v>1233</v>
      </c>
      <c r="I424" s="14">
        <f t="shared" si="12"/>
        <v>1.24</v>
      </c>
      <c r="J424" s="14">
        <v>1.24</v>
      </c>
      <c r="K424" s="121">
        <f t="shared" si="13"/>
        <v>24.8</v>
      </c>
      <c r="L424" s="127"/>
    </row>
    <row r="425" spans="1:12" ht="12.75" customHeight="1">
      <c r="A425" s="126"/>
      <c r="B425" s="119">
        <f>'Tax Invoice'!D421</f>
        <v>20</v>
      </c>
      <c r="C425" s="10" t="s">
        <v>1231</v>
      </c>
      <c r="D425" s="10" t="s">
        <v>1234</v>
      </c>
      <c r="E425" s="130" t="s">
        <v>733</v>
      </c>
      <c r="F425" s="170"/>
      <c r="G425" s="171"/>
      <c r="H425" s="11" t="s">
        <v>1233</v>
      </c>
      <c r="I425" s="14">
        <f t="shared" si="12"/>
        <v>1.44</v>
      </c>
      <c r="J425" s="14">
        <v>1.44</v>
      </c>
      <c r="K425" s="121">
        <f t="shared" si="13"/>
        <v>28.799999999999997</v>
      </c>
      <c r="L425" s="127"/>
    </row>
    <row r="426" spans="1:12" ht="12.75" customHeight="1">
      <c r="A426" s="126"/>
      <c r="B426" s="119">
        <f>'Tax Invoice'!D422</f>
        <v>20</v>
      </c>
      <c r="C426" s="10" t="s">
        <v>1231</v>
      </c>
      <c r="D426" s="10" t="s">
        <v>1235</v>
      </c>
      <c r="E426" s="130" t="s">
        <v>978</v>
      </c>
      <c r="F426" s="170"/>
      <c r="G426" s="171"/>
      <c r="H426" s="11" t="s">
        <v>1233</v>
      </c>
      <c r="I426" s="14">
        <f t="shared" si="12"/>
        <v>1.64</v>
      </c>
      <c r="J426" s="14">
        <v>1.64</v>
      </c>
      <c r="K426" s="121">
        <f t="shared" si="13"/>
        <v>32.799999999999997</v>
      </c>
      <c r="L426" s="127"/>
    </row>
    <row r="427" spans="1:12" ht="12.75" customHeight="1">
      <c r="A427" s="126"/>
      <c r="B427" s="119">
        <f>'Tax Invoice'!D423</f>
        <v>20</v>
      </c>
      <c r="C427" s="10" t="s">
        <v>1231</v>
      </c>
      <c r="D427" s="10" t="s">
        <v>1236</v>
      </c>
      <c r="E427" s="130" t="s">
        <v>735</v>
      </c>
      <c r="F427" s="170"/>
      <c r="G427" s="171"/>
      <c r="H427" s="11" t="s">
        <v>1233</v>
      </c>
      <c r="I427" s="14">
        <f t="shared" si="12"/>
        <v>2.19</v>
      </c>
      <c r="J427" s="14">
        <v>2.19</v>
      </c>
      <c r="K427" s="121">
        <f t="shared" si="13"/>
        <v>43.8</v>
      </c>
      <c r="L427" s="127"/>
    </row>
    <row r="428" spans="1:12" ht="12.75" customHeight="1">
      <c r="A428" s="126"/>
      <c r="B428" s="119">
        <f>'Tax Invoice'!D424</f>
        <v>20</v>
      </c>
      <c r="C428" s="10" t="s">
        <v>1231</v>
      </c>
      <c r="D428" s="10" t="s">
        <v>1237</v>
      </c>
      <c r="E428" s="130" t="s">
        <v>738</v>
      </c>
      <c r="F428" s="170"/>
      <c r="G428" s="171"/>
      <c r="H428" s="11" t="s">
        <v>1233</v>
      </c>
      <c r="I428" s="14">
        <f t="shared" si="12"/>
        <v>2.44</v>
      </c>
      <c r="J428" s="14">
        <v>2.44</v>
      </c>
      <c r="K428" s="121">
        <f t="shared" si="13"/>
        <v>48.8</v>
      </c>
      <c r="L428" s="127"/>
    </row>
    <row r="429" spans="1:12" ht="12.75" customHeight="1">
      <c r="A429" s="126"/>
      <c r="B429" s="119">
        <f>'Tax Invoice'!D425</f>
        <v>10</v>
      </c>
      <c r="C429" s="10" t="s">
        <v>1238</v>
      </c>
      <c r="D429" s="10" t="s">
        <v>1239</v>
      </c>
      <c r="E429" s="130" t="s">
        <v>785</v>
      </c>
      <c r="F429" s="170"/>
      <c r="G429" s="171"/>
      <c r="H429" s="11" t="s">
        <v>1240</v>
      </c>
      <c r="I429" s="14">
        <f t="shared" si="12"/>
        <v>0.59</v>
      </c>
      <c r="J429" s="14">
        <v>0.59</v>
      </c>
      <c r="K429" s="121">
        <f t="shared" si="13"/>
        <v>5.8999999999999995</v>
      </c>
      <c r="L429" s="127"/>
    </row>
    <row r="430" spans="1:12" ht="12.75" customHeight="1">
      <c r="A430" s="126"/>
      <c r="B430" s="119">
        <f>'Tax Invoice'!D426</f>
        <v>10</v>
      </c>
      <c r="C430" s="10" t="s">
        <v>1238</v>
      </c>
      <c r="D430" s="10" t="s">
        <v>1241</v>
      </c>
      <c r="E430" s="130" t="s">
        <v>735</v>
      </c>
      <c r="F430" s="170"/>
      <c r="G430" s="171"/>
      <c r="H430" s="11" t="s">
        <v>1240</v>
      </c>
      <c r="I430" s="14">
        <f t="shared" si="12"/>
        <v>1.79</v>
      </c>
      <c r="J430" s="14">
        <v>1.79</v>
      </c>
      <c r="K430" s="121">
        <f t="shared" si="13"/>
        <v>17.899999999999999</v>
      </c>
      <c r="L430" s="127"/>
    </row>
    <row r="431" spans="1:12" ht="12.75" customHeight="1">
      <c r="A431" s="126"/>
      <c r="B431" s="119">
        <f>'Tax Invoice'!D427</f>
        <v>10</v>
      </c>
      <c r="C431" s="10" t="s">
        <v>1238</v>
      </c>
      <c r="D431" s="10" t="s">
        <v>1242</v>
      </c>
      <c r="E431" s="130" t="s">
        <v>738</v>
      </c>
      <c r="F431" s="170"/>
      <c r="G431" s="171"/>
      <c r="H431" s="11" t="s">
        <v>1240</v>
      </c>
      <c r="I431" s="14">
        <f t="shared" si="12"/>
        <v>2.04</v>
      </c>
      <c r="J431" s="14">
        <v>2.04</v>
      </c>
      <c r="K431" s="121">
        <f t="shared" si="13"/>
        <v>20.399999999999999</v>
      </c>
      <c r="L431" s="127"/>
    </row>
    <row r="432" spans="1:12" ht="12.75" customHeight="1">
      <c r="A432" s="126"/>
      <c r="B432" s="119">
        <f>'Tax Invoice'!D428</f>
        <v>20</v>
      </c>
      <c r="C432" s="10" t="s">
        <v>1243</v>
      </c>
      <c r="D432" s="10" t="s">
        <v>1244</v>
      </c>
      <c r="E432" s="130" t="s">
        <v>785</v>
      </c>
      <c r="F432" s="170"/>
      <c r="G432" s="171"/>
      <c r="H432" s="11" t="s">
        <v>1245</v>
      </c>
      <c r="I432" s="14">
        <f t="shared" si="12"/>
        <v>0.69</v>
      </c>
      <c r="J432" s="14">
        <v>0.69</v>
      </c>
      <c r="K432" s="121">
        <f t="shared" si="13"/>
        <v>13.799999999999999</v>
      </c>
      <c r="L432" s="127"/>
    </row>
    <row r="433" spans="1:12" ht="12.75" customHeight="1">
      <c r="A433" s="126"/>
      <c r="B433" s="119">
        <f>'Tax Invoice'!D429</f>
        <v>20</v>
      </c>
      <c r="C433" s="10" t="s">
        <v>1243</v>
      </c>
      <c r="D433" s="10" t="s">
        <v>1246</v>
      </c>
      <c r="E433" s="130" t="s">
        <v>729</v>
      </c>
      <c r="F433" s="170"/>
      <c r="G433" s="171"/>
      <c r="H433" s="11" t="s">
        <v>1245</v>
      </c>
      <c r="I433" s="14">
        <f t="shared" si="12"/>
        <v>0.76</v>
      </c>
      <c r="J433" s="14">
        <v>0.76</v>
      </c>
      <c r="K433" s="121">
        <f t="shared" si="13"/>
        <v>15.2</v>
      </c>
      <c r="L433" s="127"/>
    </row>
    <row r="434" spans="1:12" ht="12.75" customHeight="1">
      <c r="A434" s="126"/>
      <c r="B434" s="119">
        <f>'Tax Invoice'!D430</f>
        <v>20</v>
      </c>
      <c r="C434" s="10" t="s">
        <v>1243</v>
      </c>
      <c r="D434" s="10" t="s">
        <v>1247</v>
      </c>
      <c r="E434" s="130" t="s">
        <v>972</v>
      </c>
      <c r="F434" s="170"/>
      <c r="G434" s="171"/>
      <c r="H434" s="11" t="s">
        <v>1245</v>
      </c>
      <c r="I434" s="14">
        <f t="shared" si="12"/>
        <v>0.89</v>
      </c>
      <c r="J434" s="14">
        <v>0.89</v>
      </c>
      <c r="K434" s="121">
        <f t="shared" si="13"/>
        <v>17.8</v>
      </c>
      <c r="L434" s="127"/>
    </row>
    <row r="435" spans="1:12" ht="12.75" customHeight="1">
      <c r="A435" s="126"/>
      <c r="B435" s="119">
        <f>'Tax Invoice'!D431</f>
        <v>20</v>
      </c>
      <c r="C435" s="10" t="s">
        <v>1243</v>
      </c>
      <c r="D435" s="10" t="s">
        <v>1248</v>
      </c>
      <c r="E435" s="130" t="s">
        <v>1025</v>
      </c>
      <c r="F435" s="170"/>
      <c r="G435" s="171"/>
      <c r="H435" s="11" t="s">
        <v>1245</v>
      </c>
      <c r="I435" s="14">
        <f t="shared" si="12"/>
        <v>1.04</v>
      </c>
      <c r="J435" s="14">
        <v>1.04</v>
      </c>
      <c r="K435" s="121">
        <f t="shared" si="13"/>
        <v>20.8</v>
      </c>
      <c r="L435" s="127"/>
    </row>
    <row r="436" spans="1:12" ht="12.75" customHeight="1">
      <c r="A436" s="126"/>
      <c r="B436" s="119">
        <f>'Tax Invoice'!D432</f>
        <v>20</v>
      </c>
      <c r="C436" s="10" t="s">
        <v>1243</v>
      </c>
      <c r="D436" s="10" t="s">
        <v>1249</v>
      </c>
      <c r="E436" s="130" t="s">
        <v>745</v>
      </c>
      <c r="F436" s="170"/>
      <c r="G436" s="171"/>
      <c r="H436" s="11" t="s">
        <v>1245</v>
      </c>
      <c r="I436" s="14">
        <f t="shared" si="12"/>
        <v>1.24</v>
      </c>
      <c r="J436" s="14">
        <v>1.24</v>
      </c>
      <c r="K436" s="121">
        <f t="shared" si="13"/>
        <v>24.8</v>
      </c>
      <c r="L436" s="127"/>
    </row>
    <row r="437" spans="1:12" ht="12.75" customHeight="1">
      <c r="A437" s="126"/>
      <c r="B437" s="119">
        <f>'Tax Invoice'!D433</f>
        <v>10</v>
      </c>
      <c r="C437" s="10" t="s">
        <v>1243</v>
      </c>
      <c r="D437" s="10" t="s">
        <v>1250</v>
      </c>
      <c r="E437" s="130" t="s">
        <v>978</v>
      </c>
      <c r="F437" s="170"/>
      <c r="G437" s="171"/>
      <c r="H437" s="11" t="s">
        <v>1245</v>
      </c>
      <c r="I437" s="14">
        <f t="shared" si="12"/>
        <v>1.64</v>
      </c>
      <c r="J437" s="14">
        <v>1.64</v>
      </c>
      <c r="K437" s="121">
        <f t="shared" si="13"/>
        <v>16.399999999999999</v>
      </c>
      <c r="L437" s="127"/>
    </row>
    <row r="438" spans="1:12" ht="12.75" customHeight="1">
      <c r="A438" s="126"/>
      <c r="B438" s="119">
        <f>'Tax Invoice'!D434</f>
        <v>10</v>
      </c>
      <c r="C438" s="10" t="s">
        <v>1243</v>
      </c>
      <c r="D438" s="10" t="s">
        <v>1251</v>
      </c>
      <c r="E438" s="130" t="s">
        <v>1030</v>
      </c>
      <c r="F438" s="170"/>
      <c r="G438" s="171"/>
      <c r="H438" s="11" t="s">
        <v>1245</v>
      </c>
      <c r="I438" s="14">
        <f t="shared" si="12"/>
        <v>1.94</v>
      </c>
      <c r="J438" s="14">
        <v>1.94</v>
      </c>
      <c r="K438" s="121">
        <f t="shared" si="13"/>
        <v>19.399999999999999</v>
      </c>
      <c r="L438" s="127"/>
    </row>
    <row r="439" spans="1:12" ht="12.75" customHeight="1">
      <c r="A439" s="126"/>
      <c r="B439" s="119">
        <f>'Tax Invoice'!D435</f>
        <v>10</v>
      </c>
      <c r="C439" s="10" t="s">
        <v>1243</v>
      </c>
      <c r="D439" s="10" t="s">
        <v>1252</v>
      </c>
      <c r="E439" s="130" t="s">
        <v>735</v>
      </c>
      <c r="F439" s="170"/>
      <c r="G439" s="171"/>
      <c r="H439" s="11" t="s">
        <v>1245</v>
      </c>
      <c r="I439" s="14">
        <f t="shared" si="12"/>
        <v>2.19</v>
      </c>
      <c r="J439" s="14">
        <v>2.19</v>
      </c>
      <c r="K439" s="121">
        <f t="shared" si="13"/>
        <v>21.9</v>
      </c>
      <c r="L439" s="127"/>
    </row>
    <row r="440" spans="1:12" ht="12.75" customHeight="1">
      <c r="A440" s="126"/>
      <c r="B440" s="119">
        <f>'Tax Invoice'!D436</f>
        <v>10</v>
      </c>
      <c r="C440" s="10" t="s">
        <v>1243</v>
      </c>
      <c r="D440" s="10" t="s">
        <v>1253</v>
      </c>
      <c r="E440" s="130" t="s">
        <v>738</v>
      </c>
      <c r="F440" s="170"/>
      <c r="G440" s="171"/>
      <c r="H440" s="11" t="s">
        <v>1245</v>
      </c>
      <c r="I440" s="14">
        <f t="shared" si="12"/>
        <v>2.44</v>
      </c>
      <c r="J440" s="14">
        <v>2.44</v>
      </c>
      <c r="K440" s="121">
        <f t="shared" si="13"/>
        <v>24.4</v>
      </c>
      <c r="L440" s="127"/>
    </row>
    <row r="441" spans="1:12" ht="12.75" customHeight="1">
      <c r="A441" s="126"/>
      <c r="B441" s="119">
        <f>'Tax Invoice'!D437</f>
        <v>4</v>
      </c>
      <c r="C441" s="10" t="s">
        <v>1254</v>
      </c>
      <c r="D441" s="10" t="s">
        <v>1255</v>
      </c>
      <c r="E441" s="130" t="s">
        <v>735</v>
      </c>
      <c r="F441" s="170"/>
      <c r="G441" s="171"/>
      <c r="H441" s="11" t="s">
        <v>1256</v>
      </c>
      <c r="I441" s="14">
        <f t="shared" si="12"/>
        <v>4.84</v>
      </c>
      <c r="J441" s="14">
        <v>4.84</v>
      </c>
      <c r="K441" s="121">
        <f t="shared" si="13"/>
        <v>19.36</v>
      </c>
      <c r="L441" s="127"/>
    </row>
    <row r="442" spans="1:12" ht="12.75" customHeight="1">
      <c r="A442" s="126"/>
      <c r="B442" s="119">
        <f>'Tax Invoice'!D438</f>
        <v>6</v>
      </c>
      <c r="C442" s="10" t="s">
        <v>1257</v>
      </c>
      <c r="D442" s="10" t="s">
        <v>1258</v>
      </c>
      <c r="E442" s="130" t="s">
        <v>745</v>
      </c>
      <c r="F442" s="170"/>
      <c r="G442" s="171"/>
      <c r="H442" s="11" t="s">
        <v>1259</v>
      </c>
      <c r="I442" s="14">
        <f t="shared" si="12"/>
        <v>1.34</v>
      </c>
      <c r="J442" s="14">
        <v>1.34</v>
      </c>
      <c r="K442" s="121">
        <f t="shared" si="13"/>
        <v>8.0400000000000009</v>
      </c>
      <c r="L442" s="127"/>
    </row>
    <row r="443" spans="1:12" ht="12.75" customHeight="1">
      <c r="A443" s="126"/>
      <c r="B443" s="119">
        <f>'Tax Invoice'!D439</f>
        <v>6</v>
      </c>
      <c r="C443" s="10" t="s">
        <v>1257</v>
      </c>
      <c r="D443" s="10" t="s">
        <v>1260</v>
      </c>
      <c r="E443" s="130" t="s">
        <v>735</v>
      </c>
      <c r="F443" s="170"/>
      <c r="G443" s="171"/>
      <c r="H443" s="11" t="s">
        <v>1259</v>
      </c>
      <c r="I443" s="14">
        <f t="shared" si="12"/>
        <v>2.59</v>
      </c>
      <c r="J443" s="14">
        <v>2.59</v>
      </c>
      <c r="K443" s="121">
        <f t="shared" si="13"/>
        <v>15.54</v>
      </c>
      <c r="L443" s="127"/>
    </row>
    <row r="444" spans="1:12" ht="12.75" customHeight="1">
      <c r="A444" s="126"/>
      <c r="B444" s="119">
        <f>'Tax Invoice'!D440</f>
        <v>4</v>
      </c>
      <c r="C444" s="10" t="s">
        <v>1261</v>
      </c>
      <c r="D444" s="10" t="s">
        <v>1262</v>
      </c>
      <c r="E444" s="130" t="s">
        <v>738</v>
      </c>
      <c r="F444" s="170"/>
      <c r="G444" s="171"/>
      <c r="H444" s="11" t="s">
        <v>1263</v>
      </c>
      <c r="I444" s="14">
        <f t="shared" si="12"/>
        <v>2.94</v>
      </c>
      <c r="J444" s="14">
        <v>2.94</v>
      </c>
      <c r="K444" s="121">
        <f t="shared" si="13"/>
        <v>11.76</v>
      </c>
      <c r="L444" s="127"/>
    </row>
    <row r="445" spans="1:12" ht="12.75" customHeight="1">
      <c r="A445" s="126"/>
      <c r="B445" s="119">
        <f>'Tax Invoice'!D441</f>
        <v>6</v>
      </c>
      <c r="C445" s="10" t="s">
        <v>1264</v>
      </c>
      <c r="D445" s="10" t="s">
        <v>1265</v>
      </c>
      <c r="E445" s="130" t="s">
        <v>738</v>
      </c>
      <c r="F445" s="170"/>
      <c r="G445" s="171"/>
      <c r="H445" s="11" t="s">
        <v>1266</v>
      </c>
      <c r="I445" s="14">
        <f t="shared" si="12"/>
        <v>3.74</v>
      </c>
      <c r="J445" s="14">
        <v>3.74</v>
      </c>
      <c r="K445" s="121">
        <f t="shared" si="13"/>
        <v>22.44</v>
      </c>
      <c r="L445" s="127"/>
    </row>
    <row r="446" spans="1:12" ht="24" customHeight="1">
      <c r="A446" s="126"/>
      <c r="B446" s="119">
        <f>'Tax Invoice'!D442</f>
        <v>6</v>
      </c>
      <c r="C446" s="10" t="s">
        <v>1267</v>
      </c>
      <c r="D446" s="10" t="s">
        <v>1268</v>
      </c>
      <c r="E446" s="130" t="s">
        <v>1025</v>
      </c>
      <c r="F446" s="170"/>
      <c r="G446" s="171"/>
      <c r="H446" s="11" t="s">
        <v>1269</v>
      </c>
      <c r="I446" s="14">
        <f t="shared" si="12"/>
        <v>1.84</v>
      </c>
      <c r="J446" s="14">
        <v>1.84</v>
      </c>
      <c r="K446" s="121">
        <f t="shared" si="13"/>
        <v>11.040000000000001</v>
      </c>
      <c r="L446" s="127"/>
    </row>
    <row r="447" spans="1:12" ht="24" customHeight="1">
      <c r="A447" s="126"/>
      <c r="B447" s="119">
        <f>'Tax Invoice'!D443</f>
        <v>4</v>
      </c>
      <c r="C447" s="10" t="s">
        <v>1267</v>
      </c>
      <c r="D447" s="10" t="s">
        <v>1270</v>
      </c>
      <c r="E447" s="130" t="s">
        <v>738</v>
      </c>
      <c r="F447" s="170"/>
      <c r="G447" s="171"/>
      <c r="H447" s="11" t="s">
        <v>1269</v>
      </c>
      <c r="I447" s="14">
        <f t="shared" si="12"/>
        <v>2.99</v>
      </c>
      <c r="J447" s="14">
        <v>2.99</v>
      </c>
      <c r="K447" s="121">
        <f t="shared" si="13"/>
        <v>11.96</v>
      </c>
      <c r="L447" s="127"/>
    </row>
    <row r="448" spans="1:12" ht="36" customHeight="1">
      <c r="A448" s="126"/>
      <c r="B448" s="119">
        <f>'Tax Invoice'!D444</f>
        <v>5</v>
      </c>
      <c r="C448" s="10" t="s">
        <v>1271</v>
      </c>
      <c r="D448" s="10" t="s">
        <v>1272</v>
      </c>
      <c r="E448" s="130" t="s">
        <v>1273</v>
      </c>
      <c r="F448" s="170"/>
      <c r="G448" s="171"/>
      <c r="H448" s="11" t="s">
        <v>1274</v>
      </c>
      <c r="I448" s="14">
        <f t="shared" si="12"/>
        <v>0.94</v>
      </c>
      <c r="J448" s="14">
        <v>0.94</v>
      </c>
      <c r="K448" s="121">
        <f t="shared" si="13"/>
        <v>4.6999999999999993</v>
      </c>
      <c r="L448" s="127"/>
    </row>
    <row r="449" spans="1:12" ht="36" customHeight="1">
      <c r="A449" s="126"/>
      <c r="B449" s="119">
        <f>'Tax Invoice'!D445</f>
        <v>5</v>
      </c>
      <c r="C449" s="10" t="s">
        <v>1271</v>
      </c>
      <c r="D449" s="10" t="s">
        <v>1275</v>
      </c>
      <c r="E449" s="130" t="s">
        <v>1276</v>
      </c>
      <c r="F449" s="170"/>
      <c r="G449" s="171"/>
      <c r="H449" s="11" t="s">
        <v>1274</v>
      </c>
      <c r="I449" s="14">
        <f t="shared" si="12"/>
        <v>1.0900000000000001</v>
      </c>
      <c r="J449" s="14">
        <v>1.0900000000000001</v>
      </c>
      <c r="K449" s="121">
        <f t="shared" si="13"/>
        <v>5.45</v>
      </c>
      <c r="L449" s="127"/>
    </row>
    <row r="450" spans="1:12" ht="12.75" customHeight="1">
      <c r="A450" s="126"/>
      <c r="B450" s="119">
        <f>'Tax Invoice'!D446</f>
        <v>10</v>
      </c>
      <c r="C450" s="10" t="s">
        <v>1277</v>
      </c>
      <c r="D450" s="10" t="s">
        <v>1278</v>
      </c>
      <c r="E450" s="130" t="s">
        <v>1025</v>
      </c>
      <c r="F450" s="170"/>
      <c r="G450" s="171"/>
      <c r="H450" s="11" t="s">
        <v>1279</v>
      </c>
      <c r="I450" s="14">
        <f t="shared" si="12"/>
        <v>0.99</v>
      </c>
      <c r="J450" s="14">
        <v>0.99</v>
      </c>
      <c r="K450" s="121">
        <f t="shared" si="13"/>
        <v>9.9</v>
      </c>
      <c r="L450" s="127"/>
    </row>
    <row r="451" spans="1:12" ht="12.75" customHeight="1">
      <c r="A451" s="126"/>
      <c r="B451" s="119">
        <f>'Tax Invoice'!D447</f>
        <v>10</v>
      </c>
      <c r="C451" s="10" t="s">
        <v>1277</v>
      </c>
      <c r="D451" s="10" t="s">
        <v>1280</v>
      </c>
      <c r="E451" s="130" t="s">
        <v>745</v>
      </c>
      <c r="F451" s="170"/>
      <c r="G451" s="171"/>
      <c r="H451" s="11" t="s">
        <v>1279</v>
      </c>
      <c r="I451" s="14">
        <f t="shared" si="12"/>
        <v>1.04</v>
      </c>
      <c r="J451" s="14">
        <v>1.04</v>
      </c>
      <c r="K451" s="121">
        <f t="shared" si="13"/>
        <v>10.4</v>
      </c>
      <c r="L451" s="127"/>
    </row>
    <row r="452" spans="1:12" ht="12.75" customHeight="1">
      <c r="A452" s="126"/>
      <c r="B452" s="119">
        <f>'Tax Invoice'!D448</f>
        <v>10</v>
      </c>
      <c r="C452" s="10" t="s">
        <v>1277</v>
      </c>
      <c r="D452" s="10" t="s">
        <v>1281</v>
      </c>
      <c r="E452" s="130" t="s">
        <v>733</v>
      </c>
      <c r="F452" s="170"/>
      <c r="G452" s="171"/>
      <c r="H452" s="11" t="s">
        <v>1279</v>
      </c>
      <c r="I452" s="14">
        <f t="shared" si="12"/>
        <v>1.0900000000000001</v>
      </c>
      <c r="J452" s="14">
        <v>1.0900000000000001</v>
      </c>
      <c r="K452" s="121">
        <f t="shared" si="13"/>
        <v>10.9</v>
      </c>
      <c r="L452" s="127"/>
    </row>
    <row r="453" spans="1:12" ht="12.75" customHeight="1">
      <c r="A453" s="126"/>
      <c r="B453" s="119">
        <f>'Tax Invoice'!D449</f>
        <v>10</v>
      </c>
      <c r="C453" s="10" t="s">
        <v>1277</v>
      </c>
      <c r="D453" s="10" t="s">
        <v>1282</v>
      </c>
      <c r="E453" s="130" t="s">
        <v>978</v>
      </c>
      <c r="F453" s="170"/>
      <c r="G453" s="171"/>
      <c r="H453" s="11" t="s">
        <v>1279</v>
      </c>
      <c r="I453" s="14">
        <f t="shared" si="12"/>
        <v>1.19</v>
      </c>
      <c r="J453" s="14">
        <v>1.19</v>
      </c>
      <c r="K453" s="121">
        <f t="shared" si="13"/>
        <v>11.899999999999999</v>
      </c>
      <c r="L453" s="127"/>
    </row>
    <row r="454" spans="1:12" ht="12.75" customHeight="1">
      <c r="A454" s="126"/>
      <c r="B454" s="119">
        <f>'Tax Invoice'!D450</f>
        <v>10</v>
      </c>
      <c r="C454" s="10" t="s">
        <v>1277</v>
      </c>
      <c r="D454" s="10" t="s">
        <v>1283</v>
      </c>
      <c r="E454" s="130" t="s">
        <v>1030</v>
      </c>
      <c r="F454" s="170"/>
      <c r="G454" s="171"/>
      <c r="H454" s="11" t="s">
        <v>1279</v>
      </c>
      <c r="I454" s="14">
        <f t="shared" si="12"/>
        <v>1.29</v>
      </c>
      <c r="J454" s="14">
        <v>1.29</v>
      </c>
      <c r="K454" s="121">
        <f t="shared" si="13"/>
        <v>12.9</v>
      </c>
      <c r="L454" s="127"/>
    </row>
    <row r="455" spans="1:12" ht="12.75" customHeight="1">
      <c r="A455" s="126"/>
      <c r="B455" s="119">
        <f>'Tax Invoice'!D451</f>
        <v>10</v>
      </c>
      <c r="C455" s="10" t="s">
        <v>1277</v>
      </c>
      <c r="D455" s="10" t="s">
        <v>1284</v>
      </c>
      <c r="E455" s="130" t="s">
        <v>738</v>
      </c>
      <c r="F455" s="170"/>
      <c r="G455" s="171"/>
      <c r="H455" s="11" t="s">
        <v>1279</v>
      </c>
      <c r="I455" s="14">
        <f t="shared" si="12"/>
        <v>1.59</v>
      </c>
      <c r="J455" s="14">
        <v>1.59</v>
      </c>
      <c r="K455" s="121">
        <f t="shared" si="13"/>
        <v>15.9</v>
      </c>
      <c r="L455" s="127"/>
    </row>
    <row r="456" spans="1:12" ht="12.75" customHeight="1">
      <c r="A456" s="126"/>
      <c r="B456" s="119">
        <f>'Tax Invoice'!D452</f>
        <v>10</v>
      </c>
      <c r="C456" s="10" t="s">
        <v>1277</v>
      </c>
      <c r="D456" s="10" t="s">
        <v>1285</v>
      </c>
      <c r="E456" s="130" t="s">
        <v>742</v>
      </c>
      <c r="F456" s="170"/>
      <c r="G456" s="171"/>
      <c r="H456" s="11" t="s">
        <v>1279</v>
      </c>
      <c r="I456" s="14">
        <f t="shared" si="12"/>
        <v>1.89</v>
      </c>
      <c r="J456" s="14">
        <v>1.89</v>
      </c>
      <c r="K456" s="121">
        <f t="shared" si="13"/>
        <v>18.899999999999999</v>
      </c>
      <c r="L456" s="127"/>
    </row>
    <row r="457" spans="1:12" ht="12.75" customHeight="1">
      <c r="A457" s="126"/>
      <c r="B457" s="119">
        <f>'Tax Invoice'!D453</f>
        <v>6</v>
      </c>
      <c r="C457" s="10" t="s">
        <v>1286</v>
      </c>
      <c r="D457" s="10" t="s">
        <v>1287</v>
      </c>
      <c r="E457" s="130" t="s">
        <v>742</v>
      </c>
      <c r="F457" s="170"/>
      <c r="G457" s="171"/>
      <c r="H457" s="11" t="s">
        <v>1288</v>
      </c>
      <c r="I457" s="14">
        <f t="shared" si="12"/>
        <v>1.89</v>
      </c>
      <c r="J457" s="14">
        <v>1.89</v>
      </c>
      <c r="K457" s="121">
        <f t="shared" si="13"/>
        <v>11.34</v>
      </c>
      <c r="L457" s="127"/>
    </row>
    <row r="458" spans="1:12" ht="12.75" customHeight="1">
      <c r="A458" s="126"/>
      <c r="B458" s="119">
        <f>'Tax Invoice'!D454</f>
        <v>10</v>
      </c>
      <c r="C458" s="10" t="s">
        <v>1289</v>
      </c>
      <c r="D458" s="10" t="s">
        <v>1290</v>
      </c>
      <c r="E458" s="130" t="s">
        <v>785</v>
      </c>
      <c r="F458" s="170"/>
      <c r="G458" s="171"/>
      <c r="H458" s="11" t="s">
        <v>1291</v>
      </c>
      <c r="I458" s="14">
        <f t="shared" si="12"/>
        <v>0.89</v>
      </c>
      <c r="J458" s="14">
        <v>0.89</v>
      </c>
      <c r="K458" s="121">
        <f t="shared" si="13"/>
        <v>8.9</v>
      </c>
      <c r="L458" s="127"/>
    </row>
    <row r="459" spans="1:12" ht="12.75" customHeight="1">
      <c r="A459" s="126"/>
      <c r="B459" s="119">
        <f>'Tax Invoice'!D455</f>
        <v>10</v>
      </c>
      <c r="C459" s="10" t="s">
        <v>1289</v>
      </c>
      <c r="D459" s="10" t="s">
        <v>1292</v>
      </c>
      <c r="E459" s="130" t="s">
        <v>729</v>
      </c>
      <c r="F459" s="170"/>
      <c r="G459" s="171"/>
      <c r="H459" s="11" t="s">
        <v>1291</v>
      </c>
      <c r="I459" s="14">
        <f t="shared" si="12"/>
        <v>0.99</v>
      </c>
      <c r="J459" s="14">
        <v>0.99</v>
      </c>
      <c r="K459" s="121">
        <f t="shared" si="13"/>
        <v>9.9</v>
      </c>
      <c r="L459" s="127"/>
    </row>
    <row r="460" spans="1:12" ht="12.75" customHeight="1">
      <c r="A460" s="126"/>
      <c r="B460" s="119">
        <f>'Tax Invoice'!D456</f>
        <v>20</v>
      </c>
      <c r="C460" s="10" t="s">
        <v>1289</v>
      </c>
      <c r="D460" s="10" t="s">
        <v>1293</v>
      </c>
      <c r="E460" s="130" t="s">
        <v>745</v>
      </c>
      <c r="F460" s="170"/>
      <c r="G460" s="171"/>
      <c r="H460" s="11" t="s">
        <v>1291</v>
      </c>
      <c r="I460" s="14">
        <f t="shared" si="12"/>
        <v>1.59</v>
      </c>
      <c r="J460" s="14">
        <v>1.59</v>
      </c>
      <c r="K460" s="121">
        <f t="shared" si="13"/>
        <v>31.8</v>
      </c>
      <c r="L460" s="127"/>
    </row>
    <row r="461" spans="1:12" ht="12.75" customHeight="1">
      <c r="A461" s="126"/>
      <c r="B461" s="119">
        <f>'Tax Invoice'!D457</f>
        <v>20</v>
      </c>
      <c r="C461" s="10" t="s">
        <v>1294</v>
      </c>
      <c r="D461" s="10" t="s">
        <v>1295</v>
      </c>
      <c r="E461" s="130" t="s">
        <v>785</v>
      </c>
      <c r="F461" s="170"/>
      <c r="G461" s="171"/>
      <c r="H461" s="11" t="s">
        <v>1296</v>
      </c>
      <c r="I461" s="14">
        <f t="shared" si="12"/>
        <v>0.89</v>
      </c>
      <c r="J461" s="14">
        <v>0.89</v>
      </c>
      <c r="K461" s="121">
        <f t="shared" si="13"/>
        <v>17.8</v>
      </c>
      <c r="L461" s="127"/>
    </row>
    <row r="462" spans="1:12" ht="12.75" customHeight="1">
      <c r="A462" s="126"/>
      <c r="B462" s="119">
        <f>'Tax Invoice'!D458</f>
        <v>20</v>
      </c>
      <c r="C462" s="10" t="s">
        <v>1294</v>
      </c>
      <c r="D462" s="10" t="s">
        <v>1297</v>
      </c>
      <c r="E462" s="130" t="s">
        <v>729</v>
      </c>
      <c r="F462" s="170"/>
      <c r="G462" s="171"/>
      <c r="H462" s="11" t="s">
        <v>1296</v>
      </c>
      <c r="I462" s="14">
        <f t="shared" si="12"/>
        <v>0.94</v>
      </c>
      <c r="J462" s="14">
        <v>0.94</v>
      </c>
      <c r="K462" s="121">
        <f t="shared" si="13"/>
        <v>18.799999999999997</v>
      </c>
      <c r="L462" s="127"/>
    </row>
    <row r="463" spans="1:12" ht="12.75" customHeight="1">
      <c r="A463" s="126"/>
      <c r="B463" s="119">
        <f>'Tax Invoice'!D459</f>
        <v>20</v>
      </c>
      <c r="C463" s="10" t="s">
        <v>1294</v>
      </c>
      <c r="D463" s="10" t="s">
        <v>1298</v>
      </c>
      <c r="E463" s="130" t="s">
        <v>745</v>
      </c>
      <c r="F463" s="170"/>
      <c r="G463" s="171"/>
      <c r="H463" s="11" t="s">
        <v>1296</v>
      </c>
      <c r="I463" s="14">
        <f t="shared" si="12"/>
        <v>1.19</v>
      </c>
      <c r="J463" s="14">
        <v>1.19</v>
      </c>
      <c r="K463" s="121">
        <f t="shared" si="13"/>
        <v>23.799999999999997</v>
      </c>
      <c r="L463" s="127"/>
    </row>
    <row r="464" spans="1:12" ht="12.75" customHeight="1">
      <c r="A464" s="126"/>
      <c r="B464" s="119">
        <f>'Tax Invoice'!D460</f>
        <v>20</v>
      </c>
      <c r="C464" s="10" t="s">
        <v>1294</v>
      </c>
      <c r="D464" s="10" t="s">
        <v>1299</v>
      </c>
      <c r="E464" s="130" t="s">
        <v>733</v>
      </c>
      <c r="F464" s="170"/>
      <c r="G464" s="171"/>
      <c r="H464" s="11" t="s">
        <v>1296</v>
      </c>
      <c r="I464" s="14">
        <f t="shared" si="12"/>
        <v>1.29</v>
      </c>
      <c r="J464" s="14">
        <v>1.29</v>
      </c>
      <c r="K464" s="121">
        <f t="shared" si="13"/>
        <v>25.8</v>
      </c>
      <c r="L464" s="127"/>
    </row>
    <row r="465" spans="1:12" ht="12.75" customHeight="1">
      <c r="A465" s="126"/>
      <c r="B465" s="119">
        <f>'Tax Invoice'!D461</f>
        <v>20</v>
      </c>
      <c r="C465" s="10" t="s">
        <v>1294</v>
      </c>
      <c r="D465" s="10" t="s">
        <v>1300</v>
      </c>
      <c r="E465" s="130" t="s">
        <v>978</v>
      </c>
      <c r="F465" s="170"/>
      <c r="G465" s="171"/>
      <c r="H465" s="11" t="s">
        <v>1296</v>
      </c>
      <c r="I465" s="14">
        <f t="shared" si="12"/>
        <v>1.39</v>
      </c>
      <c r="J465" s="14">
        <v>1.39</v>
      </c>
      <c r="K465" s="121">
        <f t="shared" si="13"/>
        <v>27.799999999999997</v>
      </c>
      <c r="L465" s="127"/>
    </row>
    <row r="466" spans="1:12" ht="12.75" customHeight="1">
      <c r="A466" s="126"/>
      <c r="B466" s="119">
        <f>'Tax Invoice'!D462</f>
        <v>20</v>
      </c>
      <c r="C466" s="10" t="s">
        <v>1294</v>
      </c>
      <c r="D466" s="10" t="s">
        <v>1301</v>
      </c>
      <c r="E466" s="130" t="s">
        <v>1030</v>
      </c>
      <c r="F466" s="170"/>
      <c r="G466" s="171"/>
      <c r="H466" s="11" t="s">
        <v>1296</v>
      </c>
      <c r="I466" s="14">
        <f t="shared" si="12"/>
        <v>1.49</v>
      </c>
      <c r="J466" s="14">
        <v>1.49</v>
      </c>
      <c r="K466" s="121">
        <f t="shared" si="13"/>
        <v>29.8</v>
      </c>
      <c r="L466" s="127"/>
    </row>
    <row r="467" spans="1:12" ht="12.75" customHeight="1">
      <c r="A467" s="126"/>
      <c r="B467" s="119">
        <f>'Tax Invoice'!D463</f>
        <v>20</v>
      </c>
      <c r="C467" s="10" t="s">
        <v>1294</v>
      </c>
      <c r="D467" s="10" t="s">
        <v>1302</v>
      </c>
      <c r="E467" s="130" t="s">
        <v>735</v>
      </c>
      <c r="F467" s="170"/>
      <c r="G467" s="171"/>
      <c r="H467" s="11" t="s">
        <v>1296</v>
      </c>
      <c r="I467" s="14">
        <f t="shared" si="12"/>
        <v>1.64</v>
      </c>
      <c r="J467" s="14">
        <v>1.64</v>
      </c>
      <c r="K467" s="121">
        <f t="shared" si="13"/>
        <v>32.799999999999997</v>
      </c>
      <c r="L467" s="127"/>
    </row>
    <row r="468" spans="1:12" ht="12.75" customHeight="1">
      <c r="A468" s="126"/>
      <c r="B468" s="119">
        <f>'Tax Invoice'!D464</f>
        <v>20</v>
      </c>
      <c r="C468" s="10" t="s">
        <v>1294</v>
      </c>
      <c r="D468" s="10" t="s">
        <v>1303</v>
      </c>
      <c r="E468" s="130" t="s">
        <v>1304</v>
      </c>
      <c r="F468" s="170"/>
      <c r="G468" s="171"/>
      <c r="H468" s="11" t="s">
        <v>1296</v>
      </c>
      <c r="I468" s="14">
        <f t="shared" si="12"/>
        <v>1.74</v>
      </c>
      <c r="J468" s="14">
        <v>1.74</v>
      </c>
      <c r="K468" s="121">
        <f t="shared" si="13"/>
        <v>34.799999999999997</v>
      </c>
      <c r="L468" s="127"/>
    </row>
    <row r="469" spans="1:12" ht="12.75" customHeight="1">
      <c r="A469" s="126"/>
      <c r="B469" s="119">
        <f>'Tax Invoice'!D465</f>
        <v>20</v>
      </c>
      <c r="C469" s="10" t="s">
        <v>1294</v>
      </c>
      <c r="D469" s="10" t="s">
        <v>1305</v>
      </c>
      <c r="E469" s="130" t="s">
        <v>738</v>
      </c>
      <c r="F469" s="170"/>
      <c r="G469" s="171"/>
      <c r="H469" s="11" t="s">
        <v>1296</v>
      </c>
      <c r="I469" s="14">
        <f t="shared" si="12"/>
        <v>1.84</v>
      </c>
      <c r="J469" s="14">
        <v>1.84</v>
      </c>
      <c r="K469" s="121">
        <f t="shared" si="13"/>
        <v>36.800000000000004</v>
      </c>
      <c r="L469" s="127"/>
    </row>
    <row r="470" spans="1:12" ht="12.75" customHeight="1">
      <c r="A470" s="126"/>
      <c r="B470" s="119">
        <f>'Tax Invoice'!D466</f>
        <v>20</v>
      </c>
      <c r="C470" s="10" t="s">
        <v>1294</v>
      </c>
      <c r="D470" s="10" t="s">
        <v>1306</v>
      </c>
      <c r="E470" s="130" t="s">
        <v>740</v>
      </c>
      <c r="F470" s="170"/>
      <c r="G470" s="171"/>
      <c r="H470" s="11" t="s">
        <v>1296</v>
      </c>
      <c r="I470" s="14">
        <f t="shared" ref="I470:I533" si="14">J470*$N$1</f>
        <v>2.04</v>
      </c>
      <c r="J470" s="14">
        <v>2.04</v>
      </c>
      <c r="K470" s="121">
        <f t="shared" ref="K470:K533" si="15">I470*B470</f>
        <v>40.799999999999997</v>
      </c>
      <c r="L470" s="127"/>
    </row>
    <row r="471" spans="1:12" ht="12.75" customHeight="1">
      <c r="A471" s="126"/>
      <c r="B471" s="119">
        <f>'Tax Invoice'!D467</f>
        <v>20</v>
      </c>
      <c r="C471" s="10" t="s">
        <v>1294</v>
      </c>
      <c r="D471" s="10" t="s">
        <v>1307</v>
      </c>
      <c r="E471" s="130" t="s">
        <v>742</v>
      </c>
      <c r="F471" s="170"/>
      <c r="G471" s="171"/>
      <c r="H471" s="11" t="s">
        <v>1296</v>
      </c>
      <c r="I471" s="14">
        <f t="shared" si="14"/>
        <v>2.2400000000000002</v>
      </c>
      <c r="J471" s="14">
        <v>2.2400000000000002</v>
      </c>
      <c r="K471" s="121">
        <f t="shared" si="15"/>
        <v>44.800000000000004</v>
      </c>
      <c r="L471" s="127"/>
    </row>
    <row r="472" spans="1:12" ht="36" customHeight="1">
      <c r="A472" s="126"/>
      <c r="B472" s="119">
        <f>'Tax Invoice'!D468</f>
        <v>5</v>
      </c>
      <c r="C472" s="10" t="s">
        <v>1308</v>
      </c>
      <c r="D472" s="10" t="s">
        <v>1309</v>
      </c>
      <c r="E472" s="130" t="s">
        <v>30</v>
      </c>
      <c r="F472" s="170"/>
      <c r="G472" s="171"/>
      <c r="H472" s="11" t="s">
        <v>1310</v>
      </c>
      <c r="I472" s="14">
        <f t="shared" si="14"/>
        <v>1.8</v>
      </c>
      <c r="J472" s="14">
        <v>1.8</v>
      </c>
      <c r="K472" s="121">
        <f t="shared" si="15"/>
        <v>9</v>
      </c>
      <c r="L472" s="127"/>
    </row>
    <row r="473" spans="1:12" ht="36" customHeight="1">
      <c r="A473" s="126"/>
      <c r="B473" s="119">
        <f>'Tax Invoice'!D469</f>
        <v>5</v>
      </c>
      <c r="C473" s="10" t="s">
        <v>1311</v>
      </c>
      <c r="D473" s="10" t="s">
        <v>1312</v>
      </c>
      <c r="E473" s="130" t="s">
        <v>30</v>
      </c>
      <c r="F473" s="170"/>
      <c r="G473" s="171"/>
      <c r="H473" s="11" t="s">
        <v>1313</v>
      </c>
      <c r="I473" s="14">
        <f t="shared" si="14"/>
        <v>1.99</v>
      </c>
      <c r="J473" s="14">
        <v>1.99</v>
      </c>
      <c r="K473" s="121">
        <f t="shared" si="15"/>
        <v>9.9499999999999993</v>
      </c>
      <c r="L473" s="127"/>
    </row>
    <row r="474" spans="1:12" ht="36" customHeight="1">
      <c r="A474" s="126"/>
      <c r="B474" s="119">
        <f>'Tax Invoice'!D470</f>
        <v>5</v>
      </c>
      <c r="C474" s="10" t="s">
        <v>1314</v>
      </c>
      <c r="D474" s="10" t="s">
        <v>1315</v>
      </c>
      <c r="E474" s="130" t="s">
        <v>30</v>
      </c>
      <c r="F474" s="170"/>
      <c r="G474" s="171"/>
      <c r="H474" s="11" t="s">
        <v>1316</v>
      </c>
      <c r="I474" s="14">
        <f t="shared" si="14"/>
        <v>1.53</v>
      </c>
      <c r="J474" s="14">
        <v>1.53</v>
      </c>
      <c r="K474" s="121">
        <f t="shared" si="15"/>
        <v>7.65</v>
      </c>
      <c r="L474" s="127"/>
    </row>
    <row r="475" spans="1:12" ht="24" customHeight="1">
      <c r="A475" s="126"/>
      <c r="B475" s="119">
        <f>'Tax Invoice'!D471</f>
        <v>5</v>
      </c>
      <c r="C475" s="10" t="s">
        <v>1317</v>
      </c>
      <c r="D475" s="10" t="s">
        <v>1318</v>
      </c>
      <c r="E475" s="130" t="s">
        <v>30</v>
      </c>
      <c r="F475" s="170"/>
      <c r="G475" s="171"/>
      <c r="H475" s="11" t="s">
        <v>1319</v>
      </c>
      <c r="I475" s="14">
        <f t="shared" si="14"/>
        <v>1.6</v>
      </c>
      <c r="J475" s="14">
        <v>1.6</v>
      </c>
      <c r="K475" s="121">
        <f t="shared" si="15"/>
        <v>8</v>
      </c>
      <c r="L475" s="127"/>
    </row>
    <row r="476" spans="1:12" ht="36" customHeight="1">
      <c r="A476" s="126"/>
      <c r="B476" s="119">
        <f>'Tax Invoice'!D472</f>
        <v>5</v>
      </c>
      <c r="C476" s="10" t="s">
        <v>1320</v>
      </c>
      <c r="D476" s="10" t="s">
        <v>1321</v>
      </c>
      <c r="E476" s="130" t="s">
        <v>30</v>
      </c>
      <c r="F476" s="170"/>
      <c r="G476" s="171"/>
      <c r="H476" s="11" t="s">
        <v>1322</v>
      </c>
      <c r="I476" s="14">
        <f t="shared" si="14"/>
        <v>1.66</v>
      </c>
      <c r="J476" s="14">
        <v>1.66</v>
      </c>
      <c r="K476" s="121">
        <f t="shared" si="15"/>
        <v>8.2999999999999989</v>
      </c>
      <c r="L476" s="127"/>
    </row>
    <row r="477" spans="1:12" ht="24" customHeight="1">
      <c r="A477" s="126"/>
      <c r="B477" s="119">
        <f>'Tax Invoice'!D473</f>
        <v>10</v>
      </c>
      <c r="C477" s="10" t="s">
        <v>1323</v>
      </c>
      <c r="D477" s="10" t="s">
        <v>1324</v>
      </c>
      <c r="E477" s="130" t="s">
        <v>32</v>
      </c>
      <c r="F477" s="170"/>
      <c r="G477" s="171"/>
      <c r="H477" s="11" t="s">
        <v>1325</v>
      </c>
      <c r="I477" s="14">
        <f t="shared" si="14"/>
        <v>2.99</v>
      </c>
      <c r="J477" s="14">
        <v>2.99</v>
      </c>
      <c r="K477" s="121">
        <f t="shared" si="15"/>
        <v>29.900000000000002</v>
      </c>
      <c r="L477" s="127"/>
    </row>
    <row r="478" spans="1:12" ht="24" customHeight="1">
      <c r="A478" s="126"/>
      <c r="B478" s="119">
        <f>'Tax Invoice'!D474</f>
        <v>10</v>
      </c>
      <c r="C478" s="10" t="s">
        <v>1326</v>
      </c>
      <c r="D478" s="10" t="s">
        <v>1327</v>
      </c>
      <c r="E478" s="130" t="s">
        <v>32</v>
      </c>
      <c r="F478" s="170"/>
      <c r="G478" s="171"/>
      <c r="H478" s="11" t="s">
        <v>1328</v>
      </c>
      <c r="I478" s="14">
        <f t="shared" si="14"/>
        <v>2.39</v>
      </c>
      <c r="J478" s="14">
        <v>2.39</v>
      </c>
      <c r="K478" s="121">
        <f t="shared" si="15"/>
        <v>23.900000000000002</v>
      </c>
      <c r="L478" s="127"/>
    </row>
    <row r="479" spans="1:12" ht="24" customHeight="1">
      <c r="A479" s="126"/>
      <c r="B479" s="119">
        <f>'Tax Invoice'!D475</f>
        <v>50</v>
      </c>
      <c r="C479" s="10" t="s">
        <v>1329</v>
      </c>
      <c r="D479" s="10" t="s">
        <v>1330</v>
      </c>
      <c r="E479" s="130" t="s">
        <v>1331</v>
      </c>
      <c r="F479" s="170"/>
      <c r="G479" s="171"/>
      <c r="H479" s="11" t="s">
        <v>1332</v>
      </c>
      <c r="I479" s="14">
        <f t="shared" si="14"/>
        <v>1.69</v>
      </c>
      <c r="J479" s="14">
        <v>1.69</v>
      </c>
      <c r="K479" s="121">
        <f t="shared" si="15"/>
        <v>84.5</v>
      </c>
      <c r="L479" s="127"/>
    </row>
    <row r="480" spans="1:12" ht="24" customHeight="1">
      <c r="A480" s="126"/>
      <c r="B480" s="119">
        <f>'Tax Invoice'!D476</f>
        <v>50</v>
      </c>
      <c r="C480" s="10" t="s">
        <v>1329</v>
      </c>
      <c r="D480" s="10" t="s">
        <v>1330</v>
      </c>
      <c r="E480" s="130" t="s">
        <v>28</v>
      </c>
      <c r="F480" s="170"/>
      <c r="G480" s="171"/>
      <c r="H480" s="11" t="s">
        <v>1332</v>
      </c>
      <c r="I480" s="14">
        <f t="shared" si="14"/>
        <v>1.69</v>
      </c>
      <c r="J480" s="14">
        <v>1.69</v>
      </c>
      <c r="K480" s="121">
        <f t="shared" si="15"/>
        <v>84.5</v>
      </c>
      <c r="L480" s="127"/>
    </row>
    <row r="481" spans="1:12" ht="24" customHeight="1">
      <c r="A481" s="126"/>
      <c r="B481" s="119">
        <f>'Tax Invoice'!D477</f>
        <v>50</v>
      </c>
      <c r="C481" s="10" t="s">
        <v>1329</v>
      </c>
      <c r="D481" s="10" t="s">
        <v>1330</v>
      </c>
      <c r="E481" s="130" t="s">
        <v>657</v>
      </c>
      <c r="F481" s="170"/>
      <c r="G481" s="171"/>
      <c r="H481" s="11" t="s">
        <v>1332</v>
      </c>
      <c r="I481" s="14">
        <f t="shared" si="14"/>
        <v>1.69</v>
      </c>
      <c r="J481" s="14">
        <v>1.69</v>
      </c>
      <c r="K481" s="121">
        <f t="shared" si="15"/>
        <v>84.5</v>
      </c>
      <c r="L481" s="127"/>
    </row>
    <row r="482" spans="1:12" ht="24" customHeight="1">
      <c r="A482" s="126"/>
      <c r="B482" s="119">
        <f>'Tax Invoice'!D478</f>
        <v>50</v>
      </c>
      <c r="C482" s="10" t="s">
        <v>1329</v>
      </c>
      <c r="D482" s="10" t="s">
        <v>1330</v>
      </c>
      <c r="E482" s="130" t="s">
        <v>30</v>
      </c>
      <c r="F482" s="170"/>
      <c r="G482" s="171"/>
      <c r="H482" s="11" t="s">
        <v>1332</v>
      </c>
      <c r="I482" s="14">
        <f t="shared" si="14"/>
        <v>1.69</v>
      </c>
      <c r="J482" s="14">
        <v>1.69</v>
      </c>
      <c r="K482" s="121">
        <f t="shared" si="15"/>
        <v>84.5</v>
      </c>
      <c r="L482" s="127"/>
    </row>
    <row r="483" spans="1:12" ht="24" customHeight="1">
      <c r="A483" s="126"/>
      <c r="B483" s="119">
        <f>'Tax Invoice'!D479</f>
        <v>50</v>
      </c>
      <c r="C483" s="10" t="s">
        <v>1329</v>
      </c>
      <c r="D483" s="10" t="s">
        <v>1330</v>
      </c>
      <c r="E483" s="130" t="s">
        <v>72</v>
      </c>
      <c r="F483" s="170"/>
      <c r="G483" s="171"/>
      <c r="H483" s="11" t="s">
        <v>1332</v>
      </c>
      <c r="I483" s="14">
        <f t="shared" si="14"/>
        <v>1.69</v>
      </c>
      <c r="J483" s="14">
        <v>1.69</v>
      </c>
      <c r="K483" s="121">
        <f t="shared" si="15"/>
        <v>84.5</v>
      </c>
      <c r="L483" s="127"/>
    </row>
    <row r="484" spans="1:12" ht="24" customHeight="1">
      <c r="A484" s="126"/>
      <c r="B484" s="119">
        <f>'Tax Invoice'!D480</f>
        <v>50</v>
      </c>
      <c r="C484" s="10" t="s">
        <v>1329</v>
      </c>
      <c r="D484" s="10" t="s">
        <v>1330</v>
      </c>
      <c r="E484" s="130" t="s">
        <v>31</v>
      </c>
      <c r="F484" s="170"/>
      <c r="G484" s="171"/>
      <c r="H484" s="11" t="s">
        <v>1332</v>
      </c>
      <c r="I484" s="14">
        <f t="shared" si="14"/>
        <v>1.69</v>
      </c>
      <c r="J484" s="14">
        <v>1.69</v>
      </c>
      <c r="K484" s="121">
        <f t="shared" si="15"/>
        <v>84.5</v>
      </c>
      <c r="L484" s="127"/>
    </row>
    <row r="485" spans="1:12" ht="24" customHeight="1">
      <c r="A485" s="126"/>
      <c r="B485" s="119">
        <f>'Tax Invoice'!D481</f>
        <v>50</v>
      </c>
      <c r="C485" s="10" t="s">
        <v>1329</v>
      </c>
      <c r="D485" s="10" t="s">
        <v>1330</v>
      </c>
      <c r="E485" s="130" t="s">
        <v>95</v>
      </c>
      <c r="F485" s="170"/>
      <c r="G485" s="171"/>
      <c r="H485" s="11" t="s">
        <v>1332</v>
      </c>
      <c r="I485" s="14">
        <f t="shared" si="14"/>
        <v>1.69</v>
      </c>
      <c r="J485" s="14">
        <v>1.69</v>
      </c>
      <c r="K485" s="121">
        <f t="shared" si="15"/>
        <v>84.5</v>
      </c>
      <c r="L485" s="127"/>
    </row>
    <row r="486" spans="1:12" ht="24" customHeight="1">
      <c r="A486" s="126"/>
      <c r="B486" s="119">
        <f>'Tax Invoice'!D482</f>
        <v>50</v>
      </c>
      <c r="C486" s="10" t="s">
        <v>1329</v>
      </c>
      <c r="D486" s="10" t="s">
        <v>1330</v>
      </c>
      <c r="E486" s="130" t="s">
        <v>32</v>
      </c>
      <c r="F486" s="170"/>
      <c r="G486" s="171"/>
      <c r="H486" s="11" t="s">
        <v>1332</v>
      </c>
      <c r="I486" s="14">
        <f t="shared" si="14"/>
        <v>1.69</v>
      </c>
      <c r="J486" s="14">
        <v>1.69</v>
      </c>
      <c r="K486" s="121">
        <f t="shared" si="15"/>
        <v>84.5</v>
      </c>
      <c r="L486" s="127"/>
    </row>
    <row r="487" spans="1:12" ht="24" customHeight="1">
      <c r="A487" s="126"/>
      <c r="B487" s="119">
        <f>'Tax Invoice'!D483</f>
        <v>50</v>
      </c>
      <c r="C487" s="10" t="s">
        <v>1329</v>
      </c>
      <c r="D487" s="10" t="s">
        <v>1330</v>
      </c>
      <c r="E487" s="130" t="s">
        <v>98</v>
      </c>
      <c r="F487" s="170"/>
      <c r="G487" s="171"/>
      <c r="H487" s="11" t="s">
        <v>1332</v>
      </c>
      <c r="I487" s="14">
        <f t="shared" si="14"/>
        <v>1.69</v>
      </c>
      <c r="J487" s="14">
        <v>1.69</v>
      </c>
      <c r="K487" s="121">
        <f t="shared" si="15"/>
        <v>84.5</v>
      </c>
      <c r="L487" s="127"/>
    </row>
    <row r="488" spans="1:12" ht="12.75" customHeight="1">
      <c r="A488" s="126"/>
      <c r="B488" s="119">
        <f>'Tax Invoice'!D484</f>
        <v>10</v>
      </c>
      <c r="C488" s="10" t="s">
        <v>1333</v>
      </c>
      <c r="D488" s="10" t="s">
        <v>1334</v>
      </c>
      <c r="E488" s="130" t="s">
        <v>31</v>
      </c>
      <c r="F488" s="170"/>
      <c r="G488" s="171"/>
      <c r="H488" s="11" t="s">
        <v>1335</v>
      </c>
      <c r="I488" s="14">
        <f t="shared" si="14"/>
        <v>3.29</v>
      </c>
      <c r="J488" s="14">
        <v>3.29</v>
      </c>
      <c r="K488" s="121">
        <f t="shared" si="15"/>
        <v>32.9</v>
      </c>
      <c r="L488" s="127"/>
    </row>
    <row r="489" spans="1:12" ht="12.75" customHeight="1">
      <c r="A489" s="126"/>
      <c r="B489" s="119">
        <f>'Tax Invoice'!D485</f>
        <v>10</v>
      </c>
      <c r="C489" s="10" t="s">
        <v>1333</v>
      </c>
      <c r="D489" s="10" t="s">
        <v>1334</v>
      </c>
      <c r="E489" s="130" t="s">
        <v>32</v>
      </c>
      <c r="F489" s="170"/>
      <c r="G489" s="171"/>
      <c r="H489" s="11" t="s">
        <v>1335</v>
      </c>
      <c r="I489" s="14">
        <f t="shared" si="14"/>
        <v>3.29</v>
      </c>
      <c r="J489" s="14">
        <v>3.29</v>
      </c>
      <c r="K489" s="121">
        <f t="shared" si="15"/>
        <v>32.9</v>
      </c>
      <c r="L489" s="127"/>
    </row>
    <row r="490" spans="1:12" ht="12.75" customHeight="1">
      <c r="A490" s="126"/>
      <c r="B490" s="119">
        <f>'Tax Invoice'!D486</f>
        <v>10</v>
      </c>
      <c r="C490" s="10" t="s">
        <v>1333</v>
      </c>
      <c r="D490" s="10" t="s">
        <v>1334</v>
      </c>
      <c r="E490" s="130" t="s">
        <v>34</v>
      </c>
      <c r="F490" s="170"/>
      <c r="G490" s="171"/>
      <c r="H490" s="11" t="s">
        <v>1335</v>
      </c>
      <c r="I490" s="14">
        <f t="shared" si="14"/>
        <v>3.29</v>
      </c>
      <c r="J490" s="14">
        <v>3.29</v>
      </c>
      <c r="K490" s="121">
        <f t="shared" si="15"/>
        <v>32.9</v>
      </c>
      <c r="L490" s="127"/>
    </row>
    <row r="491" spans="1:12" ht="24" customHeight="1">
      <c r="A491" s="126"/>
      <c r="B491" s="119">
        <f>'Tax Invoice'!D487</f>
        <v>5</v>
      </c>
      <c r="C491" s="10" t="s">
        <v>1336</v>
      </c>
      <c r="D491" s="10" t="s">
        <v>1337</v>
      </c>
      <c r="E491" s="130" t="s">
        <v>30</v>
      </c>
      <c r="F491" s="170"/>
      <c r="G491" s="171"/>
      <c r="H491" s="11" t="s">
        <v>1338</v>
      </c>
      <c r="I491" s="14">
        <f t="shared" si="14"/>
        <v>2.69</v>
      </c>
      <c r="J491" s="14">
        <v>2.69</v>
      </c>
      <c r="K491" s="121">
        <f t="shared" si="15"/>
        <v>13.45</v>
      </c>
      <c r="L491" s="127"/>
    </row>
    <row r="492" spans="1:12" ht="12.75" customHeight="1">
      <c r="A492" s="126"/>
      <c r="B492" s="119">
        <f>'Tax Invoice'!D488</f>
        <v>10</v>
      </c>
      <c r="C492" s="10" t="s">
        <v>1339</v>
      </c>
      <c r="D492" s="10" t="s">
        <v>1340</v>
      </c>
      <c r="E492" s="130" t="s">
        <v>28</v>
      </c>
      <c r="F492" s="170" t="s">
        <v>279</v>
      </c>
      <c r="G492" s="171"/>
      <c r="H492" s="11" t="s">
        <v>1341</v>
      </c>
      <c r="I492" s="14">
        <f t="shared" si="14"/>
        <v>1.99</v>
      </c>
      <c r="J492" s="14">
        <v>1.99</v>
      </c>
      <c r="K492" s="121">
        <f t="shared" si="15"/>
        <v>19.899999999999999</v>
      </c>
      <c r="L492" s="127"/>
    </row>
    <row r="493" spans="1:12" ht="12.75" customHeight="1">
      <c r="A493" s="126"/>
      <c r="B493" s="119">
        <f>'Tax Invoice'!D489</f>
        <v>10</v>
      </c>
      <c r="C493" s="10" t="s">
        <v>1339</v>
      </c>
      <c r="D493" s="10" t="s">
        <v>1340</v>
      </c>
      <c r="E493" s="130" t="s">
        <v>28</v>
      </c>
      <c r="F493" s="170" t="s">
        <v>679</v>
      </c>
      <c r="G493" s="171"/>
      <c r="H493" s="11" t="s">
        <v>1341</v>
      </c>
      <c r="I493" s="14">
        <f t="shared" si="14"/>
        <v>1.99</v>
      </c>
      <c r="J493" s="14">
        <v>1.99</v>
      </c>
      <c r="K493" s="121">
        <f t="shared" si="15"/>
        <v>19.899999999999999</v>
      </c>
      <c r="L493" s="127"/>
    </row>
    <row r="494" spans="1:12" ht="12.75" customHeight="1">
      <c r="A494" s="126"/>
      <c r="B494" s="119">
        <f>'Tax Invoice'!D490</f>
        <v>10</v>
      </c>
      <c r="C494" s="10" t="s">
        <v>1339</v>
      </c>
      <c r="D494" s="10" t="s">
        <v>1340</v>
      </c>
      <c r="E494" s="130" t="s">
        <v>30</v>
      </c>
      <c r="F494" s="170" t="s">
        <v>279</v>
      </c>
      <c r="G494" s="171"/>
      <c r="H494" s="11" t="s">
        <v>1341</v>
      </c>
      <c r="I494" s="14">
        <f t="shared" si="14"/>
        <v>1.99</v>
      </c>
      <c r="J494" s="14">
        <v>1.99</v>
      </c>
      <c r="K494" s="121">
        <f t="shared" si="15"/>
        <v>19.899999999999999</v>
      </c>
      <c r="L494" s="127"/>
    </row>
    <row r="495" spans="1:12" ht="12.75" customHeight="1">
      <c r="A495" s="126"/>
      <c r="B495" s="119">
        <f>'Tax Invoice'!D491</f>
        <v>10</v>
      </c>
      <c r="C495" s="10" t="s">
        <v>1339</v>
      </c>
      <c r="D495" s="10" t="s">
        <v>1340</v>
      </c>
      <c r="E495" s="130" t="s">
        <v>30</v>
      </c>
      <c r="F495" s="170" t="s">
        <v>679</v>
      </c>
      <c r="G495" s="171"/>
      <c r="H495" s="11" t="s">
        <v>1341</v>
      </c>
      <c r="I495" s="14">
        <f t="shared" si="14"/>
        <v>1.99</v>
      </c>
      <c r="J495" s="14">
        <v>1.99</v>
      </c>
      <c r="K495" s="121">
        <f t="shared" si="15"/>
        <v>19.899999999999999</v>
      </c>
      <c r="L495" s="127"/>
    </row>
    <row r="496" spans="1:12" ht="12.75" customHeight="1">
      <c r="A496" s="126"/>
      <c r="B496" s="119">
        <f>'Tax Invoice'!D492</f>
        <v>20</v>
      </c>
      <c r="C496" s="10" t="s">
        <v>73</v>
      </c>
      <c r="D496" s="10" t="s">
        <v>1342</v>
      </c>
      <c r="E496" s="130" t="s">
        <v>1331</v>
      </c>
      <c r="F496" s="170" t="s">
        <v>279</v>
      </c>
      <c r="G496" s="171"/>
      <c r="H496" s="11" t="s">
        <v>1343</v>
      </c>
      <c r="I496" s="14">
        <f t="shared" si="14"/>
        <v>1.94</v>
      </c>
      <c r="J496" s="14">
        <v>1.94</v>
      </c>
      <c r="K496" s="121">
        <f t="shared" si="15"/>
        <v>38.799999999999997</v>
      </c>
      <c r="L496" s="127"/>
    </row>
    <row r="497" spans="1:12" ht="12.75" customHeight="1">
      <c r="A497" s="126"/>
      <c r="B497" s="119">
        <f>'Tax Invoice'!D493</f>
        <v>20</v>
      </c>
      <c r="C497" s="10" t="s">
        <v>73</v>
      </c>
      <c r="D497" s="10" t="s">
        <v>1342</v>
      </c>
      <c r="E497" s="130" t="s">
        <v>1331</v>
      </c>
      <c r="F497" s="170" t="s">
        <v>278</v>
      </c>
      <c r="G497" s="171"/>
      <c r="H497" s="11" t="s">
        <v>1343</v>
      </c>
      <c r="I497" s="14">
        <f t="shared" si="14"/>
        <v>1.94</v>
      </c>
      <c r="J497" s="14">
        <v>1.94</v>
      </c>
      <c r="K497" s="121">
        <f t="shared" si="15"/>
        <v>38.799999999999997</v>
      </c>
      <c r="L497" s="127"/>
    </row>
    <row r="498" spans="1:12" ht="12.75" customHeight="1">
      <c r="A498" s="126"/>
      <c r="B498" s="119">
        <f>'Tax Invoice'!D494</f>
        <v>10</v>
      </c>
      <c r="C498" s="10" t="s">
        <v>73</v>
      </c>
      <c r="D498" s="10" t="s">
        <v>1342</v>
      </c>
      <c r="E498" s="130" t="s">
        <v>1331</v>
      </c>
      <c r="F498" s="170" t="s">
        <v>804</v>
      </c>
      <c r="G498" s="171"/>
      <c r="H498" s="11" t="s">
        <v>1343</v>
      </c>
      <c r="I498" s="14">
        <f t="shared" si="14"/>
        <v>1.94</v>
      </c>
      <c r="J498" s="14">
        <v>1.94</v>
      </c>
      <c r="K498" s="121">
        <f t="shared" si="15"/>
        <v>19.399999999999999</v>
      </c>
      <c r="L498" s="127"/>
    </row>
    <row r="499" spans="1:12" ht="12.75" customHeight="1">
      <c r="A499" s="126"/>
      <c r="B499" s="119">
        <f>'Tax Invoice'!D495</f>
        <v>20</v>
      </c>
      <c r="C499" s="10" t="s">
        <v>73</v>
      </c>
      <c r="D499" s="10" t="s">
        <v>1342</v>
      </c>
      <c r="E499" s="130" t="s">
        <v>28</v>
      </c>
      <c r="F499" s="170" t="s">
        <v>278</v>
      </c>
      <c r="G499" s="171"/>
      <c r="H499" s="11" t="s">
        <v>1343</v>
      </c>
      <c r="I499" s="14">
        <f t="shared" si="14"/>
        <v>1.94</v>
      </c>
      <c r="J499" s="14">
        <v>1.94</v>
      </c>
      <c r="K499" s="121">
        <f t="shared" si="15"/>
        <v>38.799999999999997</v>
      </c>
      <c r="L499" s="127"/>
    </row>
    <row r="500" spans="1:12" ht="12.75" customHeight="1">
      <c r="A500" s="126"/>
      <c r="B500" s="119">
        <f>'Tax Invoice'!D496</f>
        <v>20</v>
      </c>
      <c r="C500" s="10" t="s">
        <v>73</v>
      </c>
      <c r="D500" s="10" t="s">
        <v>1342</v>
      </c>
      <c r="E500" s="130" t="s">
        <v>657</v>
      </c>
      <c r="F500" s="170" t="s">
        <v>278</v>
      </c>
      <c r="G500" s="171"/>
      <c r="H500" s="11" t="s">
        <v>1343</v>
      </c>
      <c r="I500" s="14">
        <f t="shared" si="14"/>
        <v>1.94</v>
      </c>
      <c r="J500" s="14">
        <v>1.94</v>
      </c>
      <c r="K500" s="121">
        <f t="shared" si="15"/>
        <v>38.799999999999997</v>
      </c>
      <c r="L500" s="127"/>
    </row>
    <row r="501" spans="1:12" ht="12.75" customHeight="1">
      <c r="A501" s="126"/>
      <c r="B501" s="119">
        <f>'Tax Invoice'!D497</f>
        <v>10</v>
      </c>
      <c r="C501" s="10" t="s">
        <v>73</v>
      </c>
      <c r="D501" s="10" t="s">
        <v>1342</v>
      </c>
      <c r="E501" s="130" t="s">
        <v>657</v>
      </c>
      <c r="F501" s="170" t="s">
        <v>804</v>
      </c>
      <c r="G501" s="171"/>
      <c r="H501" s="11" t="s">
        <v>1343</v>
      </c>
      <c r="I501" s="14">
        <f t="shared" si="14"/>
        <v>1.94</v>
      </c>
      <c r="J501" s="14">
        <v>1.94</v>
      </c>
      <c r="K501" s="121">
        <f t="shared" si="15"/>
        <v>19.399999999999999</v>
      </c>
      <c r="L501" s="127"/>
    </row>
    <row r="502" spans="1:12" ht="12.75" customHeight="1">
      <c r="A502" s="126"/>
      <c r="B502" s="119">
        <f>'Tax Invoice'!D498</f>
        <v>20</v>
      </c>
      <c r="C502" s="10" t="s">
        <v>73</v>
      </c>
      <c r="D502" s="10" t="s">
        <v>1342</v>
      </c>
      <c r="E502" s="130" t="s">
        <v>30</v>
      </c>
      <c r="F502" s="170" t="s">
        <v>278</v>
      </c>
      <c r="G502" s="171"/>
      <c r="H502" s="11" t="s">
        <v>1343</v>
      </c>
      <c r="I502" s="14">
        <f t="shared" si="14"/>
        <v>1.94</v>
      </c>
      <c r="J502" s="14">
        <v>1.94</v>
      </c>
      <c r="K502" s="121">
        <f t="shared" si="15"/>
        <v>38.799999999999997</v>
      </c>
      <c r="L502" s="127"/>
    </row>
    <row r="503" spans="1:12" ht="12.75" customHeight="1">
      <c r="A503" s="126"/>
      <c r="B503" s="119">
        <f>'Tax Invoice'!D499</f>
        <v>10</v>
      </c>
      <c r="C503" s="10" t="s">
        <v>73</v>
      </c>
      <c r="D503" s="10" t="s">
        <v>1342</v>
      </c>
      <c r="E503" s="130" t="s">
        <v>72</v>
      </c>
      <c r="F503" s="170" t="s">
        <v>804</v>
      </c>
      <c r="G503" s="171"/>
      <c r="H503" s="11" t="s">
        <v>1343</v>
      </c>
      <c r="I503" s="14">
        <f t="shared" si="14"/>
        <v>1.94</v>
      </c>
      <c r="J503" s="14">
        <v>1.94</v>
      </c>
      <c r="K503" s="121">
        <f t="shared" si="15"/>
        <v>19.399999999999999</v>
      </c>
      <c r="L503" s="127"/>
    </row>
    <row r="504" spans="1:12" ht="12.75" customHeight="1">
      <c r="A504" s="126"/>
      <c r="B504" s="119">
        <f>'Tax Invoice'!D500</f>
        <v>20</v>
      </c>
      <c r="C504" s="10" t="s">
        <v>73</v>
      </c>
      <c r="D504" s="10" t="s">
        <v>1342</v>
      </c>
      <c r="E504" s="130" t="s">
        <v>31</v>
      </c>
      <c r="F504" s="170" t="s">
        <v>278</v>
      </c>
      <c r="G504" s="171"/>
      <c r="H504" s="11" t="s">
        <v>1343</v>
      </c>
      <c r="I504" s="14">
        <f t="shared" si="14"/>
        <v>1.94</v>
      </c>
      <c r="J504" s="14">
        <v>1.94</v>
      </c>
      <c r="K504" s="121">
        <f t="shared" si="15"/>
        <v>38.799999999999997</v>
      </c>
      <c r="L504" s="127"/>
    </row>
    <row r="505" spans="1:12" ht="12.75" customHeight="1">
      <c r="A505" s="126"/>
      <c r="B505" s="119">
        <f>'Tax Invoice'!D501</f>
        <v>20</v>
      </c>
      <c r="C505" s="10" t="s">
        <v>73</v>
      </c>
      <c r="D505" s="10" t="s">
        <v>1342</v>
      </c>
      <c r="E505" s="130" t="s">
        <v>95</v>
      </c>
      <c r="F505" s="170" t="s">
        <v>279</v>
      </c>
      <c r="G505" s="171"/>
      <c r="H505" s="11" t="s">
        <v>1343</v>
      </c>
      <c r="I505" s="14">
        <f t="shared" si="14"/>
        <v>1.94</v>
      </c>
      <c r="J505" s="14">
        <v>1.94</v>
      </c>
      <c r="K505" s="121">
        <f t="shared" si="15"/>
        <v>38.799999999999997</v>
      </c>
      <c r="L505" s="127"/>
    </row>
    <row r="506" spans="1:12" ht="12.75" customHeight="1">
      <c r="A506" s="126"/>
      <c r="B506" s="119">
        <f>'Tax Invoice'!D502</f>
        <v>20</v>
      </c>
      <c r="C506" s="10" t="s">
        <v>73</v>
      </c>
      <c r="D506" s="10" t="s">
        <v>1342</v>
      </c>
      <c r="E506" s="130" t="s">
        <v>95</v>
      </c>
      <c r="F506" s="170" t="s">
        <v>278</v>
      </c>
      <c r="G506" s="171"/>
      <c r="H506" s="11" t="s">
        <v>1343</v>
      </c>
      <c r="I506" s="14">
        <f t="shared" si="14"/>
        <v>1.94</v>
      </c>
      <c r="J506" s="14">
        <v>1.94</v>
      </c>
      <c r="K506" s="121">
        <f t="shared" si="15"/>
        <v>38.799999999999997</v>
      </c>
      <c r="L506" s="127"/>
    </row>
    <row r="507" spans="1:12" ht="12.75" customHeight="1">
      <c r="A507" s="126"/>
      <c r="B507" s="119">
        <f>'Tax Invoice'!D503</f>
        <v>10</v>
      </c>
      <c r="C507" s="10" t="s">
        <v>73</v>
      </c>
      <c r="D507" s="10" t="s">
        <v>1342</v>
      </c>
      <c r="E507" s="130" t="s">
        <v>98</v>
      </c>
      <c r="F507" s="170" t="s">
        <v>279</v>
      </c>
      <c r="G507" s="171"/>
      <c r="H507" s="11" t="s">
        <v>1343</v>
      </c>
      <c r="I507" s="14">
        <f t="shared" si="14"/>
        <v>1.94</v>
      </c>
      <c r="J507" s="14">
        <v>1.94</v>
      </c>
      <c r="K507" s="121">
        <f t="shared" si="15"/>
        <v>19.399999999999999</v>
      </c>
      <c r="L507" s="127"/>
    </row>
    <row r="508" spans="1:12" ht="12.75" customHeight="1">
      <c r="A508" s="126"/>
      <c r="B508" s="119">
        <f>'Tax Invoice'!D504</f>
        <v>20</v>
      </c>
      <c r="C508" s="10" t="s">
        <v>73</v>
      </c>
      <c r="D508" s="10" t="s">
        <v>1342</v>
      </c>
      <c r="E508" s="130" t="s">
        <v>33</v>
      </c>
      <c r="F508" s="170" t="s">
        <v>278</v>
      </c>
      <c r="G508" s="171"/>
      <c r="H508" s="11" t="s">
        <v>1343</v>
      </c>
      <c r="I508" s="14">
        <f t="shared" si="14"/>
        <v>1.94</v>
      </c>
      <c r="J508" s="14">
        <v>1.94</v>
      </c>
      <c r="K508" s="121">
        <f t="shared" si="15"/>
        <v>38.799999999999997</v>
      </c>
      <c r="L508" s="127"/>
    </row>
    <row r="509" spans="1:12" ht="12.75" customHeight="1">
      <c r="A509" s="126"/>
      <c r="B509" s="119">
        <f>'Tax Invoice'!D505</f>
        <v>20</v>
      </c>
      <c r="C509" s="10" t="s">
        <v>73</v>
      </c>
      <c r="D509" s="10" t="s">
        <v>1342</v>
      </c>
      <c r="E509" s="130" t="s">
        <v>34</v>
      </c>
      <c r="F509" s="170" t="s">
        <v>278</v>
      </c>
      <c r="G509" s="171"/>
      <c r="H509" s="11" t="s">
        <v>1343</v>
      </c>
      <c r="I509" s="14">
        <f t="shared" si="14"/>
        <v>1.94</v>
      </c>
      <c r="J509" s="14">
        <v>1.94</v>
      </c>
      <c r="K509" s="121">
        <f t="shared" si="15"/>
        <v>38.799999999999997</v>
      </c>
      <c r="L509" s="127"/>
    </row>
    <row r="510" spans="1:12" ht="24" customHeight="1">
      <c r="A510" s="126"/>
      <c r="B510" s="119">
        <f>'Tax Invoice'!D506</f>
        <v>5</v>
      </c>
      <c r="C510" s="10" t="s">
        <v>1344</v>
      </c>
      <c r="D510" s="10" t="s">
        <v>1345</v>
      </c>
      <c r="E510" s="130" t="s">
        <v>28</v>
      </c>
      <c r="F510" s="170" t="s">
        <v>279</v>
      </c>
      <c r="G510" s="171"/>
      <c r="H510" s="11" t="s">
        <v>1346</v>
      </c>
      <c r="I510" s="14">
        <f t="shared" si="14"/>
        <v>2.69</v>
      </c>
      <c r="J510" s="14">
        <v>2.69</v>
      </c>
      <c r="K510" s="121">
        <f t="shared" si="15"/>
        <v>13.45</v>
      </c>
      <c r="L510" s="127"/>
    </row>
    <row r="511" spans="1:12" ht="24" customHeight="1">
      <c r="A511" s="126"/>
      <c r="B511" s="119">
        <f>'Tax Invoice'!D507</f>
        <v>5</v>
      </c>
      <c r="C511" s="10" t="s">
        <v>1344</v>
      </c>
      <c r="D511" s="10" t="s">
        <v>1345</v>
      </c>
      <c r="E511" s="130" t="s">
        <v>28</v>
      </c>
      <c r="F511" s="170" t="s">
        <v>278</v>
      </c>
      <c r="G511" s="171"/>
      <c r="H511" s="11" t="s">
        <v>1346</v>
      </c>
      <c r="I511" s="14">
        <f t="shared" si="14"/>
        <v>2.69</v>
      </c>
      <c r="J511" s="14">
        <v>2.69</v>
      </c>
      <c r="K511" s="121">
        <f t="shared" si="15"/>
        <v>13.45</v>
      </c>
      <c r="L511" s="127"/>
    </row>
    <row r="512" spans="1:12" ht="24" customHeight="1">
      <c r="A512" s="126"/>
      <c r="B512" s="119">
        <f>'Tax Invoice'!D508</f>
        <v>5</v>
      </c>
      <c r="C512" s="10" t="s">
        <v>1344</v>
      </c>
      <c r="D512" s="10" t="s">
        <v>1345</v>
      </c>
      <c r="E512" s="130" t="s">
        <v>32</v>
      </c>
      <c r="F512" s="170" t="s">
        <v>279</v>
      </c>
      <c r="G512" s="171"/>
      <c r="H512" s="11" t="s">
        <v>1346</v>
      </c>
      <c r="I512" s="14">
        <f t="shared" si="14"/>
        <v>2.69</v>
      </c>
      <c r="J512" s="14">
        <v>2.69</v>
      </c>
      <c r="K512" s="121">
        <f t="shared" si="15"/>
        <v>13.45</v>
      </c>
      <c r="L512" s="127"/>
    </row>
    <row r="513" spans="1:12" ht="24" customHeight="1">
      <c r="A513" s="126"/>
      <c r="B513" s="119">
        <f>'Tax Invoice'!D509</f>
        <v>5</v>
      </c>
      <c r="C513" s="10" t="s">
        <v>1344</v>
      </c>
      <c r="D513" s="10" t="s">
        <v>1345</v>
      </c>
      <c r="E513" s="130" t="s">
        <v>32</v>
      </c>
      <c r="F513" s="170" t="s">
        <v>278</v>
      </c>
      <c r="G513" s="171"/>
      <c r="H513" s="11" t="s">
        <v>1346</v>
      </c>
      <c r="I513" s="14">
        <f t="shared" si="14"/>
        <v>2.69</v>
      </c>
      <c r="J513" s="14">
        <v>2.69</v>
      </c>
      <c r="K513" s="121">
        <f t="shared" si="15"/>
        <v>13.45</v>
      </c>
      <c r="L513" s="127"/>
    </row>
    <row r="514" spans="1:12" ht="24" customHeight="1">
      <c r="A514" s="126"/>
      <c r="B514" s="119">
        <f>'Tax Invoice'!D510</f>
        <v>5</v>
      </c>
      <c r="C514" s="10" t="s">
        <v>1344</v>
      </c>
      <c r="D514" s="10" t="s">
        <v>1345</v>
      </c>
      <c r="E514" s="130" t="s">
        <v>300</v>
      </c>
      <c r="F514" s="170" t="s">
        <v>278</v>
      </c>
      <c r="G514" s="171"/>
      <c r="H514" s="11" t="s">
        <v>1346</v>
      </c>
      <c r="I514" s="14">
        <f t="shared" si="14"/>
        <v>2.69</v>
      </c>
      <c r="J514" s="14">
        <v>2.69</v>
      </c>
      <c r="K514" s="121">
        <f t="shared" si="15"/>
        <v>13.45</v>
      </c>
      <c r="L514" s="127"/>
    </row>
    <row r="515" spans="1:12" ht="24" customHeight="1">
      <c r="A515" s="126"/>
      <c r="B515" s="119">
        <f>'Tax Invoice'!D511</f>
        <v>5</v>
      </c>
      <c r="C515" s="10" t="s">
        <v>1344</v>
      </c>
      <c r="D515" s="10" t="s">
        <v>1345</v>
      </c>
      <c r="E515" s="130" t="s">
        <v>320</v>
      </c>
      <c r="F515" s="170" t="s">
        <v>278</v>
      </c>
      <c r="G515" s="171"/>
      <c r="H515" s="11" t="s">
        <v>1346</v>
      </c>
      <c r="I515" s="14">
        <f t="shared" si="14"/>
        <v>2.69</v>
      </c>
      <c r="J515" s="14">
        <v>2.69</v>
      </c>
      <c r="K515" s="121">
        <f t="shared" si="15"/>
        <v>13.45</v>
      </c>
      <c r="L515" s="127"/>
    </row>
    <row r="516" spans="1:12" ht="24" customHeight="1">
      <c r="A516" s="126"/>
      <c r="B516" s="119">
        <f>'Tax Invoice'!D512</f>
        <v>20</v>
      </c>
      <c r="C516" s="10" t="s">
        <v>1347</v>
      </c>
      <c r="D516" s="10" t="s">
        <v>1348</v>
      </c>
      <c r="E516" s="130" t="s">
        <v>28</v>
      </c>
      <c r="F516" s="170"/>
      <c r="G516" s="171"/>
      <c r="H516" s="11" t="s">
        <v>1349</v>
      </c>
      <c r="I516" s="14">
        <f t="shared" si="14"/>
        <v>0.17</v>
      </c>
      <c r="J516" s="14">
        <v>0.17</v>
      </c>
      <c r="K516" s="121">
        <f t="shared" si="15"/>
        <v>3.4000000000000004</v>
      </c>
      <c r="L516" s="127"/>
    </row>
    <row r="517" spans="1:12" ht="24" customHeight="1">
      <c r="A517" s="126"/>
      <c r="B517" s="119">
        <f>'Tax Invoice'!D513</f>
        <v>20</v>
      </c>
      <c r="C517" s="10" t="s">
        <v>1347</v>
      </c>
      <c r="D517" s="10" t="s">
        <v>1348</v>
      </c>
      <c r="E517" s="130" t="s">
        <v>30</v>
      </c>
      <c r="F517" s="170"/>
      <c r="G517" s="171"/>
      <c r="H517" s="11" t="s">
        <v>1349</v>
      </c>
      <c r="I517" s="14">
        <f t="shared" si="14"/>
        <v>0.17</v>
      </c>
      <c r="J517" s="14">
        <v>0.17</v>
      </c>
      <c r="K517" s="121">
        <f t="shared" si="15"/>
        <v>3.4000000000000004</v>
      </c>
      <c r="L517" s="127"/>
    </row>
    <row r="518" spans="1:12" ht="24" customHeight="1">
      <c r="A518" s="126"/>
      <c r="B518" s="119">
        <f>'Tax Invoice'!D514</f>
        <v>10</v>
      </c>
      <c r="C518" s="10" t="s">
        <v>1350</v>
      </c>
      <c r="D518" s="10" t="s">
        <v>1351</v>
      </c>
      <c r="E518" s="130" t="s">
        <v>30</v>
      </c>
      <c r="F518" s="170" t="s">
        <v>278</v>
      </c>
      <c r="G518" s="171"/>
      <c r="H518" s="11" t="s">
        <v>1352</v>
      </c>
      <c r="I518" s="14">
        <f t="shared" si="14"/>
        <v>0.59</v>
      </c>
      <c r="J518" s="14">
        <v>0.59</v>
      </c>
      <c r="K518" s="121">
        <f t="shared" si="15"/>
        <v>5.8999999999999995</v>
      </c>
      <c r="L518" s="127"/>
    </row>
    <row r="519" spans="1:12" ht="24" customHeight="1">
      <c r="A519" s="126"/>
      <c r="B519" s="119">
        <f>'Tax Invoice'!D515</f>
        <v>10</v>
      </c>
      <c r="C519" s="10" t="s">
        <v>103</v>
      </c>
      <c r="D519" s="10" t="s">
        <v>1353</v>
      </c>
      <c r="E519" s="130" t="s">
        <v>28</v>
      </c>
      <c r="F519" s="170" t="s">
        <v>278</v>
      </c>
      <c r="G519" s="171"/>
      <c r="H519" s="11" t="s">
        <v>1354</v>
      </c>
      <c r="I519" s="14">
        <f t="shared" si="14"/>
        <v>0.59</v>
      </c>
      <c r="J519" s="14">
        <v>0.59</v>
      </c>
      <c r="K519" s="121">
        <f t="shared" si="15"/>
        <v>5.8999999999999995</v>
      </c>
      <c r="L519" s="127"/>
    </row>
    <row r="520" spans="1:12" ht="24" customHeight="1">
      <c r="A520" s="126"/>
      <c r="B520" s="119">
        <f>'Tax Invoice'!D516</f>
        <v>10</v>
      </c>
      <c r="C520" s="10" t="s">
        <v>103</v>
      </c>
      <c r="D520" s="10" t="s">
        <v>1353</v>
      </c>
      <c r="E520" s="130" t="s">
        <v>30</v>
      </c>
      <c r="F520" s="170" t="s">
        <v>278</v>
      </c>
      <c r="G520" s="171"/>
      <c r="H520" s="11" t="s">
        <v>1354</v>
      </c>
      <c r="I520" s="14">
        <f t="shared" si="14"/>
        <v>0.59</v>
      </c>
      <c r="J520" s="14">
        <v>0.59</v>
      </c>
      <c r="K520" s="121">
        <f t="shared" si="15"/>
        <v>5.8999999999999995</v>
      </c>
      <c r="L520" s="127"/>
    </row>
    <row r="521" spans="1:12" ht="24" customHeight="1">
      <c r="A521" s="126"/>
      <c r="B521" s="119">
        <f>'Tax Invoice'!D517</f>
        <v>20</v>
      </c>
      <c r="C521" s="10" t="s">
        <v>1355</v>
      </c>
      <c r="D521" s="10" t="s">
        <v>1356</v>
      </c>
      <c r="E521" s="130" t="s">
        <v>28</v>
      </c>
      <c r="F521" s="170" t="s">
        <v>278</v>
      </c>
      <c r="G521" s="171"/>
      <c r="H521" s="11" t="s">
        <v>1357</v>
      </c>
      <c r="I521" s="14">
        <f t="shared" si="14"/>
        <v>0.59</v>
      </c>
      <c r="J521" s="14">
        <v>0.59</v>
      </c>
      <c r="K521" s="121">
        <f t="shared" si="15"/>
        <v>11.799999999999999</v>
      </c>
      <c r="L521" s="127"/>
    </row>
    <row r="522" spans="1:12" ht="24" customHeight="1">
      <c r="A522" s="126"/>
      <c r="B522" s="119">
        <f>'Tax Invoice'!D518</f>
        <v>20</v>
      </c>
      <c r="C522" s="10" t="s">
        <v>1355</v>
      </c>
      <c r="D522" s="10" t="s">
        <v>1356</v>
      </c>
      <c r="E522" s="130" t="s">
        <v>30</v>
      </c>
      <c r="F522" s="170" t="s">
        <v>278</v>
      </c>
      <c r="G522" s="171"/>
      <c r="H522" s="11" t="s">
        <v>1357</v>
      </c>
      <c r="I522" s="14">
        <f t="shared" si="14"/>
        <v>0.59</v>
      </c>
      <c r="J522" s="14">
        <v>0.59</v>
      </c>
      <c r="K522" s="121">
        <f t="shared" si="15"/>
        <v>11.799999999999999</v>
      </c>
      <c r="L522" s="127"/>
    </row>
    <row r="523" spans="1:12" ht="24" customHeight="1">
      <c r="A523" s="126"/>
      <c r="B523" s="119">
        <f>'Tax Invoice'!D519</f>
        <v>20</v>
      </c>
      <c r="C523" s="10" t="s">
        <v>1355</v>
      </c>
      <c r="D523" s="10" t="s">
        <v>1356</v>
      </c>
      <c r="E523" s="130" t="s">
        <v>31</v>
      </c>
      <c r="F523" s="170" t="s">
        <v>278</v>
      </c>
      <c r="G523" s="171"/>
      <c r="H523" s="11" t="s">
        <v>1357</v>
      </c>
      <c r="I523" s="14">
        <f t="shared" si="14"/>
        <v>0.59</v>
      </c>
      <c r="J523" s="14">
        <v>0.59</v>
      </c>
      <c r="K523" s="121">
        <f t="shared" si="15"/>
        <v>11.799999999999999</v>
      </c>
      <c r="L523" s="127"/>
    </row>
    <row r="524" spans="1:12" ht="24" customHeight="1">
      <c r="A524" s="126"/>
      <c r="B524" s="119">
        <f>'Tax Invoice'!D520</f>
        <v>0</v>
      </c>
      <c r="C524" s="10" t="s">
        <v>1358</v>
      </c>
      <c r="D524" s="10" t="s">
        <v>1359</v>
      </c>
      <c r="E524" s="130" t="s">
        <v>620</v>
      </c>
      <c r="F524" s="170" t="s">
        <v>30</v>
      </c>
      <c r="G524" s="171"/>
      <c r="H524" s="11" t="s">
        <v>1360</v>
      </c>
      <c r="I524" s="14">
        <f t="shared" si="14"/>
        <v>0.34</v>
      </c>
      <c r="J524" s="14">
        <v>0.34</v>
      </c>
      <c r="K524" s="121">
        <f t="shared" si="15"/>
        <v>0</v>
      </c>
      <c r="L524" s="127"/>
    </row>
    <row r="525" spans="1:12" ht="24" customHeight="1">
      <c r="A525" s="126"/>
      <c r="B525" s="119">
        <f>'Tax Invoice'!D521</f>
        <v>20</v>
      </c>
      <c r="C525" s="10" t="s">
        <v>1358</v>
      </c>
      <c r="D525" s="10" t="s">
        <v>1361</v>
      </c>
      <c r="E525" s="130" t="s">
        <v>1362</v>
      </c>
      <c r="F525" s="170" t="s">
        <v>30</v>
      </c>
      <c r="G525" s="171"/>
      <c r="H525" s="11" t="s">
        <v>1360</v>
      </c>
      <c r="I525" s="14">
        <f t="shared" si="14"/>
        <v>0.34</v>
      </c>
      <c r="J525" s="14">
        <v>0.34</v>
      </c>
      <c r="K525" s="121">
        <f t="shared" si="15"/>
        <v>6.8000000000000007</v>
      </c>
      <c r="L525" s="127"/>
    </row>
    <row r="526" spans="1:12" ht="24" customHeight="1">
      <c r="A526" s="126"/>
      <c r="B526" s="119">
        <f>'Tax Invoice'!D522</f>
        <v>10</v>
      </c>
      <c r="C526" s="10" t="s">
        <v>1358</v>
      </c>
      <c r="D526" s="10" t="s">
        <v>1363</v>
      </c>
      <c r="E526" s="130" t="s">
        <v>840</v>
      </c>
      <c r="F526" s="170" t="s">
        <v>31</v>
      </c>
      <c r="G526" s="171"/>
      <c r="H526" s="11" t="s">
        <v>1360</v>
      </c>
      <c r="I526" s="14">
        <f t="shared" si="14"/>
        <v>0.49</v>
      </c>
      <c r="J526" s="14">
        <v>0.49</v>
      </c>
      <c r="K526" s="121">
        <f t="shared" si="15"/>
        <v>4.9000000000000004</v>
      </c>
      <c r="L526" s="127"/>
    </row>
    <row r="527" spans="1:12" ht="24" customHeight="1">
      <c r="A527" s="126"/>
      <c r="B527" s="119">
        <f>'Tax Invoice'!D523</f>
        <v>40</v>
      </c>
      <c r="C527" s="10" t="s">
        <v>1364</v>
      </c>
      <c r="D527" s="10" t="s">
        <v>1365</v>
      </c>
      <c r="E527" s="130" t="s">
        <v>620</v>
      </c>
      <c r="F527" s="170" t="s">
        <v>30</v>
      </c>
      <c r="G527" s="171"/>
      <c r="H527" s="11" t="s">
        <v>1366</v>
      </c>
      <c r="I527" s="14">
        <f t="shared" si="14"/>
        <v>0.28999999999999998</v>
      </c>
      <c r="J527" s="14">
        <v>0.28999999999999998</v>
      </c>
      <c r="K527" s="121">
        <f t="shared" si="15"/>
        <v>11.6</v>
      </c>
      <c r="L527" s="127"/>
    </row>
    <row r="528" spans="1:12" ht="24" customHeight="1">
      <c r="A528" s="126"/>
      <c r="B528" s="119">
        <f>'Tax Invoice'!D524</f>
        <v>20</v>
      </c>
      <c r="C528" s="10" t="s">
        <v>1364</v>
      </c>
      <c r="D528" s="10" t="s">
        <v>1365</v>
      </c>
      <c r="E528" s="130" t="s">
        <v>620</v>
      </c>
      <c r="F528" s="170" t="s">
        <v>31</v>
      </c>
      <c r="G528" s="171"/>
      <c r="H528" s="11" t="s">
        <v>1366</v>
      </c>
      <c r="I528" s="14">
        <f t="shared" si="14"/>
        <v>0.28999999999999998</v>
      </c>
      <c r="J528" s="14">
        <v>0.28999999999999998</v>
      </c>
      <c r="K528" s="121">
        <f t="shared" si="15"/>
        <v>5.8</v>
      </c>
      <c r="L528" s="127"/>
    </row>
    <row r="529" spans="1:12" ht="24" customHeight="1">
      <c r="A529" s="126"/>
      <c r="B529" s="119">
        <f>'Tax Invoice'!D525</f>
        <v>5</v>
      </c>
      <c r="C529" s="10" t="s">
        <v>1367</v>
      </c>
      <c r="D529" s="10" t="s">
        <v>1368</v>
      </c>
      <c r="E529" s="130" t="s">
        <v>28</v>
      </c>
      <c r="F529" s="170"/>
      <c r="G529" s="171"/>
      <c r="H529" s="11" t="s">
        <v>1369</v>
      </c>
      <c r="I529" s="14">
        <f t="shared" si="14"/>
        <v>4.3899999999999997</v>
      </c>
      <c r="J529" s="14">
        <v>4.3899999999999997</v>
      </c>
      <c r="K529" s="121">
        <f t="shared" si="15"/>
        <v>21.95</v>
      </c>
      <c r="L529" s="127"/>
    </row>
    <row r="530" spans="1:12" ht="24" customHeight="1">
      <c r="A530" s="126"/>
      <c r="B530" s="119">
        <f>'Tax Invoice'!D526</f>
        <v>5</v>
      </c>
      <c r="C530" s="10" t="s">
        <v>1370</v>
      </c>
      <c r="D530" s="10" t="s">
        <v>1371</v>
      </c>
      <c r="E530" s="130" t="s">
        <v>28</v>
      </c>
      <c r="F530" s="170"/>
      <c r="G530" s="171"/>
      <c r="H530" s="11" t="s">
        <v>1372</v>
      </c>
      <c r="I530" s="14">
        <f t="shared" si="14"/>
        <v>4.3899999999999997</v>
      </c>
      <c r="J530" s="14">
        <v>4.3899999999999997</v>
      </c>
      <c r="K530" s="121">
        <f t="shared" si="15"/>
        <v>21.95</v>
      </c>
      <c r="L530" s="127"/>
    </row>
    <row r="531" spans="1:12" ht="24" customHeight="1">
      <c r="A531" s="126"/>
      <c r="B531" s="119">
        <f>'Tax Invoice'!D527</f>
        <v>10</v>
      </c>
      <c r="C531" s="10" t="s">
        <v>1373</v>
      </c>
      <c r="D531" s="10" t="s">
        <v>1374</v>
      </c>
      <c r="E531" s="130" t="s">
        <v>785</v>
      </c>
      <c r="F531" s="170"/>
      <c r="G531" s="171"/>
      <c r="H531" s="11" t="s">
        <v>1375</v>
      </c>
      <c r="I531" s="14">
        <f t="shared" si="14"/>
        <v>1.79</v>
      </c>
      <c r="J531" s="14">
        <v>1.79</v>
      </c>
      <c r="K531" s="121">
        <f t="shared" si="15"/>
        <v>17.899999999999999</v>
      </c>
      <c r="L531" s="127"/>
    </row>
    <row r="532" spans="1:12" ht="24" customHeight="1">
      <c r="A532" s="126"/>
      <c r="B532" s="119">
        <f>'Tax Invoice'!D528</f>
        <v>10</v>
      </c>
      <c r="C532" s="10" t="s">
        <v>1373</v>
      </c>
      <c r="D532" s="10" t="s">
        <v>1376</v>
      </c>
      <c r="E532" s="130" t="s">
        <v>972</v>
      </c>
      <c r="F532" s="170"/>
      <c r="G532" s="171"/>
      <c r="H532" s="11" t="s">
        <v>1375</v>
      </c>
      <c r="I532" s="14">
        <f t="shared" si="14"/>
        <v>1.99</v>
      </c>
      <c r="J532" s="14">
        <v>1.99</v>
      </c>
      <c r="K532" s="121">
        <f t="shared" si="15"/>
        <v>19.899999999999999</v>
      </c>
      <c r="L532" s="127"/>
    </row>
    <row r="533" spans="1:12" ht="24" customHeight="1">
      <c r="A533" s="126"/>
      <c r="B533" s="119">
        <f>'Tax Invoice'!D529</f>
        <v>20</v>
      </c>
      <c r="C533" s="10" t="s">
        <v>1373</v>
      </c>
      <c r="D533" s="10" t="s">
        <v>1377</v>
      </c>
      <c r="E533" s="130" t="s">
        <v>745</v>
      </c>
      <c r="F533" s="170"/>
      <c r="G533" s="171"/>
      <c r="H533" s="11" t="s">
        <v>1375</v>
      </c>
      <c r="I533" s="14">
        <f t="shared" si="14"/>
        <v>2.29</v>
      </c>
      <c r="J533" s="14">
        <v>2.29</v>
      </c>
      <c r="K533" s="121">
        <f t="shared" si="15"/>
        <v>45.8</v>
      </c>
      <c r="L533" s="127"/>
    </row>
    <row r="534" spans="1:12" ht="24" customHeight="1">
      <c r="A534" s="126"/>
      <c r="B534" s="119">
        <f>'Tax Invoice'!D530</f>
        <v>10</v>
      </c>
      <c r="C534" s="10" t="s">
        <v>1373</v>
      </c>
      <c r="D534" s="10" t="s">
        <v>1378</v>
      </c>
      <c r="E534" s="130" t="s">
        <v>978</v>
      </c>
      <c r="F534" s="170"/>
      <c r="G534" s="171"/>
      <c r="H534" s="11" t="s">
        <v>1375</v>
      </c>
      <c r="I534" s="14">
        <f t="shared" ref="I534:I597" si="16">J534*$N$1</f>
        <v>2.69</v>
      </c>
      <c r="J534" s="14">
        <v>2.69</v>
      </c>
      <c r="K534" s="121">
        <f t="shared" ref="K534:K597" si="17">I534*B534</f>
        <v>26.9</v>
      </c>
      <c r="L534" s="127"/>
    </row>
    <row r="535" spans="1:12" ht="24" customHeight="1">
      <c r="A535" s="126"/>
      <c r="B535" s="119">
        <f>'Tax Invoice'!D531</f>
        <v>10</v>
      </c>
      <c r="C535" s="10" t="s">
        <v>1373</v>
      </c>
      <c r="D535" s="10" t="s">
        <v>1379</v>
      </c>
      <c r="E535" s="130" t="s">
        <v>740</v>
      </c>
      <c r="F535" s="170"/>
      <c r="G535" s="171"/>
      <c r="H535" s="11" t="s">
        <v>1375</v>
      </c>
      <c r="I535" s="14">
        <f t="shared" si="16"/>
        <v>4.24</v>
      </c>
      <c r="J535" s="14">
        <v>4.24</v>
      </c>
      <c r="K535" s="121">
        <f t="shared" si="17"/>
        <v>42.400000000000006</v>
      </c>
      <c r="L535" s="127"/>
    </row>
    <row r="536" spans="1:12" ht="12.75" customHeight="1">
      <c r="A536" s="126"/>
      <c r="B536" s="119">
        <f>'Tax Invoice'!D532</f>
        <v>0</v>
      </c>
      <c r="C536" s="10" t="s">
        <v>1380</v>
      </c>
      <c r="D536" s="10" t="s">
        <v>1381</v>
      </c>
      <c r="E536" s="130" t="s">
        <v>729</v>
      </c>
      <c r="F536" s="170" t="s">
        <v>641</v>
      </c>
      <c r="G536" s="171"/>
      <c r="H536" s="11" t="s">
        <v>1382</v>
      </c>
      <c r="I536" s="14">
        <f t="shared" si="16"/>
        <v>0.46</v>
      </c>
      <c r="J536" s="14">
        <v>0.46</v>
      </c>
      <c r="K536" s="121">
        <f t="shared" si="17"/>
        <v>0</v>
      </c>
      <c r="L536" s="127"/>
    </row>
    <row r="537" spans="1:12" ht="12.75" customHeight="1">
      <c r="A537" s="126"/>
      <c r="B537" s="119">
        <f>'Tax Invoice'!D533</f>
        <v>20</v>
      </c>
      <c r="C537" s="10" t="s">
        <v>1380</v>
      </c>
      <c r="D537" s="10" t="s">
        <v>1383</v>
      </c>
      <c r="E537" s="130" t="s">
        <v>972</v>
      </c>
      <c r="F537" s="170" t="s">
        <v>641</v>
      </c>
      <c r="G537" s="171"/>
      <c r="H537" s="11" t="s">
        <v>1382</v>
      </c>
      <c r="I537" s="14">
        <f t="shared" si="16"/>
        <v>0.49</v>
      </c>
      <c r="J537" s="14">
        <v>0.49</v>
      </c>
      <c r="K537" s="121">
        <f t="shared" si="17"/>
        <v>9.8000000000000007</v>
      </c>
      <c r="L537" s="127"/>
    </row>
    <row r="538" spans="1:12" ht="12.75" customHeight="1">
      <c r="A538" s="126"/>
      <c r="B538" s="119">
        <f>'Tax Invoice'!D534</f>
        <v>20</v>
      </c>
      <c r="C538" s="10" t="s">
        <v>1380</v>
      </c>
      <c r="D538" s="10" t="s">
        <v>1384</v>
      </c>
      <c r="E538" s="130" t="s">
        <v>1025</v>
      </c>
      <c r="F538" s="170" t="s">
        <v>643</v>
      </c>
      <c r="G538" s="171"/>
      <c r="H538" s="11" t="s">
        <v>1382</v>
      </c>
      <c r="I538" s="14">
        <f t="shared" si="16"/>
        <v>0.53</v>
      </c>
      <c r="J538" s="14">
        <v>0.53</v>
      </c>
      <c r="K538" s="121">
        <f t="shared" si="17"/>
        <v>10.600000000000001</v>
      </c>
      <c r="L538" s="127"/>
    </row>
    <row r="539" spans="1:12" ht="12.75" customHeight="1">
      <c r="A539" s="126"/>
      <c r="B539" s="119">
        <f>'Tax Invoice'!D535</f>
        <v>20</v>
      </c>
      <c r="C539" s="10" t="s">
        <v>1380</v>
      </c>
      <c r="D539" s="10" t="s">
        <v>1385</v>
      </c>
      <c r="E539" s="130" t="s">
        <v>745</v>
      </c>
      <c r="F539" s="170" t="s">
        <v>642</v>
      </c>
      <c r="G539" s="171"/>
      <c r="H539" s="11" t="s">
        <v>1382</v>
      </c>
      <c r="I539" s="14">
        <f t="shared" si="16"/>
        <v>0.56999999999999995</v>
      </c>
      <c r="J539" s="14">
        <v>0.56999999999999995</v>
      </c>
      <c r="K539" s="121">
        <f t="shared" si="17"/>
        <v>11.399999999999999</v>
      </c>
      <c r="L539" s="127"/>
    </row>
    <row r="540" spans="1:12" ht="12.75" customHeight="1">
      <c r="A540" s="126"/>
      <c r="B540" s="119">
        <f>'Tax Invoice'!D536</f>
        <v>20</v>
      </c>
      <c r="C540" s="10" t="s">
        <v>1380</v>
      </c>
      <c r="D540" s="10" t="s">
        <v>1385</v>
      </c>
      <c r="E540" s="130" t="s">
        <v>745</v>
      </c>
      <c r="F540" s="170" t="s">
        <v>644</v>
      </c>
      <c r="G540" s="171"/>
      <c r="H540" s="11" t="s">
        <v>1382</v>
      </c>
      <c r="I540" s="14">
        <f t="shared" si="16"/>
        <v>0.56999999999999995</v>
      </c>
      <c r="J540" s="14">
        <v>0.56999999999999995</v>
      </c>
      <c r="K540" s="121">
        <f t="shared" si="17"/>
        <v>11.399999999999999</v>
      </c>
      <c r="L540" s="127"/>
    </row>
    <row r="541" spans="1:12" ht="36" customHeight="1">
      <c r="A541" s="126"/>
      <c r="B541" s="119">
        <f>'Tax Invoice'!D537</f>
        <v>5</v>
      </c>
      <c r="C541" s="10" t="s">
        <v>1386</v>
      </c>
      <c r="D541" s="10" t="s">
        <v>1387</v>
      </c>
      <c r="E541" s="130" t="s">
        <v>112</v>
      </c>
      <c r="F541" s="170"/>
      <c r="G541" s="171"/>
      <c r="H541" s="11" t="s">
        <v>1388</v>
      </c>
      <c r="I541" s="14">
        <f t="shared" si="16"/>
        <v>0.69</v>
      </c>
      <c r="J541" s="14">
        <v>0.69</v>
      </c>
      <c r="K541" s="121">
        <f t="shared" si="17"/>
        <v>3.4499999999999997</v>
      </c>
      <c r="L541" s="127"/>
    </row>
    <row r="542" spans="1:12" ht="36" customHeight="1">
      <c r="A542" s="126"/>
      <c r="B542" s="119">
        <f>'Tax Invoice'!D538</f>
        <v>5</v>
      </c>
      <c r="C542" s="10" t="s">
        <v>1386</v>
      </c>
      <c r="D542" s="10" t="s">
        <v>1387</v>
      </c>
      <c r="E542" s="130" t="s">
        <v>216</v>
      </c>
      <c r="F542" s="170"/>
      <c r="G542" s="171"/>
      <c r="H542" s="11" t="s">
        <v>1388</v>
      </c>
      <c r="I542" s="14">
        <f t="shared" si="16"/>
        <v>0.69</v>
      </c>
      <c r="J542" s="14">
        <v>0.69</v>
      </c>
      <c r="K542" s="121">
        <f t="shared" si="17"/>
        <v>3.4499999999999997</v>
      </c>
      <c r="L542" s="127"/>
    </row>
    <row r="543" spans="1:12" ht="36" customHeight="1">
      <c r="A543" s="126"/>
      <c r="B543" s="119">
        <f>'Tax Invoice'!D539</f>
        <v>5</v>
      </c>
      <c r="C543" s="10" t="s">
        <v>1386</v>
      </c>
      <c r="D543" s="10" t="s">
        <v>1387</v>
      </c>
      <c r="E543" s="130" t="s">
        <v>218</v>
      </c>
      <c r="F543" s="170"/>
      <c r="G543" s="171"/>
      <c r="H543" s="11" t="s">
        <v>1388</v>
      </c>
      <c r="I543" s="14">
        <f t="shared" si="16"/>
        <v>0.69</v>
      </c>
      <c r="J543" s="14">
        <v>0.69</v>
      </c>
      <c r="K543" s="121">
        <f t="shared" si="17"/>
        <v>3.4499999999999997</v>
      </c>
      <c r="L543" s="127"/>
    </row>
    <row r="544" spans="1:12" ht="36" customHeight="1">
      <c r="A544" s="126"/>
      <c r="B544" s="119">
        <f>'Tax Invoice'!D540</f>
        <v>5</v>
      </c>
      <c r="C544" s="10" t="s">
        <v>1386</v>
      </c>
      <c r="D544" s="10" t="s">
        <v>1387</v>
      </c>
      <c r="E544" s="130" t="s">
        <v>219</v>
      </c>
      <c r="F544" s="170"/>
      <c r="G544" s="171"/>
      <c r="H544" s="11" t="s">
        <v>1388</v>
      </c>
      <c r="I544" s="14">
        <f t="shared" si="16"/>
        <v>0.69</v>
      </c>
      <c r="J544" s="14">
        <v>0.69</v>
      </c>
      <c r="K544" s="121">
        <f t="shared" si="17"/>
        <v>3.4499999999999997</v>
      </c>
      <c r="L544" s="127"/>
    </row>
    <row r="545" spans="1:12" ht="36" customHeight="1">
      <c r="A545" s="126"/>
      <c r="B545" s="119">
        <f>'Tax Invoice'!D541</f>
        <v>5</v>
      </c>
      <c r="C545" s="10" t="s">
        <v>1386</v>
      </c>
      <c r="D545" s="10" t="s">
        <v>1387</v>
      </c>
      <c r="E545" s="130" t="s">
        <v>269</v>
      </c>
      <c r="F545" s="170"/>
      <c r="G545" s="171"/>
      <c r="H545" s="11" t="s">
        <v>1388</v>
      </c>
      <c r="I545" s="14">
        <f t="shared" si="16"/>
        <v>0.69</v>
      </c>
      <c r="J545" s="14">
        <v>0.69</v>
      </c>
      <c r="K545" s="121">
        <f t="shared" si="17"/>
        <v>3.4499999999999997</v>
      </c>
      <c r="L545" s="127"/>
    </row>
    <row r="546" spans="1:12" ht="36" customHeight="1">
      <c r="A546" s="126"/>
      <c r="B546" s="119">
        <f>'Tax Invoice'!D542</f>
        <v>5</v>
      </c>
      <c r="C546" s="10" t="s">
        <v>1386</v>
      </c>
      <c r="D546" s="10" t="s">
        <v>1387</v>
      </c>
      <c r="E546" s="130" t="s">
        <v>220</v>
      </c>
      <c r="F546" s="170"/>
      <c r="G546" s="171"/>
      <c r="H546" s="11" t="s">
        <v>1388</v>
      </c>
      <c r="I546" s="14">
        <f t="shared" si="16"/>
        <v>0.69</v>
      </c>
      <c r="J546" s="14">
        <v>0.69</v>
      </c>
      <c r="K546" s="121">
        <f t="shared" si="17"/>
        <v>3.4499999999999997</v>
      </c>
      <c r="L546" s="127"/>
    </row>
    <row r="547" spans="1:12" ht="36" customHeight="1">
      <c r="A547" s="126"/>
      <c r="B547" s="119">
        <f>'Tax Invoice'!D543</f>
        <v>5</v>
      </c>
      <c r="C547" s="10" t="s">
        <v>1386</v>
      </c>
      <c r="D547" s="10" t="s">
        <v>1387</v>
      </c>
      <c r="E547" s="130" t="s">
        <v>271</v>
      </c>
      <c r="F547" s="170"/>
      <c r="G547" s="171"/>
      <c r="H547" s="11" t="s">
        <v>1388</v>
      </c>
      <c r="I547" s="14">
        <f t="shared" si="16"/>
        <v>0.69</v>
      </c>
      <c r="J547" s="14">
        <v>0.69</v>
      </c>
      <c r="K547" s="121">
        <f t="shared" si="17"/>
        <v>3.4499999999999997</v>
      </c>
      <c r="L547" s="127"/>
    </row>
    <row r="548" spans="1:12" ht="36" customHeight="1">
      <c r="A548" s="126"/>
      <c r="B548" s="119">
        <f>'Tax Invoice'!D544</f>
        <v>5</v>
      </c>
      <c r="C548" s="10" t="s">
        <v>1386</v>
      </c>
      <c r="D548" s="10" t="s">
        <v>1387</v>
      </c>
      <c r="E548" s="130" t="s">
        <v>272</v>
      </c>
      <c r="F548" s="170"/>
      <c r="G548" s="171"/>
      <c r="H548" s="11" t="s">
        <v>1388</v>
      </c>
      <c r="I548" s="14">
        <f t="shared" si="16"/>
        <v>0.69</v>
      </c>
      <c r="J548" s="14">
        <v>0.69</v>
      </c>
      <c r="K548" s="121">
        <f t="shared" si="17"/>
        <v>3.4499999999999997</v>
      </c>
      <c r="L548" s="127"/>
    </row>
    <row r="549" spans="1:12" ht="36" customHeight="1">
      <c r="A549" s="126"/>
      <c r="B549" s="119">
        <f>'Tax Invoice'!D545</f>
        <v>5</v>
      </c>
      <c r="C549" s="10" t="s">
        <v>1386</v>
      </c>
      <c r="D549" s="10" t="s">
        <v>1387</v>
      </c>
      <c r="E549" s="130" t="s">
        <v>273</v>
      </c>
      <c r="F549" s="170"/>
      <c r="G549" s="171"/>
      <c r="H549" s="11" t="s">
        <v>1388</v>
      </c>
      <c r="I549" s="14">
        <f t="shared" si="16"/>
        <v>0.69</v>
      </c>
      <c r="J549" s="14">
        <v>0.69</v>
      </c>
      <c r="K549" s="121">
        <f t="shared" si="17"/>
        <v>3.4499999999999997</v>
      </c>
      <c r="L549" s="127"/>
    </row>
    <row r="550" spans="1:12" ht="36" customHeight="1">
      <c r="A550" s="126"/>
      <c r="B550" s="119">
        <f>'Tax Invoice'!D546</f>
        <v>5</v>
      </c>
      <c r="C550" s="10" t="s">
        <v>1386</v>
      </c>
      <c r="D550" s="10" t="s">
        <v>1387</v>
      </c>
      <c r="E550" s="130" t="s">
        <v>274</v>
      </c>
      <c r="F550" s="170"/>
      <c r="G550" s="171"/>
      <c r="H550" s="11" t="s">
        <v>1388</v>
      </c>
      <c r="I550" s="14">
        <f t="shared" si="16"/>
        <v>0.69</v>
      </c>
      <c r="J550" s="14">
        <v>0.69</v>
      </c>
      <c r="K550" s="121">
        <f t="shared" si="17"/>
        <v>3.4499999999999997</v>
      </c>
      <c r="L550" s="127"/>
    </row>
    <row r="551" spans="1:12" ht="36" customHeight="1">
      <c r="A551" s="126"/>
      <c r="B551" s="119">
        <f>'Tax Invoice'!D547</f>
        <v>5</v>
      </c>
      <c r="C551" s="10" t="s">
        <v>1386</v>
      </c>
      <c r="D551" s="10" t="s">
        <v>1387</v>
      </c>
      <c r="E551" s="130" t="s">
        <v>316</v>
      </c>
      <c r="F551" s="170"/>
      <c r="G551" s="171"/>
      <c r="H551" s="11" t="s">
        <v>1388</v>
      </c>
      <c r="I551" s="14">
        <f t="shared" si="16"/>
        <v>0.69</v>
      </c>
      <c r="J551" s="14">
        <v>0.69</v>
      </c>
      <c r="K551" s="121">
        <f t="shared" si="17"/>
        <v>3.4499999999999997</v>
      </c>
      <c r="L551" s="127"/>
    </row>
    <row r="552" spans="1:12" ht="36" customHeight="1">
      <c r="A552" s="126"/>
      <c r="B552" s="119">
        <f>'Tax Invoice'!D548</f>
        <v>5</v>
      </c>
      <c r="C552" s="10" t="s">
        <v>1386</v>
      </c>
      <c r="D552" s="10" t="s">
        <v>1387</v>
      </c>
      <c r="E552" s="130" t="s">
        <v>275</v>
      </c>
      <c r="F552" s="170"/>
      <c r="G552" s="171"/>
      <c r="H552" s="11" t="s">
        <v>1388</v>
      </c>
      <c r="I552" s="14">
        <f t="shared" si="16"/>
        <v>0.69</v>
      </c>
      <c r="J552" s="14">
        <v>0.69</v>
      </c>
      <c r="K552" s="121">
        <f t="shared" si="17"/>
        <v>3.4499999999999997</v>
      </c>
      <c r="L552" s="127"/>
    </row>
    <row r="553" spans="1:12" ht="36" customHeight="1">
      <c r="A553" s="126"/>
      <c r="B553" s="119">
        <f>'Tax Invoice'!D549</f>
        <v>5</v>
      </c>
      <c r="C553" s="10" t="s">
        <v>1386</v>
      </c>
      <c r="D553" s="10" t="s">
        <v>1387</v>
      </c>
      <c r="E553" s="130" t="s">
        <v>317</v>
      </c>
      <c r="F553" s="170"/>
      <c r="G553" s="171"/>
      <c r="H553" s="11" t="s">
        <v>1388</v>
      </c>
      <c r="I553" s="14">
        <f t="shared" si="16"/>
        <v>0.69</v>
      </c>
      <c r="J553" s="14">
        <v>0.69</v>
      </c>
      <c r="K553" s="121">
        <f t="shared" si="17"/>
        <v>3.4499999999999997</v>
      </c>
      <c r="L553" s="127"/>
    </row>
    <row r="554" spans="1:12" ht="36" customHeight="1">
      <c r="A554" s="126"/>
      <c r="B554" s="119">
        <f>'Tax Invoice'!D550</f>
        <v>5</v>
      </c>
      <c r="C554" s="10" t="s">
        <v>1386</v>
      </c>
      <c r="D554" s="10" t="s">
        <v>1387</v>
      </c>
      <c r="E554" s="130" t="s">
        <v>308</v>
      </c>
      <c r="F554" s="170"/>
      <c r="G554" s="171"/>
      <c r="H554" s="11" t="s">
        <v>1388</v>
      </c>
      <c r="I554" s="14">
        <f t="shared" si="16"/>
        <v>0.69</v>
      </c>
      <c r="J554" s="14">
        <v>0.69</v>
      </c>
      <c r="K554" s="121">
        <f t="shared" si="17"/>
        <v>3.4499999999999997</v>
      </c>
      <c r="L554" s="127"/>
    </row>
    <row r="555" spans="1:12" ht="48" customHeight="1">
      <c r="A555" s="126"/>
      <c r="B555" s="119">
        <f>'Tax Invoice'!D551</f>
        <v>5</v>
      </c>
      <c r="C555" s="10" t="s">
        <v>1389</v>
      </c>
      <c r="D555" s="10" t="s">
        <v>1390</v>
      </c>
      <c r="E555" s="130" t="s">
        <v>112</v>
      </c>
      <c r="F555" s="170"/>
      <c r="G555" s="171"/>
      <c r="H555" s="11" t="s">
        <v>1391</v>
      </c>
      <c r="I555" s="14">
        <f t="shared" si="16"/>
        <v>0.79</v>
      </c>
      <c r="J555" s="14">
        <v>0.79</v>
      </c>
      <c r="K555" s="121">
        <f t="shared" si="17"/>
        <v>3.95</v>
      </c>
      <c r="L555" s="127"/>
    </row>
    <row r="556" spans="1:12" ht="48" customHeight="1">
      <c r="A556" s="126"/>
      <c r="B556" s="119">
        <f>'Tax Invoice'!D552</f>
        <v>5</v>
      </c>
      <c r="C556" s="10" t="s">
        <v>1389</v>
      </c>
      <c r="D556" s="10" t="s">
        <v>1390</v>
      </c>
      <c r="E556" s="130" t="s">
        <v>216</v>
      </c>
      <c r="F556" s="170"/>
      <c r="G556" s="171"/>
      <c r="H556" s="11" t="s">
        <v>1391</v>
      </c>
      <c r="I556" s="14">
        <f t="shared" si="16"/>
        <v>0.79</v>
      </c>
      <c r="J556" s="14">
        <v>0.79</v>
      </c>
      <c r="K556" s="121">
        <f t="shared" si="17"/>
        <v>3.95</v>
      </c>
      <c r="L556" s="127"/>
    </row>
    <row r="557" spans="1:12" ht="48" customHeight="1">
      <c r="A557" s="126"/>
      <c r="B557" s="119">
        <f>'Tax Invoice'!D553</f>
        <v>5</v>
      </c>
      <c r="C557" s="10" t="s">
        <v>1389</v>
      </c>
      <c r="D557" s="10" t="s">
        <v>1390</v>
      </c>
      <c r="E557" s="130" t="s">
        <v>218</v>
      </c>
      <c r="F557" s="170"/>
      <c r="G557" s="171"/>
      <c r="H557" s="11" t="s">
        <v>1391</v>
      </c>
      <c r="I557" s="14">
        <f t="shared" si="16"/>
        <v>0.79</v>
      </c>
      <c r="J557" s="14">
        <v>0.79</v>
      </c>
      <c r="K557" s="121">
        <f t="shared" si="17"/>
        <v>3.95</v>
      </c>
      <c r="L557" s="127"/>
    </row>
    <row r="558" spans="1:12" ht="48" customHeight="1">
      <c r="A558" s="126"/>
      <c r="B558" s="119">
        <f>'Tax Invoice'!D554</f>
        <v>5</v>
      </c>
      <c r="C558" s="10" t="s">
        <v>1389</v>
      </c>
      <c r="D558" s="10" t="s">
        <v>1390</v>
      </c>
      <c r="E558" s="130" t="s">
        <v>219</v>
      </c>
      <c r="F558" s="170"/>
      <c r="G558" s="171"/>
      <c r="H558" s="11" t="s">
        <v>1391</v>
      </c>
      <c r="I558" s="14">
        <f t="shared" si="16"/>
        <v>0.79</v>
      </c>
      <c r="J558" s="14">
        <v>0.79</v>
      </c>
      <c r="K558" s="121">
        <f t="shared" si="17"/>
        <v>3.95</v>
      </c>
      <c r="L558" s="127"/>
    </row>
    <row r="559" spans="1:12" ht="48" customHeight="1">
      <c r="A559" s="126"/>
      <c r="B559" s="119">
        <f>'Tax Invoice'!D555</f>
        <v>5</v>
      </c>
      <c r="C559" s="10" t="s">
        <v>1389</v>
      </c>
      <c r="D559" s="10" t="s">
        <v>1390</v>
      </c>
      <c r="E559" s="130" t="s">
        <v>269</v>
      </c>
      <c r="F559" s="170"/>
      <c r="G559" s="171"/>
      <c r="H559" s="11" t="s">
        <v>1391</v>
      </c>
      <c r="I559" s="14">
        <f t="shared" si="16"/>
        <v>0.79</v>
      </c>
      <c r="J559" s="14">
        <v>0.79</v>
      </c>
      <c r="K559" s="121">
        <f t="shared" si="17"/>
        <v>3.95</v>
      </c>
      <c r="L559" s="127"/>
    </row>
    <row r="560" spans="1:12" ht="48" customHeight="1">
      <c r="A560" s="126"/>
      <c r="B560" s="119">
        <f>'Tax Invoice'!D556</f>
        <v>5</v>
      </c>
      <c r="C560" s="10" t="s">
        <v>1389</v>
      </c>
      <c r="D560" s="10" t="s">
        <v>1390</v>
      </c>
      <c r="E560" s="130" t="s">
        <v>220</v>
      </c>
      <c r="F560" s="170"/>
      <c r="G560" s="171"/>
      <c r="H560" s="11" t="s">
        <v>1391</v>
      </c>
      <c r="I560" s="14">
        <f t="shared" si="16"/>
        <v>0.79</v>
      </c>
      <c r="J560" s="14">
        <v>0.79</v>
      </c>
      <c r="K560" s="121">
        <f t="shared" si="17"/>
        <v>3.95</v>
      </c>
      <c r="L560" s="127"/>
    </row>
    <row r="561" spans="1:12" ht="48" customHeight="1">
      <c r="A561" s="126"/>
      <c r="B561" s="119">
        <f>'Tax Invoice'!D557</f>
        <v>5</v>
      </c>
      <c r="C561" s="10" t="s">
        <v>1389</v>
      </c>
      <c r="D561" s="10" t="s">
        <v>1390</v>
      </c>
      <c r="E561" s="130" t="s">
        <v>271</v>
      </c>
      <c r="F561" s="170"/>
      <c r="G561" s="171"/>
      <c r="H561" s="11" t="s">
        <v>1391</v>
      </c>
      <c r="I561" s="14">
        <f t="shared" si="16"/>
        <v>0.79</v>
      </c>
      <c r="J561" s="14">
        <v>0.79</v>
      </c>
      <c r="K561" s="121">
        <f t="shared" si="17"/>
        <v>3.95</v>
      </c>
      <c r="L561" s="127"/>
    </row>
    <row r="562" spans="1:12" ht="48" customHeight="1">
      <c r="A562" s="126"/>
      <c r="B562" s="119">
        <f>'Tax Invoice'!D558</f>
        <v>5</v>
      </c>
      <c r="C562" s="10" t="s">
        <v>1389</v>
      </c>
      <c r="D562" s="10" t="s">
        <v>1390</v>
      </c>
      <c r="E562" s="130" t="s">
        <v>272</v>
      </c>
      <c r="F562" s="170"/>
      <c r="G562" s="171"/>
      <c r="H562" s="11" t="s">
        <v>1391</v>
      </c>
      <c r="I562" s="14">
        <f t="shared" si="16"/>
        <v>0.79</v>
      </c>
      <c r="J562" s="14">
        <v>0.79</v>
      </c>
      <c r="K562" s="121">
        <f t="shared" si="17"/>
        <v>3.95</v>
      </c>
      <c r="L562" s="127"/>
    </row>
    <row r="563" spans="1:12" ht="48" customHeight="1">
      <c r="A563" s="126"/>
      <c r="B563" s="119">
        <f>'Tax Invoice'!D559</f>
        <v>5</v>
      </c>
      <c r="C563" s="10" t="s">
        <v>1389</v>
      </c>
      <c r="D563" s="10" t="s">
        <v>1390</v>
      </c>
      <c r="E563" s="130" t="s">
        <v>273</v>
      </c>
      <c r="F563" s="170"/>
      <c r="G563" s="171"/>
      <c r="H563" s="11" t="s">
        <v>1391</v>
      </c>
      <c r="I563" s="14">
        <f t="shared" si="16"/>
        <v>0.79</v>
      </c>
      <c r="J563" s="14">
        <v>0.79</v>
      </c>
      <c r="K563" s="121">
        <f t="shared" si="17"/>
        <v>3.95</v>
      </c>
      <c r="L563" s="127"/>
    </row>
    <row r="564" spans="1:12" ht="48" customHeight="1">
      <c r="A564" s="126"/>
      <c r="B564" s="119">
        <f>'Tax Invoice'!D560</f>
        <v>5</v>
      </c>
      <c r="C564" s="10" t="s">
        <v>1389</v>
      </c>
      <c r="D564" s="10" t="s">
        <v>1390</v>
      </c>
      <c r="E564" s="130" t="s">
        <v>274</v>
      </c>
      <c r="F564" s="170"/>
      <c r="G564" s="171"/>
      <c r="H564" s="11" t="s">
        <v>1391</v>
      </c>
      <c r="I564" s="14">
        <f t="shared" si="16"/>
        <v>0.79</v>
      </c>
      <c r="J564" s="14">
        <v>0.79</v>
      </c>
      <c r="K564" s="121">
        <f t="shared" si="17"/>
        <v>3.95</v>
      </c>
      <c r="L564" s="127"/>
    </row>
    <row r="565" spans="1:12" ht="48" customHeight="1">
      <c r="A565" s="126"/>
      <c r="B565" s="119">
        <f>'Tax Invoice'!D561</f>
        <v>5</v>
      </c>
      <c r="C565" s="10" t="s">
        <v>1389</v>
      </c>
      <c r="D565" s="10" t="s">
        <v>1390</v>
      </c>
      <c r="E565" s="130" t="s">
        <v>316</v>
      </c>
      <c r="F565" s="170"/>
      <c r="G565" s="171"/>
      <c r="H565" s="11" t="s">
        <v>1391</v>
      </c>
      <c r="I565" s="14">
        <f t="shared" si="16"/>
        <v>0.79</v>
      </c>
      <c r="J565" s="14">
        <v>0.79</v>
      </c>
      <c r="K565" s="121">
        <f t="shared" si="17"/>
        <v>3.95</v>
      </c>
      <c r="L565" s="127"/>
    </row>
    <row r="566" spans="1:12" ht="48" customHeight="1">
      <c r="A566" s="126"/>
      <c r="B566" s="119">
        <f>'Tax Invoice'!D562</f>
        <v>5</v>
      </c>
      <c r="C566" s="10" t="s">
        <v>1389</v>
      </c>
      <c r="D566" s="10" t="s">
        <v>1390</v>
      </c>
      <c r="E566" s="130" t="s">
        <v>275</v>
      </c>
      <c r="F566" s="170"/>
      <c r="G566" s="171"/>
      <c r="H566" s="11" t="s">
        <v>1391</v>
      </c>
      <c r="I566" s="14">
        <f t="shared" si="16"/>
        <v>0.79</v>
      </c>
      <c r="J566" s="14">
        <v>0.79</v>
      </c>
      <c r="K566" s="121">
        <f t="shared" si="17"/>
        <v>3.95</v>
      </c>
      <c r="L566" s="127"/>
    </row>
    <row r="567" spans="1:12" ht="48" customHeight="1">
      <c r="A567" s="126"/>
      <c r="B567" s="119">
        <f>'Tax Invoice'!D563</f>
        <v>5</v>
      </c>
      <c r="C567" s="10" t="s">
        <v>1389</v>
      </c>
      <c r="D567" s="10" t="s">
        <v>1390</v>
      </c>
      <c r="E567" s="130" t="s">
        <v>317</v>
      </c>
      <c r="F567" s="170"/>
      <c r="G567" s="171"/>
      <c r="H567" s="11" t="s">
        <v>1391</v>
      </c>
      <c r="I567" s="14">
        <f t="shared" si="16"/>
        <v>0.79</v>
      </c>
      <c r="J567" s="14">
        <v>0.79</v>
      </c>
      <c r="K567" s="121">
        <f t="shared" si="17"/>
        <v>3.95</v>
      </c>
      <c r="L567" s="127"/>
    </row>
    <row r="568" spans="1:12" ht="48" customHeight="1">
      <c r="A568" s="126"/>
      <c r="B568" s="119">
        <f>'Tax Invoice'!D564</f>
        <v>5</v>
      </c>
      <c r="C568" s="10" t="s">
        <v>1389</v>
      </c>
      <c r="D568" s="10" t="s">
        <v>1390</v>
      </c>
      <c r="E568" s="130" t="s">
        <v>308</v>
      </c>
      <c r="F568" s="170"/>
      <c r="G568" s="171"/>
      <c r="H568" s="11" t="s">
        <v>1391</v>
      </c>
      <c r="I568" s="14">
        <f t="shared" si="16"/>
        <v>0.79</v>
      </c>
      <c r="J568" s="14">
        <v>0.79</v>
      </c>
      <c r="K568" s="121">
        <f t="shared" si="17"/>
        <v>3.95</v>
      </c>
      <c r="L568" s="127"/>
    </row>
    <row r="569" spans="1:12" ht="48" customHeight="1">
      <c r="A569" s="126"/>
      <c r="B569" s="119">
        <f>'Tax Invoice'!D565</f>
        <v>5</v>
      </c>
      <c r="C569" s="10" t="s">
        <v>1392</v>
      </c>
      <c r="D569" s="10" t="s">
        <v>1393</v>
      </c>
      <c r="E569" s="130" t="s">
        <v>112</v>
      </c>
      <c r="F569" s="170"/>
      <c r="G569" s="171"/>
      <c r="H569" s="11" t="s">
        <v>1394</v>
      </c>
      <c r="I569" s="14">
        <f t="shared" si="16"/>
        <v>0.89</v>
      </c>
      <c r="J569" s="14">
        <v>0.89</v>
      </c>
      <c r="K569" s="121">
        <f t="shared" si="17"/>
        <v>4.45</v>
      </c>
      <c r="L569" s="127"/>
    </row>
    <row r="570" spans="1:12" ht="48" customHeight="1">
      <c r="A570" s="126"/>
      <c r="B570" s="119">
        <f>'Tax Invoice'!D566</f>
        <v>5</v>
      </c>
      <c r="C570" s="10" t="s">
        <v>1392</v>
      </c>
      <c r="D570" s="10" t="s">
        <v>1393</v>
      </c>
      <c r="E570" s="130" t="s">
        <v>216</v>
      </c>
      <c r="F570" s="170"/>
      <c r="G570" s="171"/>
      <c r="H570" s="11" t="s">
        <v>1394</v>
      </c>
      <c r="I570" s="14">
        <f t="shared" si="16"/>
        <v>0.89</v>
      </c>
      <c r="J570" s="14">
        <v>0.89</v>
      </c>
      <c r="K570" s="121">
        <f t="shared" si="17"/>
        <v>4.45</v>
      </c>
      <c r="L570" s="127"/>
    </row>
    <row r="571" spans="1:12" ht="48" customHeight="1">
      <c r="A571" s="126"/>
      <c r="B571" s="119">
        <f>'Tax Invoice'!D567</f>
        <v>5</v>
      </c>
      <c r="C571" s="10" t="s">
        <v>1392</v>
      </c>
      <c r="D571" s="10" t="s">
        <v>1393</v>
      </c>
      <c r="E571" s="130" t="s">
        <v>218</v>
      </c>
      <c r="F571" s="170"/>
      <c r="G571" s="171"/>
      <c r="H571" s="11" t="s">
        <v>1394</v>
      </c>
      <c r="I571" s="14">
        <f t="shared" si="16"/>
        <v>0.89</v>
      </c>
      <c r="J571" s="14">
        <v>0.89</v>
      </c>
      <c r="K571" s="121">
        <f t="shared" si="17"/>
        <v>4.45</v>
      </c>
      <c r="L571" s="127"/>
    </row>
    <row r="572" spans="1:12" ht="48" customHeight="1">
      <c r="A572" s="126"/>
      <c r="B572" s="119">
        <f>'Tax Invoice'!D568</f>
        <v>5</v>
      </c>
      <c r="C572" s="10" t="s">
        <v>1392</v>
      </c>
      <c r="D572" s="10" t="s">
        <v>1393</v>
      </c>
      <c r="E572" s="130" t="s">
        <v>219</v>
      </c>
      <c r="F572" s="170"/>
      <c r="G572" s="171"/>
      <c r="H572" s="11" t="s">
        <v>1394</v>
      </c>
      <c r="I572" s="14">
        <f t="shared" si="16"/>
        <v>0.89</v>
      </c>
      <c r="J572" s="14">
        <v>0.89</v>
      </c>
      <c r="K572" s="121">
        <f t="shared" si="17"/>
        <v>4.45</v>
      </c>
      <c r="L572" s="127"/>
    </row>
    <row r="573" spans="1:12" ht="48" customHeight="1">
      <c r="A573" s="126"/>
      <c r="B573" s="119">
        <f>'Tax Invoice'!D569</f>
        <v>5</v>
      </c>
      <c r="C573" s="10" t="s">
        <v>1392</v>
      </c>
      <c r="D573" s="10" t="s">
        <v>1393</v>
      </c>
      <c r="E573" s="130" t="s">
        <v>269</v>
      </c>
      <c r="F573" s="170"/>
      <c r="G573" s="171"/>
      <c r="H573" s="11" t="s">
        <v>1394</v>
      </c>
      <c r="I573" s="14">
        <f t="shared" si="16"/>
        <v>0.89</v>
      </c>
      <c r="J573" s="14">
        <v>0.89</v>
      </c>
      <c r="K573" s="121">
        <f t="shared" si="17"/>
        <v>4.45</v>
      </c>
      <c r="L573" s="127"/>
    </row>
    <row r="574" spans="1:12" ht="48" customHeight="1">
      <c r="A574" s="126"/>
      <c r="B574" s="119">
        <f>'Tax Invoice'!D570</f>
        <v>5</v>
      </c>
      <c r="C574" s="10" t="s">
        <v>1392</v>
      </c>
      <c r="D574" s="10" t="s">
        <v>1393</v>
      </c>
      <c r="E574" s="130" t="s">
        <v>220</v>
      </c>
      <c r="F574" s="170"/>
      <c r="G574" s="171"/>
      <c r="H574" s="11" t="s">
        <v>1394</v>
      </c>
      <c r="I574" s="14">
        <f t="shared" si="16"/>
        <v>0.89</v>
      </c>
      <c r="J574" s="14">
        <v>0.89</v>
      </c>
      <c r="K574" s="121">
        <f t="shared" si="17"/>
        <v>4.45</v>
      </c>
      <c r="L574" s="127"/>
    </row>
    <row r="575" spans="1:12" ht="48" customHeight="1">
      <c r="A575" s="126"/>
      <c r="B575" s="119">
        <f>'Tax Invoice'!D571</f>
        <v>5</v>
      </c>
      <c r="C575" s="10" t="s">
        <v>1392</v>
      </c>
      <c r="D575" s="10" t="s">
        <v>1393</v>
      </c>
      <c r="E575" s="130" t="s">
        <v>271</v>
      </c>
      <c r="F575" s="170"/>
      <c r="G575" s="171"/>
      <c r="H575" s="11" t="s">
        <v>1394</v>
      </c>
      <c r="I575" s="14">
        <f t="shared" si="16"/>
        <v>0.89</v>
      </c>
      <c r="J575" s="14">
        <v>0.89</v>
      </c>
      <c r="K575" s="121">
        <f t="shared" si="17"/>
        <v>4.45</v>
      </c>
      <c r="L575" s="127"/>
    </row>
    <row r="576" spans="1:12" ht="48" customHeight="1">
      <c r="A576" s="126"/>
      <c r="B576" s="119">
        <f>'Tax Invoice'!D572</f>
        <v>5</v>
      </c>
      <c r="C576" s="10" t="s">
        <v>1392</v>
      </c>
      <c r="D576" s="10" t="s">
        <v>1393</v>
      </c>
      <c r="E576" s="130" t="s">
        <v>272</v>
      </c>
      <c r="F576" s="170"/>
      <c r="G576" s="171"/>
      <c r="H576" s="11" t="s">
        <v>1394</v>
      </c>
      <c r="I576" s="14">
        <f t="shared" si="16"/>
        <v>0.89</v>
      </c>
      <c r="J576" s="14">
        <v>0.89</v>
      </c>
      <c r="K576" s="121">
        <f t="shared" si="17"/>
        <v>4.45</v>
      </c>
      <c r="L576" s="127"/>
    </row>
    <row r="577" spans="1:12" ht="48" customHeight="1">
      <c r="A577" s="126"/>
      <c r="B577" s="119">
        <f>'Tax Invoice'!D573</f>
        <v>5</v>
      </c>
      <c r="C577" s="10" t="s">
        <v>1392</v>
      </c>
      <c r="D577" s="10" t="s">
        <v>1393</v>
      </c>
      <c r="E577" s="130" t="s">
        <v>273</v>
      </c>
      <c r="F577" s="170"/>
      <c r="G577" s="171"/>
      <c r="H577" s="11" t="s">
        <v>1394</v>
      </c>
      <c r="I577" s="14">
        <f t="shared" si="16"/>
        <v>0.89</v>
      </c>
      <c r="J577" s="14">
        <v>0.89</v>
      </c>
      <c r="K577" s="121">
        <f t="shared" si="17"/>
        <v>4.45</v>
      </c>
      <c r="L577" s="127"/>
    </row>
    <row r="578" spans="1:12" ht="48" customHeight="1">
      <c r="A578" s="126"/>
      <c r="B578" s="119">
        <f>'Tax Invoice'!D574</f>
        <v>5</v>
      </c>
      <c r="C578" s="10" t="s">
        <v>1392</v>
      </c>
      <c r="D578" s="10" t="s">
        <v>1393</v>
      </c>
      <c r="E578" s="130" t="s">
        <v>274</v>
      </c>
      <c r="F578" s="170"/>
      <c r="G578" s="171"/>
      <c r="H578" s="11" t="s">
        <v>1394</v>
      </c>
      <c r="I578" s="14">
        <f t="shared" si="16"/>
        <v>0.89</v>
      </c>
      <c r="J578" s="14">
        <v>0.89</v>
      </c>
      <c r="K578" s="121">
        <f t="shared" si="17"/>
        <v>4.45</v>
      </c>
      <c r="L578" s="127"/>
    </row>
    <row r="579" spans="1:12" ht="48" customHeight="1">
      <c r="A579" s="126"/>
      <c r="B579" s="119">
        <f>'Tax Invoice'!D575</f>
        <v>5</v>
      </c>
      <c r="C579" s="10" t="s">
        <v>1392</v>
      </c>
      <c r="D579" s="10" t="s">
        <v>1393</v>
      </c>
      <c r="E579" s="130" t="s">
        <v>316</v>
      </c>
      <c r="F579" s="170"/>
      <c r="G579" s="171"/>
      <c r="H579" s="11" t="s">
        <v>1394</v>
      </c>
      <c r="I579" s="14">
        <f t="shared" si="16"/>
        <v>0.89</v>
      </c>
      <c r="J579" s="14">
        <v>0.89</v>
      </c>
      <c r="K579" s="121">
        <f t="shared" si="17"/>
        <v>4.45</v>
      </c>
      <c r="L579" s="127"/>
    </row>
    <row r="580" spans="1:12" ht="48" customHeight="1">
      <c r="A580" s="126"/>
      <c r="B580" s="119">
        <f>'Tax Invoice'!D576</f>
        <v>5</v>
      </c>
      <c r="C580" s="10" t="s">
        <v>1392</v>
      </c>
      <c r="D580" s="10" t="s">
        <v>1393</v>
      </c>
      <c r="E580" s="130" t="s">
        <v>317</v>
      </c>
      <c r="F580" s="170"/>
      <c r="G580" s="171"/>
      <c r="H580" s="11" t="s">
        <v>1394</v>
      </c>
      <c r="I580" s="14">
        <f t="shared" si="16"/>
        <v>0.89</v>
      </c>
      <c r="J580" s="14">
        <v>0.89</v>
      </c>
      <c r="K580" s="121">
        <f t="shared" si="17"/>
        <v>4.45</v>
      </c>
      <c r="L580" s="127"/>
    </row>
    <row r="581" spans="1:12" ht="48" customHeight="1">
      <c r="A581" s="126"/>
      <c r="B581" s="119">
        <f>'Tax Invoice'!D577</f>
        <v>5</v>
      </c>
      <c r="C581" s="10" t="s">
        <v>1392</v>
      </c>
      <c r="D581" s="10" t="s">
        <v>1393</v>
      </c>
      <c r="E581" s="130" t="s">
        <v>1395</v>
      </c>
      <c r="F581" s="170"/>
      <c r="G581" s="171"/>
      <c r="H581" s="11" t="s">
        <v>1394</v>
      </c>
      <c r="I581" s="14">
        <f t="shared" si="16"/>
        <v>0.89</v>
      </c>
      <c r="J581" s="14">
        <v>0.89</v>
      </c>
      <c r="K581" s="121">
        <f t="shared" si="17"/>
        <v>4.45</v>
      </c>
      <c r="L581" s="127"/>
    </row>
    <row r="582" spans="1:12" ht="48" customHeight="1">
      <c r="A582" s="126"/>
      <c r="B582" s="119">
        <f>'Tax Invoice'!D578</f>
        <v>5</v>
      </c>
      <c r="C582" s="10" t="s">
        <v>1392</v>
      </c>
      <c r="D582" s="10" t="s">
        <v>1393</v>
      </c>
      <c r="E582" s="130" t="s">
        <v>308</v>
      </c>
      <c r="F582" s="170"/>
      <c r="G582" s="171"/>
      <c r="H582" s="11" t="s">
        <v>1394</v>
      </c>
      <c r="I582" s="14">
        <f t="shared" si="16"/>
        <v>0.89</v>
      </c>
      <c r="J582" s="14">
        <v>0.89</v>
      </c>
      <c r="K582" s="121">
        <f t="shared" si="17"/>
        <v>4.45</v>
      </c>
      <c r="L582" s="127"/>
    </row>
    <row r="583" spans="1:12" ht="24" customHeight="1">
      <c r="A583" s="126"/>
      <c r="B583" s="119">
        <f>'Tax Invoice'!D579</f>
        <v>10</v>
      </c>
      <c r="C583" s="10" t="s">
        <v>1396</v>
      </c>
      <c r="D583" s="10" t="s">
        <v>1397</v>
      </c>
      <c r="E583" s="130" t="s">
        <v>278</v>
      </c>
      <c r="F583" s="170" t="s">
        <v>30</v>
      </c>
      <c r="G583" s="171"/>
      <c r="H583" s="11" t="s">
        <v>1398</v>
      </c>
      <c r="I583" s="14">
        <f t="shared" si="16"/>
        <v>0.79</v>
      </c>
      <c r="J583" s="14">
        <v>0.79</v>
      </c>
      <c r="K583" s="121">
        <f t="shared" si="17"/>
        <v>7.9</v>
      </c>
      <c r="L583" s="127"/>
    </row>
    <row r="584" spans="1:12" ht="24" customHeight="1">
      <c r="A584" s="126"/>
      <c r="B584" s="119">
        <f>'Tax Invoice'!D580</f>
        <v>10</v>
      </c>
      <c r="C584" s="10" t="s">
        <v>1396</v>
      </c>
      <c r="D584" s="10" t="s">
        <v>1397</v>
      </c>
      <c r="E584" s="130" t="s">
        <v>278</v>
      </c>
      <c r="F584" s="170" t="s">
        <v>31</v>
      </c>
      <c r="G584" s="171"/>
      <c r="H584" s="11" t="s">
        <v>1398</v>
      </c>
      <c r="I584" s="14">
        <f t="shared" si="16"/>
        <v>0.79</v>
      </c>
      <c r="J584" s="14">
        <v>0.79</v>
      </c>
      <c r="K584" s="121">
        <f t="shared" si="17"/>
        <v>7.9</v>
      </c>
      <c r="L584" s="127"/>
    </row>
    <row r="585" spans="1:12" ht="36" customHeight="1">
      <c r="A585" s="126"/>
      <c r="B585" s="119">
        <f>'Tax Invoice'!D581</f>
        <v>20</v>
      </c>
      <c r="C585" s="10" t="s">
        <v>1399</v>
      </c>
      <c r="D585" s="10" t="s">
        <v>1400</v>
      </c>
      <c r="E585" s="130" t="s">
        <v>30</v>
      </c>
      <c r="F585" s="170"/>
      <c r="G585" s="171"/>
      <c r="H585" s="11" t="s">
        <v>1401</v>
      </c>
      <c r="I585" s="14">
        <f t="shared" si="16"/>
        <v>0.19</v>
      </c>
      <c r="J585" s="14">
        <v>0.19</v>
      </c>
      <c r="K585" s="121">
        <f t="shared" si="17"/>
        <v>3.8</v>
      </c>
      <c r="L585" s="127"/>
    </row>
    <row r="586" spans="1:12" ht="24" customHeight="1">
      <c r="A586" s="126"/>
      <c r="B586" s="119">
        <f>'Tax Invoice'!D582</f>
        <v>20</v>
      </c>
      <c r="C586" s="10" t="s">
        <v>1402</v>
      </c>
      <c r="D586" s="10" t="s">
        <v>1403</v>
      </c>
      <c r="E586" s="130" t="s">
        <v>1331</v>
      </c>
      <c r="F586" s="170"/>
      <c r="G586" s="171"/>
      <c r="H586" s="11" t="s">
        <v>1404</v>
      </c>
      <c r="I586" s="14">
        <f t="shared" si="16"/>
        <v>0.2</v>
      </c>
      <c r="J586" s="14">
        <v>0.2</v>
      </c>
      <c r="K586" s="121">
        <f t="shared" si="17"/>
        <v>4</v>
      </c>
      <c r="L586" s="127"/>
    </row>
    <row r="587" spans="1:12" ht="24" customHeight="1">
      <c r="A587" s="126"/>
      <c r="B587" s="119">
        <f>'Tax Invoice'!D583</f>
        <v>20</v>
      </c>
      <c r="C587" s="10" t="s">
        <v>1402</v>
      </c>
      <c r="D587" s="10" t="s">
        <v>1403</v>
      </c>
      <c r="E587" s="130" t="s">
        <v>28</v>
      </c>
      <c r="F587" s="170"/>
      <c r="G587" s="171"/>
      <c r="H587" s="11" t="s">
        <v>1404</v>
      </c>
      <c r="I587" s="14">
        <f t="shared" si="16"/>
        <v>0.2</v>
      </c>
      <c r="J587" s="14">
        <v>0.2</v>
      </c>
      <c r="K587" s="121">
        <f t="shared" si="17"/>
        <v>4</v>
      </c>
      <c r="L587" s="127"/>
    </row>
    <row r="588" spans="1:12" ht="24" customHeight="1">
      <c r="A588" s="126"/>
      <c r="B588" s="119">
        <f>'Tax Invoice'!D584</f>
        <v>20</v>
      </c>
      <c r="C588" s="10" t="s">
        <v>1402</v>
      </c>
      <c r="D588" s="10" t="s">
        <v>1403</v>
      </c>
      <c r="E588" s="130" t="s">
        <v>30</v>
      </c>
      <c r="F588" s="170"/>
      <c r="G588" s="171"/>
      <c r="H588" s="11" t="s">
        <v>1404</v>
      </c>
      <c r="I588" s="14">
        <f t="shared" si="16"/>
        <v>0.2</v>
      </c>
      <c r="J588" s="14">
        <v>0.2</v>
      </c>
      <c r="K588" s="121">
        <f t="shared" si="17"/>
        <v>4</v>
      </c>
      <c r="L588" s="127"/>
    </row>
    <row r="589" spans="1:12" ht="24" customHeight="1">
      <c r="A589" s="126"/>
      <c r="B589" s="119">
        <f>'Tax Invoice'!D585</f>
        <v>20</v>
      </c>
      <c r="C589" s="10" t="s">
        <v>1402</v>
      </c>
      <c r="D589" s="10" t="s">
        <v>1403</v>
      </c>
      <c r="E589" s="130" t="s">
        <v>1405</v>
      </c>
      <c r="F589" s="170"/>
      <c r="G589" s="171"/>
      <c r="H589" s="11" t="s">
        <v>1404</v>
      </c>
      <c r="I589" s="14">
        <f t="shared" si="16"/>
        <v>0.2</v>
      </c>
      <c r="J589" s="14">
        <v>0.2</v>
      </c>
      <c r="K589" s="121">
        <f t="shared" si="17"/>
        <v>4</v>
      </c>
      <c r="L589" s="127"/>
    </row>
    <row r="590" spans="1:12" ht="24" customHeight="1">
      <c r="A590" s="126"/>
      <c r="B590" s="119">
        <f>'Tax Invoice'!D586</f>
        <v>6</v>
      </c>
      <c r="C590" s="10" t="s">
        <v>1406</v>
      </c>
      <c r="D590" s="10" t="s">
        <v>1407</v>
      </c>
      <c r="E590" s="130" t="s">
        <v>972</v>
      </c>
      <c r="F590" s="170"/>
      <c r="G590" s="171"/>
      <c r="H590" s="11" t="s">
        <v>1408</v>
      </c>
      <c r="I590" s="14">
        <f t="shared" si="16"/>
        <v>0.65</v>
      </c>
      <c r="J590" s="14">
        <v>0.65</v>
      </c>
      <c r="K590" s="121">
        <f t="shared" si="17"/>
        <v>3.9000000000000004</v>
      </c>
      <c r="L590" s="127"/>
    </row>
    <row r="591" spans="1:12" ht="24" customHeight="1">
      <c r="A591" s="126"/>
      <c r="B591" s="119">
        <f>'Tax Invoice'!D587</f>
        <v>6</v>
      </c>
      <c r="C591" s="10" t="s">
        <v>1406</v>
      </c>
      <c r="D591" s="10" t="s">
        <v>1409</v>
      </c>
      <c r="E591" s="130" t="s">
        <v>745</v>
      </c>
      <c r="F591" s="170"/>
      <c r="G591" s="171"/>
      <c r="H591" s="11" t="s">
        <v>1408</v>
      </c>
      <c r="I591" s="14">
        <f t="shared" si="16"/>
        <v>0.69</v>
      </c>
      <c r="J591" s="14">
        <v>0.69</v>
      </c>
      <c r="K591" s="121">
        <f t="shared" si="17"/>
        <v>4.1399999999999997</v>
      </c>
      <c r="L591" s="127"/>
    </row>
    <row r="592" spans="1:12" ht="24" customHeight="1">
      <c r="A592" s="126"/>
      <c r="B592" s="119">
        <f>'Tax Invoice'!D588</f>
        <v>6</v>
      </c>
      <c r="C592" s="10" t="s">
        <v>1406</v>
      </c>
      <c r="D592" s="10" t="s">
        <v>1410</v>
      </c>
      <c r="E592" s="130" t="s">
        <v>733</v>
      </c>
      <c r="F592" s="170"/>
      <c r="G592" s="171"/>
      <c r="H592" s="11" t="s">
        <v>1408</v>
      </c>
      <c r="I592" s="14">
        <f t="shared" si="16"/>
        <v>0.74</v>
      </c>
      <c r="J592" s="14">
        <v>0.74</v>
      </c>
      <c r="K592" s="121">
        <f t="shared" si="17"/>
        <v>4.4399999999999995</v>
      </c>
      <c r="L592" s="127"/>
    </row>
    <row r="593" spans="1:12" ht="12.75" customHeight="1">
      <c r="A593" s="126"/>
      <c r="B593" s="119">
        <f>'Tax Invoice'!D589</f>
        <v>6</v>
      </c>
      <c r="C593" s="10" t="s">
        <v>1411</v>
      </c>
      <c r="D593" s="10" t="s">
        <v>1412</v>
      </c>
      <c r="E593" s="130" t="s">
        <v>1025</v>
      </c>
      <c r="F593" s="170"/>
      <c r="G593" s="171"/>
      <c r="H593" s="11" t="s">
        <v>1413</v>
      </c>
      <c r="I593" s="14">
        <f t="shared" si="16"/>
        <v>1.19</v>
      </c>
      <c r="J593" s="14">
        <v>1.19</v>
      </c>
      <c r="K593" s="121">
        <f t="shared" si="17"/>
        <v>7.14</v>
      </c>
      <c r="L593" s="127"/>
    </row>
    <row r="594" spans="1:12" ht="24" customHeight="1">
      <c r="A594" s="126"/>
      <c r="B594" s="119">
        <f>'Tax Invoice'!D590</f>
        <v>5</v>
      </c>
      <c r="C594" s="10" t="s">
        <v>1414</v>
      </c>
      <c r="D594" s="10" t="s">
        <v>1415</v>
      </c>
      <c r="E594" s="130" t="s">
        <v>28</v>
      </c>
      <c r="F594" s="170" t="s">
        <v>1416</v>
      </c>
      <c r="G594" s="171"/>
      <c r="H594" s="11" t="s">
        <v>1417</v>
      </c>
      <c r="I594" s="14">
        <f t="shared" si="16"/>
        <v>1.2</v>
      </c>
      <c r="J594" s="14">
        <v>1.2</v>
      </c>
      <c r="K594" s="121">
        <f t="shared" si="17"/>
        <v>6</v>
      </c>
      <c r="L594" s="127"/>
    </row>
    <row r="595" spans="1:12" ht="36" customHeight="1">
      <c r="A595" s="126"/>
      <c r="B595" s="119">
        <f>'Tax Invoice'!D591</f>
        <v>10</v>
      </c>
      <c r="C595" s="10" t="s">
        <v>1418</v>
      </c>
      <c r="D595" s="10" t="s">
        <v>1419</v>
      </c>
      <c r="E595" s="130" t="s">
        <v>28</v>
      </c>
      <c r="F595" s="170"/>
      <c r="G595" s="171"/>
      <c r="H595" s="11" t="s">
        <v>1420</v>
      </c>
      <c r="I595" s="14">
        <f t="shared" si="16"/>
        <v>0.71</v>
      </c>
      <c r="J595" s="14">
        <v>0.71</v>
      </c>
      <c r="K595" s="121">
        <f t="shared" si="17"/>
        <v>7.1</v>
      </c>
      <c r="L595" s="127"/>
    </row>
    <row r="596" spans="1:12" ht="12.75" customHeight="1">
      <c r="A596" s="126"/>
      <c r="B596" s="119">
        <f>'Tax Invoice'!D592</f>
        <v>10</v>
      </c>
      <c r="C596" s="10" t="s">
        <v>1421</v>
      </c>
      <c r="D596" s="10" t="s">
        <v>1422</v>
      </c>
      <c r="E596" s="130" t="s">
        <v>745</v>
      </c>
      <c r="F596" s="170" t="s">
        <v>279</v>
      </c>
      <c r="G596" s="171"/>
      <c r="H596" s="11" t="s">
        <v>1423</v>
      </c>
      <c r="I596" s="14">
        <f t="shared" si="16"/>
        <v>0.5</v>
      </c>
      <c r="J596" s="14">
        <v>0.5</v>
      </c>
      <c r="K596" s="121">
        <f t="shared" si="17"/>
        <v>5</v>
      </c>
      <c r="L596" s="127"/>
    </row>
    <row r="597" spans="1:12" ht="48" customHeight="1">
      <c r="A597" s="126"/>
      <c r="B597" s="119">
        <f>'Tax Invoice'!D593</f>
        <v>5</v>
      </c>
      <c r="C597" s="10" t="s">
        <v>1424</v>
      </c>
      <c r="D597" s="10" t="s">
        <v>1425</v>
      </c>
      <c r="E597" s="130" t="s">
        <v>1426</v>
      </c>
      <c r="F597" s="170"/>
      <c r="G597" s="171"/>
      <c r="H597" s="11" t="s">
        <v>1427</v>
      </c>
      <c r="I597" s="14">
        <f t="shared" si="16"/>
        <v>2.4900000000000002</v>
      </c>
      <c r="J597" s="14">
        <v>2.4900000000000002</v>
      </c>
      <c r="K597" s="121">
        <f t="shared" si="17"/>
        <v>12.450000000000001</v>
      </c>
      <c r="L597" s="127"/>
    </row>
    <row r="598" spans="1:12" ht="48" customHeight="1">
      <c r="A598" s="126"/>
      <c r="B598" s="119">
        <f>'Tax Invoice'!D594</f>
        <v>5</v>
      </c>
      <c r="C598" s="10" t="s">
        <v>1424</v>
      </c>
      <c r="D598" s="10" t="s">
        <v>1425</v>
      </c>
      <c r="E598" s="130" t="s">
        <v>1428</v>
      </c>
      <c r="F598" s="170"/>
      <c r="G598" s="171"/>
      <c r="H598" s="11" t="s">
        <v>1427</v>
      </c>
      <c r="I598" s="14">
        <f t="shared" ref="I598:I661" si="18">J598*$N$1</f>
        <v>2.4900000000000002</v>
      </c>
      <c r="J598" s="14">
        <v>2.4900000000000002</v>
      </c>
      <c r="K598" s="121">
        <f t="shared" ref="K598:K661" si="19">I598*B598</f>
        <v>12.450000000000001</v>
      </c>
      <c r="L598" s="127"/>
    </row>
    <row r="599" spans="1:12" ht="60" customHeight="1">
      <c r="A599" s="126"/>
      <c r="B599" s="119">
        <f>'Tax Invoice'!D595</f>
        <v>5</v>
      </c>
      <c r="C599" s="10" t="s">
        <v>1429</v>
      </c>
      <c r="D599" s="10" t="s">
        <v>1430</v>
      </c>
      <c r="E599" s="130" t="s">
        <v>1428</v>
      </c>
      <c r="F599" s="170"/>
      <c r="G599" s="171"/>
      <c r="H599" s="11" t="s">
        <v>1431</v>
      </c>
      <c r="I599" s="14">
        <f t="shared" si="18"/>
        <v>2.4900000000000002</v>
      </c>
      <c r="J599" s="14">
        <v>2.4900000000000002</v>
      </c>
      <c r="K599" s="121">
        <f t="shared" si="19"/>
        <v>12.450000000000001</v>
      </c>
      <c r="L599" s="127"/>
    </row>
    <row r="600" spans="1:12" ht="24" customHeight="1">
      <c r="A600" s="126"/>
      <c r="B600" s="119">
        <f>'Tax Invoice'!D596</f>
        <v>20</v>
      </c>
      <c r="C600" s="10" t="s">
        <v>1432</v>
      </c>
      <c r="D600" s="10" t="s">
        <v>1433</v>
      </c>
      <c r="E600" s="130" t="s">
        <v>33</v>
      </c>
      <c r="F600" s="170" t="s">
        <v>112</v>
      </c>
      <c r="G600" s="171"/>
      <c r="H600" s="11" t="s">
        <v>1434</v>
      </c>
      <c r="I600" s="14">
        <f t="shared" si="18"/>
        <v>1.97</v>
      </c>
      <c r="J600" s="14">
        <v>1.97</v>
      </c>
      <c r="K600" s="121">
        <f t="shared" si="19"/>
        <v>39.4</v>
      </c>
      <c r="L600" s="127"/>
    </row>
    <row r="601" spans="1:12" ht="24" customHeight="1">
      <c r="A601" s="126"/>
      <c r="B601" s="119">
        <f>'Tax Invoice'!D597</f>
        <v>10</v>
      </c>
      <c r="C601" s="10" t="s">
        <v>1432</v>
      </c>
      <c r="D601" s="10" t="s">
        <v>1433</v>
      </c>
      <c r="E601" s="130" t="s">
        <v>33</v>
      </c>
      <c r="F601" s="170" t="s">
        <v>219</v>
      </c>
      <c r="G601" s="171"/>
      <c r="H601" s="11" t="s">
        <v>1434</v>
      </c>
      <c r="I601" s="14">
        <f t="shared" si="18"/>
        <v>1.97</v>
      </c>
      <c r="J601" s="14">
        <v>1.97</v>
      </c>
      <c r="K601" s="121">
        <f t="shared" si="19"/>
        <v>19.7</v>
      </c>
      <c r="L601" s="127"/>
    </row>
    <row r="602" spans="1:12" ht="24" customHeight="1">
      <c r="A602" s="126"/>
      <c r="B602" s="119">
        <f>'Tax Invoice'!D598</f>
        <v>20</v>
      </c>
      <c r="C602" s="10" t="s">
        <v>1432</v>
      </c>
      <c r="D602" s="10" t="s">
        <v>1433</v>
      </c>
      <c r="E602" s="130" t="s">
        <v>34</v>
      </c>
      <c r="F602" s="170" t="s">
        <v>112</v>
      </c>
      <c r="G602" s="171"/>
      <c r="H602" s="11" t="s">
        <v>1434</v>
      </c>
      <c r="I602" s="14">
        <f t="shared" si="18"/>
        <v>1.97</v>
      </c>
      <c r="J602" s="14">
        <v>1.97</v>
      </c>
      <c r="K602" s="121">
        <f t="shared" si="19"/>
        <v>39.4</v>
      </c>
      <c r="L602" s="127"/>
    </row>
    <row r="603" spans="1:12" ht="24" customHeight="1">
      <c r="A603" s="126"/>
      <c r="B603" s="119">
        <f>'Tax Invoice'!D599</f>
        <v>10</v>
      </c>
      <c r="C603" s="10" t="s">
        <v>1432</v>
      </c>
      <c r="D603" s="10" t="s">
        <v>1433</v>
      </c>
      <c r="E603" s="130" t="s">
        <v>34</v>
      </c>
      <c r="F603" s="170" t="s">
        <v>219</v>
      </c>
      <c r="G603" s="171"/>
      <c r="H603" s="11" t="s">
        <v>1434</v>
      </c>
      <c r="I603" s="14">
        <f t="shared" si="18"/>
        <v>1.97</v>
      </c>
      <c r="J603" s="14">
        <v>1.97</v>
      </c>
      <c r="K603" s="121">
        <f t="shared" si="19"/>
        <v>19.7</v>
      </c>
      <c r="L603" s="127"/>
    </row>
    <row r="604" spans="1:12" ht="24" customHeight="1">
      <c r="A604" s="126"/>
      <c r="B604" s="119">
        <f>'Tax Invoice'!D600</f>
        <v>10</v>
      </c>
      <c r="C604" s="10" t="s">
        <v>1432</v>
      </c>
      <c r="D604" s="10" t="s">
        <v>1433</v>
      </c>
      <c r="E604" s="130" t="s">
        <v>53</v>
      </c>
      <c r="F604" s="170" t="s">
        <v>112</v>
      </c>
      <c r="G604" s="171"/>
      <c r="H604" s="11" t="s">
        <v>1434</v>
      </c>
      <c r="I604" s="14">
        <f t="shared" si="18"/>
        <v>1.97</v>
      </c>
      <c r="J604" s="14">
        <v>1.97</v>
      </c>
      <c r="K604" s="121">
        <f t="shared" si="19"/>
        <v>19.7</v>
      </c>
      <c r="L604" s="127"/>
    </row>
    <row r="605" spans="1:12" ht="24" customHeight="1">
      <c r="A605" s="126"/>
      <c r="B605" s="119">
        <f>'Tax Invoice'!D601</f>
        <v>10</v>
      </c>
      <c r="C605" s="10" t="s">
        <v>1435</v>
      </c>
      <c r="D605" s="10" t="s">
        <v>1436</v>
      </c>
      <c r="E605" s="130" t="s">
        <v>39</v>
      </c>
      <c r="F605" s="170"/>
      <c r="G605" s="171"/>
      <c r="H605" s="11" t="s">
        <v>1437</v>
      </c>
      <c r="I605" s="14">
        <f t="shared" si="18"/>
        <v>1.4</v>
      </c>
      <c r="J605" s="14">
        <v>1.4</v>
      </c>
      <c r="K605" s="121">
        <f t="shared" si="19"/>
        <v>14</v>
      </c>
      <c r="L605" s="127"/>
    </row>
    <row r="606" spans="1:12" ht="24" customHeight="1">
      <c r="A606" s="126"/>
      <c r="B606" s="119">
        <f>'Tax Invoice'!D602</f>
        <v>10</v>
      </c>
      <c r="C606" s="10" t="s">
        <v>1435</v>
      </c>
      <c r="D606" s="10" t="s">
        <v>1436</v>
      </c>
      <c r="E606" s="130" t="s">
        <v>40</v>
      </c>
      <c r="F606" s="170"/>
      <c r="G606" s="171"/>
      <c r="H606" s="11" t="s">
        <v>1437</v>
      </c>
      <c r="I606" s="14">
        <f t="shared" si="18"/>
        <v>1.4</v>
      </c>
      <c r="J606" s="14">
        <v>1.4</v>
      </c>
      <c r="K606" s="121">
        <f t="shared" si="19"/>
        <v>14</v>
      </c>
      <c r="L606" s="127"/>
    </row>
    <row r="607" spans="1:12" ht="24" customHeight="1">
      <c r="A607" s="126"/>
      <c r="B607" s="119">
        <f>'Tax Invoice'!D603</f>
        <v>10</v>
      </c>
      <c r="C607" s="10" t="s">
        <v>1435</v>
      </c>
      <c r="D607" s="10" t="s">
        <v>1436</v>
      </c>
      <c r="E607" s="130" t="s">
        <v>42</v>
      </c>
      <c r="F607" s="170"/>
      <c r="G607" s="171"/>
      <c r="H607" s="11" t="s">
        <v>1437</v>
      </c>
      <c r="I607" s="14">
        <f t="shared" si="18"/>
        <v>1.4</v>
      </c>
      <c r="J607" s="14">
        <v>1.4</v>
      </c>
      <c r="K607" s="121">
        <f t="shared" si="19"/>
        <v>14</v>
      </c>
      <c r="L607" s="127"/>
    </row>
    <row r="608" spans="1:12" ht="36" customHeight="1">
      <c r="A608" s="126"/>
      <c r="B608" s="119">
        <f>'Tax Invoice'!D604</f>
        <v>10</v>
      </c>
      <c r="C608" s="10" t="s">
        <v>1438</v>
      </c>
      <c r="D608" s="10" t="s">
        <v>1439</v>
      </c>
      <c r="E608" s="130" t="s">
        <v>1440</v>
      </c>
      <c r="F608" s="170"/>
      <c r="G608" s="171"/>
      <c r="H608" s="11" t="s">
        <v>1441</v>
      </c>
      <c r="I608" s="14">
        <f t="shared" si="18"/>
        <v>3.69</v>
      </c>
      <c r="J608" s="14">
        <v>3.69</v>
      </c>
      <c r="K608" s="121">
        <f t="shared" si="19"/>
        <v>36.9</v>
      </c>
      <c r="L608" s="127"/>
    </row>
    <row r="609" spans="1:12" ht="36" customHeight="1">
      <c r="A609" s="126"/>
      <c r="B609" s="119">
        <f>'Tax Invoice'!D605</f>
        <v>10</v>
      </c>
      <c r="C609" s="10" t="s">
        <v>1438</v>
      </c>
      <c r="D609" s="10" t="s">
        <v>1442</v>
      </c>
      <c r="E609" s="130" t="s">
        <v>42</v>
      </c>
      <c r="F609" s="170"/>
      <c r="G609" s="171"/>
      <c r="H609" s="11" t="s">
        <v>1441</v>
      </c>
      <c r="I609" s="14">
        <f t="shared" si="18"/>
        <v>4.29</v>
      </c>
      <c r="J609" s="14">
        <v>4.29</v>
      </c>
      <c r="K609" s="121">
        <f t="shared" si="19"/>
        <v>42.9</v>
      </c>
      <c r="L609" s="127"/>
    </row>
    <row r="610" spans="1:12" ht="36" customHeight="1">
      <c r="A610" s="126"/>
      <c r="B610" s="119">
        <f>'Tax Invoice'!D606</f>
        <v>10</v>
      </c>
      <c r="C610" s="10" t="s">
        <v>1438</v>
      </c>
      <c r="D610" s="10" t="s">
        <v>1443</v>
      </c>
      <c r="E610" s="130" t="s">
        <v>1444</v>
      </c>
      <c r="F610" s="170"/>
      <c r="G610" s="171"/>
      <c r="H610" s="11" t="s">
        <v>1441</v>
      </c>
      <c r="I610" s="14">
        <f t="shared" si="18"/>
        <v>4.09</v>
      </c>
      <c r="J610" s="14">
        <v>4.09</v>
      </c>
      <c r="K610" s="121">
        <f t="shared" si="19"/>
        <v>40.9</v>
      </c>
      <c r="L610" s="127"/>
    </row>
    <row r="611" spans="1:12" ht="24" customHeight="1">
      <c r="A611" s="126"/>
      <c r="B611" s="119">
        <f>'Tax Invoice'!D607</f>
        <v>10</v>
      </c>
      <c r="C611" s="10" t="s">
        <v>1445</v>
      </c>
      <c r="D611" s="10" t="s">
        <v>1446</v>
      </c>
      <c r="E611" s="130" t="s">
        <v>30</v>
      </c>
      <c r="F611" s="170" t="s">
        <v>272</v>
      </c>
      <c r="G611" s="171"/>
      <c r="H611" s="11" t="s">
        <v>1447</v>
      </c>
      <c r="I611" s="14">
        <f t="shared" si="18"/>
        <v>1.99</v>
      </c>
      <c r="J611" s="14">
        <v>1.99</v>
      </c>
      <c r="K611" s="121">
        <f t="shared" si="19"/>
        <v>19.899999999999999</v>
      </c>
      <c r="L611" s="127"/>
    </row>
    <row r="612" spans="1:12" ht="24" customHeight="1">
      <c r="A612" s="126"/>
      <c r="B612" s="119">
        <f>'Tax Invoice'!D608</f>
        <v>10</v>
      </c>
      <c r="C612" s="10" t="s">
        <v>1445</v>
      </c>
      <c r="D612" s="10" t="s">
        <v>1446</v>
      </c>
      <c r="E612" s="130" t="s">
        <v>30</v>
      </c>
      <c r="F612" s="170" t="s">
        <v>274</v>
      </c>
      <c r="G612" s="171"/>
      <c r="H612" s="11" t="s">
        <v>1447</v>
      </c>
      <c r="I612" s="14">
        <f t="shared" si="18"/>
        <v>1.99</v>
      </c>
      <c r="J612" s="14">
        <v>1.99</v>
      </c>
      <c r="K612" s="121">
        <f t="shared" si="19"/>
        <v>19.899999999999999</v>
      </c>
      <c r="L612" s="127"/>
    </row>
    <row r="613" spans="1:12" ht="24" customHeight="1">
      <c r="A613" s="126"/>
      <c r="B613" s="119">
        <f>'Tax Invoice'!D609</f>
        <v>20</v>
      </c>
      <c r="C613" s="10" t="s">
        <v>1445</v>
      </c>
      <c r="D613" s="10" t="s">
        <v>1446</v>
      </c>
      <c r="E613" s="130" t="s">
        <v>31</v>
      </c>
      <c r="F613" s="170" t="s">
        <v>112</v>
      </c>
      <c r="G613" s="171"/>
      <c r="H613" s="11" t="s">
        <v>1447</v>
      </c>
      <c r="I613" s="14">
        <f t="shared" si="18"/>
        <v>1.99</v>
      </c>
      <c r="J613" s="14">
        <v>1.99</v>
      </c>
      <c r="K613" s="121">
        <f t="shared" si="19"/>
        <v>39.799999999999997</v>
      </c>
      <c r="L613" s="127"/>
    </row>
    <row r="614" spans="1:12" ht="24" customHeight="1">
      <c r="A614" s="126"/>
      <c r="B614" s="119">
        <f>'Tax Invoice'!D610</f>
        <v>10</v>
      </c>
      <c r="C614" s="10" t="s">
        <v>1445</v>
      </c>
      <c r="D614" s="10" t="s">
        <v>1446</v>
      </c>
      <c r="E614" s="130" t="s">
        <v>31</v>
      </c>
      <c r="F614" s="170" t="s">
        <v>272</v>
      </c>
      <c r="G614" s="171"/>
      <c r="H614" s="11" t="s">
        <v>1447</v>
      </c>
      <c r="I614" s="14">
        <f t="shared" si="18"/>
        <v>1.99</v>
      </c>
      <c r="J614" s="14">
        <v>1.99</v>
      </c>
      <c r="K614" s="121">
        <f t="shared" si="19"/>
        <v>19.899999999999999</v>
      </c>
      <c r="L614" s="127"/>
    </row>
    <row r="615" spans="1:12" ht="24" customHeight="1">
      <c r="A615" s="126"/>
      <c r="B615" s="119">
        <f>'Tax Invoice'!D611</f>
        <v>20</v>
      </c>
      <c r="C615" s="10" t="s">
        <v>1445</v>
      </c>
      <c r="D615" s="10" t="s">
        <v>1446</v>
      </c>
      <c r="E615" s="130" t="s">
        <v>32</v>
      </c>
      <c r="F615" s="170" t="s">
        <v>112</v>
      </c>
      <c r="G615" s="171"/>
      <c r="H615" s="11" t="s">
        <v>1447</v>
      </c>
      <c r="I615" s="14">
        <f t="shared" si="18"/>
        <v>1.99</v>
      </c>
      <c r="J615" s="14">
        <v>1.99</v>
      </c>
      <c r="K615" s="121">
        <f t="shared" si="19"/>
        <v>39.799999999999997</v>
      </c>
      <c r="L615" s="127"/>
    </row>
    <row r="616" spans="1:12" ht="24" customHeight="1">
      <c r="A616" s="126"/>
      <c r="B616" s="119">
        <f>'Tax Invoice'!D612</f>
        <v>10</v>
      </c>
      <c r="C616" s="10" t="s">
        <v>1448</v>
      </c>
      <c r="D616" s="10" t="s">
        <v>1449</v>
      </c>
      <c r="E616" s="130" t="s">
        <v>30</v>
      </c>
      <c r="F616" s="170"/>
      <c r="G616" s="171"/>
      <c r="H616" s="11" t="s">
        <v>1450</v>
      </c>
      <c r="I616" s="14">
        <f t="shared" si="18"/>
        <v>1.17</v>
      </c>
      <c r="J616" s="14">
        <v>1.17</v>
      </c>
      <c r="K616" s="121">
        <f t="shared" si="19"/>
        <v>11.7</v>
      </c>
      <c r="L616" s="127"/>
    </row>
    <row r="617" spans="1:12" ht="24" customHeight="1">
      <c r="A617" s="126"/>
      <c r="B617" s="119">
        <f>'Tax Invoice'!D613</f>
        <v>10</v>
      </c>
      <c r="C617" s="10" t="s">
        <v>1448</v>
      </c>
      <c r="D617" s="10" t="s">
        <v>1449</v>
      </c>
      <c r="E617" s="130" t="s">
        <v>33</v>
      </c>
      <c r="F617" s="170"/>
      <c r="G617" s="171"/>
      <c r="H617" s="11" t="s">
        <v>1450</v>
      </c>
      <c r="I617" s="14">
        <f t="shared" si="18"/>
        <v>1.17</v>
      </c>
      <c r="J617" s="14">
        <v>1.17</v>
      </c>
      <c r="K617" s="121">
        <f t="shared" si="19"/>
        <v>11.7</v>
      </c>
      <c r="L617" s="127"/>
    </row>
    <row r="618" spans="1:12" ht="24" customHeight="1">
      <c r="A618" s="126"/>
      <c r="B618" s="119">
        <f>'Tax Invoice'!D614</f>
        <v>10</v>
      </c>
      <c r="C618" s="10" t="s">
        <v>1451</v>
      </c>
      <c r="D618" s="10" t="s">
        <v>1452</v>
      </c>
      <c r="E618" s="130" t="s">
        <v>40</v>
      </c>
      <c r="F618" s="170"/>
      <c r="G618" s="171"/>
      <c r="H618" s="11" t="s">
        <v>1453</v>
      </c>
      <c r="I618" s="14">
        <f t="shared" si="18"/>
        <v>1.39</v>
      </c>
      <c r="J618" s="14">
        <v>1.39</v>
      </c>
      <c r="K618" s="121">
        <f t="shared" si="19"/>
        <v>13.899999999999999</v>
      </c>
      <c r="L618" s="127"/>
    </row>
    <row r="619" spans="1:12" ht="12.75" customHeight="1">
      <c r="A619" s="126"/>
      <c r="B619" s="119">
        <f>'Tax Invoice'!D615</f>
        <v>10</v>
      </c>
      <c r="C619" s="10" t="s">
        <v>1454</v>
      </c>
      <c r="D619" s="10" t="s">
        <v>1455</v>
      </c>
      <c r="E619" s="130" t="s">
        <v>1331</v>
      </c>
      <c r="F619" s="170"/>
      <c r="G619" s="171"/>
      <c r="H619" s="11" t="s">
        <v>1456</v>
      </c>
      <c r="I619" s="14">
        <f t="shared" si="18"/>
        <v>1.04</v>
      </c>
      <c r="J619" s="14">
        <v>1.04</v>
      </c>
      <c r="K619" s="121">
        <f t="shared" si="19"/>
        <v>10.4</v>
      </c>
      <c r="L619" s="127"/>
    </row>
    <row r="620" spans="1:12" ht="12.75" customHeight="1">
      <c r="A620" s="126"/>
      <c r="B620" s="119">
        <f>'Tax Invoice'!D616</f>
        <v>10</v>
      </c>
      <c r="C620" s="10" t="s">
        <v>1454</v>
      </c>
      <c r="D620" s="10" t="s">
        <v>1455</v>
      </c>
      <c r="E620" s="130" t="s">
        <v>28</v>
      </c>
      <c r="F620" s="170"/>
      <c r="G620" s="171"/>
      <c r="H620" s="11" t="s">
        <v>1456</v>
      </c>
      <c r="I620" s="14">
        <f t="shared" si="18"/>
        <v>1.04</v>
      </c>
      <c r="J620" s="14">
        <v>1.04</v>
      </c>
      <c r="K620" s="121">
        <f t="shared" si="19"/>
        <v>10.4</v>
      </c>
      <c r="L620" s="127"/>
    </row>
    <row r="621" spans="1:12" ht="12.75" customHeight="1">
      <c r="A621" s="126"/>
      <c r="B621" s="119">
        <f>'Tax Invoice'!D617</f>
        <v>10</v>
      </c>
      <c r="C621" s="10" t="s">
        <v>1454</v>
      </c>
      <c r="D621" s="10" t="s">
        <v>1455</v>
      </c>
      <c r="E621" s="130" t="s">
        <v>657</v>
      </c>
      <c r="F621" s="170"/>
      <c r="G621" s="171"/>
      <c r="H621" s="11" t="s">
        <v>1456</v>
      </c>
      <c r="I621" s="14">
        <f t="shared" si="18"/>
        <v>1.04</v>
      </c>
      <c r="J621" s="14">
        <v>1.04</v>
      </c>
      <c r="K621" s="121">
        <f t="shared" si="19"/>
        <v>10.4</v>
      </c>
      <c r="L621" s="127"/>
    </row>
    <row r="622" spans="1:12" ht="12.75" customHeight="1">
      <c r="A622" s="126"/>
      <c r="B622" s="119">
        <f>'Tax Invoice'!D618</f>
        <v>10</v>
      </c>
      <c r="C622" s="10" t="s">
        <v>1454</v>
      </c>
      <c r="D622" s="10" t="s">
        <v>1455</v>
      </c>
      <c r="E622" s="130" t="s">
        <v>30</v>
      </c>
      <c r="F622" s="170"/>
      <c r="G622" s="171"/>
      <c r="H622" s="11" t="s">
        <v>1456</v>
      </c>
      <c r="I622" s="14">
        <f t="shared" si="18"/>
        <v>1.04</v>
      </c>
      <c r="J622" s="14">
        <v>1.04</v>
      </c>
      <c r="K622" s="121">
        <f t="shared" si="19"/>
        <v>10.4</v>
      </c>
      <c r="L622" s="127"/>
    </row>
    <row r="623" spans="1:12" ht="12.75" customHeight="1">
      <c r="A623" s="126"/>
      <c r="B623" s="119">
        <f>'Tax Invoice'!D619</f>
        <v>10</v>
      </c>
      <c r="C623" s="10" t="s">
        <v>1454</v>
      </c>
      <c r="D623" s="10" t="s">
        <v>1455</v>
      </c>
      <c r="E623" s="130" t="s">
        <v>72</v>
      </c>
      <c r="F623" s="170"/>
      <c r="G623" s="171"/>
      <c r="H623" s="11" t="s">
        <v>1456</v>
      </c>
      <c r="I623" s="14">
        <f t="shared" si="18"/>
        <v>1.04</v>
      </c>
      <c r="J623" s="14">
        <v>1.04</v>
      </c>
      <c r="K623" s="121">
        <f t="shared" si="19"/>
        <v>10.4</v>
      </c>
      <c r="L623" s="127"/>
    </row>
    <row r="624" spans="1:12" ht="12.75" customHeight="1">
      <c r="A624" s="126"/>
      <c r="B624" s="119">
        <f>'Tax Invoice'!D620</f>
        <v>10</v>
      </c>
      <c r="C624" s="10" t="s">
        <v>1454</v>
      </c>
      <c r="D624" s="10" t="s">
        <v>1455</v>
      </c>
      <c r="E624" s="130" t="s">
        <v>95</v>
      </c>
      <c r="F624" s="170"/>
      <c r="G624" s="171"/>
      <c r="H624" s="11" t="s">
        <v>1456</v>
      </c>
      <c r="I624" s="14">
        <f t="shared" si="18"/>
        <v>1.04</v>
      </c>
      <c r="J624" s="14">
        <v>1.04</v>
      </c>
      <c r="K624" s="121">
        <f t="shared" si="19"/>
        <v>10.4</v>
      </c>
      <c r="L624" s="127"/>
    </row>
    <row r="625" spans="1:12" ht="12.75" customHeight="1">
      <c r="A625" s="126"/>
      <c r="B625" s="119">
        <f>'Tax Invoice'!D621</f>
        <v>10</v>
      </c>
      <c r="C625" s="10" t="s">
        <v>1454</v>
      </c>
      <c r="D625" s="10" t="s">
        <v>1455</v>
      </c>
      <c r="E625" s="130" t="s">
        <v>34</v>
      </c>
      <c r="F625" s="170"/>
      <c r="G625" s="171"/>
      <c r="H625" s="11" t="s">
        <v>1456</v>
      </c>
      <c r="I625" s="14">
        <f t="shared" si="18"/>
        <v>1.04</v>
      </c>
      <c r="J625" s="14">
        <v>1.04</v>
      </c>
      <c r="K625" s="121">
        <f t="shared" si="19"/>
        <v>10.4</v>
      </c>
      <c r="L625" s="127"/>
    </row>
    <row r="626" spans="1:12" ht="12.75" customHeight="1">
      <c r="A626" s="126"/>
      <c r="B626" s="119">
        <f>'Tax Invoice'!D622</f>
        <v>10</v>
      </c>
      <c r="C626" s="10" t="s">
        <v>1454</v>
      </c>
      <c r="D626" s="10" t="s">
        <v>1455</v>
      </c>
      <c r="E626" s="130" t="s">
        <v>1405</v>
      </c>
      <c r="F626" s="170"/>
      <c r="G626" s="171"/>
      <c r="H626" s="11" t="s">
        <v>1456</v>
      </c>
      <c r="I626" s="14">
        <f t="shared" si="18"/>
        <v>1.04</v>
      </c>
      <c r="J626" s="14">
        <v>1.04</v>
      </c>
      <c r="K626" s="121">
        <f t="shared" si="19"/>
        <v>10.4</v>
      </c>
      <c r="L626" s="127"/>
    </row>
    <row r="627" spans="1:12" ht="24" customHeight="1">
      <c r="A627" s="126"/>
      <c r="B627" s="119">
        <f>'Tax Invoice'!D623</f>
        <v>10</v>
      </c>
      <c r="C627" s="10" t="s">
        <v>1457</v>
      </c>
      <c r="D627" s="10" t="s">
        <v>1458</v>
      </c>
      <c r="E627" s="130" t="s">
        <v>34</v>
      </c>
      <c r="F627" s="170" t="s">
        <v>112</v>
      </c>
      <c r="G627" s="171"/>
      <c r="H627" s="11" t="s">
        <v>1459</v>
      </c>
      <c r="I627" s="14">
        <f t="shared" si="18"/>
        <v>1.24</v>
      </c>
      <c r="J627" s="14">
        <v>1.24</v>
      </c>
      <c r="K627" s="121">
        <f t="shared" si="19"/>
        <v>12.4</v>
      </c>
      <c r="L627" s="127"/>
    </row>
    <row r="628" spans="1:12" ht="24" customHeight="1">
      <c r="A628" s="126"/>
      <c r="B628" s="119">
        <f>'Tax Invoice'!D624</f>
        <v>10</v>
      </c>
      <c r="C628" s="10" t="s">
        <v>1457</v>
      </c>
      <c r="D628" s="10" t="s">
        <v>1458</v>
      </c>
      <c r="E628" s="130" t="s">
        <v>34</v>
      </c>
      <c r="F628" s="170" t="s">
        <v>216</v>
      </c>
      <c r="G628" s="171"/>
      <c r="H628" s="11" t="s">
        <v>1459</v>
      </c>
      <c r="I628" s="14">
        <f t="shared" si="18"/>
        <v>1.24</v>
      </c>
      <c r="J628" s="14">
        <v>1.24</v>
      </c>
      <c r="K628" s="121">
        <f t="shared" si="19"/>
        <v>12.4</v>
      </c>
      <c r="L628" s="127"/>
    </row>
    <row r="629" spans="1:12" ht="24" customHeight="1">
      <c r="A629" s="126"/>
      <c r="B629" s="119">
        <f>'Tax Invoice'!D625</f>
        <v>10</v>
      </c>
      <c r="C629" s="10" t="s">
        <v>1457</v>
      </c>
      <c r="D629" s="10" t="s">
        <v>1458</v>
      </c>
      <c r="E629" s="130" t="s">
        <v>34</v>
      </c>
      <c r="F629" s="170" t="s">
        <v>218</v>
      </c>
      <c r="G629" s="171"/>
      <c r="H629" s="11" t="s">
        <v>1459</v>
      </c>
      <c r="I629" s="14">
        <f t="shared" si="18"/>
        <v>1.24</v>
      </c>
      <c r="J629" s="14">
        <v>1.24</v>
      </c>
      <c r="K629" s="121">
        <f t="shared" si="19"/>
        <v>12.4</v>
      </c>
      <c r="L629" s="127"/>
    </row>
    <row r="630" spans="1:12" ht="24" customHeight="1">
      <c r="A630" s="126"/>
      <c r="B630" s="119">
        <f>'Tax Invoice'!D626</f>
        <v>10</v>
      </c>
      <c r="C630" s="10" t="s">
        <v>1457</v>
      </c>
      <c r="D630" s="10" t="s">
        <v>1458</v>
      </c>
      <c r="E630" s="130" t="s">
        <v>34</v>
      </c>
      <c r="F630" s="170" t="s">
        <v>219</v>
      </c>
      <c r="G630" s="171"/>
      <c r="H630" s="11" t="s">
        <v>1459</v>
      </c>
      <c r="I630" s="14">
        <f t="shared" si="18"/>
        <v>1.24</v>
      </c>
      <c r="J630" s="14">
        <v>1.24</v>
      </c>
      <c r="K630" s="121">
        <f t="shared" si="19"/>
        <v>12.4</v>
      </c>
      <c r="L630" s="127"/>
    </row>
    <row r="631" spans="1:12" ht="24" customHeight="1">
      <c r="A631" s="126"/>
      <c r="B631" s="119">
        <f>'Tax Invoice'!D627</f>
        <v>10</v>
      </c>
      <c r="C631" s="10" t="s">
        <v>1457</v>
      </c>
      <c r="D631" s="10" t="s">
        <v>1458</v>
      </c>
      <c r="E631" s="130" t="s">
        <v>34</v>
      </c>
      <c r="F631" s="170" t="s">
        <v>269</v>
      </c>
      <c r="G631" s="171"/>
      <c r="H631" s="11" t="s">
        <v>1459</v>
      </c>
      <c r="I631" s="14">
        <f t="shared" si="18"/>
        <v>1.24</v>
      </c>
      <c r="J631" s="14">
        <v>1.24</v>
      </c>
      <c r="K631" s="121">
        <f t="shared" si="19"/>
        <v>12.4</v>
      </c>
      <c r="L631" s="127"/>
    </row>
    <row r="632" spans="1:12" ht="24" customHeight="1">
      <c r="A632" s="126"/>
      <c r="B632" s="119">
        <f>'Tax Invoice'!D628</f>
        <v>10</v>
      </c>
      <c r="C632" s="10" t="s">
        <v>1457</v>
      </c>
      <c r="D632" s="10" t="s">
        <v>1458</v>
      </c>
      <c r="E632" s="130" t="s">
        <v>34</v>
      </c>
      <c r="F632" s="170" t="s">
        <v>220</v>
      </c>
      <c r="G632" s="171"/>
      <c r="H632" s="11" t="s">
        <v>1459</v>
      </c>
      <c r="I632" s="14">
        <f t="shared" si="18"/>
        <v>1.24</v>
      </c>
      <c r="J632" s="14">
        <v>1.24</v>
      </c>
      <c r="K632" s="121">
        <f t="shared" si="19"/>
        <v>12.4</v>
      </c>
      <c r="L632" s="127"/>
    </row>
    <row r="633" spans="1:12" ht="24" customHeight="1">
      <c r="A633" s="126"/>
      <c r="B633" s="119">
        <f>'Tax Invoice'!D629</f>
        <v>10</v>
      </c>
      <c r="C633" s="10" t="s">
        <v>1457</v>
      </c>
      <c r="D633" s="10" t="s">
        <v>1458</v>
      </c>
      <c r="E633" s="130" t="s">
        <v>34</v>
      </c>
      <c r="F633" s="170" t="s">
        <v>271</v>
      </c>
      <c r="G633" s="171"/>
      <c r="H633" s="11" t="s">
        <v>1459</v>
      </c>
      <c r="I633" s="14">
        <f t="shared" si="18"/>
        <v>1.24</v>
      </c>
      <c r="J633" s="14">
        <v>1.24</v>
      </c>
      <c r="K633" s="121">
        <f t="shared" si="19"/>
        <v>12.4</v>
      </c>
      <c r="L633" s="127"/>
    </row>
    <row r="634" spans="1:12" ht="24" customHeight="1">
      <c r="A634" s="126"/>
      <c r="B634" s="119">
        <f>'Tax Invoice'!D630</f>
        <v>10</v>
      </c>
      <c r="C634" s="10" t="s">
        <v>1457</v>
      </c>
      <c r="D634" s="10" t="s">
        <v>1458</v>
      </c>
      <c r="E634" s="130" t="s">
        <v>34</v>
      </c>
      <c r="F634" s="170" t="s">
        <v>272</v>
      </c>
      <c r="G634" s="171"/>
      <c r="H634" s="11" t="s">
        <v>1459</v>
      </c>
      <c r="I634" s="14">
        <f t="shared" si="18"/>
        <v>1.24</v>
      </c>
      <c r="J634" s="14">
        <v>1.24</v>
      </c>
      <c r="K634" s="121">
        <f t="shared" si="19"/>
        <v>12.4</v>
      </c>
      <c r="L634" s="127"/>
    </row>
    <row r="635" spans="1:12" ht="24" customHeight="1">
      <c r="A635" s="126"/>
      <c r="B635" s="119">
        <f>'Tax Invoice'!D631</f>
        <v>10</v>
      </c>
      <c r="C635" s="10" t="s">
        <v>1457</v>
      </c>
      <c r="D635" s="10" t="s">
        <v>1458</v>
      </c>
      <c r="E635" s="130" t="s">
        <v>34</v>
      </c>
      <c r="F635" s="170" t="s">
        <v>274</v>
      </c>
      <c r="G635" s="171"/>
      <c r="H635" s="11" t="s">
        <v>1459</v>
      </c>
      <c r="I635" s="14">
        <f t="shared" si="18"/>
        <v>1.24</v>
      </c>
      <c r="J635" s="14">
        <v>1.24</v>
      </c>
      <c r="K635" s="121">
        <f t="shared" si="19"/>
        <v>12.4</v>
      </c>
      <c r="L635" s="127"/>
    </row>
    <row r="636" spans="1:12" ht="24" customHeight="1">
      <c r="A636" s="126"/>
      <c r="B636" s="119">
        <f>'Tax Invoice'!D632</f>
        <v>10</v>
      </c>
      <c r="C636" s="10" t="s">
        <v>1457</v>
      </c>
      <c r="D636" s="10" t="s">
        <v>1458</v>
      </c>
      <c r="E636" s="130" t="s">
        <v>34</v>
      </c>
      <c r="F636" s="170" t="s">
        <v>275</v>
      </c>
      <c r="G636" s="171"/>
      <c r="H636" s="11" t="s">
        <v>1459</v>
      </c>
      <c r="I636" s="14">
        <f t="shared" si="18"/>
        <v>1.24</v>
      </c>
      <c r="J636" s="14">
        <v>1.24</v>
      </c>
      <c r="K636" s="121">
        <f t="shared" si="19"/>
        <v>12.4</v>
      </c>
      <c r="L636" s="127"/>
    </row>
    <row r="637" spans="1:12" ht="24" customHeight="1">
      <c r="A637" s="126"/>
      <c r="B637" s="119">
        <f>'Tax Invoice'!D633</f>
        <v>10</v>
      </c>
      <c r="C637" s="10" t="s">
        <v>1457</v>
      </c>
      <c r="D637" s="10" t="s">
        <v>1458</v>
      </c>
      <c r="E637" s="130" t="s">
        <v>34</v>
      </c>
      <c r="F637" s="170" t="s">
        <v>317</v>
      </c>
      <c r="G637" s="171"/>
      <c r="H637" s="11" t="s">
        <v>1459</v>
      </c>
      <c r="I637" s="14">
        <f t="shared" si="18"/>
        <v>1.24</v>
      </c>
      <c r="J637" s="14">
        <v>1.24</v>
      </c>
      <c r="K637" s="121">
        <f t="shared" si="19"/>
        <v>12.4</v>
      </c>
      <c r="L637" s="127"/>
    </row>
    <row r="638" spans="1:12" ht="48" customHeight="1">
      <c r="A638" s="126"/>
      <c r="B638" s="119">
        <f>'Tax Invoice'!D634</f>
        <v>10</v>
      </c>
      <c r="C638" s="10" t="s">
        <v>1460</v>
      </c>
      <c r="D638" s="10" t="s">
        <v>1461</v>
      </c>
      <c r="E638" s="130" t="s">
        <v>30</v>
      </c>
      <c r="F638" s="170" t="s">
        <v>245</v>
      </c>
      <c r="G638" s="171"/>
      <c r="H638" s="11" t="s">
        <v>1462</v>
      </c>
      <c r="I638" s="14">
        <f t="shared" si="18"/>
        <v>2.77</v>
      </c>
      <c r="J638" s="14">
        <v>2.77</v>
      </c>
      <c r="K638" s="121">
        <f t="shared" si="19"/>
        <v>27.7</v>
      </c>
      <c r="L638" s="127"/>
    </row>
    <row r="639" spans="1:12" ht="48" customHeight="1">
      <c r="A639" s="126"/>
      <c r="B639" s="119">
        <f>'Tax Invoice'!D635</f>
        <v>5</v>
      </c>
      <c r="C639" s="10" t="s">
        <v>1460</v>
      </c>
      <c r="D639" s="10" t="s">
        <v>1461</v>
      </c>
      <c r="E639" s="130" t="s">
        <v>32</v>
      </c>
      <c r="F639" s="170" t="s">
        <v>534</v>
      </c>
      <c r="G639" s="171"/>
      <c r="H639" s="11" t="s">
        <v>1462</v>
      </c>
      <c r="I639" s="14">
        <f t="shared" si="18"/>
        <v>2.77</v>
      </c>
      <c r="J639" s="14">
        <v>2.77</v>
      </c>
      <c r="K639" s="121">
        <f t="shared" si="19"/>
        <v>13.85</v>
      </c>
      <c r="L639" s="127"/>
    </row>
    <row r="640" spans="1:12" ht="48" customHeight="1">
      <c r="A640" s="126"/>
      <c r="B640" s="119">
        <f>'Tax Invoice'!D636</f>
        <v>5</v>
      </c>
      <c r="C640" s="10" t="s">
        <v>1460</v>
      </c>
      <c r="D640" s="10" t="s">
        <v>1461</v>
      </c>
      <c r="E640" s="130" t="s">
        <v>33</v>
      </c>
      <c r="F640" s="170" t="s">
        <v>245</v>
      </c>
      <c r="G640" s="171"/>
      <c r="H640" s="11" t="s">
        <v>1462</v>
      </c>
      <c r="I640" s="14">
        <f t="shared" si="18"/>
        <v>2.77</v>
      </c>
      <c r="J640" s="14">
        <v>2.77</v>
      </c>
      <c r="K640" s="121">
        <f t="shared" si="19"/>
        <v>13.85</v>
      </c>
      <c r="L640" s="127"/>
    </row>
    <row r="641" spans="1:12" ht="24" customHeight="1">
      <c r="A641" s="126"/>
      <c r="B641" s="119">
        <f>'Tax Invoice'!D637</f>
        <v>10</v>
      </c>
      <c r="C641" s="10" t="s">
        <v>1463</v>
      </c>
      <c r="D641" s="10" t="s">
        <v>1464</v>
      </c>
      <c r="E641" s="130" t="s">
        <v>272</v>
      </c>
      <c r="F641" s="170"/>
      <c r="G641" s="171"/>
      <c r="H641" s="11" t="s">
        <v>1465</v>
      </c>
      <c r="I641" s="14">
        <f t="shared" si="18"/>
        <v>0.99</v>
      </c>
      <c r="J641" s="14">
        <v>0.99</v>
      </c>
      <c r="K641" s="121">
        <f t="shared" si="19"/>
        <v>9.9</v>
      </c>
      <c r="L641" s="127"/>
    </row>
    <row r="642" spans="1:12" ht="24" customHeight="1">
      <c r="A642" s="126"/>
      <c r="B642" s="119">
        <f>'Tax Invoice'!D638</f>
        <v>10</v>
      </c>
      <c r="C642" s="10" t="s">
        <v>1463</v>
      </c>
      <c r="D642" s="10" t="s">
        <v>1464</v>
      </c>
      <c r="E642" s="130" t="s">
        <v>273</v>
      </c>
      <c r="F642" s="170"/>
      <c r="G642" s="171"/>
      <c r="H642" s="11" t="s">
        <v>1465</v>
      </c>
      <c r="I642" s="14">
        <f t="shared" si="18"/>
        <v>0.99</v>
      </c>
      <c r="J642" s="14">
        <v>0.99</v>
      </c>
      <c r="K642" s="121">
        <f t="shared" si="19"/>
        <v>9.9</v>
      </c>
      <c r="L642" s="127"/>
    </row>
    <row r="643" spans="1:12" ht="24" customHeight="1">
      <c r="A643" s="126"/>
      <c r="B643" s="119">
        <f>'Tax Invoice'!D639</f>
        <v>10</v>
      </c>
      <c r="C643" s="10" t="s">
        <v>1463</v>
      </c>
      <c r="D643" s="10" t="s">
        <v>1464</v>
      </c>
      <c r="E643" s="130" t="s">
        <v>317</v>
      </c>
      <c r="F643" s="170"/>
      <c r="G643" s="171"/>
      <c r="H643" s="11" t="s">
        <v>1465</v>
      </c>
      <c r="I643" s="14">
        <f t="shared" si="18"/>
        <v>0.99</v>
      </c>
      <c r="J643" s="14">
        <v>0.99</v>
      </c>
      <c r="K643" s="121">
        <f t="shared" si="19"/>
        <v>9.9</v>
      </c>
      <c r="L643" s="127"/>
    </row>
    <row r="644" spans="1:12" ht="24" customHeight="1">
      <c r="A644" s="126"/>
      <c r="B644" s="119">
        <f>'Tax Invoice'!D640</f>
        <v>10</v>
      </c>
      <c r="C644" s="10" t="s">
        <v>1466</v>
      </c>
      <c r="D644" s="10" t="s">
        <v>1467</v>
      </c>
      <c r="E644" s="130"/>
      <c r="F644" s="170"/>
      <c r="G644" s="171"/>
      <c r="H644" s="11" t="s">
        <v>1468</v>
      </c>
      <c r="I644" s="14">
        <f t="shared" si="18"/>
        <v>0.79</v>
      </c>
      <c r="J644" s="14">
        <v>0.79</v>
      </c>
      <c r="K644" s="121">
        <f t="shared" si="19"/>
        <v>7.9</v>
      </c>
      <c r="L644" s="127"/>
    </row>
    <row r="645" spans="1:12" ht="24" customHeight="1">
      <c r="A645" s="126"/>
      <c r="B645" s="119">
        <f>'Tax Invoice'!D641</f>
        <v>10</v>
      </c>
      <c r="C645" s="10" t="s">
        <v>1469</v>
      </c>
      <c r="D645" s="10" t="s">
        <v>1470</v>
      </c>
      <c r="E645" s="130" t="s">
        <v>112</v>
      </c>
      <c r="F645" s="170"/>
      <c r="G645" s="171"/>
      <c r="H645" s="11" t="s">
        <v>1471</v>
      </c>
      <c r="I645" s="14">
        <f t="shared" si="18"/>
        <v>1.1200000000000001</v>
      </c>
      <c r="J645" s="14">
        <v>1.1200000000000001</v>
      </c>
      <c r="K645" s="121">
        <f t="shared" si="19"/>
        <v>11.200000000000001</v>
      </c>
      <c r="L645" s="127"/>
    </row>
    <row r="646" spans="1:12" ht="24" customHeight="1">
      <c r="A646" s="126"/>
      <c r="B646" s="119">
        <f>'Tax Invoice'!D642</f>
        <v>10</v>
      </c>
      <c r="C646" s="10" t="s">
        <v>1469</v>
      </c>
      <c r="D646" s="10" t="s">
        <v>1470</v>
      </c>
      <c r="E646" s="130" t="s">
        <v>219</v>
      </c>
      <c r="F646" s="170"/>
      <c r="G646" s="171"/>
      <c r="H646" s="11" t="s">
        <v>1471</v>
      </c>
      <c r="I646" s="14">
        <f t="shared" si="18"/>
        <v>1.1200000000000001</v>
      </c>
      <c r="J646" s="14">
        <v>1.1200000000000001</v>
      </c>
      <c r="K646" s="121">
        <f t="shared" si="19"/>
        <v>11.200000000000001</v>
      </c>
      <c r="L646" s="127"/>
    </row>
    <row r="647" spans="1:12" ht="24" customHeight="1">
      <c r="A647" s="126"/>
      <c r="B647" s="119">
        <f>'Tax Invoice'!D643</f>
        <v>10</v>
      </c>
      <c r="C647" s="10" t="s">
        <v>1469</v>
      </c>
      <c r="D647" s="10" t="s">
        <v>1470</v>
      </c>
      <c r="E647" s="130" t="s">
        <v>220</v>
      </c>
      <c r="F647" s="170"/>
      <c r="G647" s="171"/>
      <c r="H647" s="11" t="s">
        <v>1471</v>
      </c>
      <c r="I647" s="14">
        <f t="shared" si="18"/>
        <v>1.1200000000000001</v>
      </c>
      <c r="J647" s="14">
        <v>1.1200000000000001</v>
      </c>
      <c r="K647" s="121">
        <f t="shared" si="19"/>
        <v>11.200000000000001</v>
      </c>
      <c r="L647" s="127"/>
    </row>
    <row r="648" spans="1:12" ht="36" customHeight="1">
      <c r="A648" s="126"/>
      <c r="B648" s="119">
        <f>'Tax Invoice'!D644</f>
        <v>5</v>
      </c>
      <c r="C648" s="10" t="s">
        <v>1472</v>
      </c>
      <c r="D648" s="10" t="s">
        <v>1473</v>
      </c>
      <c r="E648" s="130"/>
      <c r="F648" s="170"/>
      <c r="G648" s="171"/>
      <c r="H648" s="11" t="s">
        <v>1590</v>
      </c>
      <c r="I648" s="14">
        <f t="shared" si="18"/>
        <v>2.35</v>
      </c>
      <c r="J648" s="14">
        <v>2.35</v>
      </c>
      <c r="K648" s="121">
        <f t="shared" si="19"/>
        <v>11.75</v>
      </c>
      <c r="L648" s="127"/>
    </row>
    <row r="649" spans="1:12" ht="36" customHeight="1">
      <c r="A649" s="126"/>
      <c r="B649" s="119">
        <f>'Tax Invoice'!D645</f>
        <v>5</v>
      </c>
      <c r="C649" s="10" t="s">
        <v>1474</v>
      </c>
      <c r="D649" s="10" t="s">
        <v>1475</v>
      </c>
      <c r="E649" s="130" t="s">
        <v>30</v>
      </c>
      <c r="F649" s="170"/>
      <c r="G649" s="171"/>
      <c r="H649" s="11" t="s">
        <v>1476</v>
      </c>
      <c r="I649" s="14">
        <f t="shared" si="18"/>
        <v>7.34</v>
      </c>
      <c r="J649" s="14">
        <v>7.34</v>
      </c>
      <c r="K649" s="121">
        <f t="shared" si="19"/>
        <v>36.700000000000003</v>
      </c>
      <c r="L649" s="127"/>
    </row>
    <row r="650" spans="1:12" ht="36" customHeight="1">
      <c r="A650" s="126"/>
      <c r="B650" s="119">
        <f>'Tax Invoice'!D646</f>
        <v>5</v>
      </c>
      <c r="C650" s="10" t="s">
        <v>1474</v>
      </c>
      <c r="D650" s="10" t="s">
        <v>1477</v>
      </c>
      <c r="E650" s="130" t="s">
        <v>72</v>
      </c>
      <c r="F650" s="170"/>
      <c r="G650" s="171"/>
      <c r="H650" s="11" t="s">
        <v>1476</v>
      </c>
      <c r="I650" s="14">
        <f t="shared" si="18"/>
        <v>7.74</v>
      </c>
      <c r="J650" s="14">
        <v>7.74</v>
      </c>
      <c r="K650" s="121">
        <f t="shared" si="19"/>
        <v>38.700000000000003</v>
      </c>
      <c r="L650" s="127"/>
    </row>
    <row r="651" spans="1:12" ht="36" customHeight="1">
      <c r="A651" s="126"/>
      <c r="B651" s="119">
        <f>'Tax Invoice'!D647</f>
        <v>2</v>
      </c>
      <c r="C651" s="10" t="s">
        <v>1478</v>
      </c>
      <c r="D651" s="10" t="s">
        <v>1479</v>
      </c>
      <c r="E651" s="130" t="s">
        <v>28</v>
      </c>
      <c r="F651" s="170" t="s">
        <v>277</v>
      </c>
      <c r="G651" s="171"/>
      <c r="H651" s="11" t="s">
        <v>1480</v>
      </c>
      <c r="I651" s="14">
        <f t="shared" si="18"/>
        <v>7.29</v>
      </c>
      <c r="J651" s="14">
        <v>7.29</v>
      </c>
      <c r="K651" s="121">
        <f t="shared" si="19"/>
        <v>14.58</v>
      </c>
      <c r="L651" s="127"/>
    </row>
    <row r="652" spans="1:12" ht="36" customHeight="1">
      <c r="A652" s="126"/>
      <c r="B652" s="119">
        <f>'Tax Invoice'!D648</f>
        <v>2</v>
      </c>
      <c r="C652" s="10" t="s">
        <v>1478</v>
      </c>
      <c r="D652" s="10" t="s">
        <v>1481</v>
      </c>
      <c r="E652" s="130" t="s">
        <v>30</v>
      </c>
      <c r="F652" s="170" t="s">
        <v>277</v>
      </c>
      <c r="G652" s="171"/>
      <c r="H652" s="11" t="s">
        <v>1480</v>
      </c>
      <c r="I652" s="14">
        <f t="shared" si="18"/>
        <v>7.74</v>
      </c>
      <c r="J652" s="14">
        <v>7.74</v>
      </c>
      <c r="K652" s="121">
        <f t="shared" si="19"/>
        <v>15.48</v>
      </c>
      <c r="L652" s="127"/>
    </row>
    <row r="653" spans="1:12" ht="24" customHeight="1">
      <c r="A653" s="126"/>
      <c r="B653" s="119">
        <f>'Tax Invoice'!D649</f>
        <v>3</v>
      </c>
      <c r="C653" s="10" t="s">
        <v>1482</v>
      </c>
      <c r="D653" s="10" t="s">
        <v>1483</v>
      </c>
      <c r="E653" s="130" t="s">
        <v>28</v>
      </c>
      <c r="F653" s="170" t="s">
        <v>354</v>
      </c>
      <c r="G653" s="171"/>
      <c r="H653" s="11" t="s">
        <v>1484</v>
      </c>
      <c r="I653" s="14">
        <f t="shared" si="18"/>
        <v>8.07</v>
      </c>
      <c r="J653" s="14">
        <v>8.07</v>
      </c>
      <c r="K653" s="121">
        <f t="shared" si="19"/>
        <v>24.21</v>
      </c>
      <c r="L653" s="127"/>
    </row>
    <row r="654" spans="1:12" ht="24" customHeight="1">
      <c r="A654" s="126"/>
      <c r="B654" s="119">
        <f>'Tax Invoice'!D650</f>
        <v>2</v>
      </c>
      <c r="C654" s="10" t="s">
        <v>1485</v>
      </c>
      <c r="D654" s="10" t="s">
        <v>1486</v>
      </c>
      <c r="E654" s="130" t="s">
        <v>30</v>
      </c>
      <c r="F654" s="170" t="s">
        <v>245</v>
      </c>
      <c r="G654" s="171"/>
      <c r="H654" s="11" t="s">
        <v>1487</v>
      </c>
      <c r="I654" s="14">
        <f t="shared" si="18"/>
        <v>8.2200000000000006</v>
      </c>
      <c r="J654" s="14">
        <v>8.2200000000000006</v>
      </c>
      <c r="K654" s="121">
        <f t="shared" si="19"/>
        <v>16.440000000000001</v>
      </c>
      <c r="L654" s="127"/>
    </row>
    <row r="655" spans="1:12" ht="24" customHeight="1">
      <c r="A655" s="126"/>
      <c r="B655" s="119">
        <f>'Tax Invoice'!D651</f>
        <v>2</v>
      </c>
      <c r="C655" s="10" t="s">
        <v>1485</v>
      </c>
      <c r="D655" s="10" t="s">
        <v>1486</v>
      </c>
      <c r="E655" s="130" t="s">
        <v>30</v>
      </c>
      <c r="F655" s="170" t="s">
        <v>884</v>
      </c>
      <c r="G655" s="171"/>
      <c r="H655" s="11" t="s">
        <v>1487</v>
      </c>
      <c r="I655" s="14">
        <f t="shared" si="18"/>
        <v>8.2200000000000006</v>
      </c>
      <c r="J655" s="14">
        <v>8.2200000000000006</v>
      </c>
      <c r="K655" s="121">
        <f t="shared" si="19"/>
        <v>16.440000000000001</v>
      </c>
      <c r="L655" s="127"/>
    </row>
    <row r="656" spans="1:12" ht="12.75" customHeight="1">
      <c r="A656" s="126"/>
      <c r="B656" s="119">
        <f>'Tax Invoice'!D652</f>
        <v>0</v>
      </c>
      <c r="C656" s="10" t="s">
        <v>1488</v>
      </c>
      <c r="D656" s="10" t="s">
        <v>1489</v>
      </c>
      <c r="E656" s="130" t="s">
        <v>1490</v>
      </c>
      <c r="F656" s="170"/>
      <c r="G656" s="171"/>
      <c r="H656" s="11" t="s">
        <v>1491</v>
      </c>
      <c r="I656" s="14">
        <f t="shared" si="18"/>
        <v>0.86</v>
      </c>
      <c r="J656" s="14">
        <v>0.86</v>
      </c>
      <c r="K656" s="121">
        <f t="shared" si="19"/>
        <v>0</v>
      </c>
      <c r="L656" s="127"/>
    </row>
    <row r="657" spans="1:12" ht="24" customHeight="1">
      <c r="A657" s="126"/>
      <c r="B657" s="119">
        <f>'Tax Invoice'!D653</f>
        <v>5</v>
      </c>
      <c r="C657" s="10" t="s">
        <v>1492</v>
      </c>
      <c r="D657" s="10" t="s">
        <v>1493</v>
      </c>
      <c r="E657" s="130" t="s">
        <v>679</v>
      </c>
      <c r="F657" s="170"/>
      <c r="G657" s="171"/>
      <c r="H657" s="11" t="s">
        <v>1494</v>
      </c>
      <c r="I657" s="14">
        <f t="shared" si="18"/>
        <v>1.74</v>
      </c>
      <c r="J657" s="14">
        <v>1.74</v>
      </c>
      <c r="K657" s="121">
        <f t="shared" si="19"/>
        <v>8.6999999999999993</v>
      </c>
      <c r="L657" s="127"/>
    </row>
    <row r="658" spans="1:12" ht="24" customHeight="1">
      <c r="A658" s="126"/>
      <c r="B658" s="119">
        <f>'Tax Invoice'!D654</f>
        <v>2</v>
      </c>
      <c r="C658" s="10" t="s">
        <v>1495</v>
      </c>
      <c r="D658" s="10" t="s">
        <v>1496</v>
      </c>
      <c r="E658" s="130" t="s">
        <v>279</v>
      </c>
      <c r="F658" s="170"/>
      <c r="G658" s="171"/>
      <c r="H658" s="11" t="s">
        <v>1497</v>
      </c>
      <c r="I658" s="14">
        <f t="shared" si="18"/>
        <v>1.94</v>
      </c>
      <c r="J658" s="14">
        <v>1.94</v>
      </c>
      <c r="K658" s="121">
        <f t="shared" si="19"/>
        <v>3.88</v>
      </c>
      <c r="L658" s="127"/>
    </row>
    <row r="659" spans="1:12" ht="24" customHeight="1">
      <c r="A659" s="126"/>
      <c r="B659" s="119">
        <f>'Tax Invoice'!D655</f>
        <v>2</v>
      </c>
      <c r="C659" s="10" t="s">
        <v>1495</v>
      </c>
      <c r="D659" s="10" t="s">
        <v>1496</v>
      </c>
      <c r="E659" s="130" t="s">
        <v>589</v>
      </c>
      <c r="F659" s="170"/>
      <c r="G659" s="171"/>
      <c r="H659" s="11" t="s">
        <v>1497</v>
      </c>
      <c r="I659" s="14">
        <f t="shared" si="18"/>
        <v>1.94</v>
      </c>
      <c r="J659" s="14">
        <v>1.94</v>
      </c>
      <c r="K659" s="121">
        <f t="shared" si="19"/>
        <v>3.88</v>
      </c>
      <c r="L659" s="127"/>
    </row>
    <row r="660" spans="1:12" ht="24" customHeight="1">
      <c r="A660" s="126"/>
      <c r="B660" s="119">
        <f>'Tax Invoice'!D656</f>
        <v>2</v>
      </c>
      <c r="C660" s="10" t="s">
        <v>1495</v>
      </c>
      <c r="D660" s="10" t="s">
        <v>1496</v>
      </c>
      <c r="E660" s="130" t="s">
        <v>1498</v>
      </c>
      <c r="F660" s="170"/>
      <c r="G660" s="171"/>
      <c r="H660" s="11" t="s">
        <v>1497</v>
      </c>
      <c r="I660" s="14">
        <f t="shared" si="18"/>
        <v>1.94</v>
      </c>
      <c r="J660" s="14">
        <v>1.94</v>
      </c>
      <c r="K660" s="121">
        <f t="shared" si="19"/>
        <v>3.88</v>
      </c>
      <c r="L660" s="127"/>
    </row>
    <row r="661" spans="1:12" ht="24" customHeight="1">
      <c r="A661" s="126"/>
      <c r="B661" s="119">
        <f>'Tax Invoice'!D657</f>
        <v>10</v>
      </c>
      <c r="C661" s="10" t="s">
        <v>1499</v>
      </c>
      <c r="D661" s="10" t="s">
        <v>1500</v>
      </c>
      <c r="E661" s="130" t="s">
        <v>28</v>
      </c>
      <c r="F661" s="170" t="s">
        <v>115</v>
      </c>
      <c r="G661" s="171"/>
      <c r="H661" s="11" t="s">
        <v>1501</v>
      </c>
      <c r="I661" s="14">
        <f t="shared" si="18"/>
        <v>0.78</v>
      </c>
      <c r="J661" s="14">
        <v>0.78</v>
      </c>
      <c r="K661" s="121">
        <f t="shared" si="19"/>
        <v>7.8000000000000007</v>
      </c>
      <c r="L661" s="127"/>
    </row>
    <row r="662" spans="1:12" ht="24" customHeight="1">
      <c r="A662" s="126"/>
      <c r="B662" s="119">
        <f>'Tax Invoice'!D658</f>
        <v>10</v>
      </c>
      <c r="C662" s="10" t="s">
        <v>1499</v>
      </c>
      <c r="D662" s="10" t="s">
        <v>1500</v>
      </c>
      <c r="E662" s="130" t="s">
        <v>30</v>
      </c>
      <c r="F662" s="170" t="s">
        <v>115</v>
      </c>
      <c r="G662" s="171"/>
      <c r="H662" s="11" t="s">
        <v>1501</v>
      </c>
      <c r="I662" s="14">
        <f t="shared" ref="I662:I725" si="20">J662*$N$1</f>
        <v>0.78</v>
      </c>
      <c r="J662" s="14">
        <v>0.78</v>
      </c>
      <c r="K662" s="121">
        <f t="shared" ref="K662:K725" si="21">I662*B662</f>
        <v>7.8000000000000007</v>
      </c>
      <c r="L662" s="127"/>
    </row>
    <row r="663" spans="1:12" ht="24" customHeight="1">
      <c r="A663" s="126"/>
      <c r="B663" s="119">
        <f>'Tax Invoice'!D659</f>
        <v>10</v>
      </c>
      <c r="C663" s="10" t="s">
        <v>1502</v>
      </c>
      <c r="D663" s="10" t="s">
        <v>1503</v>
      </c>
      <c r="E663" s="130" t="s">
        <v>28</v>
      </c>
      <c r="F663" s="170"/>
      <c r="G663" s="171"/>
      <c r="H663" s="11" t="s">
        <v>1504</v>
      </c>
      <c r="I663" s="14">
        <f t="shared" si="20"/>
        <v>0.64</v>
      </c>
      <c r="J663" s="14">
        <v>0.64</v>
      </c>
      <c r="K663" s="121">
        <f t="shared" si="21"/>
        <v>6.4</v>
      </c>
      <c r="L663" s="127"/>
    </row>
    <row r="664" spans="1:12" ht="24" customHeight="1">
      <c r="A664" s="126"/>
      <c r="B664" s="119">
        <f>'Tax Invoice'!D660</f>
        <v>10</v>
      </c>
      <c r="C664" s="10" t="s">
        <v>1502</v>
      </c>
      <c r="D664" s="10" t="s">
        <v>1503</v>
      </c>
      <c r="E664" s="130" t="s">
        <v>30</v>
      </c>
      <c r="F664" s="170"/>
      <c r="G664" s="171"/>
      <c r="H664" s="11" t="s">
        <v>1504</v>
      </c>
      <c r="I664" s="14">
        <f t="shared" si="20"/>
        <v>0.64</v>
      </c>
      <c r="J664" s="14">
        <v>0.64</v>
      </c>
      <c r="K664" s="121">
        <f t="shared" si="21"/>
        <v>6.4</v>
      </c>
      <c r="L664" s="127"/>
    </row>
    <row r="665" spans="1:12" ht="24" customHeight="1">
      <c r="A665" s="126"/>
      <c r="B665" s="119">
        <f>'Tax Invoice'!D661</f>
        <v>10</v>
      </c>
      <c r="C665" s="10" t="s">
        <v>1502</v>
      </c>
      <c r="D665" s="10" t="s">
        <v>1503</v>
      </c>
      <c r="E665" s="130" t="s">
        <v>31</v>
      </c>
      <c r="F665" s="170"/>
      <c r="G665" s="171"/>
      <c r="H665" s="11" t="s">
        <v>1504</v>
      </c>
      <c r="I665" s="14">
        <f t="shared" si="20"/>
        <v>0.64</v>
      </c>
      <c r="J665" s="14">
        <v>0.64</v>
      </c>
      <c r="K665" s="121">
        <f t="shared" si="21"/>
        <v>6.4</v>
      </c>
      <c r="L665" s="127"/>
    </row>
    <row r="666" spans="1:12" ht="24" customHeight="1">
      <c r="A666" s="126"/>
      <c r="B666" s="119">
        <f>'Tax Invoice'!D662</f>
        <v>10</v>
      </c>
      <c r="C666" s="10" t="s">
        <v>1502</v>
      </c>
      <c r="D666" s="10" t="s">
        <v>1503</v>
      </c>
      <c r="E666" s="130" t="s">
        <v>95</v>
      </c>
      <c r="F666" s="170"/>
      <c r="G666" s="171"/>
      <c r="H666" s="11" t="s">
        <v>1504</v>
      </c>
      <c r="I666" s="14">
        <f t="shared" si="20"/>
        <v>0.64</v>
      </c>
      <c r="J666" s="14">
        <v>0.64</v>
      </c>
      <c r="K666" s="121">
        <f t="shared" si="21"/>
        <v>6.4</v>
      </c>
      <c r="L666" s="127"/>
    </row>
    <row r="667" spans="1:12" ht="24" customHeight="1">
      <c r="A667" s="126"/>
      <c r="B667" s="119">
        <f>'Tax Invoice'!D663</f>
        <v>10</v>
      </c>
      <c r="C667" s="10" t="s">
        <v>1502</v>
      </c>
      <c r="D667" s="10" t="s">
        <v>1503</v>
      </c>
      <c r="E667" s="130" t="s">
        <v>32</v>
      </c>
      <c r="F667" s="170"/>
      <c r="G667" s="171"/>
      <c r="H667" s="11" t="s">
        <v>1504</v>
      </c>
      <c r="I667" s="14">
        <f t="shared" si="20"/>
        <v>0.64</v>
      </c>
      <c r="J667" s="14">
        <v>0.64</v>
      </c>
      <c r="K667" s="121">
        <f t="shared" si="21"/>
        <v>6.4</v>
      </c>
      <c r="L667" s="127"/>
    </row>
    <row r="668" spans="1:12" ht="24" customHeight="1">
      <c r="A668" s="126"/>
      <c r="B668" s="119">
        <f>'Tax Invoice'!D664</f>
        <v>10</v>
      </c>
      <c r="C668" s="10" t="s">
        <v>1502</v>
      </c>
      <c r="D668" s="10" t="s">
        <v>1503</v>
      </c>
      <c r="E668" s="130" t="s">
        <v>98</v>
      </c>
      <c r="F668" s="170"/>
      <c r="G668" s="171"/>
      <c r="H668" s="11" t="s">
        <v>1504</v>
      </c>
      <c r="I668" s="14">
        <f t="shared" si="20"/>
        <v>0.64</v>
      </c>
      <c r="J668" s="14">
        <v>0.64</v>
      </c>
      <c r="K668" s="121">
        <f t="shared" si="21"/>
        <v>6.4</v>
      </c>
      <c r="L668" s="127"/>
    </row>
    <row r="669" spans="1:12" ht="24" customHeight="1">
      <c r="A669" s="126"/>
      <c r="B669" s="119">
        <f>'Tax Invoice'!D665</f>
        <v>10</v>
      </c>
      <c r="C669" s="10" t="s">
        <v>1502</v>
      </c>
      <c r="D669" s="10" t="s">
        <v>1503</v>
      </c>
      <c r="E669" s="130" t="s">
        <v>33</v>
      </c>
      <c r="F669" s="170"/>
      <c r="G669" s="171"/>
      <c r="H669" s="11" t="s">
        <v>1504</v>
      </c>
      <c r="I669" s="14">
        <f t="shared" si="20"/>
        <v>0.64</v>
      </c>
      <c r="J669" s="14">
        <v>0.64</v>
      </c>
      <c r="K669" s="121">
        <f t="shared" si="21"/>
        <v>6.4</v>
      </c>
      <c r="L669" s="127"/>
    </row>
    <row r="670" spans="1:12" ht="24" customHeight="1">
      <c r="A670" s="126"/>
      <c r="B670" s="119">
        <f>'Tax Invoice'!D666</f>
        <v>10</v>
      </c>
      <c r="C670" s="10" t="s">
        <v>1502</v>
      </c>
      <c r="D670" s="10" t="s">
        <v>1503</v>
      </c>
      <c r="E670" s="130" t="s">
        <v>34</v>
      </c>
      <c r="F670" s="170"/>
      <c r="G670" s="171"/>
      <c r="H670" s="11" t="s">
        <v>1504</v>
      </c>
      <c r="I670" s="14">
        <f t="shared" si="20"/>
        <v>0.64</v>
      </c>
      <c r="J670" s="14">
        <v>0.64</v>
      </c>
      <c r="K670" s="121">
        <f t="shared" si="21"/>
        <v>6.4</v>
      </c>
      <c r="L670" s="127"/>
    </row>
    <row r="671" spans="1:12" ht="24" customHeight="1">
      <c r="A671" s="126"/>
      <c r="B671" s="119">
        <f>'Tax Invoice'!D667</f>
        <v>10</v>
      </c>
      <c r="C671" s="10" t="s">
        <v>1502</v>
      </c>
      <c r="D671" s="10" t="s">
        <v>1503</v>
      </c>
      <c r="E671" s="130" t="s">
        <v>54</v>
      </c>
      <c r="F671" s="170"/>
      <c r="G671" s="171"/>
      <c r="H671" s="11" t="s">
        <v>1504</v>
      </c>
      <c r="I671" s="14">
        <f t="shared" si="20"/>
        <v>0.64</v>
      </c>
      <c r="J671" s="14">
        <v>0.64</v>
      </c>
      <c r="K671" s="121">
        <f t="shared" si="21"/>
        <v>6.4</v>
      </c>
      <c r="L671" s="127"/>
    </row>
    <row r="672" spans="1:12" ht="24" customHeight="1">
      <c r="A672" s="126"/>
      <c r="B672" s="119">
        <f>'Tax Invoice'!D668</f>
        <v>5</v>
      </c>
      <c r="C672" s="10" t="s">
        <v>1505</v>
      </c>
      <c r="D672" s="10" t="s">
        <v>1506</v>
      </c>
      <c r="E672" s="130" t="s">
        <v>279</v>
      </c>
      <c r="F672" s="170"/>
      <c r="G672" s="171"/>
      <c r="H672" s="11" t="s">
        <v>1507</v>
      </c>
      <c r="I672" s="14">
        <f t="shared" si="20"/>
        <v>1.94</v>
      </c>
      <c r="J672" s="14">
        <v>1.94</v>
      </c>
      <c r="K672" s="121">
        <f t="shared" si="21"/>
        <v>9.6999999999999993</v>
      </c>
      <c r="L672" s="127"/>
    </row>
    <row r="673" spans="1:12" ht="24" customHeight="1">
      <c r="A673" s="126"/>
      <c r="B673" s="119">
        <f>'Tax Invoice'!D669</f>
        <v>5</v>
      </c>
      <c r="C673" s="10" t="s">
        <v>1505</v>
      </c>
      <c r="D673" s="10" t="s">
        <v>1506</v>
      </c>
      <c r="E673" s="130" t="s">
        <v>679</v>
      </c>
      <c r="F673" s="170"/>
      <c r="G673" s="171"/>
      <c r="H673" s="11" t="s">
        <v>1507</v>
      </c>
      <c r="I673" s="14">
        <f t="shared" si="20"/>
        <v>1.94</v>
      </c>
      <c r="J673" s="14">
        <v>1.94</v>
      </c>
      <c r="K673" s="121">
        <f t="shared" si="21"/>
        <v>9.6999999999999993</v>
      </c>
      <c r="L673" s="127"/>
    </row>
    <row r="674" spans="1:12" ht="24" customHeight="1">
      <c r="A674" s="126"/>
      <c r="B674" s="119">
        <f>'Tax Invoice'!D670</f>
        <v>5</v>
      </c>
      <c r="C674" s="10" t="s">
        <v>1505</v>
      </c>
      <c r="D674" s="10" t="s">
        <v>1506</v>
      </c>
      <c r="E674" s="130" t="s">
        <v>277</v>
      </c>
      <c r="F674" s="170"/>
      <c r="G674" s="171"/>
      <c r="H674" s="11" t="s">
        <v>1507</v>
      </c>
      <c r="I674" s="14">
        <f t="shared" si="20"/>
        <v>1.94</v>
      </c>
      <c r="J674" s="14">
        <v>1.94</v>
      </c>
      <c r="K674" s="121">
        <f t="shared" si="21"/>
        <v>9.6999999999999993</v>
      </c>
      <c r="L674" s="127"/>
    </row>
    <row r="675" spans="1:12" ht="24" customHeight="1">
      <c r="A675" s="126"/>
      <c r="B675" s="119">
        <f>'Tax Invoice'!D671</f>
        <v>5</v>
      </c>
      <c r="C675" s="10" t="s">
        <v>1505</v>
      </c>
      <c r="D675" s="10" t="s">
        <v>1506</v>
      </c>
      <c r="E675" s="130" t="s">
        <v>278</v>
      </c>
      <c r="F675" s="170"/>
      <c r="G675" s="171"/>
      <c r="H675" s="11" t="s">
        <v>1507</v>
      </c>
      <c r="I675" s="14">
        <f t="shared" si="20"/>
        <v>1.94</v>
      </c>
      <c r="J675" s="14">
        <v>1.94</v>
      </c>
      <c r="K675" s="121">
        <f t="shared" si="21"/>
        <v>9.6999999999999993</v>
      </c>
      <c r="L675" s="127"/>
    </row>
    <row r="676" spans="1:12" ht="24" customHeight="1">
      <c r="A676" s="126"/>
      <c r="B676" s="119">
        <f>'Tax Invoice'!D672</f>
        <v>5</v>
      </c>
      <c r="C676" s="10" t="s">
        <v>1505</v>
      </c>
      <c r="D676" s="10" t="s">
        <v>1506</v>
      </c>
      <c r="E676" s="130" t="s">
        <v>804</v>
      </c>
      <c r="F676" s="170"/>
      <c r="G676" s="171"/>
      <c r="H676" s="11" t="s">
        <v>1507</v>
      </c>
      <c r="I676" s="14">
        <f t="shared" si="20"/>
        <v>1.94</v>
      </c>
      <c r="J676" s="14">
        <v>1.94</v>
      </c>
      <c r="K676" s="121">
        <f t="shared" si="21"/>
        <v>9.6999999999999993</v>
      </c>
      <c r="L676" s="127"/>
    </row>
    <row r="677" spans="1:12" ht="24" customHeight="1">
      <c r="A677" s="126"/>
      <c r="B677" s="119">
        <f>'Tax Invoice'!D673</f>
        <v>10</v>
      </c>
      <c r="C677" s="10" t="s">
        <v>1508</v>
      </c>
      <c r="D677" s="10" t="s">
        <v>1509</v>
      </c>
      <c r="E677" s="130" t="s">
        <v>279</v>
      </c>
      <c r="F677" s="170"/>
      <c r="G677" s="171"/>
      <c r="H677" s="11" t="s">
        <v>1510</v>
      </c>
      <c r="I677" s="14">
        <f t="shared" si="20"/>
        <v>1.95</v>
      </c>
      <c r="J677" s="14">
        <v>1.95</v>
      </c>
      <c r="K677" s="121">
        <f t="shared" si="21"/>
        <v>19.5</v>
      </c>
      <c r="L677" s="127"/>
    </row>
    <row r="678" spans="1:12" ht="24" customHeight="1">
      <c r="A678" s="126"/>
      <c r="B678" s="119">
        <f>'Tax Invoice'!D674</f>
        <v>10</v>
      </c>
      <c r="C678" s="10" t="s">
        <v>1508</v>
      </c>
      <c r="D678" s="10" t="s">
        <v>1509</v>
      </c>
      <c r="E678" s="130" t="s">
        <v>278</v>
      </c>
      <c r="F678" s="170"/>
      <c r="G678" s="171"/>
      <c r="H678" s="11" t="s">
        <v>1510</v>
      </c>
      <c r="I678" s="14">
        <f t="shared" si="20"/>
        <v>1.95</v>
      </c>
      <c r="J678" s="14">
        <v>1.95</v>
      </c>
      <c r="K678" s="121">
        <f t="shared" si="21"/>
        <v>19.5</v>
      </c>
      <c r="L678" s="127"/>
    </row>
    <row r="679" spans="1:12" ht="24" customHeight="1">
      <c r="A679" s="126"/>
      <c r="B679" s="119">
        <f>'Tax Invoice'!D675</f>
        <v>5</v>
      </c>
      <c r="C679" s="10" t="s">
        <v>501</v>
      </c>
      <c r="D679" s="10" t="s">
        <v>502</v>
      </c>
      <c r="E679" s="130"/>
      <c r="F679" s="170"/>
      <c r="G679" s="171"/>
      <c r="H679" s="11" t="s">
        <v>503</v>
      </c>
      <c r="I679" s="14">
        <f t="shared" si="20"/>
        <v>3.94</v>
      </c>
      <c r="J679" s="14">
        <v>3.94</v>
      </c>
      <c r="K679" s="121">
        <f t="shared" si="21"/>
        <v>19.7</v>
      </c>
      <c r="L679" s="127"/>
    </row>
    <row r="680" spans="1:12" ht="24" customHeight="1">
      <c r="A680" s="126"/>
      <c r="B680" s="119">
        <f>'Tax Invoice'!D676</f>
        <v>5</v>
      </c>
      <c r="C680" s="10" t="s">
        <v>398</v>
      </c>
      <c r="D680" s="10" t="s">
        <v>399</v>
      </c>
      <c r="E680" s="130"/>
      <c r="F680" s="170"/>
      <c r="G680" s="171"/>
      <c r="H680" s="11" t="s">
        <v>400</v>
      </c>
      <c r="I680" s="14">
        <f t="shared" si="20"/>
        <v>3.94</v>
      </c>
      <c r="J680" s="14">
        <v>3.94</v>
      </c>
      <c r="K680" s="121">
        <f t="shared" si="21"/>
        <v>19.7</v>
      </c>
      <c r="L680" s="127"/>
    </row>
    <row r="681" spans="1:12" ht="24" customHeight="1">
      <c r="A681" s="126"/>
      <c r="B681" s="119">
        <f>'Tax Invoice'!D677</f>
        <v>10</v>
      </c>
      <c r="C681" s="10" t="s">
        <v>1511</v>
      </c>
      <c r="D681" s="10" t="s">
        <v>1512</v>
      </c>
      <c r="E681" s="130"/>
      <c r="F681" s="170"/>
      <c r="G681" s="171"/>
      <c r="H681" s="11" t="s">
        <v>1513</v>
      </c>
      <c r="I681" s="14">
        <f t="shared" si="20"/>
        <v>1.99</v>
      </c>
      <c r="J681" s="14">
        <v>1.99</v>
      </c>
      <c r="K681" s="121">
        <f t="shared" si="21"/>
        <v>19.899999999999999</v>
      </c>
      <c r="L681" s="127"/>
    </row>
    <row r="682" spans="1:12" ht="24" customHeight="1">
      <c r="A682" s="126"/>
      <c r="B682" s="119">
        <f>'Tax Invoice'!D678</f>
        <v>5</v>
      </c>
      <c r="C682" s="10" t="s">
        <v>1514</v>
      </c>
      <c r="D682" s="10" t="s">
        <v>1515</v>
      </c>
      <c r="E682" s="130"/>
      <c r="F682" s="170"/>
      <c r="G682" s="171"/>
      <c r="H682" s="11" t="s">
        <v>1516</v>
      </c>
      <c r="I682" s="14">
        <f t="shared" si="20"/>
        <v>2.37</v>
      </c>
      <c r="J682" s="14">
        <v>2.37</v>
      </c>
      <c r="K682" s="121">
        <f t="shared" si="21"/>
        <v>11.850000000000001</v>
      </c>
      <c r="L682" s="127"/>
    </row>
    <row r="683" spans="1:12" ht="24" customHeight="1">
      <c r="A683" s="126"/>
      <c r="B683" s="119">
        <f>'Tax Invoice'!D679</f>
        <v>5</v>
      </c>
      <c r="C683" s="10" t="s">
        <v>1517</v>
      </c>
      <c r="D683" s="10" t="s">
        <v>1518</v>
      </c>
      <c r="E683" s="130" t="s">
        <v>279</v>
      </c>
      <c r="F683" s="170"/>
      <c r="G683" s="171"/>
      <c r="H683" s="11" t="s">
        <v>1519</v>
      </c>
      <c r="I683" s="14">
        <f t="shared" si="20"/>
        <v>1.96</v>
      </c>
      <c r="J683" s="14">
        <v>1.96</v>
      </c>
      <c r="K683" s="121">
        <f t="shared" si="21"/>
        <v>9.8000000000000007</v>
      </c>
      <c r="L683" s="127"/>
    </row>
    <row r="684" spans="1:12" ht="24" customHeight="1">
      <c r="A684" s="126"/>
      <c r="B684" s="119">
        <f>'Tax Invoice'!D680</f>
        <v>5</v>
      </c>
      <c r="C684" s="10" t="s">
        <v>1520</v>
      </c>
      <c r="D684" s="10" t="s">
        <v>1521</v>
      </c>
      <c r="E684" s="130" t="s">
        <v>279</v>
      </c>
      <c r="F684" s="170"/>
      <c r="G684" s="171"/>
      <c r="H684" s="11" t="s">
        <v>1522</v>
      </c>
      <c r="I684" s="14">
        <f t="shared" si="20"/>
        <v>2.94</v>
      </c>
      <c r="J684" s="14">
        <v>2.94</v>
      </c>
      <c r="K684" s="121">
        <f t="shared" si="21"/>
        <v>14.7</v>
      </c>
      <c r="L684" s="127"/>
    </row>
    <row r="685" spans="1:12" ht="24" customHeight="1">
      <c r="A685" s="126"/>
      <c r="B685" s="119">
        <f>'Tax Invoice'!D681</f>
        <v>5</v>
      </c>
      <c r="C685" s="10" t="s">
        <v>1523</v>
      </c>
      <c r="D685" s="10" t="s">
        <v>1524</v>
      </c>
      <c r="E685" s="130"/>
      <c r="F685" s="170"/>
      <c r="G685" s="171"/>
      <c r="H685" s="11" t="s">
        <v>1525</v>
      </c>
      <c r="I685" s="14">
        <f t="shared" si="20"/>
        <v>2.94</v>
      </c>
      <c r="J685" s="14">
        <v>2.94</v>
      </c>
      <c r="K685" s="121">
        <f t="shared" si="21"/>
        <v>14.7</v>
      </c>
      <c r="L685" s="127"/>
    </row>
    <row r="686" spans="1:12" ht="24" customHeight="1">
      <c r="A686" s="126"/>
      <c r="B686" s="119">
        <f>'Tax Invoice'!D682</f>
        <v>2</v>
      </c>
      <c r="C686" s="10" t="s">
        <v>1526</v>
      </c>
      <c r="D686" s="10" t="s">
        <v>1527</v>
      </c>
      <c r="E686" s="130"/>
      <c r="F686" s="170"/>
      <c r="G686" s="171"/>
      <c r="H686" s="11" t="s">
        <v>1528</v>
      </c>
      <c r="I686" s="14">
        <f t="shared" si="20"/>
        <v>3.24</v>
      </c>
      <c r="J686" s="14">
        <v>3.24</v>
      </c>
      <c r="K686" s="121">
        <f t="shared" si="21"/>
        <v>6.48</v>
      </c>
      <c r="L686" s="127"/>
    </row>
    <row r="687" spans="1:12" ht="36" customHeight="1">
      <c r="A687" s="126"/>
      <c r="B687" s="119">
        <f>'Tax Invoice'!D683</f>
        <v>2</v>
      </c>
      <c r="C687" s="10" t="s">
        <v>1529</v>
      </c>
      <c r="D687" s="10" t="s">
        <v>1530</v>
      </c>
      <c r="E687" s="130" t="s">
        <v>823</v>
      </c>
      <c r="F687" s="170"/>
      <c r="G687" s="171"/>
      <c r="H687" s="11" t="s">
        <v>1531</v>
      </c>
      <c r="I687" s="14">
        <f t="shared" si="20"/>
        <v>6.29</v>
      </c>
      <c r="J687" s="14">
        <v>6.29</v>
      </c>
      <c r="K687" s="121">
        <f t="shared" si="21"/>
        <v>12.58</v>
      </c>
      <c r="L687" s="127"/>
    </row>
    <row r="688" spans="1:12" ht="36" customHeight="1">
      <c r="A688" s="126"/>
      <c r="B688" s="119">
        <f>'Tax Invoice'!D684</f>
        <v>5</v>
      </c>
      <c r="C688" s="10" t="s">
        <v>1529</v>
      </c>
      <c r="D688" s="10" t="s">
        <v>1530</v>
      </c>
      <c r="E688" s="130" t="s">
        <v>1532</v>
      </c>
      <c r="F688" s="170"/>
      <c r="G688" s="171"/>
      <c r="H688" s="11" t="s">
        <v>1531</v>
      </c>
      <c r="I688" s="14">
        <f t="shared" si="20"/>
        <v>6.29</v>
      </c>
      <c r="J688" s="14">
        <v>6.29</v>
      </c>
      <c r="K688" s="121">
        <f t="shared" si="21"/>
        <v>31.45</v>
      </c>
      <c r="L688" s="127"/>
    </row>
    <row r="689" spans="1:12" ht="12.75" customHeight="1">
      <c r="A689" s="126"/>
      <c r="B689" s="119">
        <f>'Tax Invoice'!D685</f>
        <v>10</v>
      </c>
      <c r="C689" s="10" t="s">
        <v>1533</v>
      </c>
      <c r="D689" s="10" t="s">
        <v>1534</v>
      </c>
      <c r="E689" s="130" t="s">
        <v>837</v>
      </c>
      <c r="F689" s="170"/>
      <c r="G689" s="171"/>
      <c r="H689" s="11" t="s">
        <v>1535</v>
      </c>
      <c r="I689" s="14">
        <f t="shared" si="20"/>
        <v>0.74</v>
      </c>
      <c r="J689" s="14">
        <v>0.74</v>
      </c>
      <c r="K689" s="121">
        <f t="shared" si="21"/>
        <v>7.4</v>
      </c>
      <c r="L689" s="127"/>
    </row>
    <row r="690" spans="1:12" ht="12.75" customHeight="1">
      <c r="A690" s="126"/>
      <c r="B690" s="119">
        <f>'Tax Invoice'!D686</f>
        <v>10</v>
      </c>
      <c r="C690" s="10" t="s">
        <v>1533</v>
      </c>
      <c r="D690" s="10" t="s">
        <v>1536</v>
      </c>
      <c r="E690" s="130" t="s">
        <v>785</v>
      </c>
      <c r="F690" s="170"/>
      <c r="G690" s="171"/>
      <c r="H690" s="11" t="s">
        <v>1535</v>
      </c>
      <c r="I690" s="14">
        <f t="shared" si="20"/>
        <v>0.75</v>
      </c>
      <c r="J690" s="14">
        <v>0.75</v>
      </c>
      <c r="K690" s="121">
        <f t="shared" si="21"/>
        <v>7.5</v>
      </c>
      <c r="L690" s="127"/>
    </row>
    <row r="691" spans="1:12" ht="12.75" customHeight="1">
      <c r="A691" s="126"/>
      <c r="B691" s="119">
        <f>'Tax Invoice'!D687</f>
        <v>10</v>
      </c>
      <c r="C691" s="10" t="s">
        <v>1533</v>
      </c>
      <c r="D691" s="10" t="s">
        <v>1537</v>
      </c>
      <c r="E691" s="130" t="s">
        <v>972</v>
      </c>
      <c r="F691" s="170"/>
      <c r="G691" s="171"/>
      <c r="H691" s="11" t="s">
        <v>1535</v>
      </c>
      <c r="I691" s="14">
        <f t="shared" si="20"/>
        <v>0.75</v>
      </c>
      <c r="J691" s="14">
        <v>0.75</v>
      </c>
      <c r="K691" s="121">
        <f t="shared" si="21"/>
        <v>7.5</v>
      </c>
      <c r="L691" s="127"/>
    </row>
    <row r="692" spans="1:12" ht="12.75" customHeight="1">
      <c r="A692" s="126"/>
      <c r="B692" s="119">
        <f>'Tax Invoice'!D688</f>
        <v>10</v>
      </c>
      <c r="C692" s="10" t="s">
        <v>1533</v>
      </c>
      <c r="D692" s="10" t="s">
        <v>1538</v>
      </c>
      <c r="E692" s="130" t="s">
        <v>1025</v>
      </c>
      <c r="F692" s="170"/>
      <c r="G692" s="171"/>
      <c r="H692" s="11" t="s">
        <v>1535</v>
      </c>
      <c r="I692" s="14">
        <f t="shared" si="20"/>
        <v>0.75</v>
      </c>
      <c r="J692" s="14">
        <v>0.75</v>
      </c>
      <c r="K692" s="121">
        <f t="shared" si="21"/>
        <v>7.5</v>
      </c>
      <c r="L692" s="127"/>
    </row>
    <row r="693" spans="1:12" ht="12.75" customHeight="1">
      <c r="A693" s="126"/>
      <c r="B693" s="119">
        <f>'Tax Invoice'!D689</f>
        <v>10</v>
      </c>
      <c r="C693" s="10" t="s">
        <v>1533</v>
      </c>
      <c r="D693" s="10" t="s">
        <v>1539</v>
      </c>
      <c r="E693" s="130" t="s">
        <v>745</v>
      </c>
      <c r="F693" s="170"/>
      <c r="G693" s="171"/>
      <c r="H693" s="11" t="s">
        <v>1535</v>
      </c>
      <c r="I693" s="14">
        <f t="shared" si="20"/>
        <v>0.75</v>
      </c>
      <c r="J693" s="14">
        <v>0.75</v>
      </c>
      <c r="K693" s="121">
        <f t="shared" si="21"/>
        <v>7.5</v>
      </c>
      <c r="L693" s="127"/>
    </row>
    <row r="694" spans="1:12" ht="12.75" customHeight="1">
      <c r="A694" s="126"/>
      <c r="B694" s="119">
        <f>'Tax Invoice'!D690</f>
        <v>10</v>
      </c>
      <c r="C694" s="10" t="s">
        <v>1533</v>
      </c>
      <c r="D694" s="10" t="s">
        <v>1540</v>
      </c>
      <c r="E694" s="130" t="s">
        <v>733</v>
      </c>
      <c r="F694" s="170"/>
      <c r="G694" s="171"/>
      <c r="H694" s="11" t="s">
        <v>1535</v>
      </c>
      <c r="I694" s="14">
        <f t="shared" si="20"/>
        <v>0.75</v>
      </c>
      <c r="J694" s="14">
        <v>0.75</v>
      </c>
      <c r="K694" s="121">
        <f t="shared" si="21"/>
        <v>7.5</v>
      </c>
      <c r="L694" s="127"/>
    </row>
    <row r="695" spans="1:12" ht="24" customHeight="1">
      <c r="A695" s="126"/>
      <c r="B695" s="119">
        <f>'Tax Invoice'!D691</f>
        <v>5</v>
      </c>
      <c r="C695" s="10" t="s">
        <v>1541</v>
      </c>
      <c r="D695" s="10" t="s">
        <v>1542</v>
      </c>
      <c r="E695" s="130" t="s">
        <v>30</v>
      </c>
      <c r="F695" s="170" t="s">
        <v>279</v>
      </c>
      <c r="G695" s="171"/>
      <c r="H695" s="11" t="s">
        <v>1543</v>
      </c>
      <c r="I695" s="14">
        <f t="shared" si="20"/>
        <v>2.76</v>
      </c>
      <c r="J695" s="14">
        <v>2.76</v>
      </c>
      <c r="K695" s="121">
        <f t="shared" si="21"/>
        <v>13.799999999999999</v>
      </c>
      <c r="L695" s="127"/>
    </row>
    <row r="696" spans="1:12" ht="24" customHeight="1">
      <c r="A696" s="126"/>
      <c r="B696" s="119">
        <f>'Tax Invoice'!D692</f>
        <v>5</v>
      </c>
      <c r="C696" s="10" t="s">
        <v>1541</v>
      </c>
      <c r="D696" s="10" t="s">
        <v>1542</v>
      </c>
      <c r="E696" s="130" t="s">
        <v>30</v>
      </c>
      <c r="F696" s="170" t="s">
        <v>679</v>
      </c>
      <c r="G696" s="171"/>
      <c r="H696" s="11" t="s">
        <v>1543</v>
      </c>
      <c r="I696" s="14">
        <f t="shared" si="20"/>
        <v>2.76</v>
      </c>
      <c r="J696" s="14">
        <v>2.76</v>
      </c>
      <c r="K696" s="121">
        <f t="shared" si="21"/>
        <v>13.799999999999999</v>
      </c>
      <c r="L696" s="127"/>
    </row>
    <row r="697" spans="1:12" ht="24" customHeight="1">
      <c r="A697" s="126"/>
      <c r="B697" s="119">
        <f>'Tax Invoice'!D693</f>
        <v>5</v>
      </c>
      <c r="C697" s="10" t="s">
        <v>1541</v>
      </c>
      <c r="D697" s="10" t="s">
        <v>1542</v>
      </c>
      <c r="E697" s="130" t="s">
        <v>30</v>
      </c>
      <c r="F697" s="170" t="s">
        <v>277</v>
      </c>
      <c r="G697" s="171"/>
      <c r="H697" s="11" t="s">
        <v>1543</v>
      </c>
      <c r="I697" s="14">
        <f t="shared" si="20"/>
        <v>2.76</v>
      </c>
      <c r="J697" s="14">
        <v>2.76</v>
      </c>
      <c r="K697" s="121">
        <f t="shared" si="21"/>
        <v>13.799999999999999</v>
      </c>
      <c r="L697" s="127"/>
    </row>
    <row r="698" spans="1:12" ht="24" customHeight="1">
      <c r="A698" s="126"/>
      <c r="B698" s="119">
        <f>'Tax Invoice'!D694</f>
        <v>10</v>
      </c>
      <c r="C698" s="10" t="s">
        <v>1544</v>
      </c>
      <c r="D698" s="10" t="s">
        <v>1545</v>
      </c>
      <c r="E698" s="130" t="s">
        <v>28</v>
      </c>
      <c r="F698" s="170" t="s">
        <v>279</v>
      </c>
      <c r="G698" s="171"/>
      <c r="H698" s="11" t="s">
        <v>1546</v>
      </c>
      <c r="I698" s="14">
        <f t="shared" si="20"/>
        <v>2.6</v>
      </c>
      <c r="J698" s="14">
        <v>2.6</v>
      </c>
      <c r="K698" s="121">
        <f t="shared" si="21"/>
        <v>26</v>
      </c>
      <c r="L698" s="127"/>
    </row>
    <row r="699" spans="1:12" ht="24" customHeight="1">
      <c r="A699" s="126"/>
      <c r="B699" s="119">
        <f>'Tax Invoice'!D695</f>
        <v>2</v>
      </c>
      <c r="C699" s="10" t="s">
        <v>1544</v>
      </c>
      <c r="D699" s="10" t="s">
        <v>1545</v>
      </c>
      <c r="E699" s="130" t="s">
        <v>28</v>
      </c>
      <c r="F699" s="170" t="s">
        <v>679</v>
      </c>
      <c r="G699" s="171"/>
      <c r="H699" s="11" t="s">
        <v>1546</v>
      </c>
      <c r="I699" s="14">
        <f t="shared" si="20"/>
        <v>2.6</v>
      </c>
      <c r="J699" s="14">
        <v>2.6</v>
      </c>
      <c r="K699" s="121">
        <f t="shared" si="21"/>
        <v>5.2</v>
      </c>
      <c r="L699" s="127"/>
    </row>
    <row r="700" spans="1:12" ht="24" customHeight="1">
      <c r="A700" s="126"/>
      <c r="B700" s="119">
        <f>'Tax Invoice'!D696</f>
        <v>2</v>
      </c>
      <c r="C700" s="10" t="s">
        <v>1544</v>
      </c>
      <c r="D700" s="10" t="s">
        <v>1545</v>
      </c>
      <c r="E700" s="130" t="s">
        <v>28</v>
      </c>
      <c r="F700" s="170" t="s">
        <v>277</v>
      </c>
      <c r="G700" s="171"/>
      <c r="H700" s="11" t="s">
        <v>1546</v>
      </c>
      <c r="I700" s="14">
        <f t="shared" si="20"/>
        <v>2.6</v>
      </c>
      <c r="J700" s="14">
        <v>2.6</v>
      </c>
      <c r="K700" s="121">
        <f t="shared" si="21"/>
        <v>5.2</v>
      </c>
      <c r="L700" s="127"/>
    </row>
    <row r="701" spans="1:12" ht="24" customHeight="1">
      <c r="A701" s="126"/>
      <c r="B701" s="119">
        <f>'Tax Invoice'!D697</f>
        <v>2</v>
      </c>
      <c r="C701" s="10" t="s">
        <v>1544</v>
      </c>
      <c r="D701" s="10" t="s">
        <v>1545</v>
      </c>
      <c r="E701" s="130" t="s">
        <v>28</v>
      </c>
      <c r="F701" s="170" t="s">
        <v>278</v>
      </c>
      <c r="G701" s="171"/>
      <c r="H701" s="11" t="s">
        <v>1546</v>
      </c>
      <c r="I701" s="14">
        <f t="shared" si="20"/>
        <v>2.6</v>
      </c>
      <c r="J701" s="14">
        <v>2.6</v>
      </c>
      <c r="K701" s="121">
        <f t="shared" si="21"/>
        <v>5.2</v>
      </c>
      <c r="L701" s="127"/>
    </row>
    <row r="702" spans="1:12" ht="24" customHeight="1">
      <c r="A702" s="126"/>
      <c r="B702" s="119">
        <f>'Tax Invoice'!D698</f>
        <v>2</v>
      </c>
      <c r="C702" s="10" t="s">
        <v>1544</v>
      </c>
      <c r="D702" s="10" t="s">
        <v>1545</v>
      </c>
      <c r="E702" s="130" t="s">
        <v>28</v>
      </c>
      <c r="F702" s="170" t="s">
        <v>804</v>
      </c>
      <c r="G702" s="171"/>
      <c r="H702" s="11" t="s">
        <v>1546</v>
      </c>
      <c r="I702" s="14">
        <f t="shared" si="20"/>
        <v>2.6</v>
      </c>
      <c r="J702" s="14">
        <v>2.6</v>
      </c>
      <c r="K702" s="121">
        <f t="shared" si="21"/>
        <v>5.2</v>
      </c>
      <c r="L702" s="127"/>
    </row>
    <row r="703" spans="1:12" ht="24" customHeight="1">
      <c r="A703" s="126"/>
      <c r="B703" s="119">
        <f>'Tax Invoice'!D699</f>
        <v>10</v>
      </c>
      <c r="C703" s="10" t="s">
        <v>1544</v>
      </c>
      <c r="D703" s="10" t="s">
        <v>1545</v>
      </c>
      <c r="E703" s="130" t="s">
        <v>30</v>
      </c>
      <c r="F703" s="170" t="s">
        <v>279</v>
      </c>
      <c r="G703" s="171"/>
      <c r="H703" s="11" t="s">
        <v>1546</v>
      </c>
      <c r="I703" s="14">
        <f t="shared" si="20"/>
        <v>2.6</v>
      </c>
      <c r="J703" s="14">
        <v>2.6</v>
      </c>
      <c r="K703" s="121">
        <f t="shared" si="21"/>
        <v>26</v>
      </c>
      <c r="L703" s="127"/>
    </row>
    <row r="704" spans="1:12" ht="24" customHeight="1">
      <c r="A704" s="126"/>
      <c r="B704" s="119">
        <f>'Tax Invoice'!D700</f>
        <v>2</v>
      </c>
      <c r="C704" s="10" t="s">
        <v>1544</v>
      </c>
      <c r="D704" s="10" t="s">
        <v>1545</v>
      </c>
      <c r="E704" s="130" t="s">
        <v>30</v>
      </c>
      <c r="F704" s="170" t="s">
        <v>679</v>
      </c>
      <c r="G704" s="171"/>
      <c r="H704" s="11" t="s">
        <v>1546</v>
      </c>
      <c r="I704" s="14">
        <f t="shared" si="20"/>
        <v>2.6</v>
      </c>
      <c r="J704" s="14">
        <v>2.6</v>
      </c>
      <c r="K704" s="121">
        <f t="shared" si="21"/>
        <v>5.2</v>
      </c>
      <c r="L704" s="127"/>
    </row>
    <row r="705" spans="1:12" ht="24" customHeight="1">
      <c r="A705" s="126"/>
      <c r="B705" s="119">
        <f>'Tax Invoice'!D701</f>
        <v>2</v>
      </c>
      <c r="C705" s="10" t="s">
        <v>1544</v>
      </c>
      <c r="D705" s="10" t="s">
        <v>1545</v>
      </c>
      <c r="E705" s="130" t="s">
        <v>30</v>
      </c>
      <c r="F705" s="170" t="s">
        <v>277</v>
      </c>
      <c r="G705" s="171"/>
      <c r="H705" s="11" t="s">
        <v>1546</v>
      </c>
      <c r="I705" s="14">
        <f t="shared" si="20"/>
        <v>2.6</v>
      </c>
      <c r="J705" s="14">
        <v>2.6</v>
      </c>
      <c r="K705" s="121">
        <f t="shared" si="21"/>
        <v>5.2</v>
      </c>
      <c r="L705" s="127"/>
    </row>
    <row r="706" spans="1:12" ht="24" customHeight="1">
      <c r="A706" s="126"/>
      <c r="B706" s="119">
        <f>'Tax Invoice'!D702</f>
        <v>2</v>
      </c>
      <c r="C706" s="10" t="s">
        <v>1544</v>
      </c>
      <c r="D706" s="10" t="s">
        <v>1545</v>
      </c>
      <c r="E706" s="130" t="s">
        <v>30</v>
      </c>
      <c r="F706" s="170" t="s">
        <v>278</v>
      </c>
      <c r="G706" s="171"/>
      <c r="H706" s="11" t="s">
        <v>1546</v>
      </c>
      <c r="I706" s="14">
        <f t="shared" si="20"/>
        <v>2.6</v>
      </c>
      <c r="J706" s="14">
        <v>2.6</v>
      </c>
      <c r="K706" s="121">
        <f t="shared" si="21"/>
        <v>5.2</v>
      </c>
      <c r="L706" s="127"/>
    </row>
    <row r="707" spans="1:12" ht="24" customHeight="1">
      <c r="A707" s="126"/>
      <c r="B707" s="119">
        <f>'Tax Invoice'!D703</f>
        <v>2</v>
      </c>
      <c r="C707" s="10" t="s">
        <v>1544</v>
      </c>
      <c r="D707" s="10" t="s">
        <v>1545</v>
      </c>
      <c r="E707" s="130" t="s">
        <v>30</v>
      </c>
      <c r="F707" s="170" t="s">
        <v>804</v>
      </c>
      <c r="G707" s="171"/>
      <c r="H707" s="11" t="s">
        <v>1546</v>
      </c>
      <c r="I707" s="14">
        <f t="shared" si="20"/>
        <v>2.6</v>
      </c>
      <c r="J707" s="14">
        <v>2.6</v>
      </c>
      <c r="K707" s="121">
        <f t="shared" si="21"/>
        <v>5.2</v>
      </c>
      <c r="L707" s="127"/>
    </row>
    <row r="708" spans="1:12" ht="24" customHeight="1">
      <c r="A708" s="126"/>
      <c r="B708" s="119">
        <f>'Tax Invoice'!D704</f>
        <v>10</v>
      </c>
      <c r="C708" s="10" t="s">
        <v>1544</v>
      </c>
      <c r="D708" s="10" t="s">
        <v>1545</v>
      </c>
      <c r="E708" s="130" t="s">
        <v>31</v>
      </c>
      <c r="F708" s="170" t="s">
        <v>279</v>
      </c>
      <c r="G708" s="171"/>
      <c r="H708" s="11" t="s">
        <v>1546</v>
      </c>
      <c r="I708" s="14">
        <f t="shared" si="20"/>
        <v>2.6</v>
      </c>
      <c r="J708" s="14">
        <v>2.6</v>
      </c>
      <c r="K708" s="121">
        <f t="shared" si="21"/>
        <v>26</v>
      </c>
      <c r="L708" s="127"/>
    </row>
    <row r="709" spans="1:12" ht="24" customHeight="1">
      <c r="A709" s="126"/>
      <c r="B709" s="119">
        <f>'Tax Invoice'!D705</f>
        <v>2</v>
      </c>
      <c r="C709" s="10" t="s">
        <v>1544</v>
      </c>
      <c r="D709" s="10" t="s">
        <v>1545</v>
      </c>
      <c r="E709" s="130" t="s">
        <v>31</v>
      </c>
      <c r="F709" s="170" t="s">
        <v>679</v>
      </c>
      <c r="G709" s="171"/>
      <c r="H709" s="11" t="s">
        <v>1546</v>
      </c>
      <c r="I709" s="14">
        <f t="shared" si="20"/>
        <v>2.6</v>
      </c>
      <c r="J709" s="14">
        <v>2.6</v>
      </c>
      <c r="K709" s="121">
        <f t="shared" si="21"/>
        <v>5.2</v>
      </c>
      <c r="L709" s="127"/>
    </row>
    <row r="710" spans="1:12" ht="24" customHeight="1">
      <c r="A710" s="126"/>
      <c r="B710" s="119">
        <f>'Tax Invoice'!D706</f>
        <v>2</v>
      </c>
      <c r="C710" s="10" t="s">
        <v>1544</v>
      </c>
      <c r="D710" s="10" t="s">
        <v>1545</v>
      </c>
      <c r="E710" s="130" t="s">
        <v>31</v>
      </c>
      <c r="F710" s="170" t="s">
        <v>277</v>
      </c>
      <c r="G710" s="171"/>
      <c r="H710" s="11" t="s">
        <v>1546</v>
      </c>
      <c r="I710" s="14">
        <f t="shared" si="20"/>
        <v>2.6</v>
      </c>
      <c r="J710" s="14">
        <v>2.6</v>
      </c>
      <c r="K710" s="121">
        <f t="shared" si="21"/>
        <v>5.2</v>
      </c>
      <c r="L710" s="127"/>
    </row>
    <row r="711" spans="1:12" ht="24" customHeight="1">
      <c r="A711" s="126"/>
      <c r="B711" s="119">
        <f>'Tax Invoice'!D707</f>
        <v>2</v>
      </c>
      <c r="C711" s="10" t="s">
        <v>1544</v>
      </c>
      <c r="D711" s="10" t="s">
        <v>1545</v>
      </c>
      <c r="E711" s="130" t="s">
        <v>31</v>
      </c>
      <c r="F711" s="170" t="s">
        <v>278</v>
      </c>
      <c r="G711" s="171"/>
      <c r="H711" s="11" t="s">
        <v>1546</v>
      </c>
      <c r="I711" s="14">
        <f t="shared" si="20"/>
        <v>2.6</v>
      </c>
      <c r="J711" s="14">
        <v>2.6</v>
      </c>
      <c r="K711" s="121">
        <f t="shared" si="21"/>
        <v>5.2</v>
      </c>
      <c r="L711" s="127"/>
    </row>
    <row r="712" spans="1:12" ht="24" customHeight="1">
      <c r="A712" s="126"/>
      <c r="B712" s="119">
        <f>'Tax Invoice'!D708</f>
        <v>2</v>
      </c>
      <c r="C712" s="10" t="s">
        <v>1544</v>
      </c>
      <c r="D712" s="10" t="s">
        <v>1545</v>
      </c>
      <c r="E712" s="130" t="s">
        <v>31</v>
      </c>
      <c r="F712" s="170" t="s">
        <v>804</v>
      </c>
      <c r="G712" s="171"/>
      <c r="H712" s="11" t="s">
        <v>1546</v>
      </c>
      <c r="I712" s="14">
        <f t="shared" si="20"/>
        <v>2.6</v>
      </c>
      <c r="J712" s="14">
        <v>2.6</v>
      </c>
      <c r="K712" s="121">
        <f t="shared" si="21"/>
        <v>5.2</v>
      </c>
      <c r="L712" s="127"/>
    </row>
    <row r="713" spans="1:12" ht="24" customHeight="1">
      <c r="A713" s="126"/>
      <c r="B713" s="119">
        <f>'Tax Invoice'!D709</f>
        <v>2</v>
      </c>
      <c r="C713" s="10" t="s">
        <v>1544</v>
      </c>
      <c r="D713" s="10" t="s">
        <v>1545</v>
      </c>
      <c r="E713" s="130" t="s">
        <v>95</v>
      </c>
      <c r="F713" s="170" t="s">
        <v>279</v>
      </c>
      <c r="G713" s="171"/>
      <c r="H713" s="11" t="s">
        <v>1546</v>
      </c>
      <c r="I713" s="14">
        <f t="shared" si="20"/>
        <v>2.6</v>
      </c>
      <c r="J713" s="14">
        <v>2.6</v>
      </c>
      <c r="K713" s="121">
        <f t="shared" si="21"/>
        <v>5.2</v>
      </c>
      <c r="L713" s="127"/>
    </row>
    <row r="714" spans="1:12" ht="24" customHeight="1">
      <c r="A714" s="126"/>
      <c r="B714" s="119">
        <f>'Tax Invoice'!D710</f>
        <v>0</v>
      </c>
      <c r="C714" s="10" t="s">
        <v>1544</v>
      </c>
      <c r="D714" s="10" t="s">
        <v>1545</v>
      </c>
      <c r="E714" s="130" t="s">
        <v>95</v>
      </c>
      <c r="F714" s="170" t="s">
        <v>679</v>
      </c>
      <c r="G714" s="171"/>
      <c r="H714" s="11" t="s">
        <v>1546</v>
      </c>
      <c r="I714" s="14">
        <f t="shared" si="20"/>
        <v>2.6</v>
      </c>
      <c r="J714" s="14">
        <v>2.6</v>
      </c>
      <c r="K714" s="121">
        <f t="shared" si="21"/>
        <v>0</v>
      </c>
      <c r="L714" s="127"/>
    </row>
    <row r="715" spans="1:12" ht="24" customHeight="1">
      <c r="A715" s="126"/>
      <c r="B715" s="119">
        <f>'Tax Invoice'!D711</f>
        <v>2</v>
      </c>
      <c r="C715" s="10" t="s">
        <v>1544</v>
      </c>
      <c r="D715" s="10" t="s">
        <v>1545</v>
      </c>
      <c r="E715" s="130" t="s">
        <v>95</v>
      </c>
      <c r="F715" s="170" t="s">
        <v>277</v>
      </c>
      <c r="G715" s="171"/>
      <c r="H715" s="11" t="s">
        <v>1546</v>
      </c>
      <c r="I715" s="14">
        <f t="shared" si="20"/>
        <v>2.6</v>
      </c>
      <c r="J715" s="14">
        <v>2.6</v>
      </c>
      <c r="K715" s="121">
        <f t="shared" si="21"/>
        <v>5.2</v>
      </c>
      <c r="L715" s="127"/>
    </row>
    <row r="716" spans="1:12" ht="24" customHeight="1">
      <c r="A716" s="126"/>
      <c r="B716" s="119">
        <f>'Tax Invoice'!D712</f>
        <v>2</v>
      </c>
      <c r="C716" s="10" t="s">
        <v>1544</v>
      </c>
      <c r="D716" s="10" t="s">
        <v>1545</v>
      </c>
      <c r="E716" s="130" t="s">
        <v>95</v>
      </c>
      <c r="F716" s="170" t="s">
        <v>278</v>
      </c>
      <c r="G716" s="171"/>
      <c r="H716" s="11" t="s">
        <v>1546</v>
      </c>
      <c r="I716" s="14">
        <f t="shared" si="20"/>
        <v>2.6</v>
      </c>
      <c r="J716" s="14">
        <v>2.6</v>
      </c>
      <c r="K716" s="121">
        <f t="shared" si="21"/>
        <v>5.2</v>
      </c>
      <c r="L716" s="127"/>
    </row>
    <row r="717" spans="1:12" ht="24" customHeight="1">
      <c r="A717" s="126"/>
      <c r="B717" s="119">
        <f>'Tax Invoice'!D713</f>
        <v>2</v>
      </c>
      <c r="C717" s="10" t="s">
        <v>1544</v>
      </c>
      <c r="D717" s="10" t="s">
        <v>1545</v>
      </c>
      <c r="E717" s="130" t="s">
        <v>32</v>
      </c>
      <c r="F717" s="170" t="s">
        <v>279</v>
      </c>
      <c r="G717" s="171"/>
      <c r="H717" s="11" t="s">
        <v>1546</v>
      </c>
      <c r="I717" s="14">
        <f t="shared" si="20"/>
        <v>2.6</v>
      </c>
      <c r="J717" s="14">
        <v>2.6</v>
      </c>
      <c r="K717" s="121">
        <f t="shared" si="21"/>
        <v>5.2</v>
      </c>
      <c r="L717" s="127"/>
    </row>
    <row r="718" spans="1:12" ht="24" customHeight="1">
      <c r="A718" s="126"/>
      <c r="B718" s="119">
        <f>'Tax Invoice'!D714</f>
        <v>2</v>
      </c>
      <c r="C718" s="10" t="s">
        <v>1544</v>
      </c>
      <c r="D718" s="10" t="s">
        <v>1545</v>
      </c>
      <c r="E718" s="130" t="s">
        <v>32</v>
      </c>
      <c r="F718" s="170" t="s">
        <v>679</v>
      </c>
      <c r="G718" s="171"/>
      <c r="H718" s="11" t="s">
        <v>1546</v>
      </c>
      <c r="I718" s="14">
        <f t="shared" si="20"/>
        <v>2.6</v>
      </c>
      <c r="J718" s="14">
        <v>2.6</v>
      </c>
      <c r="K718" s="121">
        <f t="shared" si="21"/>
        <v>5.2</v>
      </c>
      <c r="L718" s="127"/>
    </row>
    <row r="719" spans="1:12" ht="24" customHeight="1">
      <c r="A719" s="126"/>
      <c r="B719" s="119">
        <f>'Tax Invoice'!D715</f>
        <v>2</v>
      </c>
      <c r="C719" s="10" t="s">
        <v>1544</v>
      </c>
      <c r="D719" s="10" t="s">
        <v>1545</v>
      </c>
      <c r="E719" s="130" t="s">
        <v>32</v>
      </c>
      <c r="F719" s="170" t="s">
        <v>277</v>
      </c>
      <c r="G719" s="171"/>
      <c r="H719" s="11" t="s">
        <v>1546</v>
      </c>
      <c r="I719" s="14">
        <f t="shared" si="20"/>
        <v>2.6</v>
      </c>
      <c r="J719" s="14">
        <v>2.6</v>
      </c>
      <c r="K719" s="121">
        <f t="shared" si="21"/>
        <v>5.2</v>
      </c>
      <c r="L719" s="127"/>
    </row>
    <row r="720" spans="1:12" ht="24" customHeight="1">
      <c r="A720" s="126"/>
      <c r="B720" s="119">
        <f>'Tax Invoice'!D716</f>
        <v>2</v>
      </c>
      <c r="C720" s="10" t="s">
        <v>1544</v>
      </c>
      <c r="D720" s="10" t="s">
        <v>1545</v>
      </c>
      <c r="E720" s="130" t="s">
        <v>32</v>
      </c>
      <c r="F720" s="170" t="s">
        <v>278</v>
      </c>
      <c r="G720" s="171"/>
      <c r="H720" s="11" t="s">
        <v>1546</v>
      </c>
      <c r="I720" s="14">
        <f t="shared" si="20"/>
        <v>2.6</v>
      </c>
      <c r="J720" s="14">
        <v>2.6</v>
      </c>
      <c r="K720" s="121">
        <f t="shared" si="21"/>
        <v>5.2</v>
      </c>
      <c r="L720" s="127"/>
    </row>
    <row r="721" spans="1:12" ht="24" customHeight="1">
      <c r="A721" s="126"/>
      <c r="B721" s="119">
        <f>'Tax Invoice'!D717</f>
        <v>2</v>
      </c>
      <c r="C721" s="10" t="s">
        <v>1544</v>
      </c>
      <c r="D721" s="10" t="s">
        <v>1545</v>
      </c>
      <c r="E721" s="130" t="s">
        <v>32</v>
      </c>
      <c r="F721" s="170" t="s">
        <v>804</v>
      </c>
      <c r="G721" s="171"/>
      <c r="H721" s="11" t="s">
        <v>1546</v>
      </c>
      <c r="I721" s="14">
        <f t="shared" si="20"/>
        <v>2.6</v>
      </c>
      <c r="J721" s="14">
        <v>2.6</v>
      </c>
      <c r="K721" s="121">
        <f t="shared" si="21"/>
        <v>5.2</v>
      </c>
      <c r="L721" s="127"/>
    </row>
    <row r="722" spans="1:12" ht="24" customHeight="1">
      <c r="A722" s="126"/>
      <c r="B722" s="119">
        <f>'Tax Invoice'!D718</f>
        <v>5</v>
      </c>
      <c r="C722" s="10" t="s">
        <v>1544</v>
      </c>
      <c r="D722" s="10" t="s">
        <v>1547</v>
      </c>
      <c r="E722" s="130" t="s">
        <v>33</v>
      </c>
      <c r="F722" s="170" t="s">
        <v>279</v>
      </c>
      <c r="G722" s="171"/>
      <c r="H722" s="11" t="s">
        <v>1546</v>
      </c>
      <c r="I722" s="14">
        <f t="shared" si="20"/>
        <v>2.75</v>
      </c>
      <c r="J722" s="14">
        <v>2.75</v>
      </c>
      <c r="K722" s="121">
        <f t="shared" si="21"/>
        <v>13.75</v>
      </c>
      <c r="L722" s="127"/>
    </row>
    <row r="723" spans="1:12" ht="24" customHeight="1">
      <c r="A723" s="126"/>
      <c r="B723" s="119">
        <f>'Tax Invoice'!D719</f>
        <v>5</v>
      </c>
      <c r="C723" s="10" t="s">
        <v>1544</v>
      </c>
      <c r="D723" s="10" t="s">
        <v>1547</v>
      </c>
      <c r="E723" s="130" t="s">
        <v>33</v>
      </c>
      <c r="F723" s="170" t="s">
        <v>679</v>
      </c>
      <c r="G723" s="171"/>
      <c r="H723" s="11" t="s">
        <v>1546</v>
      </c>
      <c r="I723" s="14">
        <f t="shared" si="20"/>
        <v>2.75</v>
      </c>
      <c r="J723" s="14">
        <v>2.75</v>
      </c>
      <c r="K723" s="121">
        <f t="shared" si="21"/>
        <v>13.75</v>
      </c>
      <c r="L723" s="127"/>
    </row>
    <row r="724" spans="1:12" ht="24" customHeight="1">
      <c r="A724" s="126"/>
      <c r="B724" s="119">
        <f>'Tax Invoice'!D720</f>
        <v>5</v>
      </c>
      <c r="C724" s="10" t="s">
        <v>1544</v>
      </c>
      <c r="D724" s="10" t="s">
        <v>1547</v>
      </c>
      <c r="E724" s="130" t="s">
        <v>33</v>
      </c>
      <c r="F724" s="170" t="s">
        <v>277</v>
      </c>
      <c r="G724" s="171"/>
      <c r="H724" s="11" t="s">
        <v>1546</v>
      </c>
      <c r="I724" s="14">
        <f t="shared" si="20"/>
        <v>2.75</v>
      </c>
      <c r="J724" s="14">
        <v>2.75</v>
      </c>
      <c r="K724" s="121">
        <f t="shared" si="21"/>
        <v>13.75</v>
      </c>
      <c r="L724" s="127"/>
    </row>
    <row r="725" spans="1:12" ht="24" customHeight="1">
      <c r="A725" s="126"/>
      <c r="B725" s="119">
        <f>'Tax Invoice'!D721</f>
        <v>10</v>
      </c>
      <c r="C725" s="10" t="s">
        <v>1544</v>
      </c>
      <c r="D725" s="10" t="s">
        <v>1547</v>
      </c>
      <c r="E725" s="130" t="s">
        <v>33</v>
      </c>
      <c r="F725" s="170" t="s">
        <v>278</v>
      </c>
      <c r="G725" s="171"/>
      <c r="H725" s="11" t="s">
        <v>1546</v>
      </c>
      <c r="I725" s="14">
        <f t="shared" si="20"/>
        <v>2.75</v>
      </c>
      <c r="J725" s="14">
        <v>2.75</v>
      </c>
      <c r="K725" s="121">
        <f t="shared" si="21"/>
        <v>27.5</v>
      </c>
      <c r="L725" s="127"/>
    </row>
    <row r="726" spans="1:12" ht="24" customHeight="1">
      <c r="A726" s="126"/>
      <c r="B726" s="119">
        <f>'Tax Invoice'!D722</f>
        <v>5</v>
      </c>
      <c r="C726" s="10" t="s">
        <v>1544</v>
      </c>
      <c r="D726" s="10" t="s">
        <v>1547</v>
      </c>
      <c r="E726" s="130" t="s">
        <v>33</v>
      </c>
      <c r="F726" s="170" t="s">
        <v>804</v>
      </c>
      <c r="G726" s="171"/>
      <c r="H726" s="11" t="s">
        <v>1546</v>
      </c>
      <c r="I726" s="14">
        <f t="shared" ref="I726:I780" si="22">J726*$N$1</f>
        <v>2.75</v>
      </c>
      <c r="J726" s="14">
        <v>2.75</v>
      </c>
      <c r="K726" s="121">
        <f t="shared" ref="K726:K783" si="23">I726*B726</f>
        <v>13.75</v>
      </c>
      <c r="L726" s="127"/>
    </row>
    <row r="727" spans="1:12" ht="24" customHeight="1">
      <c r="A727" s="126"/>
      <c r="B727" s="119">
        <f>'Tax Invoice'!D723</f>
        <v>5</v>
      </c>
      <c r="C727" s="10" t="s">
        <v>1544</v>
      </c>
      <c r="D727" s="10" t="s">
        <v>1547</v>
      </c>
      <c r="E727" s="130" t="s">
        <v>34</v>
      </c>
      <c r="F727" s="170" t="s">
        <v>279</v>
      </c>
      <c r="G727" s="171"/>
      <c r="H727" s="11" t="s">
        <v>1546</v>
      </c>
      <c r="I727" s="14">
        <f t="shared" si="22"/>
        <v>2.75</v>
      </c>
      <c r="J727" s="14">
        <v>2.75</v>
      </c>
      <c r="K727" s="121">
        <f t="shared" si="23"/>
        <v>13.75</v>
      </c>
      <c r="L727" s="127"/>
    </row>
    <row r="728" spans="1:12" ht="24" customHeight="1">
      <c r="A728" s="126"/>
      <c r="B728" s="119">
        <f>'Tax Invoice'!D724</f>
        <v>5</v>
      </c>
      <c r="C728" s="10" t="s">
        <v>1544</v>
      </c>
      <c r="D728" s="10" t="s">
        <v>1547</v>
      </c>
      <c r="E728" s="130" t="s">
        <v>34</v>
      </c>
      <c r="F728" s="170" t="s">
        <v>679</v>
      </c>
      <c r="G728" s="171"/>
      <c r="H728" s="11" t="s">
        <v>1546</v>
      </c>
      <c r="I728" s="14">
        <f t="shared" si="22"/>
        <v>2.75</v>
      </c>
      <c r="J728" s="14">
        <v>2.75</v>
      </c>
      <c r="K728" s="121">
        <f t="shared" si="23"/>
        <v>13.75</v>
      </c>
      <c r="L728" s="127"/>
    </row>
    <row r="729" spans="1:12" ht="24" customHeight="1">
      <c r="A729" s="126"/>
      <c r="B729" s="119">
        <f>'Tax Invoice'!D725</f>
        <v>5</v>
      </c>
      <c r="C729" s="10" t="s">
        <v>1544</v>
      </c>
      <c r="D729" s="10" t="s">
        <v>1547</v>
      </c>
      <c r="E729" s="130" t="s">
        <v>34</v>
      </c>
      <c r="F729" s="170" t="s">
        <v>277</v>
      </c>
      <c r="G729" s="171"/>
      <c r="H729" s="11" t="s">
        <v>1546</v>
      </c>
      <c r="I729" s="14">
        <f t="shared" si="22"/>
        <v>2.75</v>
      </c>
      <c r="J729" s="14">
        <v>2.75</v>
      </c>
      <c r="K729" s="121">
        <f t="shared" si="23"/>
        <v>13.75</v>
      </c>
      <c r="L729" s="127"/>
    </row>
    <row r="730" spans="1:12" ht="24" customHeight="1">
      <c r="A730" s="126"/>
      <c r="B730" s="119">
        <f>'Tax Invoice'!D726</f>
        <v>5</v>
      </c>
      <c r="C730" s="10" t="s">
        <v>1544</v>
      </c>
      <c r="D730" s="10" t="s">
        <v>1547</v>
      </c>
      <c r="E730" s="130" t="s">
        <v>34</v>
      </c>
      <c r="F730" s="170" t="s">
        <v>278</v>
      </c>
      <c r="G730" s="171"/>
      <c r="H730" s="11" t="s">
        <v>1546</v>
      </c>
      <c r="I730" s="14">
        <f t="shared" si="22"/>
        <v>2.75</v>
      </c>
      <c r="J730" s="14">
        <v>2.75</v>
      </c>
      <c r="K730" s="121">
        <f t="shared" si="23"/>
        <v>13.75</v>
      </c>
      <c r="L730" s="127"/>
    </row>
    <row r="731" spans="1:12" ht="24" customHeight="1">
      <c r="A731" s="126"/>
      <c r="B731" s="119">
        <f>'Tax Invoice'!D727</f>
        <v>2</v>
      </c>
      <c r="C731" s="10" t="s">
        <v>1544</v>
      </c>
      <c r="D731" s="10" t="s">
        <v>1548</v>
      </c>
      <c r="E731" s="130" t="s">
        <v>39</v>
      </c>
      <c r="F731" s="170" t="s">
        <v>279</v>
      </c>
      <c r="G731" s="171"/>
      <c r="H731" s="11" t="s">
        <v>1546</v>
      </c>
      <c r="I731" s="14">
        <f t="shared" si="22"/>
        <v>2.89</v>
      </c>
      <c r="J731" s="14">
        <v>2.89</v>
      </c>
      <c r="K731" s="121">
        <f t="shared" si="23"/>
        <v>5.78</v>
      </c>
      <c r="L731" s="127"/>
    </row>
    <row r="732" spans="1:12" ht="24" customHeight="1">
      <c r="A732" s="126"/>
      <c r="B732" s="119">
        <f>'Tax Invoice'!D728</f>
        <v>2</v>
      </c>
      <c r="C732" s="10" t="s">
        <v>1544</v>
      </c>
      <c r="D732" s="10" t="s">
        <v>1548</v>
      </c>
      <c r="E732" s="130" t="s">
        <v>39</v>
      </c>
      <c r="F732" s="170" t="s">
        <v>679</v>
      </c>
      <c r="G732" s="171"/>
      <c r="H732" s="11" t="s">
        <v>1546</v>
      </c>
      <c r="I732" s="14">
        <f t="shared" si="22"/>
        <v>2.89</v>
      </c>
      <c r="J732" s="14">
        <v>2.89</v>
      </c>
      <c r="K732" s="121">
        <f t="shared" si="23"/>
        <v>5.78</v>
      </c>
      <c r="L732" s="127"/>
    </row>
    <row r="733" spans="1:12" ht="24" customHeight="1">
      <c r="A733" s="126"/>
      <c r="B733" s="119">
        <f>'Tax Invoice'!D729</f>
        <v>2</v>
      </c>
      <c r="C733" s="10" t="s">
        <v>1544</v>
      </c>
      <c r="D733" s="10" t="s">
        <v>1548</v>
      </c>
      <c r="E733" s="130" t="s">
        <v>39</v>
      </c>
      <c r="F733" s="170" t="s">
        <v>277</v>
      </c>
      <c r="G733" s="171"/>
      <c r="H733" s="11" t="s">
        <v>1546</v>
      </c>
      <c r="I733" s="14">
        <f t="shared" si="22"/>
        <v>2.89</v>
      </c>
      <c r="J733" s="14">
        <v>2.89</v>
      </c>
      <c r="K733" s="121">
        <f t="shared" si="23"/>
        <v>5.78</v>
      </c>
      <c r="L733" s="127"/>
    </row>
    <row r="734" spans="1:12" ht="24" customHeight="1">
      <c r="A734" s="126"/>
      <c r="B734" s="119">
        <f>'Tax Invoice'!D730</f>
        <v>2</v>
      </c>
      <c r="C734" s="10" t="s">
        <v>1544</v>
      </c>
      <c r="D734" s="10" t="s">
        <v>1548</v>
      </c>
      <c r="E734" s="130" t="s">
        <v>39</v>
      </c>
      <c r="F734" s="170" t="s">
        <v>278</v>
      </c>
      <c r="G734" s="171"/>
      <c r="H734" s="11" t="s">
        <v>1546</v>
      </c>
      <c r="I734" s="14">
        <f t="shared" si="22"/>
        <v>2.89</v>
      </c>
      <c r="J734" s="14">
        <v>2.89</v>
      </c>
      <c r="K734" s="121">
        <f t="shared" si="23"/>
        <v>5.78</v>
      </c>
      <c r="L734" s="127"/>
    </row>
    <row r="735" spans="1:12" ht="24" customHeight="1">
      <c r="A735" s="126"/>
      <c r="B735" s="119">
        <f>'Tax Invoice'!D731</f>
        <v>2</v>
      </c>
      <c r="C735" s="10" t="s">
        <v>1544</v>
      </c>
      <c r="D735" s="10" t="s">
        <v>1548</v>
      </c>
      <c r="E735" s="130" t="s">
        <v>39</v>
      </c>
      <c r="F735" s="170" t="s">
        <v>804</v>
      </c>
      <c r="G735" s="171"/>
      <c r="H735" s="11" t="s">
        <v>1546</v>
      </c>
      <c r="I735" s="14">
        <f t="shared" si="22"/>
        <v>2.89</v>
      </c>
      <c r="J735" s="14">
        <v>2.89</v>
      </c>
      <c r="K735" s="121">
        <f t="shared" si="23"/>
        <v>5.78</v>
      </c>
      <c r="L735" s="127"/>
    </row>
    <row r="736" spans="1:12" ht="24" customHeight="1">
      <c r="A736" s="126"/>
      <c r="B736" s="119">
        <f>'Tax Invoice'!D732</f>
        <v>2</v>
      </c>
      <c r="C736" s="10" t="s">
        <v>1544</v>
      </c>
      <c r="D736" s="10" t="s">
        <v>1548</v>
      </c>
      <c r="E736" s="130" t="s">
        <v>40</v>
      </c>
      <c r="F736" s="170" t="s">
        <v>279</v>
      </c>
      <c r="G736" s="171"/>
      <c r="H736" s="11" t="s">
        <v>1546</v>
      </c>
      <c r="I736" s="14">
        <f t="shared" si="22"/>
        <v>2.89</v>
      </c>
      <c r="J736" s="14">
        <v>2.89</v>
      </c>
      <c r="K736" s="121">
        <f t="shared" si="23"/>
        <v>5.78</v>
      </c>
      <c r="L736" s="127"/>
    </row>
    <row r="737" spans="1:12" ht="24" customHeight="1">
      <c r="A737" s="126"/>
      <c r="B737" s="119">
        <f>'Tax Invoice'!D733</f>
        <v>2</v>
      </c>
      <c r="C737" s="10" t="s">
        <v>1544</v>
      </c>
      <c r="D737" s="10" t="s">
        <v>1548</v>
      </c>
      <c r="E737" s="130" t="s">
        <v>40</v>
      </c>
      <c r="F737" s="170" t="s">
        <v>679</v>
      </c>
      <c r="G737" s="171"/>
      <c r="H737" s="11" t="s">
        <v>1546</v>
      </c>
      <c r="I737" s="14">
        <f t="shared" si="22"/>
        <v>2.89</v>
      </c>
      <c r="J737" s="14">
        <v>2.89</v>
      </c>
      <c r="K737" s="121">
        <f t="shared" si="23"/>
        <v>5.78</v>
      </c>
      <c r="L737" s="127"/>
    </row>
    <row r="738" spans="1:12" ht="24" customHeight="1">
      <c r="A738" s="126"/>
      <c r="B738" s="119">
        <f>'Tax Invoice'!D734</f>
        <v>2</v>
      </c>
      <c r="C738" s="10" t="s">
        <v>1544</v>
      </c>
      <c r="D738" s="10" t="s">
        <v>1548</v>
      </c>
      <c r="E738" s="130" t="s">
        <v>40</v>
      </c>
      <c r="F738" s="170" t="s">
        <v>277</v>
      </c>
      <c r="G738" s="171"/>
      <c r="H738" s="11" t="s">
        <v>1546</v>
      </c>
      <c r="I738" s="14">
        <f t="shared" si="22"/>
        <v>2.89</v>
      </c>
      <c r="J738" s="14">
        <v>2.89</v>
      </c>
      <c r="K738" s="121">
        <f t="shared" si="23"/>
        <v>5.78</v>
      </c>
      <c r="L738" s="127"/>
    </row>
    <row r="739" spans="1:12" ht="24" customHeight="1">
      <c r="A739" s="126"/>
      <c r="B739" s="119">
        <f>'Tax Invoice'!D735</f>
        <v>2</v>
      </c>
      <c r="C739" s="10" t="s">
        <v>1544</v>
      </c>
      <c r="D739" s="10" t="s">
        <v>1548</v>
      </c>
      <c r="E739" s="130" t="s">
        <v>40</v>
      </c>
      <c r="F739" s="170" t="s">
        <v>278</v>
      </c>
      <c r="G739" s="171"/>
      <c r="H739" s="11" t="s">
        <v>1546</v>
      </c>
      <c r="I739" s="14">
        <f t="shared" si="22"/>
        <v>2.89</v>
      </c>
      <c r="J739" s="14">
        <v>2.89</v>
      </c>
      <c r="K739" s="121">
        <f t="shared" si="23"/>
        <v>5.78</v>
      </c>
      <c r="L739" s="127"/>
    </row>
    <row r="740" spans="1:12" ht="24" customHeight="1">
      <c r="A740" s="126"/>
      <c r="B740" s="119">
        <f>'Tax Invoice'!D736</f>
        <v>2</v>
      </c>
      <c r="C740" s="10" t="s">
        <v>1544</v>
      </c>
      <c r="D740" s="10" t="s">
        <v>1548</v>
      </c>
      <c r="E740" s="130" t="s">
        <v>40</v>
      </c>
      <c r="F740" s="170" t="s">
        <v>804</v>
      </c>
      <c r="G740" s="171"/>
      <c r="H740" s="11" t="s">
        <v>1546</v>
      </c>
      <c r="I740" s="14">
        <f t="shared" si="22"/>
        <v>2.89</v>
      </c>
      <c r="J740" s="14">
        <v>2.89</v>
      </c>
      <c r="K740" s="121">
        <f t="shared" si="23"/>
        <v>5.78</v>
      </c>
      <c r="L740" s="127"/>
    </row>
    <row r="741" spans="1:12" ht="24" customHeight="1">
      <c r="A741" s="126"/>
      <c r="B741" s="119">
        <f>'Tax Invoice'!D737</f>
        <v>2</v>
      </c>
      <c r="C741" s="10" t="s">
        <v>1544</v>
      </c>
      <c r="D741" s="10" t="s">
        <v>1548</v>
      </c>
      <c r="E741" s="130" t="s">
        <v>42</v>
      </c>
      <c r="F741" s="170" t="s">
        <v>279</v>
      </c>
      <c r="G741" s="171"/>
      <c r="H741" s="11" t="s">
        <v>1546</v>
      </c>
      <c r="I741" s="14">
        <f t="shared" si="22"/>
        <v>2.89</v>
      </c>
      <c r="J741" s="14">
        <v>2.89</v>
      </c>
      <c r="K741" s="121">
        <f t="shared" si="23"/>
        <v>5.78</v>
      </c>
      <c r="L741" s="127"/>
    </row>
    <row r="742" spans="1:12" ht="24" customHeight="1">
      <c r="A742" s="126"/>
      <c r="B742" s="119">
        <f>'Tax Invoice'!D738</f>
        <v>2</v>
      </c>
      <c r="C742" s="10" t="s">
        <v>1544</v>
      </c>
      <c r="D742" s="10" t="s">
        <v>1548</v>
      </c>
      <c r="E742" s="130" t="s">
        <v>42</v>
      </c>
      <c r="F742" s="170" t="s">
        <v>679</v>
      </c>
      <c r="G742" s="171"/>
      <c r="H742" s="11" t="s">
        <v>1546</v>
      </c>
      <c r="I742" s="14">
        <f t="shared" si="22"/>
        <v>2.89</v>
      </c>
      <c r="J742" s="14">
        <v>2.89</v>
      </c>
      <c r="K742" s="121">
        <f t="shared" si="23"/>
        <v>5.78</v>
      </c>
      <c r="L742" s="127"/>
    </row>
    <row r="743" spans="1:12" ht="24" customHeight="1">
      <c r="A743" s="126"/>
      <c r="B743" s="119">
        <f>'Tax Invoice'!D739</f>
        <v>2</v>
      </c>
      <c r="C743" s="10" t="s">
        <v>1544</v>
      </c>
      <c r="D743" s="10" t="s">
        <v>1548</v>
      </c>
      <c r="E743" s="130" t="s">
        <v>42</v>
      </c>
      <c r="F743" s="170" t="s">
        <v>277</v>
      </c>
      <c r="G743" s="171"/>
      <c r="H743" s="11" t="s">
        <v>1546</v>
      </c>
      <c r="I743" s="14">
        <f t="shared" si="22"/>
        <v>2.89</v>
      </c>
      <c r="J743" s="14">
        <v>2.89</v>
      </c>
      <c r="K743" s="121">
        <f t="shared" si="23"/>
        <v>5.78</v>
      </c>
      <c r="L743" s="127"/>
    </row>
    <row r="744" spans="1:12" ht="24" customHeight="1">
      <c r="A744" s="126"/>
      <c r="B744" s="119">
        <f>'Tax Invoice'!D740</f>
        <v>2</v>
      </c>
      <c r="C744" s="10" t="s">
        <v>1544</v>
      </c>
      <c r="D744" s="10" t="s">
        <v>1548</v>
      </c>
      <c r="E744" s="130" t="s">
        <v>42</v>
      </c>
      <c r="F744" s="170" t="s">
        <v>278</v>
      </c>
      <c r="G744" s="171"/>
      <c r="H744" s="11" t="s">
        <v>1546</v>
      </c>
      <c r="I744" s="14">
        <f t="shared" si="22"/>
        <v>2.89</v>
      </c>
      <c r="J744" s="14">
        <v>2.89</v>
      </c>
      <c r="K744" s="121">
        <f t="shared" si="23"/>
        <v>5.78</v>
      </c>
      <c r="L744" s="127"/>
    </row>
    <row r="745" spans="1:12" ht="24" customHeight="1">
      <c r="A745" s="126"/>
      <c r="B745" s="119">
        <f>'Tax Invoice'!D741</f>
        <v>2</v>
      </c>
      <c r="C745" s="10" t="s">
        <v>1544</v>
      </c>
      <c r="D745" s="10" t="s">
        <v>1548</v>
      </c>
      <c r="E745" s="130" t="s">
        <v>42</v>
      </c>
      <c r="F745" s="170" t="s">
        <v>804</v>
      </c>
      <c r="G745" s="171"/>
      <c r="H745" s="11" t="s">
        <v>1546</v>
      </c>
      <c r="I745" s="14">
        <f t="shared" si="22"/>
        <v>2.89</v>
      </c>
      <c r="J745" s="14">
        <v>2.89</v>
      </c>
      <c r="K745" s="121">
        <f t="shared" si="23"/>
        <v>5.78</v>
      </c>
      <c r="L745" s="127"/>
    </row>
    <row r="746" spans="1:12" ht="24" customHeight="1">
      <c r="A746" s="126"/>
      <c r="B746" s="119">
        <f>'Tax Invoice'!D742</f>
        <v>2</v>
      </c>
      <c r="C746" s="10" t="s">
        <v>1544</v>
      </c>
      <c r="D746" s="10" t="s">
        <v>1545</v>
      </c>
      <c r="E746" s="130" t="s">
        <v>1405</v>
      </c>
      <c r="F746" s="170" t="s">
        <v>279</v>
      </c>
      <c r="G746" s="171"/>
      <c r="H746" s="11" t="s">
        <v>1546</v>
      </c>
      <c r="I746" s="14">
        <f t="shared" si="22"/>
        <v>2.6</v>
      </c>
      <c r="J746" s="14">
        <v>2.6</v>
      </c>
      <c r="K746" s="121">
        <f t="shared" si="23"/>
        <v>5.2</v>
      </c>
      <c r="L746" s="127"/>
    </row>
    <row r="747" spans="1:12" ht="24" customHeight="1">
      <c r="A747" s="126"/>
      <c r="B747" s="119">
        <f>'Tax Invoice'!D743</f>
        <v>2</v>
      </c>
      <c r="C747" s="10" t="s">
        <v>1544</v>
      </c>
      <c r="D747" s="10" t="s">
        <v>1545</v>
      </c>
      <c r="E747" s="130" t="s">
        <v>1405</v>
      </c>
      <c r="F747" s="170" t="s">
        <v>679</v>
      </c>
      <c r="G747" s="171"/>
      <c r="H747" s="11" t="s">
        <v>1546</v>
      </c>
      <c r="I747" s="14">
        <f t="shared" si="22"/>
        <v>2.6</v>
      </c>
      <c r="J747" s="14">
        <v>2.6</v>
      </c>
      <c r="K747" s="121">
        <f t="shared" si="23"/>
        <v>5.2</v>
      </c>
      <c r="L747" s="127"/>
    </row>
    <row r="748" spans="1:12" ht="24" customHeight="1">
      <c r="A748" s="126"/>
      <c r="B748" s="119">
        <f>'Tax Invoice'!D744</f>
        <v>2</v>
      </c>
      <c r="C748" s="10" t="s">
        <v>1544</v>
      </c>
      <c r="D748" s="10" t="s">
        <v>1545</v>
      </c>
      <c r="E748" s="130" t="s">
        <v>1405</v>
      </c>
      <c r="F748" s="170" t="s">
        <v>277</v>
      </c>
      <c r="G748" s="171"/>
      <c r="H748" s="11" t="s">
        <v>1546</v>
      </c>
      <c r="I748" s="14">
        <f t="shared" si="22"/>
        <v>2.6</v>
      </c>
      <c r="J748" s="14">
        <v>2.6</v>
      </c>
      <c r="K748" s="121">
        <f t="shared" si="23"/>
        <v>5.2</v>
      </c>
      <c r="L748" s="127"/>
    </row>
    <row r="749" spans="1:12" ht="24" customHeight="1">
      <c r="A749" s="126"/>
      <c r="B749" s="119">
        <f>'Tax Invoice'!D745</f>
        <v>2</v>
      </c>
      <c r="C749" s="10" t="s">
        <v>1544</v>
      </c>
      <c r="D749" s="10" t="s">
        <v>1545</v>
      </c>
      <c r="E749" s="130" t="s">
        <v>1405</v>
      </c>
      <c r="F749" s="170" t="s">
        <v>278</v>
      </c>
      <c r="G749" s="171"/>
      <c r="H749" s="11" t="s">
        <v>1546</v>
      </c>
      <c r="I749" s="14">
        <f t="shared" si="22"/>
        <v>2.6</v>
      </c>
      <c r="J749" s="14">
        <v>2.6</v>
      </c>
      <c r="K749" s="121">
        <f t="shared" si="23"/>
        <v>5.2</v>
      </c>
      <c r="L749" s="127"/>
    </row>
    <row r="750" spans="1:12" ht="24" customHeight="1">
      <c r="A750" s="126"/>
      <c r="B750" s="119">
        <f>'Tax Invoice'!D746</f>
        <v>2</v>
      </c>
      <c r="C750" s="10" t="s">
        <v>1544</v>
      </c>
      <c r="D750" s="10" t="s">
        <v>1545</v>
      </c>
      <c r="E750" s="130" t="s">
        <v>1405</v>
      </c>
      <c r="F750" s="170" t="s">
        <v>804</v>
      </c>
      <c r="G750" s="171"/>
      <c r="H750" s="11" t="s">
        <v>1546</v>
      </c>
      <c r="I750" s="14">
        <f t="shared" si="22"/>
        <v>2.6</v>
      </c>
      <c r="J750" s="14">
        <v>2.6</v>
      </c>
      <c r="K750" s="121">
        <f t="shared" si="23"/>
        <v>5.2</v>
      </c>
      <c r="L750" s="127"/>
    </row>
    <row r="751" spans="1:12" ht="24" customHeight="1">
      <c r="A751" s="126"/>
      <c r="B751" s="119">
        <f>'Tax Invoice'!D747</f>
        <v>3</v>
      </c>
      <c r="C751" s="10" t="s">
        <v>1549</v>
      </c>
      <c r="D751" s="10" t="s">
        <v>1550</v>
      </c>
      <c r="E751" s="130" t="s">
        <v>28</v>
      </c>
      <c r="F751" s="170" t="s">
        <v>279</v>
      </c>
      <c r="G751" s="171"/>
      <c r="H751" s="11" t="s">
        <v>1551</v>
      </c>
      <c r="I751" s="14">
        <f t="shared" si="22"/>
        <v>2.95</v>
      </c>
      <c r="J751" s="14">
        <v>2.95</v>
      </c>
      <c r="K751" s="121">
        <f t="shared" si="23"/>
        <v>8.8500000000000014</v>
      </c>
      <c r="L751" s="127"/>
    </row>
    <row r="752" spans="1:12" ht="24" customHeight="1">
      <c r="A752" s="126"/>
      <c r="B752" s="119">
        <f>'Tax Invoice'!D748</f>
        <v>3</v>
      </c>
      <c r="C752" s="10" t="s">
        <v>1549</v>
      </c>
      <c r="D752" s="10" t="s">
        <v>1550</v>
      </c>
      <c r="E752" s="130" t="s">
        <v>28</v>
      </c>
      <c r="F752" s="170" t="s">
        <v>679</v>
      </c>
      <c r="G752" s="171"/>
      <c r="H752" s="11" t="s">
        <v>1551</v>
      </c>
      <c r="I752" s="14">
        <f t="shared" si="22"/>
        <v>2.95</v>
      </c>
      <c r="J752" s="14">
        <v>2.95</v>
      </c>
      <c r="K752" s="121">
        <f t="shared" si="23"/>
        <v>8.8500000000000014</v>
      </c>
      <c r="L752" s="127"/>
    </row>
    <row r="753" spans="1:12" ht="24" customHeight="1">
      <c r="A753" s="126"/>
      <c r="B753" s="119">
        <f>'Tax Invoice'!D749</f>
        <v>3</v>
      </c>
      <c r="C753" s="10" t="s">
        <v>1549</v>
      </c>
      <c r="D753" s="10" t="s">
        <v>1550</v>
      </c>
      <c r="E753" s="130" t="s">
        <v>28</v>
      </c>
      <c r="F753" s="170" t="s">
        <v>277</v>
      </c>
      <c r="G753" s="171"/>
      <c r="H753" s="11" t="s">
        <v>1551</v>
      </c>
      <c r="I753" s="14">
        <f t="shared" si="22"/>
        <v>2.95</v>
      </c>
      <c r="J753" s="14">
        <v>2.95</v>
      </c>
      <c r="K753" s="121">
        <f t="shared" si="23"/>
        <v>8.8500000000000014</v>
      </c>
      <c r="L753" s="127"/>
    </row>
    <row r="754" spans="1:12" ht="24" customHeight="1">
      <c r="A754" s="126"/>
      <c r="B754" s="119">
        <f>'Tax Invoice'!D750</f>
        <v>3</v>
      </c>
      <c r="C754" s="10" t="s">
        <v>1549</v>
      </c>
      <c r="D754" s="10" t="s">
        <v>1550</v>
      </c>
      <c r="E754" s="130" t="s">
        <v>28</v>
      </c>
      <c r="F754" s="170" t="s">
        <v>278</v>
      </c>
      <c r="G754" s="171"/>
      <c r="H754" s="11" t="s">
        <v>1551</v>
      </c>
      <c r="I754" s="14">
        <f t="shared" si="22"/>
        <v>2.95</v>
      </c>
      <c r="J754" s="14">
        <v>2.95</v>
      </c>
      <c r="K754" s="121">
        <f t="shared" si="23"/>
        <v>8.8500000000000014</v>
      </c>
      <c r="L754" s="127"/>
    </row>
    <row r="755" spans="1:12" ht="24" customHeight="1">
      <c r="A755" s="126"/>
      <c r="B755" s="119">
        <f>'Tax Invoice'!D751</f>
        <v>3</v>
      </c>
      <c r="C755" s="10" t="s">
        <v>1549</v>
      </c>
      <c r="D755" s="10" t="s">
        <v>1550</v>
      </c>
      <c r="E755" s="130" t="s">
        <v>30</v>
      </c>
      <c r="F755" s="170" t="s">
        <v>279</v>
      </c>
      <c r="G755" s="171"/>
      <c r="H755" s="11" t="s">
        <v>1551</v>
      </c>
      <c r="I755" s="14">
        <f t="shared" si="22"/>
        <v>2.95</v>
      </c>
      <c r="J755" s="14">
        <v>2.95</v>
      </c>
      <c r="K755" s="121">
        <f t="shared" si="23"/>
        <v>8.8500000000000014</v>
      </c>
      <c r="L755" s="127"/>
    </row>
    <row r="756" spans="1:12" ht="24" customHeight="1">
      <c r="A756" s="126"/>
      <c r="B756" s="119">
        <f>'Tax Invoice'!D752</f>
        <v>3</v>
      </c>
      <c r="C756" s="10" t="s">
        <v>1549</v>
      </c>
      <c r="D756" s="10" t="s">
        <v>1550</v>
      </c>
      <c r="E756" s="130" t="s">
        <v>30</v>
      </c>
      <c r="F756" s="170" t="s">
        <v>679</v>
      </c>
      <c r="G756" s="171"/>
      <c r="H756" s="11" t="s">
        <v>1551</v>
      </c>
      <c r="I756" s="14">
        <f t="shared" si="22"/>
        <v>2.95</v>
      </c>
      <c r="J756" s="14">
        <v>2.95</v>
      </c>
      <c r="K756" s="121">
        <f t="shared" si="23"/>
        <v>8.8500000000000014</v>
      </c>
      <c r="L756" s="127"/>
    </row>
    <row r="757" spans="1:12" ht="24" customHeight="1">
      <c r="A757" s="126"/>
      <c r="B757" s="119">
        <f>'Tax Invoice'!D753</f>
        <v>3</v>
      </c>
      <c r="C757" s="10" t="s">
        <v>1549</v>
      </c>
      <c r="D757" s="10" t="s">
        <v>1550</v>
      </c>
      <c r="E757" s="130" t="s">
        <v>30</v>
      </c>
      <c r="F757" s="170" t="s">
        <v>277</v>
      </c>
      <c r="G757" s="171"/>
      <c r="H757" s="11" t="s">
        <v>1551</v>
      </c>
      <c r="I757" s="14">
        <f t="shared" si="22"/>
        <v>2.95</v>
      </c>
      <c r="J757" s="14">
        <v>2.95</v>
      </c>
      <c r="K757" s="121">
        <f t="shared" si="23"/>
        <v>8.8500000000000014</v>
      </c>
      <c r="L757" s="127"/>
    </row>
    <row r="758" spans="1:12" ht="24" customHeight="1">
      <c r="A758" s="126"/>
      <c r="B758" s="119">
        <f>'Tax Invoice'!D754</f>
        <v>3</v>
      </c>
      <c r="C758" s="10" t="s">
        <v>1549</v>
      </c>
      <c r="D758" s="10" t="s">
        <v>1550</v>
      </c>
      <c r="E758" s="130" t="s">
        <v>30</v>
      </c>
      <c r="F758" s="170" t="s">
        <v>278</v>
      </c>
      <c r="G758" s="171"/>
      <c r="H758" s="11" t="s">
        <v>1551</v>
      </c>
      <c r="I758" s="14">
        <f t="shared" si="22"/>
        <v>2.95</v>
      </c>
      <c r="J758" s="14">
        <v>2.95</v>
      </c>
      <c r="K758" s="121">
        <f t="shared" si="23"/>
        <v>8.8500000000000014</v>
      </c>
      <c r="L758" s="127"/>
    </row>
    <row r="759" spans="1:12" ht="24" customHeight="1">
      <c r="A759" s="126"/>
      <c r="B759" s="119">
        <f>'Tax Invoice'!D755</f>
        <v>3</v>
      </c>
      <c r="C759" s="10" t="s">
        <v>1549</v>
      </c>
      <c r="D759" s="10" t="s">
        <v>1550</v>
      </c>
      <c r="E759" s="130" t="s">
        <v>30</v>
      </c>
      <c r="F759" s="170" t="s">
        <v>804</v>
      </c>
      <c r="G759" s="171"/>
      <c r="H759" s="11" t="s">
        <v>1551</v>
      </c>
      <c r="I759" s="14">
        <f t="shared" si="22"/>
        <v>2.95</v>
      </c>
      <c r="J759" s="14">
        <v>2.95</v>
      </c>
      <c r="K759" s="121">
        <f t="shared" si="23"/>
        <v>8.8500000000000014</v>
      </c>
      <c r="L759" s="127"/>
    </row>
    <row r="760" spans="1:12" ht="24" customHeight="1">
      <c r="A760" s="126"/>
      <c r="B760" s="119">
        <f>'Tax Invoice'!D756</f>
        <v>3</v>
      </c>
      <c r="C760" s="10" t="s">
        <v>1549</v>
      </c>
      <c r="D760" s="10" t="s">
        <v>1550</v>
      </c>
      <c r="E760" s="130" t="s">
        <v>31</v>
      </c>
      <c r="F760" s="170" t="s">
        <v>279</v>
      </c>
      <c r="G760" s="171"/>
      <c r="H760" s="11" t="s">
        <v>1551</v>
      </c>
      <c r="I760" s="14">
        <f t="shared" si="22"/>
        <v>2.95</v>
      </c>
      <c r="J760" s="14">
        <v>2.95</v>
      </c>
      <c r="K760" s="121">
        <f t="shared" si="23"/>
        <v>8.8500000000000014</v>
      </c>
      <c r="L760" s="127"/>
    </row>
    <row r="761" spans="1:12" ht="24" customHeight="1">
      <c r="A761" s="126"/>
      <c r="B761" s="119">
        <f>'Tax Invoice'!D757</f>
        <v>3</v>
      </c>
      <c r="C761" s="10" t="s">
        <v>1549</v>
      </c>
      <c r="D761" s="10" t="s">
        <v>1550</v>
      </c>
      <c r="E761" s="130" t="s">
        <v>31</v>
      </c>
      <c r="F761" s="170" t="s">
        <v>679</v>
      </c>
      <c r="G761" s="171"/>
      <c r="H761" s="11" t="s">
        <v>1551</v>
      </c>
      <c r="I761" s="14">
        <f t="shared" si="22"/>
        <v>2.95</v>
      </c>
      <c r="J761" s="14">
        <v>2.95</v>
      </c>
      <c r="K761" s="121">
        <f t="shared" si="23"/>
        <v>8.8500000000000014</v>
      </c>
      <c r="L761" s="127"/>
    </row>
    <row r="762" spans="1:12" ht="24" customHeight="1">
      <c r="A762" s="126"/>
      <c r="B762" s="119">
        <f>'Tax Invoice'!D758</f>
        <v>3</v>
      </c>
      <c r="C762" s="10" t="s">
        <v>1549</v>
      </c>
      <c r="D762" s="10" t="s">
        <v>1550</v>
      </c>
      <c r="E762" s="130" t="s">
        <v>31</v>
      </c>
      <c r="F762" s="170" t="s">
        <v>277</v>
      </c>
      <c r="G762" s="171"/>
      <c r="H762" s="11" t="s">
        <v>1551</v>
      </c>
      <c r="I762" s="14">
        <f t="shared" si="22"/>
        <v>2.95</v>
      </c>
      <c r="J762" s="14">
        <v>2.95</v>
      </c>
      <c r="K762" s="121">
        <f t="shared" si="23"/>
        <v>8.8500000000000014</v>
      </c>
      <c r="L762" s="127"/>
    </row>
    <row r="763" spans="1:12" ht="24" customHeight="1">
      <c r="A763" s="126"/>
      <c r="B763" s="119">
        <f>'Tax Invoice'!D759</f>
        <v>3</v>
      </c>
      <c r="C763" s="10" t="s">
        <v>1549</v>
      </c>
      <c r="D763" s="10" t="s">
        <v>1550</v>
      </c>
      <c r="E763" s="130" t="s">
        <v>31</v>
      </c>
      <c r="F763" s="170" t="s">
        <v>278</v>
      </c>
      <c r="G763" s="171"/>
      <c r="H763" s="11" t="s">
        <v>1551</v>
      </c>
      <c r="I763" s="14">
        <f t="shared" si="22"/>
        <v>2.95</v>
      </c>
      <c r="J763" s="14">
        <v>2.95</v>
      </c>
      <c r="K763" s="121">
        <f t="shared" si="23"/>
        <v>8.8500000000000014</v>
      </c>
      <c r="L763" s="127"/>
    </row>
    <row r="764" spans="1:12" ht="24" customHeight="1">
      <c r="A764" s="126"/>
      <c r="B764" s="119">
        <f>'Tax Invoice'!D760</f>
        <v>3</v>
      </c>
      <c r="C764" s="10" t="s">
        <v>1549</v>
      </c>
      <c r="D764" s="10" t="s">
        <v>1550</v>
      </c>
      <c r="E764" s="130" t="s">
        <v>31</v>
      </c>
      <c r="F764" s="170" t="s">
        <v>804</v>
      </c>
      <c r="G764" s="171"/>
      <c r="H764" s="11" t="s">
        <v>1551</v>
      </c>
      <c r="I764" s="14">
        <f t="shared" si="22"/>
        <v>2.95</v>
      </c>
      <c r="J764" s="14">
        <v>2.95</v>
      </c>
      <c r="K764" s="121">
        <f t="shared" si="23"/>
        <v>8.8500000000000014</v>
      </c>
      <c r="L764" s="127"/>
    </row>
    <row r="765" spans="1:12" ht="24" customHeight="1">
      <c r="A765" s="126"/>
      <c r="B765" s="119">
        <f>'Tax Invoice'!D761</f>
        <v>3</v>
      </c>
      <c r="C765" s="10" t="s">
        <v>1549</v>
      </c>
      <c r="D765" s="10" t="s">
        <v>1550</v>
      </c>
      <c r="E765" s="130" t="s">
        <v>32</v>
      </c>
      <c r="F765" s="170" t="s">
        <v>279</v>
      </c>
      <c r="G765" s="171"/>
      <c r="H765" s="11" t="s">
        <v>1551</v>
      </c>
      <c r="I765" s="14">
        <f t="shared" si="22"/>
        <v>2.95</v>
      </c>
      <c r="J765" s="14">
        <v>2.95</v>
      </c>
      <c r="K765" s="121">
        <f t="shared" si="23"/>
        <v>8.8500000000000014</v>
      </c>
      <c r="L765" s="127"/>
    </row>
    <row r="766" spans="1:12" ht="24" customHeight="1">
      <c r="A766" s="126"/>
      <c r="B766" s="119">
        <f>'Tax Invoice'!D762</f>
        <v>3</v>
      </c>
      <c r="C766" s="10" t="s">
        <v>1549</v>
      </c>
      <c r="D766" s="10" t="s">
        <v>1550</v>
      </c>
      <c r="E766" s="130" t="s">
        <v>32</v>
      </c>
      <c r="F766" s="170" t="s">
        <v>679</v>
      </c>
      <c r="G766" s="171"/>
      <c r="H766" s="11" t="s">
        <v>1551</v>
      </c>
      <c r="I766" s="14">
        <f t="shared" si="22"/>
        <v>2.95</v>
      </c>
      <c r="J766" s="14">
        <v>2.95</v>
      </c>
      <c r="K766" s="121">
        <f t="shared" si="23"/>
        <v>8.8500000000000014</v>
      </c>
      <c r="L766" s="127"/>
    </row>
    <row r="767" spans="1:12" ht="24" customHeight="1">
      <c r="A767" s="126"/>
      <c r="B767" s="119">
        <f>'Tax Invoice'!D763</f>
        <v>3</v>
      </c>
      <c r="C767" s="10" t="s">
        <v>1549</v>
      </c>
      <c r="D767" s="10" t="s">
        <v>1550</v>
      </c>
      <c r="E767" s="130" t="s">
        <v>32</v>
      </c>
      <c r="F767" s="170" t="s">
        <v>277</v>
      </c>
      <c r="G767" s="171"/>
      <c r="H767" s="11" t="s">
        <v>1551</v>
      </c>
      <c r="I767" s="14">
        <f t="shared" si="22"/>
        <v>2.95</v>
      </c>
      <c r="J767" s="14">
        <v>2.95</v>
      </c>
      <c r="K767" s="121">
        <f t="shared" si="23"/>
        <v>8.8500000000000014</v>
      </c>
      <c r="L767" s="127"/>
    </row>
    <row r="768" spans="1:12" ht="24" customHeight="1">
      <c r="A768" s="126"/>
      <c r="B768" s="119">
        <f>'Tax Invoice'!D764</f>
        <v>3</v>
      </c>
      <c r="C768" s="10" t="s">
        <v>1549</v>
      </c>
      <c r="D768" s="10" t="s">
        <v>1550</v>
      </c>
      <c r="E768" s="130" t="s">
        <v>32</v>
      </c>
      <c r="F768" s="170" t="s">
        <v>278</v>
      </c>
      <c r="G768" s="171"/>
      <c r="H768" s="11" t="s">
        <v>1551</v>
      </c>
      <c r="I768" s="14">
        <f t="shared" si="22"/>
        <v>2.95</v>
      </c>
      <c r="J768" s="14">
        <v>2.95</v>
      </c>
      <c r="K768" s="121">
        <f t="shared" si="23"/>
        <v>8.8500000000000014</v>
      </c>
      <c r="L768" s="127"/>
    </row>
    <row r="769" spans="1:12" ht="24" customHeight="1">
      <c r="A769" s="126"/>
      <c r="B769" s="119">
        <f>'Tax Invoice'!D765</f>
        <v>3</v>
      </c>
      <c r="C769" s="10" t="s">
        <v>1549</v>
      </c>
      <c r="D769" s="10" t="s">
        <v>1550</v>
      </c>
      <c r="E769" s="130" t="s">
        <v>32</v>
      </c>
      <c r="F769" s="170" t="s">
        <v>804</v>
      </c>
      <c r="G769" s="171"/>
      <c r="H769" s="11" t="s">
        <v>1551</v>
      </c>
      <c r="I769" s="14">
        <f t="shared" si="22"/>
        <v>2.95</v>
      </c>
      <c r="J769" s="14">
        <v>2.95</v>
      </c>
      <c r="K769" s="121">
        <f t="shared" si="23"/>
        <v>8.8500000000000014</v>
      </c>
      <c r="L769" s="127"/>
    </row>
    <row r="770" spans="1:12" ht="24" customHeight="1">
      <c r="A770" s="126"/>
      <c r="B770" s="119">
        <f>'Tax Invoice'!D766</f>
        <v>5</v>
      </c>
      <c r="C770" s="10" t="s">
        <v>1552</v>
      </c>
      <c r="D770" s="10" t="s">
        <v>1553</v>
      </c>
      <c r="E770" s="130" t="s">
        <v>30</v>
      </c>
      <c r="F770" s="170"/>
      <c r="G770" s="171"/>
      <c r="H770" s="11" t="s">
        <v>1554</v>
      </c>
      <c r="I770" s="14">
        <f t="shared" si="22"/>
        <v>3.02</v>
      </c>
      <c r="J770" s="14">
        <v>3.02</v>
      </c>
      <c r="K770" s="121">
        <f t="shared" si="23"/>
        <v>15.1</v>
      </c>
      <c r="L770" s="127"/>
    </row>
    <row r="771" spans="1:12" ht="24" customHeight="1">
      <c r="A771" s="126"/>
      <c r="B771" s="119">
        <f>'Tax Invoice'!D767</f>
        <v>5</v>
      </c>
      <c r="C771" s="10" t="s">
        <v>1552</v>
      </c>
      <c r="D771" s="10" t="s">
        <v>1553</v>
      </c>
      <c r="E771" s="130" t="s">
        <v>31</v>
      </c>
      <c r="F771" s="170"/>
      <c r="G771" s="171"/>
      <c r="H771" s="11" t="s">
        <v>1554</v>
      </c>
      <c r="I771" s="14">
        <f t="shared" si="22"/>
        <v>3.02</v>
      </c>
      <c r="J771" s="14">
        <v>3.02</v>
      </c>
      <c r="K771" s="121">
        <f t="shared" si="23"/>
        <v>15.1</v>
      </c>
      <c r="L771" s="127"/>
    </row>
    <row r="772" spans="1:12" ht="24" customHeight="1">
      <c r="A772" s="126"/>
      <c r="B772" s="119">
        <f>'Tax Invoice'!D768</f>
        <v>5</v>
      </c>
      <c r="C772" s="10" t="s">
        <v>1555</v>
      </c>
      <c r="D772" s="10" t="s">
        <v>1556</v>
      </c>
      <c r="E772" s="130" t="s">
        <v>30</v>
      </c>
      <c r="F772" s="170"/>
      <c r="G772" s="171"/>
      <c r="H772" s="11" t="s">
        <v>1557</v>
      </c>
      <c r="I772" s="14">
        <f t="shared" si="22"/>
        <v>2.76</v>
      </c>
      <c r="J772" s="14">
        <v>2.76</v>
      </c>
      <c r="K772" s="121">
        <f t="shared" si="23"/>
        <v>13.799999999999999</v>
      </c>
      <c r="L772" s="127"/>
    </row>
    <row r="773" spans="1:12" ht="24" customHeight="1">
      <c r="A773" s="126"/>
      <c r="B773" s="119">
        <f>'Tax Invoice'!D769</f>
        <v>5</v>
      </c>
      <c r="C773" s="10" t="s">
        <v>1555</v>
      </c>
      <c r="D773" s="10" t="s">
        <v>1556</v>
      </c>
      <c r="E773" s="130" t="s">
        <v>31</v>
      </c>
      <c r="F773" s="170"/>
      <c r="G773" s="171"/>
      <c r="H773" s="11" t="s">
        <v>1557</v>
      </c>
      <c r="I773" s="14">
        <f t="shared" si="22"/>
        <v>2.76</v>
      </c>
      <c r="J773" s="14">
        <v>2.76</v>
      </c>
      <c r="K773" s="121">
        <f t="shared" si="23"/>
        <v>13.799999999999999</v>
      </c>
      <c r="L773" s="127"/>
    </row>
    <row r="774" spans="1:12" ht="24" customHeight="1">
      <c r="A774" s="126"/>
      <c r="B774" s="119">
        <f>'Tax Invoice'!D770</f>
        <v>0</v>
      </c>
      <c r="C774" s="10" t="s">
        <v>1555</v>
      </c>
      <c r="D774" s="10" t="s">
        <v>1556</v>
      </c>
      <c r="E774" s="130" t="s">
        <v>32</v>
      </c>
      <c r="F774" s="170"/>
      <c r="G774" s="171"/>
      <c r="H774" s="11" t="s">
        <v>1557</v>
      </c>
      <c r="I774" s="14">
        <f t="shared" si="22"/>
        <v>2.76</v>
      </c>
      <c r="J774" s="14">
        <v>2.76</v>
      </c>
      <c r="K774" s="121">
        <f t="shared" si="23"/>
        <v>0</v>
      </c>
      <c r="L774" s="127"/>
    </row>
    <row r="775" spans="1:12" ht="24" customHeight="1">
      <c r="A775" s="126"/>
      <c r="B775" s="119">
        <f>'Tax Invoice'!D771</f>
        <v>5</v>
      </c>
      <c r="C775" s="10" t="s">
        <v>1558</v>
      </c>
      <c r="D775" s="10" t="s">
        <v>1559</v>
      </c>
      <c r="E775" s="130" t="s">
        <v>657</v>
      </c>
      <c r="F775" s="170"/>
      <c r="G775" s="171"/>
      <c r="H775" s="11" t="s">
        <v>1560</v>
      </c>
      <c r="I775" s="14">
        <f t="shared" si="22"/>
        <v>3.5</v>
      </c>
      <c r="J775" s="14">
        <v>3.5</v>
      </c>
      <c r="K775" s="121">
        <f t="shared" si="23"/>
        <v>17.5</v>
      </c>
      <c r="L775" s="127"/>
    </row>
    <row r="776" spans="1:12" ht="24" customHeight="1">
      <c r="A776" s="126"/>
      <c r="B776" s="119">
        <f>'Tax Invoice'!D772</f>
        <v>2</v>
      </c>
      <c r="C776" s="10" t="s">
        <v>1561</v>
      </c>
      <c r="D776" s="10" t="s">
        <v>1562</v>
      </c>
      <c r="E776" s="130" t="s">
        <v>30</v>
      </c>
      <c r="F776" s="170"/>
      <c r="G776" s="171"/>
      <c r="H776" s="11" t="s">
        <v>1563</v>
      </c>
      <c r="I776" s="14">
        <f t="shared" si="22"/>
        <v>3.4</v>
      </c>
      <c r="J776" s="14">
        <v>3.4</v>
      </c>
      <c r="K776" s="121">
        <f t="shared" si="23"/>
        <v>6.8</v>
      </c>
      <c r="L776" s="127"/>
    </row>
    <row r="777" spans="1:12" ht="24" customHeight="1">
      <c r="A777" s="126"/>
      <c r="B777" s="119">
        <f>'Tax Invoice'!D773</f>
        <v>2</v>
      </c>
      <c r="C777" s="10" t="s">
        <v>1561</v>
      </c>
      <c r="D777" s="10" t="s">
        <v>1562</v>
      </c>
      <c r="E777" s="130" t="s">
        <v>31</v>
      </c>
      <c r="F777" s="170"/>
      <c r="G777" s="171"/>
      <c r="H777" s="11" t="s">
        <v>1563</v>
      </c>
      <c r="I777" s="14">
        <f t="shared" si="22"/>
        <v>3.4</v>
      </c>
      <c r="J777" s="14">
        <v>3.4</v>
      </c>
      <c r="K777" s="121">
        <f t="shared" si="23"/>
        <v>6.8</v>
      </c>
      <c r="L777" s="127"/>
    </row>
    <row r="778" spans="1:12" ht="24" customHeight="1">
      <c r="A778" s="126"/>
      <c r="B778" s="119">
        <f>'Tax Invoice'!D774</f>
        <v>2</v>
      </c>
      <c r="C778" s="10" t="s">
        <v>1561</v>
      </c>
      <c r="D778" s="10" t="s">
        <v>1562</v>
      </c>
      <c r="E778" s="130" t="s">
        <v>32</v>
      </c>
      <c r="F778" s="170"/>
      <c r="G778" s="171"/>
      <c r="H778" s="11" t="s">
        <v>1563</v>
      </c>
      <c r="I778" s="14">
        <f t="shared" si="22"/>
        <v>3.4</v>
      </c>
      <c r="J778" s="14">
        <v>3.4</v>
      </c>
      <c r="K778" s="121">
        <f t="shared" si="23"/>
        <v>6.8</v>
      </c>
      <c r="L778" s="127"/>
    </row>
    <row r="779" spans="1:12" ht="24" customHeight="1">
      <c r="A779" s="126"/>
      <c r="B779" s="119">
        <f>'Tax Invoice'!D775</f>
        <v>2</v>
      </c>
      <c r="C779" s="10" t="s">
        <v>1561</v>
      </c>
      <c r="D779" s="10" t="s">
        <v>1562</v>
      </c>
      <c r="E779" s="130" t="s">
        <v>33</v>
      </c>
      <c r="F779" s="170"/>
      <c r="G779" s="171"/>
      <c r="H779" s="11" t="s">
        <v>1563</v>
      </c>
      <c r="I779" s="14">
        <f t="shared" si="22"/>
        <v>3.4</v>
      </c>
      <c r="J779" s="14">
        <v>3.4</v>
      </c>
      <c r="K779" s="121">
        <f t="shared" si="23"/>
        <v>6.8</v>
      </c>
      <c r="L779" s="127"/>
    </row>
    <row r="780" spans="1:12" ht="24" customHeight="1">
      <c r="A780" s="126"/>
      <c r="B780" s="120">
        <f>'Tax Invoice'!D776</f>
        <v>2</v>
      </c>
      <c r="C780" s="12" t="s">
        <v>1561</v>
      </c>
      <c r="D780" s="12" t="s">
        <v>1562</v>
      </c>
      <c r="E780" s="131" t="s">
        <v>34</v>
      </c>
      <c r="F780" s="174"/>
      <c r="G780" s="175"/>
      <c r="H780" s="13" t="s">
        <v>1563</v>
      </c>
      <c r="I780" s="15">
        <f t="shared" si="22"/>
        <v>3.44</v>
      </c>
      <c r="J780" s="15">
        <v>3.44</v>
      </c>
      <c r="K780" s="122">
        <f t="shared" si="23"/>
        <v>6.88</v>
      </c>
      <c r="L780" s="127"/>
    </row>
    <row r="781" spans="1:12" ht="13.5" customHeight="1">
      <c r="A781" s="126"/>
      <c r="B781" s="156"/>
      <c r="C781" s="149"/>
      <c r="D781" s="142"/>
      <c r="E781" s="142"/>
      <c r="F781" s="176"/>
      <c r="G781" s="177"/>
      <c r="H781" s="161" t="s">
        <v>1594</v>
      </c>
      <c r="I781" s="163"/>
      <c r="J781" s="163"/>
      <c r="K781" s="163"/>
      <c r="L781" s="127"/>
    </row>
    <row r="782" spans="1:12" ht="24" customHeight="1">
      <c r="A782" s="126"/>
      <c r="B782" s="119">
        <v>100</v>
      </c>
      <c r="C782" s="10" t="s">
        <v>1595</v>
      </c>
      <c r="D782" s="130"/>
      <c r="E782" s="130" t="s">
        <v>1597</v>
      </c>
      <c r="F782" s="170"/>
      <c r="G782" s="171"/>
      <c r="H782" s="11" t="s">
        <v>1598</v>
      </c>
      <c r="I782" s="14">
        <v>0.34</v>
      </c>
      <c r="J782" s="14">
        <v>0.34</v>
      </c>
      <c r="K782" s="121">
        <f t="shared" si="23"/>
        <v>34</v>
      </c>
      <c r="L782" s="127"/>
    </row>
    <row r="783" spans="1:12" ht="24" customHeight="1">
      <c r="A783" s="126"/>
      <c r="B783" s="120">
        <v>25</v>
      </c>
      <c r="C783" s="12" t="s">
        <v>1596</v>
      </c>
      <c r="D783" s="131"/>
      <c r="E783" s="131" t="s">
        <v>1597</v>
      </c>
      <c r="F783" s="174"/>
      <c r="G783" s="175"/>
      <c r="H783" s="13" t="s">
        <v>1599</v>
      </c>
      <c r="I783" s="15">
        <v>0.94</v>
      </c>
      <c r="J783" s="15">
        <v>0.94</v>
      </c>
      <c r="K783" s="122">
        <f t="shared" si="23"/>
        <v>23.5</v>
      </c>
      <c r="L783" s="127"/>
    </row>
    <row r="784" spans="1:12" ht="12.75" customHeight="1">
      <c r="A784" s="126"/>
      <c r="B784" s="138">
        <f>SUM(B22:B780)</f>
        <v>8976</v>
      </c>
      <c r="C784" s="138" t="s">
        <v>149</v>
      </c>
      <c r="D784" s="138"/>
      <c r="E784" s="138"/>
      <c r="F784" s="138"/>
      <c r="G784" s="138"/>
      <c r="H784" s="138"/>
      <c r="I784" s="139" t="s">
        <v>261</v>
      </c>
      <c r="J784" s="139" t="s">
        <v>261</v>
      </c>
      <c r="K784" s="140">
        <f>SUM(K22:K783)</f>
        <v>10830.170000000046</v>
      </c>
      <c r="L784" s="127"/>
    </row>
    <row r="785" spans="1:12" ht="12.75" customHeight="1">
      <c r="A785" s="126"/>
      <c r="B785" s="138"/>
      <c r="C785" s="138"/>
      <c r="D785" s="138"/>
      <c r="E785" s="138"/>
      <c r="F785" s="138"/>
      <c r="G785" s="138"/>
      <c r="H785" s="138"/>
      <c r="I785" s="139" t="s">
        <v>1600</v>
      </c>
      <c r="J785" s="139"/>
      <c r="K785" s="140">
        <v>-147.36000000000001</v>
      </c>
      <c r="L785" s="127"/>
    </row>
    <row r="786" spans="1:12" ht="12.75" customHeight="1">
      <c r="A786" s="126"/>
      <c r="B786" s="138"/>
      <c r="C786" s="138"/>
      <c r="D786" s="138"/>
      <c r="E786" s="138"/>
      <c r="F786" s="138"/>
      <c r="G786" s="138"/>
      <c r="H786" s="138"/>
      <c r="I786" s="139" t="s">
        <v>1592</v>
      </c>
      <c r="J786" s="139" t="s">
        <v>190</v>
      </c>
      <c r="K786" s="140">
        <f>Invoice!J786</f>
        <v>-4332.0680000000184</v>
      </c>
      <c r="L786" s="127"/>
    </row>
    <row r="787" spans="1:12" ht="12.75" customHeight="1" outlineLevel="1">
      <c r="A787" s="126"/>
      <c r="B787" s="138"/>
      <c r="C787" s="138"/>
      <c r="D787" s="138"/>
      <c r="E787" s="138"/>
      <c r="F787" s="138"/>
      <c r="G787" s="138"/>
      <c r="H787" s="138"/>
      <c r="I787" s="139" t="s">
        <v>1593</v>
      </c>
      <c r="J787" s="139" t="s">
        <v>191</v>
      </c>
      <c r="K787" s="140">
        <f>Invoice!J787</f>
        <v>0</v>
      </c>
      <c r="L787" s="127"/>
    </row>
    <row r="788" spans="1:12" ht="12.75" customHeight="1">
      <c r="A788" s="126"/>
      <c r="B788" s="138"/>
      <c r="C788" s="138"/>
      <c r="D788" s="138"/>
      <c r="E788" s="138"/>
      <c r="F788" s="138"/>
      <c r="G788" s="138"/>
      <c r="H788" s="138"/>
      <c r="I788" s="139" t="s">
        <v>263</v>
      </c>
      <c r="J788" s="139" t="s">
        <v>263</v>
      </c>
      <c r="K788" s="168">
        <f>SUM(K784:K787)</f>
        <v>6350.7420000000266</v>
      </c>
      <c r="L788" s="127"/>
    </row>
    <row r="789" spans="1:12" ht="12.75" customHeight="1">
      <c r="A789" s="6"/>
      <c r="B789" s="7"/>
      <c r="C789" s="7"/>
      <c r="D789" s="7"/>
      <c r="E789" s="7"/>
      <c r="F789" s="7"/>
      <c r="G789" s="7"/>
      <c r="H789" s="167" t="s">
        <v>1601</v>
      </c>
      <c r="I789" s="7"/>
      <c r="J789" s="7"/>
      <c r="K789" s="7"/>
      <c r="L789" s="8"/>
    </row>
    <row r="790" spans="1:12" ht="12.75" customHeight="1"/>
    <row r="791" spans="1:12" ht="12.75" customHeight="1"/>
    <row r="792" spans="1:12" ht="12.75" customHeight="1"/>
    <row r="793" spans="1:12" ht="12.75" customHeight="1"/>
    <row r="794" spans="1:12" ht="12.75" customHeight="1"/>
    <row r="795" spans="1:12" ht="12.75" customHeight="1"/>
    <row r="796" spans="1:12" ht="12.75" customHeight="1"/>
  </sheetData>
  <mergeCells count="766">
    <mergeCell ref="F781:G781"/>
    <mergeCell ref="F782:G782"/>
    <mergeCell ref="F783:G783"/>
    <mergeCell ref="K10:K11"/>
    <mergeCell ref="K14:K15"/>
    <mergeCell ref="F27:G27"/>
    <mergeCell ref="F24:G24"/>
    <mergeCell ref="F25:G25"/>
    <mergeCell ref="F23:G23"/>
    <mergeCell ref="F26:G26"/>
    <mergeCell ref="F20:G20"/>
    <mergeCell ref="F21:G21"/>
    <mergeCell ref="F22:G22"/>
    <mergeCell ref="F33:G33"/>
    <mergeCell ref="F34:G34"/>
    <mergeCell ref="F35:G35"/>
    <mergeCell ref="F36:G36"/>
    <mergeCell ref="F37:G37"/>
    <mergeCell ref="F28:G28"/>
    <mergeCell ref="F29:G29"/>
    <mergeCell ref="F30:G30"/>
    <mergeCell ref="F31:G31"/>
    <mergeCell ref="F32:G32"/>
    <mergeCell ref="F43:G43"/>
    <mergeCell ref="F44:G44"/>
    <mergeCell ref="F45:G45"/>
    <mergeCell ref="F46:G46"/>
    <mergeCell ref="F47:G47"/>
    <mergeCell ref="F38:G38"/>
    <mergeCell ref="F39:G39"/>
    <mergeCell ref="F40:G40"/>
    <mergeCell ref="F41:G41"/>
    <mergeCell ref="F42:G42"/>
    <mergeCell ref="F53:G53"/>
    <mergeCell ref="F54:G54"/>
    <mergeCell ref="F55:G55"/>
    <mergeCell ref="F56:G56"/>
    <mergeCell ref="F57:G57"/>
    <mergeCell ref="F48:G48"/>
    <mergeCell ref="F49:G49"/>
    <mergeCell ref="F50:G50"/>
    <mergeCell ref="F51:G51"/>
    <mergeCell ref="F52:G52"/>
    <mergeCell ref="F63:G63"/>
    <mergeCell ref="F64:G64"/>
    <mergeCell ref="F65:G65"/>
    <mergeCell ref="F66:G66"/>
    <mergeCell ref="F67:G67"/>
    <mergeCell ref="F58:G58"/>
    <mergeCell ref="F59:G59"/>
    <mergeCell ref="F60:G60"/>
    <mergeCell ref="F61:G61"/>
    <mergeCell ref="F62:G62"/>
    <mergeCell ref="F73:G73"/>
    <mergeCell ref="F74:G74"/>
    <mergeCell ref="F75:G75"/>
    <mergeCell ref="F76:G76"/>
    <mergeCell ref="F77:G77"/>
    <mergeCell ref="F68:G68"/>
    <mergeCell ref="F69:G69"/>
    <mergeCell ref="F70:G70"/>
    <mergeCell ref="F71:G71"/>
    <mergeCell ref="F72:G72"/>
    <mergeCell ref="F83:G83"/>
    <mergeCell ref="F84:G84"/>
    <mergeCell ref="F85:G85"/>
    <mergeCell ref="F86:G86"/>
    <mergeCell ref="F87:G87"/>
    <mergeCell ref="F78:G78"/>
    <mergeCell ref="F79:G79"/>
    <mergeCell ref="F80:G80"/>
    <mergeCell ref="F81:G81"/>
    <mergeCell ref="F82:G82"/>
    <mergeCell ref="F93:G93"/>
    <mergeCell ref="F94:G94"/>
    <mergeCell ref="F95:G95"/>
    <mergeCell ref="F96:G96"/>
    <mergeCell ref="F97:G97"/>
    <mergeCell ref="F88:G88"/>
    <mergeCell ref="F89:G89"/>
    <mergeCell ref="F90:G90"/>
    <mergeCell ref="F91:G91"/>
    <mergeCell ref="F92:G92"/>
    <mergeCell ref="F103:G103"/>
    <mergeCell ref="F104:G104"/>
    <mergeCell ref="F105:G105"/>
    <mergeCell ref="F106:G106"/>
    <mergeCell ref="F107:G107"/>
    <mergeCell ref="F98:G98"/>
    <mergeCell ref="F99:G99"/>
    <mergeCell ref="F100:G100"/>
    <mergeCell ref="F101:G101"/>
    <mergeCell ref="F102:G102"/>
    <mergeCell ref="F113:G113"/>
    <mergeCell ref="F114:G114"/>
    <mergeCell ref="F115:G115"/>
    <mergeCell ref="F116:G116"/>
    <mergeCell ref="F117:G117"/>
    <mergeCell ref="F108:G108"/>
    <mergeCell ref="F109:G109"/>
    <mergeCell ref="F110:G110"/>
    <mergeCell ref="F111:G111"/>
    <mergeCell ref="F112:G112"/>
    <mergeCell ref="F123:G123"/>
    <mergeCell ref="F124:G124"/>
    <mergeCell ref="F125:G125"/>
    <mergeCell ref="F126:G126"/>
    <mergeCell ref="F127:G127"/>
    <mergeCell ref="F118:G118"/>
    <mergeCell ref="F119:G119"/>
    <mergeCell ref="F120:G120"/>
    <mergeCell ref="F121:G121"/>
    <mergeCell ref="F122:G122"/>
    <mergeCell ref="F133:G133"/>
    <mergeCell ref="F134:G134"/>
    <mergeCell ref="F135:G135"/>
    <mergeCell ref="F136:G136"/>
    <mergeCell ref="F137:G137"/>
    <mergeCell ref="F128:G128"/>
    <mergeCell ref="F129:G129"/>
    <mergeCell ref="F130:G130"/>
    <mergeCell ref="F131:G131"/>
    <mergeCell ref="F132:G132"/>
    <mergeCell ref="F143:G143"/>
    <mergeCell ref="F144:G144"/>
    <mergeCell ref="F145:G145"/>
    <mergeCell ref="F146:G146"/>
    <mergeCell ref="F147:G147"/>
    <mergeCell ref="F138:G138"/>
    <mergeCell ref="F139:G139"/>
    <mergeCell ref="F140:G140"/>
    <mergeCell ref="F141:G141"/>
    <mergeCell ref="F142:G142"/>
    <mergeCell ref="F153:G153"/>
    <mergeCell ref="F154:G154"/>
    <mergeCell ref="F155:G155"/>
    <mergeCell ref="F156:G156"/>
    <mergeCell ref="F157:G157"/>
    <mergeCell ref="F148:G148"/>
    <mergeCell ref="F149:G149"/>
    <mergeCell ref="F150:G150"/>
    <mergeCell ref="F151:G151"/>
    <mergeCell ref="F152:G152"/>
    <mergeCell ref="F163:G163"/>
    <mergeCell ref="F164:G164"/>
    <mergeCell ref="F165:G165"/>
    <mergeCell ref="F166:G166"/>
    <mergeCell ref="F167:G167"/>
    <mergeCell ref="F158:G158"/>
    <mergeCell ref="F159:G159"/>
    <mergeCell ref="F160:G160"/>
    <mergeCell ref="F161:G161"/>
    <mergeCell ref="F162:G162"/>
    <mergeCell ref="F173:G173"/>
    <mergeCell ref="F174:G174"/>
    <mergeCell ref="F175:G175"/>
    <mergeCell ref="F176:G176"/>
    <mergeCell ref="F177:G177"/>
    <mergeCell ref="F168:G168"/>
    <mergeCell ref="F169:G169"/>
    <mergeCell ref="F170:G170"/>
    <mergeCell ref="F171:G171"/>
    <mergeCell ref="F172:G172"/>
    <mergeCell ref="F183:G183"/>
    <mergeCell ref="F184:G184"/>
    <mergeCell ref="F185:G185"/>
    <mergeCell ref="F186:G186"/>
    <mergeCell ref="F187:G187"/>
    <mergeCell ref="F178:G178"/>
    <mergeCell ref="F179:G179"/>
    <mergeCell ref="F180:G180"/>
    <mergeCell ref="F181:G181"/>
    <mergeCell ref="F182:G182"/>
    <mergeCell ref="F193:G193"/>
    <mergeCell ref="F194:G194"/>
    <mergeCell ref="F195:G195"/>
    <mergeCell ref="F196:G196"/>
    <mergeCell ref="F197:G197"/>
    <mergeCell ref="F188:G188"/>
    <mergeCell ref="F189:G189"/>
    <mergeCell ref="F190:G190"/>
    <mergeCell ref="F191:G191"/>
    <mergeCell ref="F192:G192"/>
    <mergeCell ref="F203:G203"/>
    <mergeCell ref="F204:G204"/>
    <mergeCell ref="F205:G205"/>
    <mergeCell ref="F206:G206"/>
    <mergeCell ref="F207:G207"/>
    <mergeCell ref="F198:G198"/>
    <mergeCell ref="F199:G199"/>
    <mergeCell ref="F200:G200"/>
    <mergeCell ref="F201:G201"/>
    <mergeCell ref="F202:G202"/>
    <mergeCell ref="F213:G213"/>
    <mergeCell ref="F214:G214"/>
    <mergeCell ref="F215:G215"/>
    <mergeCell ref="F216:G216"/>
    <mergeCell ref="F217:G217"/>
    <mergeCell ref="F208:G208"/>
    <mergeCell ref="F209:G209"/>
    <mergeCell ref="F210:G210"/>
    <mergeCell ref="F211:G211"/>
    <mergeCell ref="F212:G212"/>
    <mergeCell ref="F223:G223"/>
    <mergeCell ref="F224:G224"/>
    <mergeCell ref="F225:G225"/>
    <mergeCell ref="F226:G226"/>
    <mergeCell ref="F227:G227"/>
    <mergeCell ref="F218:G218"/>
    <mergeCell ref="F219:G219"/>
    <mergeCell ref="F220:G220"/>
    <mergeCell ref="F221:G221"/>
    <mergeCell ref="F222:G222"/>
    <mergeCell ref="F233:G233"/>
    <mergeCell ref="F234:G234"/>
    <mergeCell ref="F235:G235"/>
    <mergeCell ref="F236:G236"/>
    <mergeCell ref="F237:G237"/>
    <mergeCell ref="F228:G228"/>
    <mergeCell ref="F229:G229"/>
    <mergeCell ref="F230:G230"/>
    <mergeCell ref="F231:G231"/>
    <mergeCell ref="F232:G232"/>
    <mergeCell ref="F243:G243"/>
    <mergeCell ref="F244:G244"/>
    <mergeCell ref="F245:G245"/>
    <mergeCell ref="F246:G246"/>
    <mergeCell ref="F247:G247"/>
    <mergeCell ref="F238:G238"/>
    <mergeCell ref="F239:G239"/>
    <mergeCell ref="F240:G240"/>
    <mergeCell ref="F241:G241"/>
    <mergeCell ref="F242:G242"/>
    <mergeCell ref="F253:G253"/>
    <mergeCell ref="F254:G254"/>
    <mergeCell ref="F255:G255"/>
    <mergeCell ref="F256:G256"/>
    <mergeCell ref="F257:G257"/>
    <mergeCell ref="F248:G248"/>
    <mergeCell ref="F249:G249"/>
    <mergeCell ref="F250:G250"/>
    <mergeCell ref="F251:G251"/>
    <mergeCell ref="F252:G252"/>
    <mergeCell ref="F263:G263"/>
    <mergeCell ref="F264:G264"/>
    <mergeCell ref="F265:G265"/>
    <mergeCell ref="F266:G266"/>
    <mergeCell ref="F267:G267"/>
    <mergeCell ref="F258:G258"/>
    <mergeCell ref="F259:G259"/>
    <mergeCell ref="F260:G260"/>
    <mergeCell ref="F261:G261"/>
    <mergeCell ref="F262:G262"/>
    <mergeCell ref="F273:G273"/>
    <mergeCell ref="F274:G274"/>
    <mergeCell ref="F275:G275"/>
    <mergeCell ref="F276:G276"/>
    <mergeCell ref="F277:G277"/>
    <mergeCell ref="F268:G268"/>
    <mergeCell ref="F269:G269"/>
    <mergeCell ref="F270:G270"/>
    <mergeCell ref="F271:G271"/>
    <mergeCell ref="F272:G272"/>
    <mergeCell ref="F283:G283"/>
    <mergeCell ref="F284:G284"/>
    <mergeCell ref="F285:G285"/>
    <mergeCell ref="F286:G286"/>
    <mergeCell ref="F287:G287"/>
    <mergeCell ref="F278:G278"/>
    <mergeCell ref="F279:G279"/>
    <mergeCell ref="F280:G280"/>
    <mergeCell ref="F281:G281"/>
    <mergeCell ref="F282:G282"/>
    <mergeCell ref="F293:G293"/>
    <mergeCell ref="F294:G294"/>
    <mergeCell ref="F295:G295"/>
    <mergeCell ref="F296:G296"/>
    <mergeCell ref="F297:G297"/>
    <mergeCell ref="F288:G288"/>
    <mergeCell ref="F289:G289"/>
    <mergeCell ref="F290:G290"/>
    <mergeCell ref="F291:G291"/>
    <mergeCell ref="F292:G292"/>
    <mergeCell ref="F303:G303"/>
    <mergeCell ref="F304:G304"/>
    <mergeCell ref="F305:G305"/>
    <mergeCell ref="F306:G306"/>
    <mergeCell ref="F307:G307"/>
    <mergeCell ref="F298:G298"/>
    <mergeCell ref="F299:G299"/>
    <mergeCell ref="F300:G300"/>
    <mergeCell ref="F301:G301"/>
    <mergeCell ref="F302:G302"/>
    <mergeCell ref="F313:G313"/>
    <mergeCell ref="F314:G314"/>
    <mergeCell ref="F315:G315"/>
    <mergeCell ref="F316:G316"/>
    <mergeCell ref="F317:G317"/>
    <mergeCell ref="F308:G308"/>
    <mergeCell ref="F309:G309"/>
    <mergeCell ref="F310:G310"/>
    <mergeCell ref="F311:G311"/>
    <mergeCell ref="F312:G312"/>
    <mergeCell ref="F323:G323"/>
    <mergeCell ref="F324:G324"/>
    <mergeCell ref="F325:G325"/>
    <mergeCell ref="F326:G326"/>
    <mergeCell ref="F327:G327"/>
    <mergeCell ref="F318:G318"/>
    <mergeCell ref="F319:G319"/>
    <mergeCell ref="F320:G320"/>
    <mergeCell ref="F321:G321"/>
    <mergeCell ref="F322:G322"/>
    <mergeCell ref="F333:G333"/>
    <mergeCell ref="F334:G334"/>
    <mergeCell ref="F335:G335"/>
    <mergeCell ref="F336:G336"/>
    <mergeCell ref="F337:G337"/>
    <mergeCell ref="F328:G328"/>
    <mergeCell ref="F329:G329"/>
    <mergeCell ref="F330:G330"/>
    <mergeCell ref="F331:G331"/>
    <mergeCell ref="F332:G332"/>
    <mergeCell ref="F343:G343"/>
    <mergeCell ref="F344:G344"/>
    <mergeCell ref="F345:G345"/>
    <mergeCell ref="F346:G346"/>
    <mergeCell ref="F347:G347"/>
    <mergeCell ref="F338:G338"/>
    <mergeCell ref="F339:G339"/>
    <mergeCell ref="F340:G340"/>
    <mergeCell ref="F341:G341"/>
    <mergeCell ref="F342:G342"/>
    <mergeCell ref="F353:G353"/>
    <mergeCell ref="F354:G354"/>
    <mergeCell ref="F355:G355"/>
    <mergeCell ref="F356:G356"/>
    <mergeCell ref="F357:G357"/>
    <mergeCell ref="F348:G348"/>
    <mergeCell ref="F349:G349"/>
    <mergeCell ref="F350:G350"/>
    <mergeCell ref="F351:G351"/>
    <mergeCell ref="F352:G352"/>
    <mergeCell ref="F363:G363"/>
    <mergeCell ref="F364:G364"/>
    <mergeCell ref="F365:G365"/>
    <mergeCell ref="F366:G366"/>
    <mergeCell ref="F367:G367"/>
    <mergeCell ref="F358:G358"/>
    <mergeCell ref="F359:G359"/>
    <mergeCell ref="F360:G360"/>
    <mergeCell ref="F361:G361"/>
    <mergeCell ref="F362:G362"/>
    <mergeCell ref="F373:G373"/>
    <mergeCell ref="F374:G374"/>
    <mergeCell ref="F375:G375"/>
    <mergeCell ref="F376:G376"/>
    <mergeCell ref="F377:G377"/>
    <mergeCell ref="F368:G368"/>
    <mergeCell ref="F369:G369"/>
    <mergeCell ref="F370:G370"/>
    <mergeCell ref="F371:G371"/>
    <mergeCell ref="F372:G372"/>
    <mergeCell ref="F383:G383"/>
    <mergeCell ref="F384:G384"/>
    <mergeCell ref="F385:G385"/>
    <mergeCell ref="F386:G386"/>
    <mergeCell ref="F387:G387"/>
    <mergeCell ref="F378:G378"/>
    <mergeCell ref="F379:G379"/>
    <mergeCell ref="F380:G380"/>
    <mergeCell ref="F381:G381"/>
    <mergeCell ref="F382:G382"/>
    <mergeCell ref="F393:G393"/>
    <mergeCell ref="F394:G394"/>
    <mergeCell ref="F395:G395"/>
    <mergeCell ref="F396:G396"/>
    <mergeCell ref="F397:G397"/>
    <mergeCell ref="F388:G388"/>
    <mergeCell ref="F389:G389"/>
    <mergeCell ref="F390:G390"/>
    <mergeCell ref="F391:G391"/>
    <mergeCell ref="F392:G392"/>
    <mergeCell ref="F403:G403"/>
    <mergeCell ref="F404:G404"/>
    <mergeCell ref="F405:G405"/>
    <mergeCell ref="F406:G406"/>
    <mergeCell ref="F407:G407"/>
    <mergeCell ref="F398:G398"/>
    <mergeCell ref="F399:G399"/>
    <mergeCell ref="F400:G400"/>
    <mergeCell ref="F401:G401"/>
    <mergeCell ref="F402:G402"/>
    <mergeCell ref="F413:G413"/>
    <mergeCell ref="F414:G414"/>
    <mergeCell ref="F415:G415"/>
    <mergeCell ref="F416:G416"/>
    <mergeCell ref="F417:G417"/>
    <mergeCell ref="F408:G408"/>
    <mergeCell ref="F409:G409"/>
    <mergeCell ref="F410:G410"/>
    <mergeCell ref="F411:G411"/>
    <mergeCell ref="F412:G412"/>
    <mergeCell ref="F423:G423"/>
    <mergeCell ref="F424:G424"/>
    <mergeCell ref="F425:G425"/>
    <mergeCell ref="F426:G426"/>
    <mergeCell ref="F427:G427"/>
    <mergeCell ref="F418:G418"/>
    <mergeCell ref="F419:G419"/>
    <mergeCell ref="F420:G420"/>
    <mergeCell ref="F421:G421"/>
    <mergeCell ref="F422:G422"/>
    <mergeCell ref="F433:G433"/>
    <mergeCell ref="F434:G434"/>
    <mergeCell ref="F435:G435"/>
    <mergeCell ref="F436:G436"/>
    <mergeCell ref="F437:G437"/>
    <mergeCell ref="F428:G428"/>
    <mergeCell ref="F429:G429"/>
    <mergeCell ref="F430:G430"/>
    <mergeCell ref="F431:G431"/>
    <mergeCell ref="F432:G432"/>
    <mergeCell ref="F443:G443"/>
    <mergeCell ref="F444:G444"/>
    <mergeCell ref="F445:G445"/>
    <mergeCell ref="F446:G446"/>
    <mergeCell ref="F447:G447"/>
    <mergeCell ref="F438:G438"/>
    <mergeCell ref="F439:G439"/>
    <mergeCell ref="F440:G440"/>
    <mergeCell ref="F441:G441"/>
    <mergeCell ref="F442:G442"/>
    <mergeCell ref="F453:G453"/>
    <mergeCell ref="F454:G454"/>
    <mergeCell ref="F455:G455"/>
    <mergeCell ref="F456:G456"/>
    <mergeCell ref="F457:G457"/>
    <mergeCell ref="F448:G448"/>
    <mergeCell ref="F449:G449"/>
    <mergeCell ref="F450:G450"/>
    <mergeCell ref="F451:G451"/>
    <mergeCell ref="F452:G452"/>
    <mergeCell ref="F463:G463"/>
    <mergeCell ref="F464:G464"/>
    <mergeCell ref="F465:G465"/>
    <mergeCell ref="F466:G466"/>
    <mergeCell ref="F467:G467"/>
    <mergeCell ref="F458:G458"/>
    <mergeCell ref="F459:G459"/>
    <mergeCell ref="F460:G460"/>
    <mergeCell ref="F461:G461"/>
    <mergeCell ref="F462:G462"/>
    <mergeCell ref="F473:G473"/>
    <mergeCell ref="F474:G474"/>
    <mergeCell ref="F475:G475"/>
    <mergeCell ref="F476:G476"/>
    <mergeCell ref="F477:G477"/>
    <mergeCell ref="F468:G468"/>
    <mergeCell ref="F469:G469"/>
    <mergeCell ref="F470:G470"/>
    <mergeCell ref="F471:G471"/>
    <mergeCell ref="F472:G472"/>
    <mergeCell ref="F483:G483"/>
    <mergeCell ref="F484:G484"/>
    <mergeCell ref="F485:G485"/>
    <mergeCell ref="F486:G486"/>
    <mergeCell ref="F487:G487"/>
    <mergeCell ref="F478:G478"/>
    <mergeCell ref="F479:G479"/>
    <mergeCell ref="F480:G480"/>
    <mergeCell ref="F481:G481"/>
    <mergeCell ref="F482:G482"/>
    <mergeCell ref="F493:G493"/>
    <mergeCell ref="F494:G494"/>
    <mergeCell ref="F495:G495"/>
    <mergeCell ref="F496:G496"/>
    <mergeCell ref="F497:G497"/>
    <mergeCell ref="F488:G488"/>
    <mergeCell ref="F489:G489"/>
    <mergeCell ref="F490:G490"/>
    <mergeCell ref="F491:G491"/>
    <mergeCell ref="F492:G492"/>
    <mergeCell ref="F503:G503"/>
    <mergeCell ref="F504:G504"/>
    <mergeCell ref="F505:G505"/>
    <mergeCell ref="F506:G506"/>
    <mergeCell ref="F507:G507"/>
    <mergeCell ref="F498:G498"/>
    <mergeCell ref="F499:G499"/>
    <mergeCell ref="F500:G500"/>
    <mergeCell ref="F501:G501"/>
    <mergeCell ref="F502:G502"/>
    <mergeCell ref="F513:G513"/>
    <mergeCell ref="F514:G514"/>
    <mergeCell ref="F515:G515"/>
    <mergeCell ref="F516:G516"/>
    <mergeCell ref="F517:G517"/>
    <mergeCell ref="F508:G508"/>
    <mergeCell ref="F509:G509"/>
    <mergeCell ref="F510:G510"/>
    <mergeCell ref="F511:G511"/>
    <mergeCell ref="F512:G512"/>
    <mergeCell ref="F523:G523"/>
    <mergeCell ref="F524:G524"/>
    <mergeCell ref="F525:G525"/>
    <mergeCell ref="F526:G526"/>
    <mergeCell ref="F527:G527"/>
    <mergeCell ref="F518:G518"/>
    <mergeCell ref="F519:G519"/>
    <mergeCell ref="F520:G520"/>
    <mergeCell ref="F521:G521"/>
    <mergeCell ref="F522:G522"/>
    <mergeCell ref="F533:G533"/>
    <mergeCell ref="F534:G534"/>
    <mergeCell ref="F535:G535"/>
    <mergeCell ref="F536:G536"/>
    <mergeCell ref="F537:G537"/>
    <mergeCell ref="F528:G528"/>
    <mergeCell ref="F529:G529"/>
    <mergeCell ref="F530:G530"/>
    <mergeCell ref="F531:G531"/>
    <mergeCell ref="F532:G532"/>
    <mergeCell ref="F543:G543"/>
    <mergeCell ref="F544:G544"/>
    <mergeCell ref="F545:G545"/>
    <mergeCell ref="F546:G546"/>
    <mergeCell ref="F547:G547"/>
    <mergeCell ref="F538:G538"/>
    <mergeCell ref="F539:G539"/>
    <mergeCell ref="F540:G540"/>
    <mergeCell ref="F541:G541"/>
    <mergeCell ref="F542:G542"/>
    <mergeCell ref="F553:G553"/>
    <mergeCell ref="F554:G554"/>
    <mergeCell ref="F555:G555"/>
    <mergeCell ref="F556:G556"/>
    <mergeCell ref="F557:G557"/>
    <mergeCell ref="F548:G548"/>
    <mergeCell ref="F549:G549"/>
    <mergeCell ref="F550:G550"/>
    <mergeCell ref="F551:G551"/>
    <mergeCell ref="F552:G552"/>
    <mergeCell ref="F563:G563"/>
    <mergeCell ref="F564:G564"/>
    <mergeCell ref="F565:G565"/>
    <mergeCell ref="F566:G566"/>
    <mergeCell ref="F567:G567"/>
    <mergeCell ref="F558:G558"/>
    <mergeCell ref="F559:G559"/>
    <mergeCell ref="F560:G560"/>
    <mergeCell ref="F561:G561"/>
    <mergeCell ref="F562:G562"/>
    <mergeCell ref="F573:G573"/>
    <mergeCell ref="F574:G574"/>
    <mergeCell ref="F575:G575"/>
    <mergeCell ref="F576:G576"/>
    <mergeCell ref="F577:G577"/>
    <mergeCell ref="F568:G568"/>
    <mergeCell ref="F569:G569"/>
    <mergeCell ref="F570:G570"/>
    <mergeCell ref="F571:G571"/>
    <mergeCell ref="F572:G572"/>
    <mergeCell ref="F583:G583"/>
    <mergeCell ref="F584:G584"/>
    <mergeCell ref="F585:G585"/>
    <mergeCell ref="F586:G586"/>
    <mergeCell ref="F587:G587"/>
    <mergeCell ref="F578:G578"/>
    <mergeCell ref="F579:G579"/>
    <mergeCell ref="F580:G580"/>
    <mergeCell ref="F581:G581"/>
    <mergeCell ref="F582:G582"/>
    <mergeCell ref="F593:G593"/>
    <mergeCell ref="F594:G594"/>
    <mergeCell ref="F595:G595"/>
    <mergeCell ref="F596:G596"/>
    <mergeCell ref="F597:G597"/>
    <mergeCell ref="F588:G588"/>
    <mergeCell ref="F589:G589"/>
    <mergeCell ref="F590:G590"/>
    <mergeCell ref="F591:G591"/>
    <mergeCell ref="F592:G592"/>
    <mergeCell ref="F603:G603"/>
    <mergeCell ref="F604:G604"/>
    <mergeCell ref="F605:G605"/>
    <mergeCell ref="F606:G606"/>
    <mergeCell ref="F607:G607"/>
    <mergeCell ref="F598:G598"/>
    <mergeCell ref="F599:G599"/>
    <mergeCell ref="F600:G600"/>
    <mergeCell ref="F601:G601"/>
    <mergeCell ref="F602:G602"/>
    <mergeCell ref="F613:G613"/>
    <mergeCell ref="F614:G614"/>
    <mergeCell ref="F615:G615"/>
    <mergeCell ref="F616:G616"/>
    <mergeCell ref="F617:G617"/>
    <mergeCell ref="F608:G608"/>
    <mergeCell ref="F609:G609"/>
    <mergeCell ref="F610:G610"/>
    <mergeCell ref="F611:G611"/>
    <mergeCell ref="F612:G612"/>
    <mergeCell ref="F623:G623"/>
    <mergeCell ref="F624:G624"/>
    <mergeCell ref="F625:G625"/>
    <mergeCell ref="F626:G626"/>
    <mergeCell ref="F627:G627"/>
    <mergeCell ref="F618:G618"/>
    <mergeCell ref="F619:G619"/>
    <mergeCell ref="F620:G620"/>
    <mergeCell ref="F621:G621"/>
    <mergeCell ref="F622:G622"/>
    <mergeCell ref="F633:G633"/>
    <mergeCell ref="F634:G634"/>
    <mergeCell ref="F635:G635"/>
    <mergeCell ref="F636:G636"/>
    <mergeCell ref="F637:G637"/>
    <mergeCell ref="F628:G628"/>
    <mergeCell ref="F629:G629"/>
    <mergeCell ref="F630:G630"/>
    <mergeCell ref="F631:G631"/>
    <mergeCell ref="F632:G632"/>
    <mergeCell ref="F643:G643"/>
    <mergeCell ref="F644:G644"/>
    <mergeCell ref="F645:G645"/>
    <mergeCell ref="F646:G646"/>
    <mergeCell ref="F647:G647"/>
    <mergeCell ref="F638:G638"/>
    <mergeCell ref="F639:G639"/>
    <mergeCell ref="F640:G640"/>
    <mergeCell ref="F641:G641"/>
    <mergeCell ref="F642:G642"/>
    <mergeCell ref="F653:G653"/>
    <mergeCell ref="F654:G654"/>
    <mergeCell ref="F655:G655"/>
    <mergeCell ref="F656:G656"/>
    <mergeCell ref="F657:G657"/>
    <mergeCell ref="F648:G648"/>
    <mergeCell ref="F649:G649"/>
    <mergeCell ref="F650:G650"/>
    <mergeCell ref="F651:G651"/>
    <mergeCell ref="F652:G652"/>
    <mergeCell ref="F663:G663"/>
    <mergeCell ref="F664:G664"/>
    <mergeCell ref="F665:G665"/>
    <mergeCell ref="F666:G666"/>
    <mergeCell ref="F667:G667"/>
    <mergeCell ref="F658:G658"/>
    <mergeCell ref="F659:G659"/>
    <mergeCell ref="F660:G660"/>
    <mergeCell ref="F661:G661"/>
    <mergeCell ref="F662:G662"/>
    <mergeCell ref="F673:G673"/>
    <mergeCell ref="F674:G674"/>
    <mergeCell ref="F675:G675"/>
    <mergeCell ref="F676:G676"/>
    <mergeCell ref="F677:G677"/>
    <mergeCell ref="F668:G668"/>
    <mergeCell ref="F669:G669"/>
    <mergeCell ref="F670:G670"/>
    <mergeCell ref="F671:G671"/>
    <mergeCell ref="F672:G672"/>
    <mergeCell ref="F683:G683"/>
    <mergeCell ref="F684:G684"/>
    <mergeCell ref="F685:G685"/>
    <mergeCell ref="F686:G686"/>
    <mergeCell ref="F687:G687"/>
    <mergeCell ref="F678:G678"/>
    <mergeCell ref="F679:G679"/>
    <mergeCell ref="F680:G680"/>
    <mergeCell ref="F681:G681"/>
    <mergeCell ref="F682:G682"/>
    <mergeCell ref="F693:G693"/>
    <mergeCell ref="F694:G694"/>
    <mergeCell ref="F695:G695"/>
    <mergeCell ref="F696:G696"/>
    <mergeCell ref="F697:G697"/>
    <mergeCell ref="F688:G688"/>
    <mergeCell ref="F689:G689"/>
    <mergeCell ref="F690:G690"/>
    <mergeCell ref="F691:G691"/>
    <mergeCell ref="F692:G692"/>
    <mergeCell ref="F703:G703"/>
    <mergeCell ref="F704:G704"/>
    <mergeCell ref="F705:G705"/>
    <mergeCell ref="F706:G706"/>
    <mergeCell ref="F707:G707"/>
    <mergeCell ref="F698:G698"/>
    <mergeCell ref="F699:G699"/>
    <mergeCell ref="F700:G700"/>
    <mergeCell ref="F701:G701"/>
    <mergeCell ref="F702:G702"/>
    <mergeCell ref="F713:G713"/>
    <mergeCell ref="F714:G714"/>
    <mergeCell ref="F715:G715"/>
    <mergeCell ref="F716:G716"/>
    <mergeCell ref="F717:G717"/>
    <mergeCell ref="F708:G708"/>
    <mergeCell ref="F709:G709"/>
    <mergeCell ref="F710:G710"/>
    <mergeCell ref="F711:G711"/>
    <mergeCell ref="F712:G712"/>
    <mergeCell ref="F723:G723"/>
    <mergeCell ref="F724:G724"/>
    <mergeCell ref="F725:G725"/>
    <mergeCell ref="F726:G726"/>
    <mergeCell ref="F727:G727"/>
    <mergeCell ref="F718:G718"/>
    <mergeCell ref="F719:G719"/>
    <mergeCell ref="F720:G720"/>
    <mergeCell ref="F721:G721"/>
    <mergeCell ref="F722:G722"/>
    <mergeCell ref="F733:G733"/>
    <mergeCell ref="F734:G734"/>
    <mergeCell ref="F735:G735"/>
    <mergeCell ref="F736:G736"/>
    <mergeCell ref="F737:G737"/>
    <mergeCell ref="F728:G728"/>
    <mergeCell ref="F729:G729"/>
    <mergeCell ref="F730:G730"/>
    <mergeCell ref="F731:G731"/>
    <mergeCell ref="F732:G732"/>
    <mergeCell ref="F743:G743"/>
    <mergeCell ref="F744:G744"/>
    <mergeCell ref="F745:G745"/>
    <mergeCell ref="F746:G746"/>
    <mergeCell ref="F747:G747"/>
    <mergeCell ref="F738:G738"/>
    <mergeCell ref="F739:G739"/>
    <mergeCell ref="F740:G740"/>
    <mergeCell ref="F741:G741"/>
    <mergeCell ref="F742:G742"/>
    <mergeCell ref="F753:G753"/>
    <mergeCell ref="F754:G754"/>
    <mergeCell ref="F755:G755"/>
    <mergeCell ref="F756:G756"/>
    <mergeCell ref="F757:G757"/>
    <mergeCell ref="F748:G748"/>
    <mergeCell ref="F749:G749"/>
    <mergeCell ref="F750:G750"/>
    <mergeCell ref="F751:G751"/>
    <mergeCell ref="F752:G752"/>
    <mergeCell ref="F763:G763"/>
    <mergeCell ref="F764:G764"/>
    <mergeCell ref="F765:G765"/>
    <mergeCell ref="F766:G766"/>
    <mergeCell ref="F767:G767"/>
    <mergeCell ref="F758:G758"/>
    <mergeCell ref="F759:G759"/>
    <mergeCell ref="F760:G760"/>
    <mergeCell ref="F761:G761"/>
    <mergeCell ref="F762:G762"/>
    <mergeCell ref="F778:G778"/>
    <mergeCell ref="F779:G779"/>
    <mergeCell ref="F780:G780"/>
    <mergeCell ref="F773:G773"/>
    <mergeCell ref="F774:G774"/>
    <mergeCell ref="F775:G775"/>
    <mergeCell ref="F776:G776"/>
    <mergeCell ref="F777:G777"/>
    <mergeCell ref="F768:G768"/>
    <mergeCell ref="F769:G769"/>
    <mergeCell ref="F770:G770"/>
    <mergeCell ref="F771:G771"/>
    <mergeCell ref="F772:G77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16" zoomScaleNormal="100" workbookViewId="0">
      <selection activeCell="C18" sqref="C18:C776"/>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10831.270000000048</v>
      </c>
      <c r="O2" s="21" t="s">
        <v>265</v>
      </c>
    </row>
    <row r="3" spans="1:15" s="21" customFormat="1" ht="15" customHeight="1" thickBot="1">
      <c r="A3" s="22" t="s">
        <v>156</v>
      </c>
      <c r="G3" s="28">
        <f>Invoice!J14</f>
        <v>45158</v>
      </c>
      <c r="H3" s="29"/>
      <c r="N3" s="21">
        <v>10831.270000000048</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USD</v>
      </c>
    </row>
    <row r="10" spans="1:15" s="21" customFormat="1" ht="13.5" thickBot="1">
      <c r="A10" s="36" t="str">
        <f>'Copy paste to Here'!G10</f>
        <v>Piercinggruppen i Sverige AB</v>
      </c>
      <c r="B10" s="37"/>
      <c r="C10" s="37"/>
      <c r="D10" s="37"/>
      <c r="F10" s="38" t="str">
        <f>'Copy paste to Here'!B10</f>
        <v>Piercinggruppen i Sverige AB</v>
      </c>
      <c r="G10" s="39"/>
      <c r="H10" s="40"/>
      <c r="K10" s="107" t="s">
        <v>282</v>
      </c>
      <c r="L10" s="35" t="s">
        <v>282</v>
      </c>
      <c r="M10" s="21">
        <v>1</v>
      </c>
    </row>
    <row r="11" spans="1:15" s="21" customFormat="1" ht="15.75" thickBot="1">
      <c r="A11" s="41" t="str">
        <f>'Copy paste to Here'!G11</f>
        <v>Johannes Lindstrom</v>
      </c>
      <c r="B11" s="42"/>
      <c r="C11" s="42"/>
      <c r="D11" s="42"/>
      <c r="F11" s="43" t="str">
        <f>'Copy paste to Here'!B11</f>
        <v>Johannes Lindstrom</v>
      </c>
      <c r="G11" s="44"/>
      <c r="H11" s="45"/>
      <c r="K11" s="105" t="s">
        <v>163</v>
      </c>
      <c r="L11" s="46" t="s">
        <v>164</v>
      </c>
      <c r="M11" s="21">
        <f>VLOOKUP(G3,[1]Sheet1!$A$9:$I$7290,2,FALSE)</f>
        <v>35.200000000000003</v>
      </c>
    </row>
    <row r="12" spans="1:15" s="21" customFormat="1" ht="15.75" thickBot="1">
      <c r="A12" s="41" t="str">
        <f>'Copy paste to Here'!G12</f>
        <v>Bjursasvagen 17</v>
      </c>
      <c r="B12" s="42"/>
      <c r="C12" s="42"/>
      <c r="D12" s="42"/>
      <c r="E12" s="89"/>
      <c r="F12" s="43" t="str">
        <f>'Copy paste to Here'!B12</f>
        <v>Bjursasvagen 17</v>
      </c>
      <c r="G12" s="44"/>
      <c r="H12" s="45"/>
      <c r="K12" s="105" t="s">
        <v>165</v>
      </c>
      <c r="L12" s="46" t="s">
        <v>138</v>
      </c>
      <c r="M12" s="21">
        <f>VLOOKUP(G3,[1]Sheet1!$A$9:$I$7290,3,FALSE)</f>
        <v>38.08</v>
      </c>
    </row>
    <row r="13" spans="1:15" s="21" customFormat="1" ht="15.75" thickBot="1">
      <c r="A13" s="41" t="str">
        <f>'Copy paste to Here'!G13</f>
        <v>79021 Bjursas</v>
      </c>
      <c r="B13" s="42"/>
      <c r="C13" s="42"/>
      <c r="D13" s="42"/>
      <c r="E13" s="123" t="s">
        <v>164</v>
      </c>
      <c r="F13" s="43" t="str">
        <f>'Copy paste to Here'!B13</f>
        <v>79021 Bjursas</v>
      </c>
      <c r="G13" s="44"/>
      <c r="H13" s="45"/>
      <c r="K13" s="105" t="s">
        <v>166</v>
      </c>
      <c r="L13" s="46" t="s">
        <v>167</v>
      </c>
      <c r="M13" s="125">
        <f>VLOOKUP(G3,[1]Sheet1!$A$9:$I$7290,4,FALSE)</f>
        <v>44.61</v>
      </c>
    </row>
    <row r="14" spans="1:15" s="21" customFormat="1" ht="15.75" thickBot="1">
      <c r="A14" s="41" t="str">
        <f>'Copy paste to Here'!G14</f>
        <v>Sweden</v>
      </c>
      <c r="B14" s="42"/>
      <c r="C14" s="42"/>
      <c r="D14" s="42"/>
      <c r="E14" s="123">
        <f>VLOOKUP(J9,$L$10:$M$17,2,FALSE)</f>
        <v>35.200000000000003</v>
      </c>
      <c r="F14" s="43" t="str">
        <f>'Copy paste to Here'!B14</f>
        <v>Sweden</v>
      </c>
      <c r="G14" s="44"/>
      <c r="H14" s="45"/>
      <c r="K14" s="105" t="s">
        <v>168</v>
      </c>
      <c r="L14" s="46" t="s">
        <v>169</v>
      </c>
      <c r="M14" s="21">
        <f>VLOOKUP(G3,[1]Sheet1!$A$9:$I$7290,5,FALSE)</f>
        <v>22.16</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25.82</v>
      </c>
    </row>
    <row r="16" spans="1:15" s="21" customFormat="1" ht="13.7" customHeight="1" thickBot="1">
      <c r="A16" s="52"/>
      <c r="K16" s="106" t="s">
        <v>172</v>
      </c>
      <c r="L16" s="51" t="s">
        <v>173</v>
      </c>
      <c r="M16" s="21">
        <f>VLOOKUP(G3,[1]Sheet1!$A$9:$I$7290,7,FALSE)</f>
        <v>20.61</v>
      </c>
    </row>
    <row r="17" spans="1:13" s="21" customFormat="1" ht="13.5" thickBot="1">
      <c r="A17" s="53" t="s">
        <v>174</v>
      </c>
      <c r="B17" s="54" t="s">
        <v>175</v>
      </c>
      <c r="C17" s="54" t="s">
        <v>290</v>
      </c>
      <c r="D17" s="55" t="s">
        <v>204</v>
      </c>
      <c r="E17" s="55" t="s">
        <v>267</v>
      </c>
      <c r="F17" s="55" t="str">
        <f>CONCATENATE("Amount ",,J9)</f>
        <v>Amount USD</v>
      </c>
      <c r="G17" s="54" t="s">
        <v>176</v>
      </c>
      <c r="H17" s="54" t="s">
        <v>177</v>
      </c>
      <c r="J17" s="21" t="s">
        <v>178</v>
      </c>
      <c r="K17" s="21" t="s">
        <v>179</v>
      </c>
      <c r="L17" s="21" t="s">
        <v>179</v>
      </c>
      <c r="M17" s="21">
        <v>2.5</v>
      </c>
    </row>
    <row r="18" spans="1:13" s="62" customFormat="1" ht="48">
      <c r="A18" s="56" t="str">
        <f>IF((LEN('Copy paste to Here'!G22))&gt;5,((CONCATENATE('Copy paste to Here'!G22," &amp; ",'Copy paste to Here'!D22,"  &amp;  ",'Copy paste to Here'!E22))),"Empty Cell")</f>
        <v xml:space="preserve">Display box with 52 pcs. of 925 sterling silver nose studs, 22g (0.6mm) with 1.5mm round clear prong set crystal and real 18k gold plating (in standard packing or in vacuum sealed packing to prevent tarnishing) &amp; Packing Option: Standard Package  &amp;  </v>
      </c>
      <c r="B18" s="57" t="str">
        <f>'Copy paste to Here'!C22</f>
        <v>18NSPXC</v>
      </c>
      <c r="C18" s="57" t="s">
        <v>722</v>
      </c>
      <c r="D18" s="58">
        <f>Invoice!B22</f>
        <v>1</v>
      </c>
      <c r="E18" s="59">
        <f>'Shipping Invoice'!J22*$N$1</f>
        <v>27.21</v>
      </c>
      <c r="F18" s="59">
        <f>D18*E18</f>
        <v>27.21</v>
      </c>
      <c r="G18" s="60">
        <f>E18*$E$14</f>
        <v>957.79200000000014</v>
      </c>
      <c r="H18" s="61">
        <f>D18*G18</f>
        <v>957.79200000000014</v>
      </c>
    </row>
    <row r="19" spans="1:13" s="62" customFormat="1" ht="36">
      <c r="A19" s="124" t="str">
        <f>IF((LEN('Copy paste to Here'!G23))&gt;5,((CONCATENATE('Copy paste to Here'!G23," &amp; ",'Copy paste to Here'!D23,"  &amp;  ",'Copy paste to Here'!E23))),"Empty Cell")</f>
        <v>Flexible clear acrylic tongue barbell, 14g (1.6mm) with a top 6mm ball with bezel set crystal and a lower 6mm plain acrylic ball &amp; Length: 16mm  &amp;  Crystal Color: Light Sapphire</v>
      </c>
      <c r="B19" s="57" t="str">
        <f>'Copy paste to Here'!C23</f>
        <v>ABBAJB6</v>
      </c>
      <c r="C19" s="57" t="s">
        <v>725</v>
      </c>
      <c r="D19" s="58">
        <f>Invoice!B23</f>
        <v>10</v>
      </c>
      <c r="E19" s="59">
        <f>'Shipping Invoice'!J23*$N$1</f>
        <v>0.51</v>
      </c>
      <c r="F19" s="59">
        <f t="shared" ref="F19:F82" si="0">D19*E19</f>
        <v>5.0999999999999996</v>
      </c>
      <c r="G19" s="60">
        <f t="shared" ref="G19:G82" si="1">E19*$E$14</f>
        <v>17.952000000000002</v>
      </c>
      <c r="H19" s="63">
        <f t="shared" ref="H19:H82" si="2">D19*G19</f>
        <v>179.52</v>
      </c>
    </row>
    <row r="20" spans="1:13" s="62" customFormat="1" ht="36">
      <c r="A20" s="56" t="str">
        <f>IF((LEN('Copy paste to Here'!G24))&gt;5,((CONCATENATE('Copy paste to Here'!G24," &amp; ",'Copy paste to Here'!D24,"  &amp;  ",'Copy paste to Here'!E24))),"Empty Cell")</f>
        <v>Flexible clear acrylic tongue barbell, 14g (1.6mm) with a top 6mm ball with bezel set crystal and a lower 6mm plain acrylic ball &amp; Length: 16mm  &amp;  Crystal Color: Blue Zircon</v>
      </c>
      <c r="B20" s="57" t="str">
        <f>'Copy paste to Here'!C24</f>
        <v>ABBAJB6</v>
      </c>
      <c r="C20" s="57" t="s">
        <v>725</v>
      </c>
      <c r="D20" s="58">
        <f>Invoice!B24</f>
        <v>10</v>
      </c>
      <c r="E20" s="59">
        <f>'Shipping Invoice'!J24*$N$1</f>
        <v>0.51</v>
      </c>
      <c r="F20" s="59">
        <f t="shared" si="0"/>
        <v>5.0999999999999996</v>
      </c>
      <c r="G20" s="60">
        <f t="shared" si="1"/>
        <v>17.952000000000002</v>
      </c>
      <c r="H20" s="63">
        <f t="shared" si="2"/>
        <v>179.52</v>
      </c>
    </row>
    <row r="21" spans="1:13" s="62" customFormat="1" ht="36">
      <c r="A21" s="56" t="str">
        <f>IF((LEN('Copy paste to Here'!G25))&gt;5,((CONCATENATE('Copy paste to Here'!G25," &amp; ",'Copy paste to Here'!D25,"  &amp;  ",'Copy paste to Here'!E25))),"Empty Cell")</f>
        <v>Flexible clear acrylic tongue barbell, 14g (1.6mm) with a top 6mm ball with bezel set crystal and a lower 6mm plain acrylic ball &amp; Length: 16mm  &amp;  Crystal Color: Amethyst</v>
      </c>
      <c r="B21" s="57" t="str">
        <f>'Copy paste to Here'!C25</f>
        <v>ABBAJB6</v>
      </c>
      <c r="C21" s="57" t="s">
        <v>725</v>
      </c>
      <c r="D21" s="58">
        <f>Invoice!B25</f>
        <v>10</v>
      </c>
      <c r="E21" s="59">
        <f>'Shipping Invoice'!J25*$N$1</f>
        <v>0.51</v>
      </c>
      <c r="F21" s="59">
        <f t="shared" si="0"/>
        <v>5.0999999999999996</v>
      </c>
      <c r="G21" s="60">
        <f t="shared" si="1"/>
        <v>17.952000000000002</v>
      </c>
      <c r="H21" s="63">
        <f t="shared" si="2"/>
        <v>179.52</v>
      </c>
    </row>
    <row r="22" spans="1:13" s="62" customFormat="1" ht="24">
      <c r="A22" s="56" t="str">
        <f>IF((LEN('Copy paste to Here'!G26))&gt;5,((CONCATENATE('Copy paste to Here'!G26," &amp; ",'Copy paste to Here'!D26,"  &amp;  ",'Copy paste to Here'!E26))),"Empty Cell")</f>
        <v>Acrylic flesh tunnel with external screw-fit &amp; Gauge: 5mm  &amp;  Color: Light blue</v>
      </c>
      <c r="B22" s="57" t="str">
        <f>'Copy paste to Here'!C26</f>
        <v>ACFP</v>
      </c>
      <c r="C22" s="57" t="s">
        <v>728</v>
      </c>
      <c r="D22" s="58">
        <f>Invoice!B26</f>
        <v>10</v>
      </c>
      <c r="E22" s="59">
        <f>'Shipping Invoice'!J26*$N$1</f>
        <v>0.65</v>
      </c>
      <c r="F22" s="59">
        <f t="shared" si="0"/>
        <v>6.5</v>
      </c>
      <c r="G22" s="60">
        <f t="shared" si="1"/>
        <v>22.880000000000003</v>
      </c>
      <c r="H22" s="63">
        <f t="shared" si="2"/>
        <v>228.8</v>
      </c>
    </row>
    <row r="23" spans="1:13" s="62" customFormat="1" ht="24">
      <c r="A23" s="56" t="str">
        <f>IF((LEN('Copy paste to Here'!G27))&gt;5,((CONCATENATE('Copy paste to Here'!G27," &amp; ",'Copy paste to Here'!D27,"  &amp;  ",'Copy paste to Here'!E27))),"Empty Cell")</f>
        <v>Acrylic flesh tunnel with external screw-fit &amp; Gauge: 5mm  &amp;  Color: Red</v>
      </c>
      <c r="B23" s="57" t="str">
        <f>'Copy paste to Here'!C27</f>
        <v>ACFP</v>
      </c>
      <c r="C23" s="57" t="s">
        <v>728</v>
      </c>
      <c r="D23" s="58">
        <f>Invoice!B27</f>
        <v>10</v>
      </c>
      <c r="E23" s="59">
        <f>'Shipping Invoice'!J27*$N$1</f>
        <v>0.65</v>
      </c>
      <c r="F23" s="59">
        <f t="shared" si="0"/>
        <v>6.5</v>
      </c>
      <c r="G23" s="60">
        <f t="shared" si="1"/>
        <v>22.880000000000003</v>
      </c>
      <c r="H23" s="63">
        <f t="shared" si="2"/>
        <v>228.8</v>
      </c>
    </row>
    <row r="24" spans="1:13" s="62" customFormat="1" ht="24">
      <c r="A24" s="56" t="str">
        <f>IF((LEN('Copy paste to Here'!G28))&gt;5,((CONCATENATE('Copy paste to Here'!G28," &amp; ",'Copy paste to Here'!D28,"  &amp;  ",'Copy paste to Here'!E28))),"Empty Cell")</f>
        <v>Acrylic flesh tunnel with external screw-fit &amp; Gauge: 12mm  &amp;  Color: Light blue</v>
      </c>
      <c r="B24" s="57" t="str">
        <f>'Copy paste to Here'!C28</f>
        <v>ACFP</v>
      </c>
      <c r="C24" s="57" t="s">
        <v>732</v>
      </c>
      <c r="D24" s="58">
        <f>Invoice!B28</f>
        <v>10</v>
      </c>
      <c r="E24" s="59">
        <f>'Shipping Invoice'!J28*$N$1</f>
        <v>0.88</v>
      </c>
      <c r="F24" s="59">
        <f t="shared" si="0"/>
        <v>8.8000000000000007</v>
      </c>
      <c r="G24" s="60">
        <f t="shared" si="1"/>
        <v>30.976000000000003</v>
      </c>
      <c r="H24" s="63">
        <f t="shared" si="2"/>
        <v>309.76000000000005</v>
      </c>
    </row>
    <row r="25" spans="1:13" s="62" customFormat="1" ht="25.5">
      <c r="A25" s="56" t="str">
        <f>IF((LEN('Copy paste to Here'!G29))&gt;5,((CONCATENATE('Copy paste to Here'!G29," &amp; ",'Copy paste to Here'!D29,"  &amp;  ",'Copy paste to Here'!E29))),"Empty Cell")</f>
        <v>Acrylic flesh tunnel with external screw-fit &amp; Gauge: 18mm  &amp;  Color: Pink</v>
      </c>
      <c r="B25" s="57" t="str">
        <f>'Copy paste to Here'!C29</f>
        <v>ACFP</v>
      </c>
      <c r="C25" s="57" t="s">
        <v>734</v>
      </c>
      <c r="D25" s="58">
        <f>Invoice!B29</f>
        <v>10</v>
      </c>
      <c r="E25" s="59">
        <f>'Shipping Invoice'!J29*$N$1</f>
        <v>1.24</v>
      </c>
      <c r="F25" s="59">
        <f t="shared" si="0"/>
        <v>12.4</v>
      </c>
      <c r="G25" s="60">
        <f t="shared" si="1"/>
        <v>43.648000000000003</v>
      </c>
      <c r="H25" s="63">
        <f t="shared" si="2"/>
        <v>436.48</v>
      </c>
    </row>
    <row r="26" spans="1:13" s="62" customFormat="1" ht="25.5">
      <c r="A26" s="56" t="str">
        <f>IF((LEN('Copy paste to Here'!G30))&gt;5,((CONCATENATE('Copy paste to Here'!G30," &amp; ",'Copy paste to Here'!D30,"  &amp;  ",'Copy paste to Here'!E30))),"Empty Cell")</f>
        <v>Acrylic flesh tunnel with external screw-fit &amp; Gauge: 20mm  &amp;  Color: Black</v>
      </c>
      <c r="B26" s="57" t="str">
        <f>'Copy paste to Here'!C30</f>
        <v>ACFP</v>
      </c>
      <c r="C26" s="57" t="s">
        <v>737</v>
      </c>
      <c r="D26" s="58">
        <f>Invoice!B30</f>
        <v>10</v>
      </c>
      <c r="E26" s="59">
        <f>'Shipping Invoice'!J30*$N$1</f>
        <v>1.39</v>
      </c>
      <c r="F26" s="59">
        <f t="shared" si="0"/>
        <v>13.899999999999999</v>
      </c>
      <c r="G26" s="60">
        <f t="shared" si="1"/>
        <v>48.927999999999997</v>
      </c>
      <c r="H26" s="63">
        <f t="shared" si="2"/>
        <v>489.28</v>
      </c>
    </row>
    <row r="27" spans="1:13" s="62" customFormat="1" ht="25.5">
      <c r="A27" s="56" t="str">
        <f>IF((LEN('Copy paste to Here'!G31))&gt;5,((CONCATENATE('Copy paste to Here'!G31," &amp; ",'Copy paste to Here'!D31,"  &amp;  ",'Copy paste to Here'!E31))),"Empty Cell")</f>
        <v>Acrylic flesh tunnel with external screw-fit &amp; Gauge: 20mm  &amp;  Color: Red</v>
      </c>
      <c r="B27" s="57" t="str">
        <f>'Copy paste to Here'!C31</f>
        <v>ACFP</v>
      </c>
      <c r="C27" s="57" t="s">
        <v>737</v>
      </c>
      <c r="D27" s="58">
        <f>Invoice!B31</f>
        <v>10</v>
      </c>
      <c r="E27" s="59">
        <f>'Shipping Invoice'!J31*$N$1</f>
        <v>1.39</v>
      </c>
      <c r="F27" s="59">
        <f t="shared" si="0"/>
        <v>13.899999999999999</v>
      </c>
      <c r="G27" s="60">
        <f t="shared" si="1"/>
        <v>48.927999999999997</v>
      </c>
      <c r="H27" s="63">
        <f t="shared" si="2"/>
        <v>489.28</v>
      </c>
    </row>
    <row r="28" spans="1:13" s="62" customFormat="1" ht="24">
      <c r="A28" s="56" t="str">
        <f>IF((LEN('Copy paste to Here'!G32))&gt;5,((CONCATENATE('Copy paste to Here'!G32," &amp; ",'Copy paste to Here'!D32,"  &amp;  ",'Copy paste to Here'!E32))),"Empty Cell")</f>
        <v>Acrylic flesh tunnel with external screw-fit &amp; Gauge: 22mm  &amp;  Color: Pink</v>
      </c>
      <c r="B28" s="57" t="str">
        <f>'Copy paste to Here'!C32</f>
        <v>ACFP</v>
      </c>
      <c r="C28" s="57" t="s">
        <v>739</v>
      </c>
      <c r="D28" s="58">
        <f>Invoice!B32</f>
        <v>10</v>
      </c>
      <c r="E28" s="59">
        <f>'Shipping Invoice'!J32*$N$1</f>
        <v>1.49</v>
      </c>
      <c r="F28" s="59">
        <f t="shared" si="0"/>
        <v>14.9</v>
      </c>
      <c r="G28" s="60">
        <f t="shared" si="1"/>
        <v>52.448</v>
      </c>
      <c r="H28" s="63">
        <f t="shared" si="2"/>
        <v>524.48</v>
      </c>
    </row>
    <row r="29" spans="1:13" s="62" customFormat="1" ht="24">
      <c r="A29" s="56" t="str">
        <f>IF((LEN('Copy paste to Here'!G33))&gt;5,((CONCATENATE('Copy paste to Here'!G33," &amp; ",'Copy paste to Here'!D33,"  &amp;  ",'Copy paste to Here'!E33))),"Empty Cell")</f>
        <v>Acrylic flesh tunnel with external screw-fit &amp; Gauge: 25mm  &amp;  Color: Black</v>
      </c>
      <c r="B29" s="57" t="str">
        <f>'Copy paste to Here'!C33</f>
        <v>ACFP</v>
      </c>
      <c r="C29" s="57" t="s">
        <v>741</v>
      </c>
      <c r="D29" s="58">
        <f>Invoice!B33</f>
        <v>10</v>
      </c>
      <c r="E29" s="59">
        <f>'Shipping Invoice'!J33*$N$1</f>
        <v>1.64</v>
      </c>
      <c r="F29" s="59">
        <f t="shared" si="0"/>
        <v>16.399999999999999</v>
      </c>
      <c r="G29" s="60">
        <f t="shared" si="1"/>
        <v>57.728000000000002</v>
      </c>
      <c r="H29" s="63">
        <f t="shared" si="2"/>
        <v>577.28</v>
      </c>
    </row>
    <row r="30" spans="1:13" s="62" customFormat="1" ht="24">
      <c r="A30" s="56" t="str">
        <f>IF((LEN('Copy paste to Here'!G34))&gt;5,((CONCATENATE('Copy paste to Here'!G34," &amp; ",'Copy paste to Here'!D34,"  &amp;  ",'Copy paste to Here'!E34))),"Empty Cell")</f>
        <v>Acrylic flesh tunnel with external screw-fit &amp; Gauge: 25mm  &amp;  Color: Pink</v>
      </c>
      <c r="B30" s="57" t="str">
        <f>'Copy paste to Here'!C34</f>
        <v>ACFP</v>
      </c>
      <c r="C30" s="57" t="s">
        <v>741</v>
      </c>
      <c r="D30" s="58">
        <f>Invoice!B34</f>
        <v>10</v>
      </c>
      <c r="E30" s="59">
        <f>'Shipping Invoice'!J34*$N$1</f>
        <v>1.64</v>
      </c>
      <c r="F30" s="59">
        <f t="shared" si="0"/>
        <v>16.399999999999999</v>
      </c>
      <c r="G30" s="60">
        <f t="shared" si="1"/>
        <v>57.728000000000002</v>
      </c>
      <c r="H30" s="63">
        <f t="shared" si="2"/>
        <v>577.28</v>
      </c>
    </row>
    <row r="31" spans="1:13" s="62" customFormat="1" ht="25.5">
      <c r="A31" s="56" t="str">
        <f>IF((LEN('Copy paste to Here'!G35))&gt;5,((CONCATENATE('Copy paste to Here'!G35," &amp; ",'Copy paste to Here'!D35,"  &amp;  ",'Copy paste to Here'!E35))),"Empty Cell")</f>
        <v xml:space="preserve">Black acrylic screw-fit plug with a sugar skull with a red rose on a white back ground &amp; Gauge: 10mm  &amp;  </v>
      </c>
      <c r="B31" s="57" t="str">
        <f>'Copy paste to Here'!C35</f>
        <v>AFPFFF</v>
      </c>
      <c r="C31" s="57" t="s">
        <v>744</v>
      </c>
      <c r="D31" s="58">
        <f>Invoice!B35</f>
        <v>0</v>
      </c>
      <c r="E31" s="59">
        <f>'Shipping Invoice'!J35*$N$1</f>
        <v>0.87</v>
      </c>
      <c r="F31" s="59">
        <f t="shared" si="0"/>
        <v>0</v>
      </c>
      <c r="G31" s="60">
        <f t="shared" si="1"/>
        <v>30.624000000000002</v>
      </c>
      <c r="H31" s="63">
        <f t="shared" si="2"/>
        <v>0</v>
      </c>
    </row>
    <row r="32" spans="1:13" s="62" customFormat="1" ht="25.5">
      <c r="A32" s="56" t="str">
        <f>IF((LEN('Copy paste to Here'!G36))&gt;5,((CONCATENATE('Copy paste to Here'!G36," &amp; ",'Copy paste to Here'!D36,"  &amp;  ",'Copy paste to Here'!E36))),"Empty Cell")</f>
        <v xml:space="preserve">925 silver seamless ring, 20g (0.8mm) - outer diameter &amp; Size: 6mm  &amp;  </v>
      </c>
      <c r="B32" s="57" t="str">
        <f>'Copy paste to Here'!C36</f>
        <v>AGSEL20</v>
      </c>
      <c r="C32" s="57" t="s">
        <v>747</v>
      </c>
      <c r="D32" s="58">
        <f>Invoice!B36</f>
        <v>20</v>
      </c>
      <c r="E32" s="59">
        <f>'Shipping Invoice'!J36*$N$1</f>
        <v>0.33</v>
      </c>
      <c r="F32" s="59">
        <f t="shared" si="0"/>
        <v>6.6000000000000005</v>
      </c>
      <c r="G32" s="60">
        <f t="shared" si="1"/>
        <v>11.616000000000001</v>
      </c>
      <c r="H32" s="63">
        <f t="shared" si="2"/>
        <v>232.32000000000002</v>
      </c>
    </row>
    <row r="33" spans="1:8" s="62" customFormat="1" ht="25.5">
      <c r="A33" s="56" t="str">
        <f>IF((LEN('Copy paste to Here'!G37))&gt;5,((CONCATENATE('Copy paste to Here'!G37," &amp; ",'Copy paste to Here'!D37,"  &amp;  ",'Copy paste to Here'!E37))),"Empty Cell")</f>
        <v xml:space="preserve">925 silver seamless ring, 20g (0.8mm) - outer diameter &amp; Size: 7mm  &amp;  </v>
      </c>
      <c r="B33" s="57" t="str">
        <f>'Copy paste to Here'!C37</f>
        <v>AGSEL20</v>
      </c>
      <c r="C33" s="57" t="s">
        <v>748</v>
      </c>
      <c r="D33" s="58">
        <f>Invoice!B37</f>
        <v>20</v>
      </c>
      <c r="E33" s="59">
        <f>'Shipping Invoice'!J37*$N$1</f>
        <v>0.39</v>
      </c>
      <c r="F33" s="59">
        <f t="shared" si="0"/>
        <v>7.8000000000000007</v>
      </c>
      <c r="G33" s="60">
        <f t="shared" si="1"/>
        <v>13.728000000000002</v>
      </c>
      <c r="H33" s="63">
        <f t="shared" si="2"/>
        <v>274.56000000000006</v>
      </c>
    </row>
    <row r="34" spans="1:8" s="62" customFormat="1" ht="25.5">
      <c r="A34" s="56" t="str">
        <f>IF((LEN('Copy paste to Here'!G38))&gt;5,((CONCATENATE('Copy paste to Here'!G38," &amp; ",'Copy paste to Here'!D38,"  &amp;  ",'Copy paste to Here'!E38))),"Empty Cell")</f>
        <v xml:space="preserve">925 silver seamless ring, 20g (0.8mm) - outer diameter &amp; Size: 8mm  &amp;  </v>
      </c>
      <c r="B34" s="57" t="str">
        <f>'Copy paste to Here'!C38</f>
        <v>AGSEL20</v>
      </c>
      <c r="C34" s="57" t="s">
        <v>581</v>
      </c>
      <c r="D34" s="58">
        <f>Invoice!B38</f>
        <v>20</v>
      </c>
      <c r="E34" s="59">
        <f>'Shipping Invoice'!J38*$N$1</f>
        <v>0.47</v>
      </c>
      <c r="F34" s="59">
        <f t="shared" si="0"/>
        <v>9.3999999999999986</v>
      </c>
      <c r="G34" s="60">
        <f t="shared" si="1"/>
        <v>16.544</v>
      </c>
      <c r="H34" s="63">
        <f t="shared" si="2"/>
        <v>330.88</v>
      </c>
    </row>
    <row r="35" spans="1:8" s="62" customFormat="1" ht="25.5">
      <c r="A35" s="56" t="str">
        <f>IF((LEN('Copy paste to Here'!G39))&gt;5,((CONCATENATE('Copy paste to Here'!G39," &amp; ",'Copy paste to Here'!D39,"  &amp;  ",'Copy paste to Here'!E39))),"Empty Cell")</f>
        <v xml:space="preserve">925 silver seamless ring, 20g (0.8mm) - outer diameter &amp; Size: 9mm  &amp;  </v>
      </c>
      <c r="B35" s="57" t="str">
        <f>'Copy paste to Here'!C39</f>
        <v>AGSEL20</v>
      </c>
      <c r="C35" s="57" t="s">
        <v>750</v>
      </c>
      <c r="D35" s="58">
        <f>Invoice!B39</f>
        <v>20</v>
      </c>
      <c r="E35" s="59">
        <f>'Shipping Invoice'!J39*$N$1</f>
        <v>0.51</v>
      </c>
      <c r="F35" s="59">
        <f t="shared" si="0"/>
        <v>10.199999999999999</v>
      </c>
      <c r="G35" s="60">
        <f t="shared" si="1"/>
        <v>17.952000000000002</v>
      </c>
      <c r="H35" s="63">
        <f t="shared" si="2"/>
        <v>359.04</v>
      </c>
    </row>
    <row r="36" spans="1:8" s="62" customFormat="1" ht="25.5">
      <c r="A36" s="56" t="str">
        <f>IF((LEN('Copy paste to Here'!G40))&gt;5,((CONCATENATE('Copy paste to Here'!G40," &amp; ",'Copy paste to Here'!D40,"  &amp;  ",'Copy paste to Here'!E40))),"Empty Cell")</f>
        <v xml:space="preserve">925 silver seamless ring, 20g (0.8mm) - outer diameter &amp; Size: 10mm  &amp;  </v>
      </c>
      <c r="B36" s="57" t="str">
        <f>'Copy paste to Here'!C40</f>
        <v>AGSEL20</v>
      </c>
      <c r="C36" s="57" t="s">
        <v>752</v>
      </c>
      <c r="D36" s="58">
        <f>Invoice!B40</f>
        <v>20</v>
      </c>
      <c r="E36" s="59">
        <f>'Shipping Invoice'!J40*$N$1</f>
        <v>0.57999999999999996</v>
      </c>
      <c r="F36" s="59">
        <f t="shared" si="0"/>
        <v>11.6</v>
      </c>
      <c r="G36" s="60">
        <f t="shared" si="1"/>
        <v>20.416</v>
      </c>
      <c r="H36" s="63">
        <f t="shared" si="2"/>
        <v>408.32</v>
      </c>
    </row>
    <row r="37" spans="1:8" s="62" customFormat="1" ht="25.5">
      <c r="A37" s="56" t="str">
        <f>IF((LEN('Copy paste to Here'!G41))&gt;5,((CONCATENATE('Copy paste to Here'!G41," &amp; ",'Copy paste to Here'!D41,"  &amp;  ",'Copy paste to Here'!E41))),"Empty Cell")</f>
        <v xml:space="preserve">925 silver seamless ring, 22g (0.6mm) - outer diameter &amp; Length: 6mm  &amp;  </v>
      </c>
      <c r="B37" s="57" t="str">
        <f>'Copy paste to Here'!C41</f>
        <v>AGSEL22</v>
      </c>
      <c r="C37" s="57" t="s">
        <v>754</v>
      </c>
      <c r="D37" s="58">
        <f>Invoice!B41</f>
        <v>50</v>
      </c>
      <c r="E37" s="59">
        <f>'Shipping Invoice'!J41*$N$1</f>
        <v>0.24</v>
      </c>
      <c r="F37" s="59">
        <f t="shared" si="0"/>
        <v>12</v>
      </c>
      <c r="G37" s="60">
        <f t="shared" si="1"/>
        <v>8.4480000000000004</v>
      </c>
      <c r="H37" s="63">
        <f t="shared" si="2"/>
        <v>422.40000000000003</v>
      </c>
    </row>
    <row r="38" spans="1:8" s="62" customFormat="1" ht="25.5">
      <c r="A38" s="56" t="str">
        <f>IF((LEN('Copy paste to Here'!G42))&gt;5,((CONCATENATE('Copy paste to Here'!G42," &amp; ",'Copy paste to Here'!D42,"  &amp;  ",'Copy paste to Here'!E42))),"Empty Cell")</f>
        <v xml:space="preserve">925 silver seamless ring, 22g (0.6mm) - outer diameter &amp; Length: 7mm  &amp;  </v>
      </c>
      <c r="B38" s="57" t="str">
        <f>'Copy paste to Here'!C42</f>
        <v>AGSEL22</v>
      </c>
      <c r="C38" s="57" t="s">
        <v>756</v>
      </c>
      <c r="D38" s="58">
        <f>Invoice!B42</f>
        <v>50</v>
      </c>
      <c r="E38" s="59">
        <f>'Shipping Invoice'!J42*$N$1</f>
        <v>0.31</v>
      </c>
      <c r="F38" s="59">
        <f t="shared" si="0"/>
        <v>15.5</v>
      </c>
      <c r="G38" s="60">
        <f t="shared" si="1"/>
        <v>10.912000000000001</v>
      </c>
      <c r="H38" s="63">
        <f t="shared" si="2"/>
        <v>545.6</v>
      </c>
    </row>
    <row r="39" spans="1:8" s="62" customFormat="1" ht="25.5">
      <c r="A39" s="56" t="str">
        <f>IF((LEN('Copy paste to Here'!G43))&gt;5,((CONCATENATE('Copy paste to Here'!G43," &amp; ",'Copy paste to Here'!D43,"  &amp;  ",'Copy paste to Here'!E43))),"Empty Cell")</f>
        <v xml:space="preserve">925 silver seamless ring, 22g (0.6mm) - outer diameter &amp; Length: 8mm  &amp;  </v>
      </c>
      <c r="B39" s="57" t="str">
        <f>'Copy paste to Here'!C43</f>
        <v>AGSEL22</v>
      </c>
      <c r="C39" s="57" t="s">
        <v>757</v>
      </c>
      <c r="D39" s="58">
        <f>Invoice!B43</f>
        <v>50</v>
      </c>
      <c r="E39" s="59">
        <f>'Shipping Invoice'!J43*$N$1</f>
        <v>0.31</v>
      </c>
      <c r="F39" s="59">
        <f t="shared" si="0"/>
        <v>15.5</v>
      </c>
      <c r="G39" s="60">
        <f t="shared" si="1"/>
        <v>10.912000000000001</v>
      </c>
      <c r="H39" s="63">
        <f t="shared" si="2"/>
        <v>545.6</v>
      </c>
    </row>
    <row r="40" spans="1:8" s="62" customFormat="1" ht="25.5">
      <c r="A40" s="56" t="str">
        <f>IF((LEN('Copy paste to Here'!G44))&gt;5,((CONCATENATE('Copy paste to Here'!G44," &amp; ",'Copy paste to Here'!D44,"  &amp;  ",'Copy paste to Here'!E44))),"Empty Cell")</f>
        <v xml:space="preserve">925 Silver fake septum ring, 18g (1mm) with a thin rope wrapped all around the ring and a outer diameter of 1/2'' (12mm) &amp;   &amp;  </v>
      </c>
      <c r="B40" s="57" t="str">
        <f>'Copy paste to Here'!C44</f>
        <v>AGSEP12J</v>
      </c>
      <c r="C40" s="57" t="s">
        <v>759</v>
      </c>
      <c r="D40" s="58">
        <f>Invoice!B44</f>
        <v>5</v>
      </c>
      <c r="E40" s="59">
        <f>'Shipping Invoice'!J44*$N$1</f>
        <v>2.0699999999999998</v>
      </c>
      <c r="F40" s="59">
        <f t="shared" si="0"/>
        <v>10.35</v>
      </c>
      <c r="G40" s="60">
        <f t="shared" si="1"/>
        <v>72.864000000000004</v>
      </c>
      <c r="H40" s="63">
        <f t="shared" si="2"/>
        <v>364.32000000000005</v>
      </c>
    </row>
    <row r="41" spans="1:8" s="62" customFormat="1" ht="25.5">
      <c r="A41" s="56" t="str">
        <f>IF((LEN('Copy paste to Here'!G45))&gt;5,((CONCATENATE('Copy paste to Here'!G45," &amp; ",'Copy paste to Here'!D45,"  &amp;  ",'Copy paste to Here'!E45))),"Empty Cell")</f>
        <v xml:space="preserve">925 silver fake septum ring, 18g (1mm) in an Indian design - outer diameter of 1/2 &amp;   &amp;  </v>
      </c>
      <c r="B41" s="57" t="str">
        <f>'Copy paste to Here'!C45</f>
        <v>AGSEPD1</v>
      </c>
      <c r="C41" s="57" t="s">
        <v>761</v>
      </c>
      <c r="D41" s="58">
        <f>Invoice!B45</f>
        <v>5</v>
      </c>
      <c r="E41" s="59">
        <f>'Shipping Invoice'!J45*$N$1</f>
        <v>3.72</v>
      </c>
      <c r="F41" s="59">
        <f t="shared" si="0"/>
        <v>18.600000000000001</v>
      </c>
      <c r="G41" s="60">
        <f t="shared" si="1"/>
        <v>130.94400000000002</v>
      </c>
      <c r="H41" s="63">
        <f t="shared" si="2"/>
        <v>654.72</v>
      </c>
    </row>
    <row r="42" spans="1:8" s="62" customFormat="1" ht="25.5">
      <c r="A42" s="56" t="str">
        <f>IF((LEN('Copy paste to Here'!G46))&gt;5,((CONCATENATE('Copy paste to Here'!G46," &amp; ",'Copy paste to Here'!D46,"  &amp;  ",'Copy paste to Here'!E46))),"Empty Cell")</f>
        <v xml:space="preserve">925 Silver septum ring, 18g (1mm) in an indian design - inner diameter of 5/16'' (8mm) &amp;   &amp;  </v>
      </c>
      <c r="B42" s="57" t="str">
        <f>'Copy paste to Here'!C46</f>
        <v>AGSEPV1</v>
      </c>
      <c r="C42" s="57" t="s">
        <v>764</v>
      </c>
      <c r="D42" s="58">
        <f>Invoice!B46</f>
        <v>5</v>
      </c>
      <c r="E42" s="59">
        <f>'Shipping Invoice'!J46*$N$1</f>
        <v>3.06</v>
      </c>
      <c r="F42" s="59">
        <f t="shared" si="0"/>
        <v>15.3</v>
      </c>
      <c r="G42" s="60">
        <f t="shared" si="1"/>
        <v>107.71200000000002</v>
      </c>
      <c r="H42" s="63">
        <f t="shared" si="2"/>
        <v>538.56000000000006</v>
      </c>
    </row>
    <row r="43" spans="1:8" s="62" customFormat="1" ht="25.5">
      <c r="A43" s="56" t="str">
        <f>IF((LEN('Copy paste to Here'!G47))&gt;5,((CONCATENATE('Copy paste to Here'!G47," &amp; ",'Copy paste to Here'!D47,"  &amp;  ",'Copy paste to Here'!E47))),"Empty Cell")</f>
        <v xml:space="preserve">925 Silver septum ring, 18g (1mm) in a Indian design - inner diameter of 5/16'' (8mm) &amp;   &amp;  </v>
      </c>
      <c r="B43" s="57" t="str">
        <f>'Copy paste to Here'!C47</f>
        <v>AGSEPV2</v>
      </c>
      <c r="C43" s="57" t="s">
        <v>766</v>
      </c>
      <c r="D43" s="58">
        <f>Invoice!B47</f>
        <v>5</v>
      </c>
      <c r="E43" s="59">
        <f>'Shipping Invoice'!J47*$N$1</f>
        <v>2.82</v>
      </c>
      <c r="F43" s="59">
        <f t="shared" si="0"/>
        <v>14.1</v>
      </c>
      <c r="G43" s="60">
        <f t="shared" si="1"/>
        <v>99.263999999999996</v>
      </c>
      <c r="H43" s="63">
        <f t="shared" si="2"/>
        <v>496.32</v>
      </c>
    </row>
    <row r="44" spans="1:8" s="62" customFormat="1" ht="25.5">
      <c r="A44" s="56" t="str">
        <f>IF((LEN('Copy paste to Here'!G48))&gt;5,((CONCATENATE('Copy paste to Here'!G48," &amp; ",'Copy paste to Here'!D48,"  &amp;  ",'Copy paste to Here'!E48))),"Empty Cell")</f>
        <v xml:space="preserve">925 Silver septum ring, 18g (1mm) with a Indian inspired design - inner diameter of 5/16'' (8mm) &amp;   &amp;  </v>
      </c>
      <c r="B44" s="57" t="str">
        <f>'Copy paste to Here'!C48</f>
        <v>AGSEPV9</v>
      </c>
      <c r="C44" s="57" t="s">
        <v>768</v>
      </c>
      <c r="D44" s="58">
        <f>Invoice!B48</f>
        <v>5</v>
      </c>
      <c r="E44" s="59">
        <f>'Shipping Invoice'!J48*$N$1</f>
        <v>3.63</v>
      </c>
      <c r="F44" s="59">
        <f t="shared" si="0"/>
        <v>18.149999999999999</v>
      </c>
      <c r="G44" s="60">
        <f t="shared" si="1"/>
        <v>127.77600000000001</v>
      </c>
      <c r="H44" s="63">
        <f t="shared" si="2"/>
        <v>638.88000000000011</v>
      </c>
    </row>
    <row r="45" spans="1:8" s="62" customFormat="1" ht="36">
      <c r="A45" s="56" t="str">
        <f>IF((LEN('Copy paste to Here'!G49))&gt;5,((CONCATENATE('Copy paste to Here'!G49," &amp; ",'Copy paste to Here'!D49,"  &amp;  ",'Copy paste to Here'!E49))),"Empty Cell")</f>
        <v xml:space="preserve">925 Silver fake septum clicker, 18g (1mm) with a 3mm prong set CZ stone in the middle surrounded by 2mm prong set CZ stones - outer diameter of 1/2'' (12mm) &amp; Cz Color: Clear  &amp;  </v>
      </c>
      <c r="B45" s="57" t="str">
        <f>'Copy paste to Here'!C49</f>
        <v>AGSEPZ1</v>
      </c>
      <c r="C45" s="57" t="s">
        <v>770</v>
      </c>
      <c r="D45" s="58">
        <f>Invoice!B49</f>
        <v>5</v>
      </c>
      <c r="E45" s="59">
        <f>'Shipping Invoice'!J49*$N$1</f>
        <v>5.84</v>
      </c>
      <c r="F45" s="59">
        <f t="shared" si="0"/>
        <v>29.2</v>
      </c>
      <c r="G45" s="60">
        <f t="shared" si="1"/>
        <v>205.56800000000001</v>
      </c>
      <c r="H45" s="63">
        <f t="shared" si="2"/>
        <v>1027.8400000000001</v>
      </c>
    </row>
    <row r="46" spans="1:8" s="62" customFormat="1" ht="36">
      <c r="A46" s="56" t="str">
        <f>IF((LEN('Copy paste to Here'!G50))&gt;5,((CONCATENATE('Copy paste to Here'!G50," &amp; ",'Copy paste to Here'!D50,"  &amp;  ",'Copy paste to Here'!E50))),"Empty Cell")</f>
        <v xml:space="preserve">925 Silver fake septum clicker, 18g (1mm) with a 3mm prong set CZ stone in the middle surrounded by 2mm prong set CZ stones - outer diameter of 1/2'' (12mm) &amp; Cz Color: Rose  &amp;  </v>
      </c>
      <c r="B46" s="57" t="str">
        <f>'Copy paste to Here'!C50</f>
        <v>AGSEPZ1</v>
      </c>
      <c r="C46" s="57" t="s">
        <v>770</v>
      </c>
      <c r="D46" s="58">
        <f>Invoice!B50</f>
        <v>5</v>
      </c>
      <c r="E46" s="59">
        <f>'Shipping Invoice'!J50*$N$1</f>
        <v>5.84</v>
      </c>
      <c r="F46" s="59">
        <f t="shared" si="0"/>
        <v>29.2</v>
      </c>
      <c r="G46" s="60">
        <f t="shared" si="1"/>
        <v>205.56800000000001</v>
      </c>
      <c r="H46" s="63">
        <f t="shared" si="2"/>
        <v>1027.8400000000001</v>
      </c>
    </row>
    <row r="47" spans="1:8" s="62" customFormat="1" ht="36">
      <c r="A47" s="56" t="str">
        <f>IF((LEN('Copy paste to Here'!G51))&gt;5,((CONCATENATE('Copy paste to Here'!G51," &amp; ",'Copy paste to Here'!D51,"  &amp;  ",'Copy paste to Here'!E51))),"Empty Cell")</f>
        <v xml:space="preserve">925 Silver fake septum clicker, 18g (1mm) with a 3mm prong set CZ stone in the middle surrounded by 2mm prong set CZ stones - outer diameter of 1/2'' (12mm) &amp; Cz Color: Lavender  &amp;  </v>
      </c>
      <c r="B47" s="57" t="str">
        <f>'Copy paste to Here'!C51</f>
        <v>AGSEPZ1</v>
      </c>
      <c r="C47" s="57" t="s">
        <v>770</v>
      </c>
      <c r="D47" s="58">
        <f>Invoice!B51</f>
        <v>5</v>
      </c>
      <c r="E47" s="59">
        <f>'Shipping Invoice'!J51*$N$1</f>
        <v>5.84</v>
      </c>
      <c r="F47" s="59">
        <f t="shared" si="0"/>
        <v>29.2</v>
      </c>
      <c r="G47" s="60">
        <f t="shared" si="1"/>
        <v>205.56800000000001</v>
      </c>
      <c r="H47" s="63">
        <f t="shared" si="2"/>
        <v>1027.8400000000001</v>
      </c>
    </row>
    <row r="48" spans="1:8" s="62" customFormat="1" ht="24">
      <c r="A48" s="56" t="str">
        <f>IF((LEN('Copy paste to Here'!G52))&gt;5,((CONCATENATE('Copy paste to Here'!G52," &amp; ",'Copy paste to Here'!D52,"  &amp;  ",'Copy paste to Here'!E52))),"Empty Cell")</f>
        <v xml:space="preserve">Bio - Flex labret, 16g (1.2mm) with a 5mm steel ball &amp; Length: 6mm  &amp;  </v>
      </c>
      <c r="B48" s="57" t="str">
        <f>'Copy paste to Here'!C52</f>
        <v>ALBB5</v>
      </c>
      <c r="C48" s="57" t="s">
        <v>772</v>
      </c>
      <c r="D48" s="58">
        <f>Invoice!B52</f>
        <v>40</v>
      </c>
      <c r="E48" s="59">
        <f>'Shipping Invoice'!J52*$N$1</f>
        <v>0.16</v>
      </c>
      <c r="F48" s="59">
        <f t="shared" si="0"/>
        <v>6.4</v>
      </c>
      <c r="G48" s="60">
        <f t="shared" si="1"/>
        <v>5.6320000000000006</v>
      </c>
      <c r="H48" s="63">
        <f t="shared" si="2"/>
        <v>225.28000000000003</v>
      </c>
    </row>
    <row r="49" spans="1:8" s="62" customFormat="1" ht="24">
      <c r="A49" s="56" t="str">
        <f>IF((LEN('Copy paste to Here'!G53))&gt;5,((CONCATENATE('Copy paste to Here'!G53," &amp; ",'Copy paste to Here'!D53,"  &amp;  ",'Copy paste to Here'!E53))),"Empty Cell")</f>
        <v xml:space="preserve">Bio - Flex labret, 16g (1.2mm) with a 5mm steel ball &amp; Length: 10mm  &amp;  </v>
      </c>
      <c r="B49" s="57" t="str">
        <f>'Copy paste to Here'!C53</f>
        <v>ALBB5</v>
      </c>
      <c r="C49" s="57" t="s">
        <v>772</v>
      </c>
      <c r="D49" s="58">
        <f>Invoice!B53</f>
        <v>20</v>
      </c>
      <c r="E49" s="59">
        <f>'Shipping Invoice'!J53*$N$1</f>
        <v>0.16</v>
      </c>
      <c r="F49" s="59">
        <f t="shared" si="0"/>
        <v>3.2</v>
      </c>
      <c r="G49" s="60">
        <f t="shared" si="1"/>
        <v>5.6320000000000006</v>
      </c>
      <c r="H49" s="63">
        <f t="shared" si="2"/>
        <v>112.64000000000001</v>
      </c>
    </row>
    <row r="50" spans="1:8" s="62" customFormat="1" ht="36">
      <c r="A50" s="56" t="str">
        <f>IF((LEN('Copy paste to Here'!G54))&gt;5,((CONCATENATE('Copy paste to Here'!G54," &amp; ",'Copy paste to Here'!D54,"  &amp;  ",'Copy paste to Here'!E54))),"Empty Cell")</f>
        <v>Bio - Flex labret, 16g (1.2mm) with 4mm PVD plated surgical steel ball with a frosted effect surface &amp; Length: 8mm  &amp;  Color: Black</v>
      </c>
      <c r="B50" s="57" t="str">
        <f>'Copy paste to Here'!C54</f>
        <v>ALBFOT4</v>
      </c>
      <c r="C50" s="57" t="s">
        <v>775</v>
      </c>
      <c r="D50" s="58">
        <f>Invoice!B54</f>
        <v>20</v>
      </c>
      <c r="E50" s="59">
        <f>'Shipping Invoice'!J54*$N$1</f>
        <v>0.4</v>
      </c>
      <c r="F50" s="59">
        <f t="shared" si="0"/>
        <v>8</v>
      </c>
      <c r="G50" s="60">
        <f t="shared" si="1"/>
        <v>14.080000000000002</v>
      </c>
      <c r="H50" s="63">
        <f t="shared" si="2"/>
        <v>281.60000000000002</v>
      </c>
    </row>
    <row r="51" spans="1:8" s="62" customFormat="1" ht="24">
      <c r="A51" s="56" t="str">
        <f>IF((LEN('Copy paste to Here'!G55))&gt;5,((CONCATENATE('Copy paste to Here'!G55," &amp; ",'Copy paste to Here'!D55,"  &amp;  ",'Copy paste to Here'!E55))),"Empty Cell")</f>
        <v>Bio - Flex labret, 16g (1.2mm) with 3mm PVD plated steel ball &amp; Length: 6mm  &amp;  Color: Gold</v>
      </c>
      <c r="B51" s="57" t="str">
        <f>'Copy paste to Here'!C55</f>
        <v>ALBTB3</v>
      </c>
      <c r="C51" s="57" t="s">
        <v>778</v>
      </c>
      <c r="D51" s="58">
        <f>Invoice!B55</f>
        <v>10</v>
      </c>
      <c r="E51" s="59">
        <f>'Shipping Invoice'!J55*$N$1</f>
        <v>0.28000000000000003</v>
      </c>
      <c r="F51" s="59">
        <f t="shared" si="0"/>
        <v>2.8000000000000003</v>
      </c>
      <c r="G51" s="60">
        <f t="shared" si="1"/>
        <v>9.8560000000000016</v>
      </c>
      <c r="H51" s="63">
        <f t="shared" si="2"/>
        <v>98.560000000000016</v>
      </c>
    </row>
    <row r="52" spans="1:8" s="62" customFormat="1" ht="24">
      <c r="A52" s="56" t="str">
        <f>IF((LEN('Copy paste to Here'!G56))&gt;5,((CONCATENATE('Copy paste to Here'!G56," &amp; ",'Copy paste to Here'!D56,"  &amp;  ",'Copy paste to Here'!E56))),"Empty Cell")</f>
        <v>Bio - Flex labret, 16g (1.2mm) with 3mm PVD plated steel ball &amp; Length: 8mm  &amp;  Color: Gold</v>
      </c>
      <c r="B52" s="57" t="str">
        <f>'Copy paste to Here'!C56</f>
        <v>ALBTB3</v>
      </c>
      <c r="C52" s="57" t="s">
        <v>778</v>
      </c>
      <c r="D52" s="58">
        <f>Invoice!B56</f>
        <v>10</v>
      </c>
      <c r="E52" s="59">
        <f>'Shipping Invoice'!J56*$N$1</f>
        <v>0.28000000000000003</v>
      </c>
      <c r="F52" s="59">
        <f t="shared" si="0"/>
        <v>2.8000000000000003</v>
      </c>
      <c r="G52" s="60">
        <f t="shared" si="1"/>
        <v>9.8560000000000016</v>
      </c>
      <c r="H52" s="63">
        <f t="shared" si="2"/>
        <v>98.560000000000016</v>
      </c>
    </row>
    <row r="53" spans="1:8" s="62" customFormat="1" ht="25.5">
      <c r="A53" s="56" t="str">
        <f>IF((LEN('Copy paste to Here'!G57))&gt;5,((CONCATENATE('Copy paste to Here'!G57," &amp; ",'Copy paste to Here'!D57,"  &amp;  ",'Copy paste to Here'!E57))),"Empty Cell")</f>
        <v xml:space="preserve">Black acrylic double flared plug with mystic pyramid and the all spying eye logo &amp; Gauge: 10mm  &amp;  </v>
      </c>
      <c r="B53" s="57" t="str">
        <f>'Copy paste to Here'!C57</f>
        <v>APGPYE</v>
      </c>
      <c r="C53" s="57" t="s">
        <v>781</v>
      </c>
      <c r="D53" s="58">
        <f>Invoice!B57</f>
        <v>6</v>
      </c>
      <c r="E53" s="59">
        <f>'Shipping Invoice'!J57*$N$1</f>
        <v>0.63</v>
      </c>
      <c r="F53" s="59">
        <f t="shared" si="0"/>
        <v>3.7800000000000002</v>
      </c>
      <c r="G53" s="60">
        <f t="shared" si="1"/>
        <v>22.176000000000002</v>
      </c>
      <c r="H53" s="63">
        <f t="shared" si="2"/>
        <v>133.05600000000001</v>
      </c>
    </row>
    <row r="54" spans="1:8" s="62" customFormat="1">
      <c r="A54" s="56" t="str">
        <f>IF((LEN('Copy paste to Here'!G58))&gt;5,((CONCATENATE('Copy paste to Here'!G58," &amp; ",'Copy paste to Here'!D58,"  &amp;  ",'Copy paste to Here'!E58))),"Empty Cell")</f>
        <v>Solid acrylic double flared plug &amp; Gauge: 4mm  &amp;  Color: Black</v>
      </c>
      <c r="B54" s="57" t="str">
        <f>'Copy paste to Here'!C58</f>
        <v>ASPG</v>
      </c>
      <c r="C54" s="57" t="s">
        <v>784</v>
      </c>
      <c r="D54" s="58">
        <f>Invoice!B58</f>
        <v>10</v>
      </c>
      <c r="E54" s="59">
        <f>'Shipping Invoice'!J58*$N$1</f>
        <v>0.42</v>
      </c>
      <c r="F54" s="59">
        <f t="shared" si="0"/>
        <v>4.2</v>
      </c>
      <c r="G54" s="60">
        <f t="shared" si="1"/>
        <v>14.784000000000001</v>
      </c>
      <c r="H54" s="63">
        <f t="shared" si="2"/>
        <v>147.84</v>
      </c>
    </row>
    <row r="55" spans="1:8" s="62" customFormat="1">
      <c r="A55" s="56" t="str">
        <f>IF((LEN('Copy paste to Here'!G59))&gt;5,((CONCATENATE('Copy paste to Here'!G59," &amp; ",'Copy paste to Here'!D59,"  &amp;  ",'Copy paste to Here'!E59))),"Empty Cell")</f>
        <v>Solid acrylic double flared plug &amp; Gauge: 5mm  &amp;  Color: Black</v>
      </c>
      <c r="B55" s="57" t="str">
        <f>'Copy paste to Here'!C59</f>
        <v>ASPG</v>
      </c>
      <c r="C55" s="57" t="s">
        <v>787</v>
      </c>
      <c r="D55" s="58">
        <f>Invoice!B59</f>
        <v>10</v>
      </c>
      <c r="E55" s="59">
        <f>'Shipping Invoice'!J59*$N$1</f>
        <v>0.44</v>
      </c>
      <c r="F55" s="59">
        <f t="shared" si="0"/>
        <v>4.4000000000000004</v>
      </c>
      <c r="G55" s="60">
        <f t="shared" si="1"/>
        <v>15.488000000000001</v>
      </c>
      <c r="H55" s="63">
        <f t="shared" si="2"/>
        <v>154.88000000000002</v>
      </c>
    </row>
    <row r="56" spans="1:8" s="62" customFormat="1">
      <c r="A56" s="56" t="str">
        <f>IF((LEN('Copy paste to Here'!G60))&gt;5,((CONCATENATE('Copy paste to Here'!G60," &amp; ",'Copy paste to Here'!D60,"  &amp;  ",'Copy paste to Here'!E60))),"Empty Cell")</f>
        <v>Solid acrylic double flared plug &amp; Gauge: 25mm  &amp;  Color: Pink</v>
      </c>
      <c r="B56" s="57" t="str">
        <f>'Copy paste to Here'!C60</f>
        <v>ASPG</v>
      </c>
      <c r="C56" s="57" t="s">
        <v>788</v>
      </c>
      <c r="D56" s="58">
        <f>Invoice!B60</f>
        <v>10</v>
      </c>
      <c r="E56" s="59">
        <f>'Shipping Invoice'!J60*$N$1</f>
        <v>0.99</v>
      </c>
      <c r="F56" s="59">
        <f t="shared" si="0"/>
        <v>9.9</v>
      </c>
      <c r="G56" s="60">
        <f t="shared" si="1"/>
        <v>34.847999999999999</v>
      </c>
      <c r="H56" s="63">
        <f t="shared" si="2"/>
        <v>348.48</v>
      </c>
    </row>
    <row r="57" spans="1:8" s="62" customFormat="1" ht="24">
      <c r="A57" s="56" t="str">
        <f>IF((LEN('Copy paste to Here'!G61))&gt;5,((CONCATENATE('Copy paste to Here'!G61," &amp; ",'Copy paste to Here'!D61,"  &amp;  ",'Copy paste to Here'!E61))),"Empty Cell")</f>
        <v xml:space="preserve">PVD plated 316L steel arrow part for industrial or nipple barbells with 14g (1.6mm) threading &amp; Color: Black  &amp;  </v>
      </c>
      <c r="B57" s="57" t="str">
        <f>'Copy paste to Here'!C61</f>
        <v>AWT14</v>
      </c>
      <c r="C57" s="57" t="s">
        <v>790</v>
      </c>
      <c r="D57" s="58">
        <f>Invoice!B61</f>
        <v>5</v>
      </c>
      <c r="E57" s="59">
        <f>'Shipping Invoice'!J61*$N$1</f>
        <v>1.69</v>
      </c>
      <c r="F57" s="59">
        <f t="shared" si="0"/>
        <v>8.4499999999999993</v>
      </c>
      <c r="G57" s="60">
        <f t="shared" si="1"/>
        <v>59.488</v>
      </c>
      <c r="H57" s="63">
        <f t="shared" si="2"/>
        <v>297.44</v>
      </c>
    </row>
    <row r="58" spans="1:8" s="62" customFormat="1" ht="24">
      <c r="A58" s="56" t="str">
        <f>IF((LEN('Copy paste to Here'!G62))&gt;5,((CONCATENATE('Copy paste to Here'!G62," &amp; ",'Copy paste to Here'!D62,"  &amp;  ",'Copy paste to Here'!E62))),"Empty Cell")</f>
        <v xml:space="preserve">PVD plated 316L steel arrow part for industrial or nipple barbells with 14g (1.6mm) threading &amp; Color: Gold  &amp;  </v>
      </c>
      <c r="B58" s="57" t="str">
        <f>'Copy paste to Here'!C62</f>
        <v>AWT14</v>
      </c>
      <c r="C58" s="57" t="s">
        <v>790</v>
      </c>
      <c r="D58" s="58">
        <f>Invoice!B62</f>
        <v>5</v>
      </c>
      <c r="E58" s="59">
        <f>'Shipping Invoice'!J62*$N$1</f>
        <v>1.69</v>
      </c>
      <c r="F58" s="59">
        <f t="shared" si="0"/>
        <v>8.4499999999999993</v>
      </c>
      <c r="G58" s="60">
        <f t="shared" si="1"/>
        <v>59.488</v>
      </c>
      <c r="H58" s="63">
        <f t="shared" si="2"/>
        <v>297.44</v>
      </c>
    </row>
    <row r="59" spans="1:8" s="62" customFormat="1" ht="24">
      <c r="A59" s="56" t="str">
        <f>IF((LEN('Copy paste to Here'!G63))&gt;5,((CONCATENATE('Copy paste to Here'!G63," &amp; ",'Copy paste to Here'!D63,"  &amp;  ",'Copy paste to Here'!E63))),"Empty Cell")</f>
        <v xml:space="preserve">316L steel big gauge tongue barbell with a thickness of 12g (2mm) and 6mm external threading balls &amp; Length: 16mm  &amp;  </v>
      </c>
      <c r="B59" s="57" t="str">
        <f>'Copy paste to Here'!C63</f>
        <v>BB12</v>
      </c>
      <c r="C59" s="57" t="s">
        <v>793</v>
      </c>
      <c r="D59" s="58">
        <f>Invoice!B63</f>
        <v>10</v>
      </c>
      <c r="E59" s="59">
        <f>'Shipping Invoice'!J63*$N$1</f>
        <v>0.42</v>
      </c>
      <c r="F59" s="59">
        <f t="shared" si="0"/>
        <v>4.2</v>
      </c>
      <c r="G59" s="60">
        <f t="shared" si="1"/>
        <v>14.784000000000001</v>
      </c>
      <c r="H59" s="63">
        <f t="shared" si="2"/>
        <v>147.84</v>
      </c>
    </row>
    <row r="60" spans="1:8" s="62" customFormat="1" ht="24">
      <c r="A60" s="56" t="str">
        <f>IF((LEN('Copy paste to Here'!G64))&gt;5,((CONCATENATE('Copy paste to Here'!G64," &amp; ",'Copy paste to Here'!D64,"  &amp;  ",'Copy paste to Here'!E64))),"Empty Cell")</f>
        <v xml:space="preserve">316L steel big gauge tongue barbell with a thickness of 12g (2mm) and 6mm external threading balls &amp; Length: 19mm  &amp;  </v>
      </c>
      <c r="B60" s="57" t="str">
        <f>'Copy paste to Here'!C64</f>
        <v>BB12</v>
      </c>
      <c r="C60" s="57" t="s">
        <v>793</v>
      </c>
      <c r="D60" s="58">
        <f>Invoice!B64</f>
        <v>10</v>
      </c>
      <c r="E60" s="59">
        <f>'Shipping Invoice'!J64*$N$1</f>
        <v>0.42</v>
      </c>
      <c r="F60" s="59">
        <f t="shared" si="0"/>
        <v>4.2</v>
      </c>
      <c r="G60" s="60">
        <f t="shared" si="1"/>
        <v>14.784000000000001</v>
      </c>
      <c r="H60" s="63">
        <f t="shared" si="2"/>
        <v>147.84</v>
      </c>
    </row>
    <row r="61" spans="1:8" s="62" customFormat="1" ht="36">
      <c r="A61" s="56" t="str">
        <f>IF((LEN('Copy paste to Here'!G65))&gt;5,((CONCATENATE('Copy paste to Here'!G65," &amp; ",'Copy paste to Here'!D65,"  &amp;  ",'Copy paste to Here'!E65))),"Empty Cell")</f>
        <v xml:space="preserve">316L steel barbell, 16g (1.2mm) with two 4mm balls, length 1/4'' (6mm) and connected to a fake slave helix clip (sold per piece and not per pair) &amp;   &amp;  </v>
      </c>
      <c r="B61" s="57" t="str">
        <f>'Copy paste to Here'!C65</f>
        <v>BBER26</v>
      </c>
      <c r="C61" s="57" t="s">
        <v>796</v>
      </c>
      <c r="D61" s="58">
        <f>Invoice!B65</f>
        <v>20</v>
      </c>
      <c r="E61" s="59">
        <f>'Shipping Invoice'!J65*$N$1</f>
        <v>0.99</v>
      </c>
      <c r="F61" s="59">
        <f t="shared" si="0"/>
        <v>19.8</v>
      </c>
      <c r="G61" s="60">
        <f t="shared" si="1"/>
        <v>34.847999999999999</v>
      </c>
      <c r="H61" s="63">
        <f t="shared" si="2"/>
        <v>696.96</v>
      </c>
    </row>
    <row r="62" spans="1:8" s="62" customFormat="1" ht="36">
      <c r="A62" s="56" t="str">
        <f>IF((LEN('Copy paste to Here'!G66))&gt;5,((CONCATENATE('Copy paste to Here'!G66," &amp; ",'Copy paste to Here'!D66,"  &amp;  ",'Copy paste to Here'!E66))),"Empty Cell")</f>
        <v>Anodized surgical steel tragus piercing barbell, 16g (1.2mm) with top 4mm ball and lower 3mm ball - length 1/4'' (6mm) &amp; Length: 6mm  &amp;  Color: Black</v>
      </c>
      <c r="B62" s="57" t="str">
        <f>'Copy paste to Here'!C66</f>
        <v>BBERT37</v>
      </c>
      <c r="C62" s="57" t="s">
        <v>798</v>
      </c>
      <c r="D62" s="58">
        <f>Invoice!B66</f>
        <v>10</v>
      </c>
      <c r="E62" s="59">
        <f>'Shipping Invoice'!J66*$N$1</f>
        <v>0.65</v>
      </c>
      <c r="F62" s="59">
        <f t="shared" si="0"/>
        <v>6.5</v>
      </c>
      <c r="G62" s="60">
        <f t="shared" si="1"/>
        <v>22.880000000000003</v>
      </c>
      <c r="H62" s="63">
        <f t="shared" si="2"/>
        <v>228.8</v>
      </c>
    </row>
    <row r="63" spans="1:8" s="62" customFormat="1" ht="36">
      <c r="A63" s="56" t="str">
        <f>IF((LEN('Copy paste to Here'!G67))&gt;5,((CONCATENATE('Copy paste to Here'!G67," &amp; ",'Copy paste to Here'!D67,"  &amp;  ",'Copy paste to Here'!E67))),"Empty Cell")</f>
        <v>Surgical steel helix barbell, 16g (1.2mm) with two 4mm steel balls and a dangling 3mm round prong set CZ stone &amp; Length: 6mm  &amp;  Cz Color: Clear</v>
      </c>
      <c r="B63" s="57" t="str">
        <f>'Copy paste to Here'!C67</f>
        <v>BBERV3</v>
      </c>
      <c r="C63" s="57" t="s">
        <v>800</v>
      </c>
      <c r="D63" s="58">
        <f>Invoice!B67</f>
        <v>10</v>
      </c>
      <c r="E63" s="59">
        <f>'Shipping Invoice'!J67*$N$1</f>
        <v>0.99</v>
      </c>
      <c r="F63" s="59">
        <f t="shared" si="0"/>
        <v>9.9</v>
      </c>
      <c r="G63" s="60">
        <f t="shared" si="1"/>
        <v>34.847999999999999</v>
      </c>
      <c r="H63" s="63">
        <f t="shared" si="2"/>
        <v>348.48</v>
      </c>
    </row>
    <row r="64" spans="1:8" s="62" customFormat="1" ht="24">
      <c r="A64" s="56" t="str">
        <f>IF((LEN('Copy paste to Here'!G68))&gt;5,((CONCATENATE('Copy paste to Here'!G68," &amp; ",'Copy paste to Here'!D68,"  &amp;  ",'Copy paste to Here'!E68))),"Empty Cell")</f>
        <v>Anodized surgical steel eyebrow or helix barbell, 16g (1.2mm) with two 2.5mm balls &amp; Length: 6mm  &amp;  Color: Rose-gold</v>
      </c>
      <c r="B64" s="57" t="str">
        <f>'Copy paste to Here'!C68</f>
        <v>BBETB25</v>
      </c>
      <c r="C64" s="57" t="s">
        <v>803</v>
      </c>
      <c r="D64" s="58">
        <f>Invoice!B68</f>
        <v>10</v>
      </c>
      <c r="E64" s="59">
        <f>'Shipping Invoice'!J68*$N$1</f>
        <v>0.59</v>
      </c>
      <c r="F64" s="59">
        <f t="shared" si="0"/>
        <v>5.8999999999999995</v>
      </c>
      <c r="G64" s="60">
        <f t="shared" si="1"/>
        <v>20.768000000000001</v>
      </c>
      <c r="H64" s="63">
        <f t="shared" si="2"/>
        <v>207.68</v>
      </c>
    </row>
    <row r="65" spans="1:8" s="62" customFormat="1" ht="24">
      <c r="A65" s="56" t="str">
        <f>IF((LEN('Copy paste to Here'!G69))&gt;5,((CONCATENATE('Copy paste to Here'!G69," &amp; ",'Copy paste to Here'!D69,"  &amp;  ",'Copy paste to Here'!E69))),"Empty Cell")</f>
        <v>Anodized surgical steel eyebrow or helix barbell, 16g (1.2mm) with two 2.5mm balls &amp; Length: 8mm  &amp;  Color: Rose-gold</v>
      </c>
      <c r="B65" s="57" t="str">
        <f>'Copy paste to Here'!C69</f>
        <v>BBETB25</v>
      </c>
      <c r="C65" s="57" t="s">
        <v>803</v>
      </c>
      <c r="D65" s="58">
        <f>Invoice!B69</f>
        <v>10</v>
      </c>
      <c r="E65" s="59">
        <f>'Shipping Invoice'!J69*$N$1</f>
        <v>0.59</v>
      </c>
      <c r="F65" s="59">
        <f t="shared" si="0"/>
        <v>5.8999999999999995</v>
      </c>
      <c r="G65" s="60">
        <f t="shared" si="1"/>
        <v>20.768000000000001</v>
      </c>
      <c r="H65" s="63">
        <f t="shared" si="2"/>
        <v>207.68</v>
      </c>
    </row>
    <row r="66" spans="1:8" s="62" customFormat="1" ht="24">
      <c r="A66" s="56" t="str">
        <f>IF((LEN('Copy paste to Here'!G70))&gt;5,((CONCATENATE('Copy paste to Here'!G70," &amp; ",'Copy paste to Here'!D70,"  &amp;  ",'Copy paste to Here'!E70))),"Empty Cell")</f>
        <v>Anodized surgical steel eyebrow or helix barbell, 16g (1.2mm) with two 2.5mm balls &amp; Length: 10mm  &amp;  Color: Rose-gold</v>
      </c>
      <c r="B66" s="57" t="str">
        <f>'Copy paste to Here'!C70</f>
        <v>BBETB25</v>
      </c>
      <c r="C66" s="57" t="s">
        <v>803</v>
      </c>
      <c r="D66" s="58">
        <f>Invoice!B70</f>
        <v>10</v>
      </c>
      <c r="E66" s="59">
        <f>'Shipping Invoice'!J70*$N$1</f>
        <v>0.59</v>
      </c>
      <c r="F66" s="59">
        <f t="shared" si="0"/>
        <v>5.8999999999999995</v>
      </c>
      <c r="G66" s="60">
        <f t="shared" si="1"/>
        <v>20.768000000000001</v>
      </c>
      <c r="H66" s="63">
        <f t="shared" si="2"/>
        <v>207.68</v>
      </c>
    </row>
    <row r="67" spans="1:8" s="62" customFormat="1" ht="24">
      <c r="A67" s="56" t="str">
        <f>IF((LEN('Copy paste to Here'!G71))&gt;5,((CONCATENATE('Copy paste to Here'!G71," &amp; ",'Copy paste to Here'!D71,"  &amp;  ",'Copy paste to Here'!E71))),"Empty Cell")</f>
        <v>Anodized surgical steel eyebrow or helix barbell, 16g (1.2mm) with two 2.5mm balls &amp; Length: 12mm  &amp;  Color: Rose-gold</v>
      </c>
      <c r="B67" s="57" t="str">
        <f>'Copy paste to Here'!C71</f>
        <v>BBETB25</v>
      </c>
      <c r="C67" s="57" t="s">
        <v>803</v>
      </c>
      <c r="D67" s="58">
        <f>Invoice!B71</f>
        <v>10</v>
      </c>
      <c r="E67" s="59">
        <f>'Shipping Invoice'!J71*$N$1</f>
        <v>0.59</v>
      </c>
      <c r="F67" s="59">
        <f t="shared" si="0"/>
        <v>5.8999999999999995</v>
      </c>
      <c r="G67" s="60">
        <f t="shared" si="1"/>
        <v>20.768000000000001</v>
      </c>
      <c r="H67" s="63">
        <f t="shared" si="2"/>
        <v>207.68</v>
      </c>
    </row>
    <row r="68" spans="1:8" s="62" customFormat="1" ht="36">
      <c r="A68" s="56" t="str">
        <f>IF((LEN('Copy paste to Here'!G72))&gt;5,((CONCATENATE('Copy paste to Here'!G72," &amp; ",'Copy paste to Here'!D72,"  &amp;  ",'Copy paste to Here'!E72))),"Empty Cell")</f>
        <v xml:space="preserve">Surgical steel tongue barbell, 14g (1.6mm) with 7mm flat top with ferido glued crystals with a big crystal center in a different color and resin cover - length 5/8'' (16mm) &amp; Color: # 3 in picture  &amp;  </v>
      </c>
      <c r="B68" s="57" t="str">
        <f>'Copy paste to Here'!C72</f>
        <v>BBFC8XB</v>
      </c>
      <c r="C68" s="57" t="s">
        <v>807</v>
      </c>
      <c r="D68" s="58">
        <f>Invoice!B72</f>
        <v>40</v>
      </c>
      <c r="E68" s="59">
        <f>'Shipping Invoice'!J72*$N$1</f>
        <v>1.24</v>
      </c>
      <c r="F68" s="59">
        <f t="shared" si="0"/>
        <v>49.6</v>
      </c>
      <c r="G68" s="60">
        <f t="shared" si="1"/>
        <v>43.648000000000003</v>
      </c>
      <c r="H68" s="63">
        <f t="shared" si="2"/>
        <v>1745.92</v>
      </c>
    </row>
    <row r="69" spans="1:8" s="62" customFormat="1" ht="48">
      <c r="A69" s="56" t="str">
        <f>IF((LEN('Copy paste to Here'!G73))&gt;5,((CONCATENATE('Copy paste to Here'!G73," &amp; ",'Copy paste to Here'!D73,"  &amp;  ",'Copy paste to Here'!E73))),"Empty Cell")</f>
        <v>Surgical steel tongue barbell, 14g (1.6mm) with a 5mm ferido glued multi crystal ball with a cute triple line design and resin cover and a 5mm plain steel ball &amp; Length: 14mm  &amp;  Color: # 2 in picture</v>
      </c>
      <c r="B69" s="57" t="str">
        <f>'Copy paste to Here'!C73</f>
        <v>BBFR5D</v>
      </c>
      <c r="C69" s="57" t="s">
        <v>809</v>
      </c>
      <c r="D69" s="58">
        <f>Invoice!B73</f>
        <v>5</v>
      </c>
      <c r="E69" s="59">
        <f>'Shipping Invoice'!J73*$N$1</f>
        <v>2.06</v>
      </c>
      <c r="F69" s="59">
        <f t="shared" si="0"/>
        <v>10.3</v>
      </c>
      <c r="G69" s="60">
        <f t="shared" si="1"/>
        <v>72.512000000000015</v>
      </c>
      <c r="H69" s="63">
        <f t="shared" si="2"/>
        <v>362.56000000000006</v>
      </c>
    </row>
    <row r="70" spans="1:8" s="62" customFormat="1" ht="48">
      <c r="A70" s="56" t="str">
        <f>IF((LEN('Copy paste to Here'!G74))&gt;5,((CONCATENATE('Copy paste to Here'!G74," &amp; ",'Copy paste to Here'!D74,"  &amp;  ",'Copy paste to Here'!E74))),"Empty Cell")</f>
        <v>Surgical steel tongue barbell, 14g (1.6mm) with a 5mm ferido glued multi crystal ball with a cute triple line design and resin cover and a 5mm plain steel ball &amp; Length: 14mm  &amp;  Color: # 3 in picture</v>
      </c>
      <c r="B70" s="57" t="str">
        <f>'Copy paste to Here'!C74</f>
        <v>BBFR5D</v>
      </c>
      <c r="C70" s="57" t="s">
        <v>809</v>
      </c>
      <c r="D70" s="58">
        <f>Invoice!B74</f>
        <v>5</v>
      </c>
      <c r="E70" s="59">
        <f>'Shipping Invoice'!J74*$N$1</f>
        <v>2.06</v>
      </c>
      <c r="F70" s="59">
        <f t="shared" si="0"/>
        <v>10.3</v>
      </c>
      <c r="G70" s="60">
        <f t="shared" si="1"/>
        <v>72.512000000000015</v>
      </c>
      <c r="H70" s="63">
        <f t="shared" si="2"/>
        <v>362.56000000000006</v>
      </c>
    </row>
    <row r="71" spans="1:8" s="62" customFormat="1" ht="48">
      <c r="A71" s="56" t="str">
        <f>IF((LEN('Copy paste to Here'!G75))&gt;5,((CONCATENATE('Copy paste to Here'!G75," &amp; ",'Copy paste to Here'!D75,"  &amp;  ",'Copy paste to Here'!E75))),"Empty Cell")</f>
        <v>Surgical steel tongue barbell, 14g (1.6mm) with a 5mm ferido glued multi crystal ball with a cute triple line design and resin cover and a 5mm plain steel ball &amp; Length: 16mm  &amp;  Color: # 3 in picture</v>
      </c>
      <c r="B71" s="57" t="str">
        <f>'Copy paste to Here'!C75</f>
        <v>BBFR5D</v>
      </c>
      <c r="C71" s="57" t="s">
        <v>809</v>
      </c>
      <c r="D71" s="58">
        <f>Invoice!B75</f>
        <v>5</v>
      </c>
      <c r="E71" s="59">
        <f>'Shipping Invoice'!J75*$N$1</f>
        <v>2.06</v>
      </c>
      <c r="F71" s="59">
        <f t="shared" si="0"/>
        <v>10.3</v>
      </c>
      <c r="G71" s="60">
        <f t="shared" si="1"/>
        <v>72.512000000000015</v>
      </c>
      <c r="H71" s="63">
        <f t="shared" si="2"/>
        <v>362.56000000000006</v>
      </c>
    </row>
    <row r="72" spans="1:8" s="62" customFormat="1" ht="36">
      <c r="A72" s="56" t="str">
        <f>IF((LEN('Copy paste to Here'!G76))&gt;5,((CONCATENATE('Copy paste to Here'!G76," &amp; ",'Copy paste to Here'!D76,"  &amp;  ",'Copy paste to Here'!E76))),"Empty Cell")</f>
        <v>Surgical steel tongue barbell, 14g (1.6mm) with 6mm ferido glued multi crystal ball with resin cover and a 6mm plain steel ball &amp; Length: 14mm  &amp;  Crystal Color: Light Sapphire</v>
      </c>
      <c r="B72" s="57" t="str">
        <f>'Copy paste to Here'!C76</f>
        <v>BBFR6</v>
      </c>
      <c r="C72" s="57" t="s">
        <v>812</v>
      </c>
      <c r="D72" s="58">
        <f>Invoice!B76</f>
        <v>10</v>
      </c>
      <c r="E72" s="59">
        <f>'Shipping Invoice'!J76*$N$1</f>
        <v>1.66</v>
      </c>
      <c r="F72" s="59">
        <f t="shared" si="0"/>
        <v>16.599999999999998</v>
      </c>
      <c r="G72" s="60">
        <f t="shared" si="1"/>
        <v>58.432000000000002</v>
      </c>
      <c r="H72" s="63">
        <f t="shared" si="2"/>
        <v>584.32000000000005</v>
      </c>
    </row>
    <row r="73" spans="1:8" s="62" customFormat="1" ht="36">
      <c r="A73" s="56" t="str">
        <f>IF((LEN('Copy paste to Here'!G77))&gt;5,((CONCATENATE('Copy paste to Here'!G77," &amp; ",'Copy paste to Here'!D77,"  &amp;  ",'Copy paste to Here'!E77))),"Empty Cell")</f>
        <v>Surgical steel tongue barbell, 14g (1.6mm) with 6mm ferido glued multi crystal ball with resin cover and a 6mm plain steel ball &amp; Length: 14mm  &amp;  Crystal Color: Aquamarine</v>
      </c>
      <c r="B73" s="57" t="str">
        <f>'Copy paste to Here'!C77</f>
        <v>BBFR6</v>
      </c>
      <c r="C73" s="57" t="s">
        <v>812</v>
      </c>
      <c r="D73" s="58">
        <f>Invoice!B77</f>
        <v>10</v>
      </c>
      <c r="E73" s="59">
        <f>'Shipping Invoice'!J77*$N$1</f>
        <v>1.66</v>
      </c>
      <c r="F73" s="59">
        <f t="shared" si="0"/>
        <v>16.599999999999998</v>
      </c>
      <c r="G73" s="60">
        <f t="shared" si="1"/>
        <v>58.432000000000002</v>
      </c>
      <c r="H73" s="63">
        <f t="shared" si="2"/>
        <v>584.32000000000005</v>
      </c>
    </row>
    <row r="74" spans="1:8" s="62" customFormat="1" ht="36">
      <c r="A74" s="56" t="str">
        <f>IF((LEN('Copy paste to Here'!G78))&gt;5,((CONCATENATE('Copy paste to Here'!G78," &amp; ",'Copy paste to Here'!D78,"  &amp;  ",'Copy paste to Here'!E78))),"Empty Cell")</f>
        <v>Surgical steel tongue barbell, 14g (1.6mm) with 6mm ferido glued multi crystal ball with resin cover and a 6mm plain steel ball &amp; Length: 14mm  &amp;  Crystal Color: Blue Zircon</v>
      </c>
      <c r="B74" s="57" t="str">
        <f>'Copy paste to Here'!C78</f>
        <v>BBFR6</v>
      </c>
      <c r="C74" s="57" t="s">
        <v>812</v>
      </c>
      <c r="D74" s="58">
        <f>Invoice!B78</f>
        <v>10</v>
      </c>
      <c r="E74" s="59">
        <f>'Shipping Invoice'!J78*$N$1</f>
        <v>1.66</v>
      </c>
      <c r="F74" s="59">
        <f t="shared" si="0"/>
        <v>16.599999999999998</v>
      </c>
      <c r="G74" s="60">
        <f t="shared" si="1"/>
        <v>58.432000000000002</v>
      </c>
      <c r="H74" s="63">
        <f t="shared" si="2"/>
        <v>584.32000000000005</v>
      </c>
    </row>
    <row r="75" spans="1:8" s="62" customFormat="1" ht="36">
      <c r="A75" s="56" t="str">
        <f>IF((LEN('Copy paste to Here'!G79))&gt;5,((CONCATENATE('Copy paste to Here'!G79," &amp; ",'Copy paste to Here'!D79,"  &amp;  ",'Copy paste to Here'!E79))),"Empty Cell")</f>
        <v>Surgical steel tongue barbell, 14g (1.6mm) with 6mm ferido glued multi crystal ball with resin cover and a 6mm plain steel ball &amp; Length: 14mm  &amp;  Crystal Color: Amethyst</v>
      </c>
      <c r="B75" s="57" t="str">
        <f>'Copy paste to Here'!C79</f>
        <v>BBFR6</v>
      </c>
      <c r="C75" s="57" t="s">
        <v>812</v>
      </c>
      <c r="D75" s="58">
        <f>Invoice!B79</f>
        <v>10</v>
      </c>
      <c r="E75" s="59">
        <f>'Shipping Invoice'!J79*$N$1</f>
        <v>1.66</v>
      </c>
      <c r="F75" s="59">
        <f t="shared" si="0"/>
        <v>16.599999999999998</v>
      </c>
      <c r="G75" s="60">
        <f t="shared" si="1"/>
        <v>58.432000000000002</v>
      </c>
      <c r="H75" s="63">
        <f t="shared" si="2"/>
        <v>584.32000000000005</v>
      </c>
    </row>
    <row r="76" spans="1:8" s="62" customFormat="1" ht="36">
      <c r="A76" s="56" t="str">
        <f>IF((LEN('Copy paste to Here'!G80))&gt;5,((CONCATENATE('Copy paste to Here'!G80," &amp; ",'Copy paste to Here'!D80,"  &amp;  ",'Copy paste to Here'!E80))),"Empty Cell")</f>
        <v>Surgical steel tongue barbell, 14g (1.6mm) with 6mm ferido glued multi crystal ball with resin cover and a 6mm plain steel ball &amp; Length: 16mm  &amp;  Crystal Color: Fuchsia</v>
      </c>
      <c r="B76" s="57" t="str">
        <f>'Copy paste to Here'!C80</f>
        <v>BBFR6</v>
      </c>
      <c r="C76" s="57" t="s">
        <v>812</v>
      </c>
      <c r="D76" s="58">
        <f>Invoice!B80</f>
        <v>10</v>
      </c>
      <c r="E76" s="59">
        <f>'Shipping Invoice'!J80*$N$1</f>
        <v>1.66</v>
      </c>
      <c r="F76" s="59">
        <f t="shared" si="0"/>
        <v>16.599999999999998</v>
      </c>
      <c r="G76" s="60">
        <f t="shared" si="1"/>
        <v>58.432000000000002</v>
      </c>
      <c r="H76" s="63">
        <f t="shared" si="2"/>
        <v>584.32000000000005</v>
      </c>
    </row>
    <row r="77" spans="1:8" s="62" customFormat="1" ht="36">
      <c r="A77" s="56" t="str">
        <f>IF((LEN('Copy paste to Here'!G81))&gt;5,((CONCATENATE('Copy paste to Here'!G81," &amp; ",'Copy paste to Here'!D81,"  &amp;  ",'Copy paste to Here'!E81))),"Empty Cell")</f>
        <v>Surgical steel tongue barbell, 14g (1.6mm) with 6mm ferido glued multi crystal ball in a two color design with resin cover and a 6mm plain steel ball &amp; Length: 14mm  &amp;  Color: # 4 in picture</v>
      </c>
      <c r="B77" s="57" t="str">
        <f>'Copy paste to Here'!C81</f>
        <v>BBFR6E</v>
      </c>
      <c r="C77" s="57" t="s">
        <v>815</v>
      </c>
      <c r="D77" s="58">
        <f>Invoice!B81</f>
        <v>10</v>
      </c>
      <c r="E77" s="59">
        <f>'Shipping Invoice'!J81*$N$1</f>
        <v>2.1</v>
      </c>
      <c r="F77" s="59">
        <f t="shared" si="0"/>
        <v>21</v>
      </c>
      <c r="G77" s="60">
        <f t="shared" si="1"/>
        <v>73.920000000000016</v>
      </c>
      <c r="H77" s="63">
        <f t="shared" si="2"/>
        <v>739.20000000000016</v>
      </c>
    </row>
    <row r="78" spans="1:8" s="62" customFormat="1" ht="24">
      <c r="A78" s="56" t="str">
        <f>IF((LEN('Copy paste to Here'!G82))&gt;5,((CONCATENATE('Copy paste to Here'!G82," &amp; ",'Copy paste to Here'!D82,"  &amp;  ",'Copy paste to Here'!E82))),"Empty Cell")</f>
        <v xml:space="preserve">Surgical steel tongue barbell 14g (1.6mm) with 5mm glow in the dark balls - length 5/8'' (16mm) &amp; Color: Light blue  &amp;  </v>
      </c>
      <c r="B78" s="57" t="str">
        <f>'Copy paste to Here'!C82</f>
        <v>BBGL5</v>
      </c>
      <c r="C78" s="57" t="s">
        <v>818</v>
      </c>
      <c r="D78" s="58">
        <f>Invoice!B82</f>
        <v>50</v>
      </c>
      <c r="E78" s="59">
        <f>'Shipping Invoice'!J82*$N$1</f>
        <v>0.17</v>
      </c>
      <c r="F78" s="59">
        <f t="shared" si="0"/>
        <v>8.5</v>
      </c>
      <c r="G78" s="60">
        <f t="shared" si="1"/>
        <v>5.9840000000000009</v>
      </c>
      <c r="H78" s="63">
        <f t="shared" si="2"/>
        <v>299.20000000000005</v>
      </c>
    </row>
    <row r="79" spans="1:8" s="62" customFormat="1" ht="24">
      <c r="A79" s="56" t="str">
        <f>IF((LEN('Copy paste to Here'!G83))&gt;5,((CONCATENATE('Copy paste to Here'!G83," &amp; ",'Copy paste to Here'!D83,"  &amp;  ",'Copy paste to Here'!E83))),"Empty Cell")</f>
        <v xml:space="preserve">Surgical steel tongue barbell 14g (1.6mm) with 5mm glow in the dark balls - length 5/8'' (16mm) &amp; Color: Pink  &amp;  </v>
      </c>
      <c r="B79" s="57" t="str">
        <f>'Copy paste to Here'!C83</f>
        <v>BBGL5</v>
      </c>
      <c r="C79" s="57" t="s">
        <v>818</v>
      </c>
      <c r="D79" s="58">
        <f>Invoice!B83</f>
        <v>50</v>
      </c>
      <c r="E79" s="59">
        <f>'Shipping Invoice'!J83*$N$1</f>
        <v>0.17</v>
      </c>
      <c r="F79" s="59">
        <f t="shared" si="0"/>
        <v>8.5</v>
      </c>
      <c r="G79" s="60">
        <f t="shared" si="1"/>
        <v>5.9840000000000009</v>
      </c>
      <c r="H79" s="63">
        <f t="shared" si="2"/>
        <v>299.20000000000005</v>
      </c>
    </row>
    <row r="80" spans="1:8" s="62" customFormat="1" ht="36">
      <c r="A80" s="56" t="str">
        <f>IF((LEN('Copy paste to Here'!G84))&gt;5,((CONCATENATE('Copy paste to Here'!G84," &amp; ",'Copy paste to Here'!D84,"  &amp;  ",'Copy paste to Here'!E84))),"Empty Cell")</f>
        <v xml:space="preserve">Surgical steel tongue barbell, 14g (1.6mm) with a flat flower shaped top with ferido glued crystals with resin cover and a lower 5mm steel ball - length 5/8'' (16mm) &amp; Crystal Color: Clear  &amp;  </v>
      </c>
      <c r="B80" s="57" t="str">
        <f>'Copy paste to Here'!C84</f>
        <v>BBMTJ6</v>
      </c>
      <c r="C80" s="57" t="s">
        <v>820</v>
      </c>
      <c r="D80" s="58">
        <f>Invoice!B84</f>
        <v>10</v>
      </c>
      <c r="E80" s="59">
        <f>'Shipping Invoice'!J84*$N$1</f>
        <v>1.85</v>
      </c>
      <c r="F80" s="59">
        <f t="shared" si="0"/>
        <v>18.5</v>
      </c>
      <c r="G80" s="60">
        <f t="shared" si="1"/>
        <v>65.12</v>
      </c>
      <c r="H80" s="63">
        <f t="shared" si="2"/>
        <v>651.20000000000005</v>
      </c>
    </row>
    <row r="81" spans="1:8" s="62" customFormat="1" ht="36">
      <c r="A81" s="56" t="str">
        <f>IF((LEN('Copy paste to Here'!G85))&gt;5,((CONCATENATE('Copy paste to Here'!G85," &amp; ",'Copy paste to Here'!D85,"  &amp;  ",'Copy paste to Here'!E85))),"Empty Cell")</f>
        <v xml:space="preserve">Surgical steel tongue barbell, 14g (1.6mm) with a flat flower shaped top with ferido glued crystals with resin cover and a lower 5mm steel ball - length 5/8'' (16mm) &amp; Crystal Color: Rose  &amp;  </v>
      </c>
      <c r="B81" s="57" t="str">
        <f>'Copy paste to Here'!C85</f>
        <v>BBMTJ6</v>
      </c>
      <c r="C81" s="57" t="s">
        <v>820</v>
      </c>
      <c r="D81" s="58">
        <f>Invoice!B85</f>
        <v>5</v>
      </c>
      <c r="E81" s="59">
        <f>'Shipping Invoice'!J85*$N$1</f>
        <v>1.85</v>
      </c>
      <c r="F81" s="59">
        <f t="shared" si="0"/>
        <v>9.25</v>
      </c>
      <c r="G81" s="60">
        <f t="shared" si="1"/>
        <v>65.12</v>
      </c>
      <c r="H81" s="63">
        <f t="shared" si="2"/>
        <v>325.60000000000002</v>
      </c>
    </row>
    <row r="82" spans="1:8" s="62" customFormat="1" ht="48">
      <c r="A82" s="56" t="str">
        <f>IF((LEN('Copy paste to Here'!G86))&gt;5,((CONCATENATE('Copy paste to Here'!G86," &amp; ",'Copy paste to Here'!D86,"  &amp;  ",'Copy paste to Here'!E86))),"Empty Cell")</f>
        <v xml:space="preserve">Anodized 316L steel tongue barbell, 14g (1.6mm) with a lower 5mm ball and a upper 6mm flat top with ferido glued clear crystals and resin cover - length 5/8'' (16mm) &amp; Color: Black Anodized w/ Clear crystal  &amp;  </v>
      </c>
      <c r="B82" s="57" t="str">
        <f>'Copy paste to Here'!C86</f>
        <v>BBMTJ9X</v>
      </c>
      <c r="C82" s="57" t="s">
        <v>822</v>
      </c>
      <c r="D82" s="58">
        <f>Invoice!B86</f>
        <v>20</v>
      </c>
      <c r="E82" s="59">
        <f>'Shipping Invoice'!J86*$N$1</f>
        <v>1.98</v>
      </c>
      <c r="F82" s="59">
        <f t="shared" si="0"/>
        <v>39.6</v>
      </c>
      <c r="G82" s="60">
        <f t="shared" si="1"/>
        <v>69.695999999999998</v>
      </c>
      <c r="H82" s="63">
        <f t="shared" si="2"/>
        <v>1393.92</v>
      </c>
    </row>
    <row r="83" spans="1:8" s="62" customFormat="1" ht="48">
      <c r="A83" s="56" t="str">
        <f>IF((LEN('Copy paste to Here'!G87))&gt;5,((CONCATENATE('Copy paste to Here'!G87," &amp; ",'Copy paste to Here'!D87,"  &amp;  ",'Copy paste to Here'!E87))),"Empty Cell")</f>
        <v xml:space="preserve">Anodized 316L steel tongue barbell, 14g (1.6mm) with a lower 5mm ball and a upper 6mm flat top with ferido glued clear crystals and resin cover - length 5/8'' (16mm) &amp; Color: Gold Anodized w/ Clear crystal  &amp;  </v>
      </c>
      <c r="B83" s="57" t="str">
        <f>'Copy paste to Here'!C87</f>
        <v>BBMTJ9X</v>
      </c>
      <c r="C83" s="57" t="s">
        <v>822</v>
      </c>
      <c r="D83" s="58">
        <f>Invoice!B87</f>
        <v>20</v>
      </c>
      <c r="E83" s="59">
        <f>'Shipping Invoice'!J87*$N$1</f>
        <v>1.98</v>
      </c>
      <c r="F83" s="59">
        <f t="shared" ref="F83:F146" si="3">D83*E83</f>
        <v>39.6</v>
      </c>
      <c r="G83" s="60">
        <f t="shared" ref="G83:G146" si="4">E83*$E$14</f>
        <v>69.695999999999998</v>
      </c>
      <c r="H83" s="63">
        <f t="shared" ref="H83:H146" si="5">D83*G83</f>
        <v>1393.92</v>
      </c>
    </row>
    <row r="84" spans="1:8" s="62" customFormat="1" ht="48">
      <c r="A84" s="56" t="str">
        <f>IF((LEN('Copy paste to Here'!G88))&gt;5,((CONCATENATE('Copy paste to Here'!G88," &amp; ",'Copy paste to Here'!D88,"  &amp;  ",'Copy paste to Here'!E88))),"Empty Cell")</f>
        <v>Anodized surgical steel tongue barbell, 14g (1.6mm) with a 5mm ferido glued multi crystal ball with a cute dotted design and resin cover and a lower 5mm anodized ball &amp; Length: 14mm  &amp;  Color: # 4 in picture</v>
      </c>
      <c r="B84" s="57" t="str">
        <f>'Copy paste to Here'!C88</f>
        <v>BBTFR5A</v>
      </c>
      <c r="C84" s="57" t="s">
        <v>826</v>
      </c>
      <c r="D84" s="58">
        <f>Invoice!B88</f>
        <v>5</v>
      </c>
      <c r="E84" s="59">
        <f>'Shipping Invoice'!J88*$N$1</f>
        <v>2.44</v>
      </c>
      <c r="F84" s="59">
        <f t="shared" si="3"/>
        <v>12.2</v>
      </c>
      <c r="G84" s="60">
        <f t="shared" si="4"/>
        <v>85.888000000000005</v>
      </c>
      <c r="H84" s="63">
        <f t="shared" si="5"/>
        <v>429.44000000000005</v>
      </c>
    </row>
    <row r="85" spans="1:8" s="62" customFormat="1" ht="36">
      <c r="A85" s="56" t="str">
        <f>IF((LEN('Copy paste to Here'!G89))&gt;5,((CONCATENATE('Copy paste to Here'!G89," &amp; ",'Copy paste to Here'!D89,"  &amp;  ",'Copy paste to Here'!E89))),"Empty Cell")</f>
        <v xml:space="preserve">Anodized surgical steel tongue barbell, 14g (1.6mm) with a 6mm heart shaped flat top and a lower 6mm ball - length 5/8'' (16mm) &amp; Color: Rainbow  &amp;  </v>
      </c>
      <c r="B85" s="57" t="str">
        <f>'Copy paste to Here'!C89</f>
        <v>BBTSH2</v>
      </c>
      <c r="C85" s="57" t="s">
        <v>829</v>
      </c>
      <c r="D85" s="58">
        <f>Invoice!B89</f>
        <v>10</v>
      </c>
      <c r="E85" s="59">
        <f>'Shipping Invoice'!J89*$N$1</f>
        <v>1.49</v>
      </c>
      <c r="F85" s="59">
        <f t="shared" si="3"/>
        <v>14.9</v>
      </c>
      <c r="G85" s="60">
        <f t="shared" si="4"/>
        <v>52.448</v>
      </c>
      <c r="H85" s="63">
        <f t="shared" si="5"/>
        <v>524.48</v>
      </c>
    </row>
    <row r="86" spans="1:8" s="62" customFormat="1" ht="24">
      <c r="A86" s="56" t="str">
        <f>IF((LEN('Copy paste to Here'!G90))&gt;5,((CONCATENATE('Copy paste to Here'!G90," &amp; ",'Copy paste to Here'!D90,"  &amp;  ",'Copy paste to Here'!E90))),"Empty Cell")</f>
        <v xml:space="preserve">316L steel tongue barbell, 14g (1.6mm) with 5mm acrylic UV balls - length 5/8'' (16mm) &amp; Color: Blue  &amp;  </v>
      </c>
      <c r="B86" s="57" t="str">
        <f>'Copy paste to Here'!C90</f>
        <v>BBUV5</v>
      </c>
      <c r="C86" s="57" t="s">
        <v>831</v>
      </c>
      <c r="D86" s="58">
        <f>Invoice!B90</f>
        <v>20</v>
      </c>
      <c r="E86" s="59">
        <f>'Shipping Invoice'!J90*$N$1</f>
        <v>0.16</v>
      </c>
      <c r="F86" s="59">
        <f t="shared" si="3"/>
        <v>3.2</v>
      </c>
      <c r="G86" s="60">
        <f t="shared" si="4"/>
        <v>5.6320000000000006</v>
      </c>
      <c r="H86" s="63">
        <f t="shared" si="5"/>
        <v>112.64000000000001</v>
      </c>
    </row>
    <row r="87" spans="1:8" s="62" customFormat="1" ht="24">
      <c r="A87" s="56" t="str">
        <f>IF((LEN('Copy paste to Here'!G91))&gt;5,((CONCATENATE('Copy paste to Here'!G91," &amp; ",'Copy paste to Here'!D91,"  &amp;  ",'Copy paste to Here'!E91))),"Empty Cell")</f>
        <v xml:space="preserve">Surgical steel tongue barbell, 14g (1.6mm) with 5mm acrylic UV dice - length 5/8'' (16mm) &amp; Color: Blue  &amp;  </v>
      </c>
      <c r="B87" s="57" t="str">
        <f>'Copy paste to Here'!C91</f>
        <v>BBUVDI</v>
      </c>
      <c r="C87" s="57" t="s">
        <v>833</v>
      </c>
      <c r="D87" s="58">
        <f>Invoice!B91</f>
        <v>20</v>
      </c>
      <c r="E87" s="59">
        <f>'Shipping Invoice'!J91*$N$1</f>
        <v>0.28999999999999998</v>
      </c>
      <c r="F87" s="59">
        <f t="shared" si="3"/>
        <v>5.8</v>
      </c>
      <c r="G87" s="60">
        <f t="shared" si="4"/>
        <v>10.208</v>
      </c>
      <c r="H87" s="63">
        <f t="shared" si="5"/>
        <v>204.16</v>
      </c>
    </row>
    <row r="88" spans="1:8" s="62" customFormat="1" ht="36">
      <c r="A88" s="56" t="str">
        <f>IF((LEN('Copy paste to Here'!G92))&gt;5,((CONCATENATE('Copy paste to Here'!G92," &amp; ",'Copy paste to Here'!D92,"  &amp;  ",'Copy paste to Here'!E92))),"Empty Cell")</f>
        <v>Surgical steel ball closure ring in thickness 14g - 8g (1.6mm - 3mm) with a spiked closure ball - diameter 13mm &amp; Size: 13mm  &amp;  Gauge: 1.6mm</v>
      </c>
      <c r="B88" s="57" t="str">
        <f>'Copy paste to Here'!C92</f>
        <v>BCC</v>
      </c>
      <c r="C88" s="57" t="s">
        <v>835</v>
      </c>
      <c r="D88" s="58">
        <f>Invoice!B92</f>
        <v>20</v>
      </c>
      <c r="E88" s="59">
        <f>'Shipping Invoice'!J92*$N$1</f>
        <v>0.84</v>
      </c>
      <c r="F88" s="59">
        <f t="shared" si="3"/>
        <v>16.8</v>
      </c>
      <c r="G88" s="60">
        <f t="shared" si="4"/>
        <v>29.568000000000001</v>
      </c>
      <c r="H88" s="63">
        <f t="shared" si="5"/>
        <v>591.36</v>
      </c>
    </row>
    <row r="89" spans="1:8" s="62" customFormat="1" ht="36">
      <c r="A89" s="56" t="str">
        <f>IF((LEN('Copy paste to Here'!G93))&gt;5,((CONCATENATE('Copy paste to Here'!G93," &amp; ",'Copy paste to Here'!D93,"  &amp;  ",'Copy paste to Here'!E93))),"Empty Cell")</f>
        <v>Surgical steel ball closure ring in thickness 14g - 8g (1.6mm - 3mm) with a spiked closure ball - diameter 13mm &amp; Size: 13mm  &amp;  Gauge: 3mm</v>
      </c>
      <c r="B89" s="57" t="str">
        <f>'Copy paste to Here'!C93</f>
        <v>BCC</v>
      </c>
      <c r="C89" s="57" t="s">
        <v>839</v>
      </c>
      <c r="D89" s="58">
        <f>Invoice!B93</f>
        <v>20</v>
      </c>
      <c r="E89" s="59">
        <f>'Shipping Invoice'!J93*$N$1</f>
        <v>0.99</v>
      </c>
      <c r="F89" s="59">
        <f t="shared" si="3"/>
        <v>19.8</v>
      </c>
      <c r="G89" s="60">
        <f t="shared" si="4"/>
        <v>34.847999999999999</v>
      </c>
      <c r="H89" s="63">
        <f t="shared" si="5"/>
        <v>696.96</v>
      </c>
    </row>
    <row r="90" spans="1:8" s="62" customFormat="1" ht="24">
      <c r="A90" s="56" t="str">
        <f>IF((LEN('Copy paste to Here'!G94))&gt;5,((CONCATENATE('Copy paste to Here'!G94," &amp; ",'Copy paste to Here'!D94,"  &amp;  ",'Copy paste to Here'!E94))),"Empty Cell")</f>
        <v>Surgical steel ball closure ring, 16g (1.2mm) with a 3mm acrylic UV closure ball &amp; Length: 8mm  &amp;  Color: Black</v>
      </c>
      <c r="B90" s="57" t="str">
        <f>'Copy paste to Here'!C94</f>
        <v>BCEAA3</v>
      </c>
      <c r="C90" s="57" t="s">
        <v>842</v>
      </c>
      <c r="D90" s="58">
        <f>Invoice!B94</f>
        <v>20</v>
      </c>
      <c r="E90" s="59">
        <f>'Shipping Invoice'!J94*$N$1</f>
        <v>0.16</v>
      </c>
      <c r="F90" s="59">
        <f t="shared" si="3"/>
        <v>3.2</v>
      </c>
      <c r="G90" s="60">
        <f t="shared" si="4"/>
        <v>5.6320000000000006</v>
      </c>
      <c r="H90" s="63">
        <f t="shared" si="5"/>
        <v>112.64000000000001</v>
      </c>
    </row>
    <row r="91" spans="1:8" s="62" customFormat="1" ht="24">
      <c r="A91" s="56" t="str">
        <f>IF((LEN('Copy paste to Here'!G95))&gt;5,((CONCATENATE('Copy paste to Here'!G95," &amp; ",'Copy paste to Here'!D95,"  &amp;  ",'Copy paste to Here'!E95))),"Empty Cell")</f>
        <v>Surgical steel ball closure ring, 16g (1.2mm) with a 3mm acrylic UV closure ball &amp; Length: 8mm  &amp;  Color: White</v>
      </c>
      <c r="B91" s="57" t="str">
        <f>'Copy paste to Here'!C95</f>
        <v>BCEAA3</v>
      </c>
      <c r="C91" s="57" t="s">
        <v>842</v>
      </c>
      <c r="D91" s="58">
        <f>Invoice!B95</f>
        <v>20</v>
      </c>
      <c r="E91" s="59">
        <f>'Shipping Invoice'!J95*$N$1</f>
        <v>0.16</v>
      </c>
      <c r="F91" s="59">
        <f t="shared" si="3"/>
        <v>3.2</v>
      </c>
      <c r="G91" s="60">
        <f t="shared" si="4"/>
        <v>5.6320000000000006</v>
      </c>
      <c r="H91" s="63">
        <f t="shared" si="5"/>
        <v>112.64000000000001</v>
      </c>
    </row>
    <row r="92" spans="1:8" s="62" customFormat="1" ht="24">
      <c r="A92" s="56" t="str">
        <f>IF((LEN('Copy paste to Here'!G96))&gt;5,((CONCATENATE('Copy paste to Here'!G96," &amp; ",'Copy paste to Here'!D96,"  &amp;  ",'Copy paste to Here'!E96))),"Empty Cell")</f>
        <v xml:space="preserve">316L Surgical steel ball closure ring, 18g (1mm) with a 3mm frosted steel ball &amp; Length: 6mm  &amp;  </v>
      </c>
      <c r="B92" s="57" t="str">
        <f>'Copy paste to Here'!C96</f>
        <v>BCR18F3</v>
      </c>
      <c r="C92" s="57" t="s">
        <v>845</v>
      </c>
      <c r="D92" s="58">
        <f>Invoice!B96</f>
        <v>10</v>
      </c>
      <c r="E92" s="59">
        <f>'Shipping Invoice'!J96*$N$1</f>
        <v>0.25</v>
      </c>
      <c r="F92" s="59">
        <f t="shared" si="3"/>
        <v>2.5</v>
      </c>
      <c r="G92" s="60">
        <f t="shared" si="4"/>
        <v>8.8000000000000007</v>
      </c>
      <c r="H92" s="63">
        <f t="shared" si="5"/>
        <v>88</v>
      </c>
    </row>
    <row r="93" spans="1:8" s="62" customFormat="1" ht="24">
      <c r="A93" s="56" t="str">
        <f>IF((LEN('Copy paste to Here'!G97))&gt;5,((CONCATENATE('Copy paste to Here'!G97," &amp; ",'Copy paste to Here'!D97,"  &amp;  ",'Copy paste to Here'!E97))),"Empty Cell")</f>
        <v xml:space="preserve">316L Surgical steel ball closure ring, 18g (1mm) with a 3mm frosted steel ball &amp; Length: 8mm  &amp;  </v>
      </c>
      <c r="B93" s="57" t="str">
        <f>'Copy paste to Here'!C97</f>
        <v>BCR18F3</v>
      </c>
      <c r="C93" s="57" t="s">
        <v>845</v>
      </c>
      <c r="D93" s="58">
        <f>Invoice!B97</f>
        <v>10</v>
      </c>
      <c r="E93" s="59">
        <f>'Shipping Invoice'!J97*$N$1</f>
        <v>0.25</v>
      </c>
      <c r="F93" s="59">
        <f t="shared" si="3"/>
        <v>2.5</v>
      </c>
      <c r="G93" s="60">
        <f t="shared" si="4"/>
        <v>8.8000000000000007</v>
      </c>
      <c r="H93" s="63">
        <f t="shared" si="5"/>
        <v>88</v>
      </c>
    </row>
    <row r="94" spans="1:8" s="62" customFormat="1" ht="25.5">
      <c r="A94" s="56" t="str">
        <f>IF((LEN('Copy paste to Here'!G98))&gt;5,((CONCATENATE('Copy paste to Here'!G98," &amp; ",'Copy paste to Here'!D98,"  &amp;  ",'Copy paste to Here'!E98))),"Empty Cell")</f>
        <v xml:space="preserve">Rose gold PVD plated 316L steel ball closure ring, 16g (1.2mm) with 3mm frosted steel ball &amp; Length: 6mm  &amp;  </v>
      </c>
      <c r="B94" s="57" t="str">
        <f>'Copy paste to Here'!C98</f>
        <v>BCRR16F3</v>
      </c>
      <c r="C94" s="57" t="s">
        <v>848</v>
      </c>
      <c r="D94" s="58">
        <f>Invoice!B98</f>
        <v>10</v>
      </c>
      <c r="E94" s="59">
        <f>'Shipping Invoice'!J98*$N$1</f>
        <v>1.03</v>
      </c>
      <c r="F94" s="59">
        <f t="shared" si="3"/>
        <v>10.3</v>
      </c>
      <c r="G94" s="60">
        <f t="shared" si="4"/>
        <v>36.256000000000007</v>
      </c>
      <c r="H94" s="63">
        <f t="shared" si="5"/>
        <v>362.56000000000006</v>
      </c>
    </row>
    <row r="95" spans="1:8" s="62" customFormat="1" ht="25.5">
      <c r="A95" s="56" t="str">
        <f>IF((LEN('Copy paste to Here'!G99))&gt;5,((CONCATENATE('Copy paste to Here'!G99," &amp; ",'Copy paste to Here'!D99,"  &amp;  ",'Copy paste to Here'!E99))),"Empty Cell")</f>
        <v xml:space="preserve">Rose gold PVD plated surgical steel ball closure ring, 16g (1.2mm) with 4mm frosted steel ball &amp; Length: 6mm  &amp;  </v>
      </c>
      <c r="B95" s="57" t="str">
        <f>'Copy paste to Here'!C99</f>
        <v>BCRR16F4</v>
      </c>
      <c r="C95" s="57" t="s">
        <v>851</v>
      </c>
      <c r="D95" s="58">
        <f>Invoice!B99</f>
        <v>10</v>
      </c>
      <c r="E95" s="59">
        <f>'Shipping Invoice'!J99*$N$1</f>
        <v>1.03</v>
      </c>
      <c r="F95" s="59">
        <f t="shared" si="3"/>
        <v>10.3</v>
      </c>
      <c r="G95" s="60">
        <f t="shared" si="4"/>
        <v>36.256000000000007</v>
      </c>
      <c r="H95" s="63">
        <f t="shared" si="5"/>
        <v>362.56000000000006</v>
      </c>
    </row>
    <row r="96" spans="1:8" s="62" customFormat="1" ht="24">
      <c r="A96" s="56" t="str">
        <f>IF((LEN('Copy paste to Here'!G100))&gt;5,((CONCATENATE('Copy paste to Here'!G100," &amp; ",'Copy paste to Here'!D100,"  &amp;  ",'Copy paste to Here'!E100))),"Empty Cell")</f>
        <v xml:space="preserve">Black PVD plated surgical steel ball closure ring, 4g (5mm) with an 8mm ball &amp; Length: 16mm  &amp;  </v>
      </c>
      <c r="B96" s="57" t="str">
        <f>'Copy paste to Here'!C100</f>
        <v>BCRT4</v>
      </c>
      <c r="C96" s="57" t="s">
        <v>854</v>
      </c>
      <c r="D96" s="58">
        <f>Invoice!B100</f>
        <v>5</v>
      </c>
      <c r="E96" s="59">
        <f>'Shipping Invoice'!J100*$N$1</f>
        <v>1.99</v>
      </c>
      <c r="F96" s="59">
        <f t="shared" si="3"/>
        <v>9.9499999999999993</v>
      </c>
      <c r="G96" s="60">
        <f t="shared" si="4"/>
        <v>70.048000000000002</v>
      </c>
      <c r="H96" s="63">
        <f t="shared" si="5"/>
        <v>350.24</v>
      </c>
    </row>
    <row r="97" spans="1:8" s="62" customFormat="1" ht="24">
      <c r="A97" s="56" t="str">
        <f>IF((LEN('Copy paste to Here'!G101))&gt;5,((CONCATENATE('Copy paste to Here'!G101," &amp; ",'Copy paste to Here'!D101,"  &amp;  ",'Copy paste to Here'!E101))),"Empty Cell")</f>
        <v xml:space="preserve">Black PVD plated surgical steel ball closure ring, 4g (5mm) with an 8mm ball &amp; Length: 19mm  &amp;  </v>
      </c>
      <c r="B97" s="57" t="str">
        <f>'Copy paste to Here'!C101</f>
        <v>BCRT4</v>
      </c>
      <c r="C97" s="57" t="s">
        <v>854</v>
      </c>
      <c r="D97" s="58">
        <f>Invoice!B101</f>
        <v>5</v>
      </c>
      <c r="E97" s="59">
        <f>'Shipping Invoice'!J101*$N$1</f>
        <v>1.99</v>
      </c>
      <c r="F97" s="59">
        <f t="shared" si="3"/>
        <v>9.9499999999999993</v>
      </c>
      <c r="G97" s="60">
        <f t="shared" si="4"/>
        <v>70.048000000000002</v>
      </c>
      <c r="H97" s="63">
        <f t="shared" si="5"/>
        <v>350.24</v>
      </c>
    </row>
    <row r="98" spans="1:8" s="62" customFormat="1" ht="25.5">
      <c r="A98" s="56" t="str">
        <f>IF((LEN('Copy paste to Here'!G102))&gt;5,((CONCATENATE('Copy paste to Here'!G102," &amp; ",'Copy paste to Here'!D102,"  &amp;  ",'Copy paste to Here'!E102))),"Empty Cell")</f>
        <v>Black PVD plated 316L steel ball closure ring, 16g (1.2m) with a dangling black frosted steel ball &amp; Size: 6mm  &amp;  Length: 12mm</v>
      </c>
      <c r="B98" s="57" t="str">
        <f>'Copy paste to Here'!C102</f>
        <v>BCRTSFO</v>
      </c>
      <c r="C98" s="57" t="s">
        <v>857</v>
      </c>
      <c r="D98" s="58">
        <f>Invoice!B102</f>
        <v>5</v>
      </c>
      <c r="E98" s="59">
        <f>'Shipping Invoice'!J102*$N$1</f>
        <v>1.29</v>
      </c>
      <c r="F98" s="59">
        <f t="shared" si="3"/>
        <v>6.45</v>
      </c>
      <c r="G98" s="60">
        <f t="shared" si="4"/>
        <v>45.408000000000008</v>
      </c>
      <c r="H98" s="63">
        <f t="shared" si="5"/>
        <v>227.04000000000005</v>
      </c>
    </row>
    <row r="99" spans="1:8" s="62" customFormat="1" ht="25.5">
      <c r="A99" s="56" t="str">
        <f>IF((LEN('Copy paste to Here'!G103))&gt;5,((CONCATENATE('Copy paste to Here'!G103," &amp; ",'Copy paste to Here'!D103,"  &amp;  ",'Copy paste to Here'!E103))),"Empty Cell")</f>
        <v xml:space="preserve">Surgical steel fixed bead ring, 20g (0.8mm) with a 3mm ball &amp; Length: 7mm  &amp;  </v>
      </c>
      <c r="B99" s="57" t="str">
        <f>'Copy paste to Here'!C103</f>
        <v>BEDR20G</v>
      </c>
      <c r="C99" s="57" t="s">
        <v>860</v>
      </c>
      <c r="D99" s="58">
        <f>Invoice!B103</f>
        <v>20</v>
      </c>
      <c r="E99" s="59">
        <f>'Shipping Invoice'!J103*$N$1</f>
        <v>0.27</v>
      </c>
      <c r="F99" s="59">
        <f t="shared" si="3"/>
        <v>5.4</v>
      </c>
      <c r="G99" s="60">
        <f t="shared" si="4"/>
        <v>9.5040000000000013</v>
      </c>
      <c r="H99" s="63">
        <f t="shared" si="5"/>
        <v>190.08000000000004</v>
      </c>
    </row>
    <row r="100" spans="1:8" s="62" customFormat="1" ht="25.5">
      <c r="A100" s="56" t="str">
        <f>IF((LEN('Copy paste to Here'!G104))&gt;5,((CONCATENATE('Copy paste to Here'!G104," &amp; ",'Copy paste to Here'!D104,"  &amp;  ",'Copy paste to Here'!E104))),"Empty Cell")</f>
        <v xml:space="preserve">Surgical steel fixed bead ring, 20g (0.8mm) with a 3mm ball &amp; Length: 9mm  &amp;  </v>
      </c>
      <c r="B100" s="57" t="str">
        <f>'Copy paste to Here'!C104</f>
        <v>BEDR20G</v>
      </c>
      <c r="C100" s="57" t="s">
        <v>860</v>
      </c>
      <c r="D100" s="58">
        <f>Invoice!B104</f>
        <v>20</v>
      </c>
      <c r="E100" s="59">
        <f>'Shipping Invoice'!J104*$N$1</f>
        <v>0.27</v>
      </c>
      <c r="F100" s="59">
        <f t="shared" si="3"/>
        <v>5.4</v>
      </c>
      <c r="G100" s="60">
        <f t="shared" si="4"/>
        <v>9.5040000000000013</v>
      </c>
      <c r="H100" s="63">
        <f t="shared" si="5"/>
        <v>190.08000000000004</v>
      </c>
    </row>
    <row r="101" spans="1:8" s="62" customFormat="1" ht="25.5">
      <c r="A101" s="56" t="str">
        <f>IF((LEN('Copy paste to Here'!G105))&gt;5,((CONCATENATE('Copy paste to Here'!G105," &amp; ",'Copy paste to Here'!D105,"  &amp;  ",'Copy paste to Here'!E105))),"Empty Cell")</f>
        <v xml:space="preserve">Surgical steel fixed bead ring, 20g (0.8mm) with a 3mm ball &amp; Length: 10mm  &amp;  </v>
      </c>
      <c r="B101" s="57" t="str">
        <f>'Copy paste to Here'!C105</f>
        <v>BEDR20G</v>
      </c>
      <c r="C101" s="57" t="s">
        <v>860</v>
      </c>
      <c r="D101" s="58">
        <f>Invoice!B105</f>
        <v>50</v>
      </c>
      <c r="E101" s="59">
        <f>'Shipping Invoice'!J105*$N$1</f>
        <v>0.27</v>
      </c>
      <c r="F101" s="59">
        <f t="shared" si="3"/>
        <v>13.5</v>
      </c>
      <c r="G101" s="60">
        <f t="shared" si="4"/>
        <v>9.5040000000000013</v>
      </c>
      <c r="H101" s="63">
        <f t="shared" si="5"/>
        <v>475.20000000000005</v>
      </c>
    </row>
    <row r="102" spans="1:8" s="62" customFormat="1" ht="25.5">
      <c r="A102" s="56" t="str">
        <f>IF((LEN('Copy paste to Here'!G106))&gt;5,((CONCATENATE('Copy paste to Here'!G106," &amp; ",'Copy paste to Here'!D106,"  &amp;  ",'Copy paste to Here'!E106))),"Empty Cell")</f>
        <v xml:space="preserve">Surgical steel fixed bead ring, 20g (0.8mm) with a 3mm ball &amp; Length: 11mm  &amp;  </v>
      </c>
      <c r="B102" s="57" t="str">
        <f>'Copy paste to Here'!C106</f>
        <v>BEDR20G</v>
      </c>
      <c r="C102" s="57" t="s">
        <v>860</v>
      </c>
      <c r="D102" s="58">
        <f>Invoice!B106</f>
        <v>20</v>
      </c>
      <c r="E102" s="59">
        <f>'Shipping Invoice'!J106*$N$1</f>
        <v>0.27</v>
      </c>
      <c r="F102" s="59">
        <f t="shared" si="3"/>
        <v>5.4</v>
      </c>
      <c r="G102" s="60">
        <f t="shared" si="4"/>
        <v>9.5040000000000013</v>
      </c>
      <c r="H102" s="63">
        <f t="shared" si="5"/>
        <v>190.08000000000004</v>
      </c>
    </row>
    <row r="103" spans="1:8" s="62" customFormat="1" ht="25.5">
      <c r="A103" s="56" t="str">
        <f>IF((LEN('Copy paste to Here'!G107))&gt;5,((CONCATENATE('Copy paste to Here'!G107," &amp; ",'Copy paste to Here'!D107,"  &amp;  ",'Copy paste to Here'!E107))),"Empty Cell")</f>
        <v xml:space="preserve">Surgical steel fixed bead ring, 20g (0.8mm) with a 3mm ball &amp; Length: 12mm  &amp;  </v>
      </c>
      <c r="B103" s="57" t="str">
        <f>'Copy paste to Here'!C107</f>
        <v>BEDR20G</v>
      </c>
      <c r="C103" s="57" t="s">
        <v>860</v>
      </c>
      <c r="D103" s="58">
        <f>Invoice!B107</f>
        <v>20</v>
      </c>
      <c r="E103" s="59">
        <f>'Shipping Invoice'!J107*$N$1</f>
        <v>0.27</v>
      </c>
      <c r="F103" s="59">
        <f t="shared" si="3"/>
        <v>5.4</v>
      </c>
      <c r="G103" s="60">
        <f t="shared" si="4"/>
        <v>9.5040000000000013</v>
      </c>
      <c r="H103" s="63">
        <f t="shared" si="5"/>
        <v>190.08000000000004</v>
      </c>
    </row>
    <row r="104" spans="1:8" s="62" customFormat="1" ht="24">
      <c r="A104" s="56" t="str">
        <f>IF((LEN('Copy paste to Here'!G108))&gt;5,((CONCATENATE('Copy paste to Here'!G108," &amp; ",'Copy paste to Here'!D108,"  &amp;  ",'Copy paste to Here'!E108))),"Empty Cell")</f>
        <v>Clear bio flexible labret, 16g (1.2mm) with a 3mm prong set heart shaped CZ stone &amp; Length: 8mm  &amp;  Crystal Color: Rose</v>
      </c>
      <c r="B104" s="57" t="str">
        <f>'Copy paste to Here'!C108</f>
        <v>BILBHZ</v>
      </c>
      <c r="C104" s="57" t="s">
        <v>863</v>
      </c>
      <c r="D104" s="58">
        <f>Invoice!B108</f>
        <v>10</v>
      </c>
      <c r="E104" s="59">
        <f>'Shipping Invoice'!J108*$N$1</f>
        <v>0.69</v>
      </c>
      <c r="F104" s="59">
        <f t="shared" si="3"/>
        <v>6.8999999999999995</v>
      </c>
      <c r="G104" s="60">
        <f t="shared" si="4"/>
        <v>24.288</v>
      </c>
      <c r="H104" s="63">
        <f t="shared" si="5"/>
        <v>242.88</v>
      </c>
    </row>
    <row r="105" spans="1:8" s="62" customFormat="1" ht="24">
      <c r="A105" s="56" t="str">
        <f>IF((LEN('Copy paste to Here'!G109))&gt;5,((CONCATENATE('Copy paste to Here'!G109," &amp; ",'Copy paste to Here'!D109,"  &amp;  ",'Copy paste to Here'!E109))),"Empty Cell")</f>
        <v>Clear bio flexible labret, 16g (1.2mm) with a 3mm prong set heart shaped CZ stone &amp; Length: 8mm  &amp;  Crystal Color: Garnet</v>
      </c>
      <c r="B105" s="57" t="str">
        <f>'Copy paste to Here'!C109</f>
        <v>BILBHZ</v>
      </c>
      <c r="C105" s="57" t="s">
        <v>863</v>
      </c>
      <c r="D105" s="58">
        <f>Invoice!B109</f>
        <v>10</v>
      </c>
      <c r="E105" s="59">
        <f>'Shipping Invoice'!J109*$N$1</f>
        <v>0.69</v>
      </c>
      <c r="F105" s="59">
        <f t="shared" si="3"/>
        <v>6.8999999999999995</v>
      </c>
      <c r="G105" s="60">
        <f t="shared" si="4"/>
        <v>24.288</v>
      </c>
      <c r="H105" s="63">
        <f t="shared" si="5"/>
        <v>242.88</v>
      </c>
    </row>
    <row r="106" spans="1:8" s="62" customFormat="1" ht="24">
      <c r="A106" s="56" t="str">
        <f>IF((LEN('Copy paste to Here'!G110))&gt;5,((CONCATENATE('Copy paste to Here'!G110," &amp; ",'Copy paste to Here'!D110,"  &amp;  ",'Copy paste to Here'!E110))),"Empty Cell")</f>
        <v>Clear bio flexible labret , 16g (1.2mm) with a silver top with a 3mm faux pearl ball &amp; Length: 10mm  &amp;  Color: Pink</v>
      </c>
      <c r="B106" s="57" t="str">
        <f>'Copy paste to Here'!C110</f>
        <v>BILBPR</v>
      </c>
      <c r="C106" s="57" t="s">
        <v>867</v>
      </c>
      <c r="D106" s="58">
        <f>Invoice!B110</f>
        <v>10</v>
      </c>
      <c r="E106" s="59">
        <f>'Shipping Invoice'!J110*$N$1</f>
        <v>0.55000000000000004</v>
      </c>
      <c r="F106" s="59">
        <f t="shared" si="3"/>
        <v>5.5</v>
      </c>
      <c r="G106" s="60">
        <f t="shared" si="4"/>
        <v>19.360000000000003</v>
      </c>
      <c r="H106" s="63">
        <f t="shared" si="5"/>
        <v>193.60000000000002</v>
      </c>
    </row>
    <row r="107" spans="1:8" s="62" customFormat="1" ht="24">
      <c r="A107" s="56" t="str">
        <f>IF((LEN('Copy paste to Here'!G111))&gt;5,((CONCATENATE('Copy paste to Here'!G111," &amp; ",'Copy paste to Here'!D111,"  &amp;  ",'Copy paste to Here'!E111))),"Empty Cell")</f>
        <v>Clear bio flexible labret, 16g (1.2mm) with a 1.5mm round prong set CZ stone &amp; Cz Color: Clear  &amp;  Length: 6mm</v>
      </c>
      <c r="B107" s="57" t="str">
        <f>'Copy paste to Here'!C111</f>
        <v>BILBZS</v>
      </c>
      <c r="C107" s="57" t="s">
        <v>870</v>
      </c>
      <c r="D107" s="58">
        <f>Invoice!B111</f>
        <v>20</v>
      </c>
      <c r="E107" s="59">
        <f>'Shipping Invoice'!J111*$N$1</f>
        <v>0.69</v>
      </c>
      <c r="F107" s="59">
        <f t="shared" si="3"/>
        <v>13.799999999999999</v>
      </c>
      <c r="G107" s="60">
        <f t="shared" si="4"/>
        <v>24.288</v>
      </c>
      <c r="H107" s="63">
        <f t="shared" si="5"/>
        <v>485.76</v>
      </c>
    </row>
    <row r="108" spans="1:8" s="62" customFormat="1" ht="24">
      <c r="A108" s="56" t="str">
        <f>IF((LEN('Copy paste to Here'!G112))&gt;5,((CONCATENATE('Copy paste to Here'!G112," &amp; ",'Copy paste to Here'!D112,"  &amp;  ",'Copy paste to Here'!E112))),"Empty Cell")</f>
        <v>Clear bio flexible labret, 16g (1.2mm) with a 1.5mm round prong set CZ stone &amp; Cz Color: Clear  &amp;  Length: 8mm</v>
      </c>
      <c r="B108" s="57" t="str">
        <f>'Copy paste to Here'!C112</f>
        <v>BILBZS</v>
      </c>
      <c r="C108" s="57" t="s">
        <v>870</v>
      </c>
      <c r="D108" s="58">
        <f>Invoice!B112</f>
        <v>20</v>
      </c>
      <c r="E108" s="59">
        <f>'Shipping Invoice'!J112*$N$1</f>
        <v>0.69</v>
      </c>
      <c r="F108" s="59">
        <f t="shared" si="3"/>
        <v>13.799999999999999</v>
      </c>
      <c r="G108" s="60">
        <f t="shared" si="4"/>
        <v>24.288</v>
      </c>
      <c r="H108" s="63">
        <f t="shared" si="5"/>
        <v>485.76</v>
      </c>
    </row>
    <row r="109" spans="1:8" s="62" customFormat="1" ht="24">
      <c r="A109" s="56" t="str">
        <f>IF((LEN('Copy paste to Here'!G113))&gt;5,((CONCATENATE('Copy paste to Here'!G113," &amp; ",'Copy paste to Here'!D113,"  &amp;  ",'Copy paste to Here'!E113))),"Empty Cell")</f>
        <v>Clear bio flexible labret, 16g (1.2mm) with a 1.5mm round prong set CZ stone &amp; Cz Color: Clear  &amp;  Length: 10mm</v>
      </c>
      <c r="B109" s="57" t="str">
        <f>'Copy paste to Here'!C113</f>
        <v>BILBZS</v>
      </c>
      <c r="C109" s="57" t="s">
        <v>870</v>
      </c>
      <c r="D109" s="58">
        <f>Invoice!B113</f>
        <v>20</v>
      </c>
      <c r="E109" s="59">
        <f>'Shipping Invoice'!J113*$N$1</f>
        <v>0.69</v>
      </c>
      <c r="F109" s="59">
        <f t="shared" si="3"/>
        <v>13.799999999999999</v>
      </c>
      <c r="G109" s="60">
        <f t="shared" si="4"/>
        <v>24.288</v>
      </c>
      <c r="H109" s="63">
        <f t="shared" si="5"/>
        <v>485.76</v>
      </c>
    </row>
    <row r="110" spans="1:8" s="62" customFormat="1" ht="36">
      <c r="A110" s="56" t="str">
        <f>IF((LEN('Copy paste to Here'!G114))&gt;5,((CONCATENATE('Copy paste to Here'!G114," &amp; ",'Copy paste to Here'!D114,"  &amp;  ",'Copy paste to Here'!E114))),"Empty Cell")</f>
        <v xml:space="preserve">Clear bio flexible labret, 16g (1.2mm) with a 3mm flat push in sterling silver top with a black star on a white background logo &amp; Length: 6mm  &amp;  </v>
      </c>
      <c r="B110" s="57" t="str">
        <f>'Copy paste to Here'!C114</f>
        <v>BILG16</v>
      </c>
      <c r="C110" s="57" t="s">
        <v>873</v>
      </c>
      <c r="D110" s="58">
        <f>Invoice!B114</f>
        <v>10</v>
      </c>
      <c r="E110" s="59">
        <f>'Shipping Invoice'!J114*$N$1</f>
        <v>0.69</v>
      </c>
      <c r="F110" s="59">
        <f t="shared" si="3"/>
        <v>6.8999999999999995</v>
      </c>
      <c r="G110" s="60">
        <f t="shared" si="4"/>
        <v>24.288</v>
      </c>
      <c r="H110" s="63">
        <f t="shared" si="5"/>
        <v>242.88</v>
      </c>
    </row>
    <row r="111" spans="1:8" s="62" customFormat="1" ht="36">
      <c r="A111" s="56" t="str">
        <f>IF((LEN('Copy paste to Here'!G115))&gt;5,((CONCATENATE('Copy paste to Here'!G115," &amp; ",'Copy paste to Here'!D115,"  &amp;  ",'Copy paste to Here'!E115))),"Empty Cell")</f>
        <v>Clear bio flexible labret 16g (1.2mm) with a 925 silver top with square 3mm prong set CZ (Cubic Zirconia) &amp; Length: 6mm  &amp;  Crystal Color: Clear</v>
      </c>
      <c r="B111" s="57" t="str">
        <f>'Copy paste to Here'!C115</f>
        <v>BILQ3</v>
      </c>
      <c r="C111" s="57" t="s">
        <v>876</v>
      </c>
      <c r="D111" s="58">
        <f>Invoice!B115</f>
        <v>10</v>
      </c>
      <c r="E111" s="59">
        <f>'Shipping Invoice'!J115*$N$1</f>
        <v>0.69</v>
      </c>
      <c r="F111" s="59">
        <f t="shared" si="3"/>
        <v>6.8999999999999995</v>
      </c>
      <c r="G111" s="60">
        <f t="shared" si="4"/>
        <v>24.288</v>
      </c>
      <c r="H111" s="63">
        <f t="shared" si="5"/>
        <v>242.88</v>
      </c>
    </row>
    <row r="112" spans="1:8" s="62" customFormat="1" ht="36">
      <c r="A112" s="56" t="str">
        <f>IF((LEN('Copy paste to Here'!G116))&gt;5,((CONCATENATE('Copy paste to Here'!G116," &amp; ",'Copy paste to Here'!D116,"  &amp;  ",'Copy paste to Here'!E116))),"Empty Cell")</f>
        <v>Clear bio flexible labret 16g (1.2mm) with a 925 silver top with square 3mm prong set CZ (Cubic Zirconia) &amp; Length: 8mm  &amp;  Crystal Color: Rose</v>
      </c>
      <c r="B112" s="57" t="str">
        <f>'Copy paste to Here'!C116</f>
        <v>BILQ3</v>
      </c>
      <c r="C112" s="57" t="s">
        <v>876</v>
      </c>
      <c r="D112" s="58">
        <f>Invoice!B116</f>
        <v>10</v>
      </c>
      <c r="E112" s="59">
        <f>'Shipping Invoice'!J116*$N$1</f>
        <v>0.69</v>
      </c>
      <c r="F112" s="59">
        <f t="shared" si="3"/>
        <v>6.8999999999999995</v>
      </c>
      <c r="G112" s="60">
        <f t="shared" si="4"/>
        <v>24.288</v>
      </c>
      <c r="H112" s="63">
        <f t="shared" si="5"/>
        <v>242.88</v>
      </c>
    </row>
    <row r="113" spans="1:8" s="62" customFormat="1" ht="36">
      <c r="A113" s="56" t="str">
        <f>IF((LEN('Copy paste to Here'!G117))&gt;5,((CONCATENATE('Copy paste to Here'!G117," &amp; ",'Copy paste to Here'!D117,"  &amp;  ",'Copy paste to Here'!E117))),"Empty Cell")</f>
        <v>Clear bio flexible labret 16g (1.2mm) with a 925 silver top with square 3mm prong set CZ (Cubic Zirconia) &amp; Length: 10mm  &amp;  Crystal Color: Clear</v>
      </c>
      <c r="B113" s="57" t="str">
        <f>'Copy paste to Here'!C117</f>
        <v>BILQ3</v>
      </c>
      <c r="C113" s="57" t="s">
        <v>876</v>
      </c>
      <c r="D113" s="58">
        <f>Invoice!B117</f>
        <v>10</v>
      </c>
      <c r="E113" s="59">
        <f>'Shipping Invoice'!J117*$N$1</f>
        <v>0.69</v>
      </c>
      <c r="F113" s="59">
        <f t="shared" si="3"/>
        <v>6.8999999999999995</v>
      </c>
      <c r="G113" s="60">
        <f t="shared" si="4"/>
        <v>24.288</v>
      </c>
      <c r="H113" s="63">
        <f t="shared" si="5"/>
        <v>242.88</v>
      </c>
    </row>
    <row r="114" spans="1:8" s="62" customFormat="1" ht="36">
      <c r="A114" s="56" t="str">
        <f>IF((LEN('Copy paste to Here'!G118))&gt;5,((CONCATENATE('Copy paste to Here'!G118," &amp; ",'Copy paste to Here'!D118,"  &amp;  ",'Copy paste to Here'!E118))),"Empty Cell")</f>
        <v>Clear bio flexible labret, 16g (1.2mm) with a 18k gold plated 925 silver top with square 3mm prong set CZ stone &amp; Cz Color: Clear  &amp;  Length: 6mm</v>
      </c>
      <c r="B114" s="57" t="str">
        <f>'Copy paste to Here'!C118</f>
        <v>BILQ3RG</v>
      </c>
      <c r="C114" s="57" t="s">
        <v>879</v>
      </c>
      <c r="D114" s="58">
        <f>Invoice!B118</f>
        <v>10</v>
      </c>
      <c r="E114" s="59">
        <f>'Shipping Invoice'!J118*$N$1</f>
        <v>0.89</v>
      </c>
      <c r="F114" s="59">
        <f t="shared" si="3"/>
        <v>8.9</v>
      </c>
      <c r="G114" s="60">
        <f t="shared" si="4"/>
        <v>31.328000000000003</v>
      </c>
      <c r="H114" s="63">
        <f t="shared" si="5"/>
        <v>313.28000000000003</v>
      </c>
    </row>
    <row r="115" spans="1:8" s="62" customFormat="1" ht="36">
      <c r="A115" s="56" t="str">
        <f>IF((LEN('Copy paste to Here'!G119))&gt;5,((CONCATENATE('Copy paste to Here'!G119," &amp; ",'Copy paste to Here'!D119,"  &amp;  ",'Copy paste to Here'!E119))),"Empty Cell")</f>
        <v>Clear bio flexible labret, 16g (1.2mm) with a 18k gold plated 925 silver top with square 3mm prong set CZ stone &amp; Cz Color: Clear  &amp;  Length: 8mm</v>
      </c>
      <c r="B115" s="57" t="str">
        <f>'Copy paste to Here'!C119</f>
        <v>BILQ3RG</v>
      </c>
      <c r="C115" s="57" t="s">
        <v>879</v>
      </c>
      <c r="D115" s="58">
        <f>Invoice!B119</f>
        <v>10</v>
      </c>
      <c r="E115" s="59">
        <f>'Shipping Invoice'!J119*$N$1</f>
        <v>0.89</v>
      </c>
      <c r="F115" s="59">
        <f t="shared" si="3"/>
        <v>8.9</v>
      </c>
      <c r="G115" s="60">
        <f t="shared" si="4"/>
        <v>31.328000000000003</v>
      </c>
      <c r="H115" s="63">
        <f t="shared" si="5"/>
        <v>313.28000000000003</v>
      </c>
    </row>
    <row r="116" spans="1:8" s="62" customFormat="1" ht="36">
      <c r="A116" s="56" t="str">
        <f>IF((LEN('Copy paste to Here'!G120))&gt;5,((CONCATENATE('Copy paste to Here'!G120," &amp; ",'Copy paste to Here'!D120,"  &amp;  ",'Copy paste to Here'!E120))),"Empty Cell")</f>
        <v>Clear bio flexible labret, 16g (1.2mm) with a 18k gold plated 925 silver top with square 3mm prong set CZ stone &amp; Cz Color: Clear  &amp;  Length: 10mm</v>
      </c>
      <c r="B116" s="57" t="str">
        <f>'Copy paste to Here'!C120</f>
        <v>BILQ3RG</v>
      </c>
      <c r="C116" s="57" t="s">
        <v>879</v>
      </c>
      <c r="D116" s="58">
        <f>Invoice!B120</f>
        <v>10</v>
      </c>
      <c r="E116" s="59">
        <f>'Shipping Invoice'!J120*$N$1</f>
        <v>0.89</v>
      </c>
      <c r="F116" s="59">
        <f t="shared" si="3"/>
        <v>8.9</v>
      </c>
      <c r="G116" s="60">
        <f t="shared" si="4"/>
        <v>31.328000000000003</v>
      </c>
      <c r="H116" s="63">
        <f t="shared" si="5"/>
        <v>313.28000000000003</v>
      </c>
    </row>
    <row r="117" spans="1:8" s="62" customFormat="1" ht="36">
      <c r="A117" s="56" t="str">
        <f>IF((LEN('Copy paste to Here'!G121))&gt;5,((CONCATENATE('Copy paste to Here'!G121," &amp; ",'Copy paste to Here'!D121,"  &amp;  ",'Copy paste to Here'!E121))),"Empty Cell")</f>
        <v>Clear bio flexible labret, 16g (1.2mm) with a 18k gold plated 925 silver top with square 3mm prong set CZ stone &amp; Cz Color: Rose  &amp;  Length: 6mm</v>
      </c>
      <c r="B117" s="57" t="str">
        <f>'Copy paste to Here'!C121</f>
        <v>BILQ3RG</v>
      </c>
      <c r="C117" s="57" t="s">
        <v>879</v>
      </c>
      <c r="D117" s="58">
        <f>Invoice!B121</f>
        <v>10</v>
      </c>
      <c r="E117" s="59">
        <f>'Shipping Invoice'!J121*$N$1</f>
        <v>0.89</v>
      </c>
      <c r="F117" s="59">
        <f t="shared" si="3"/>
        <v>8.9</v>
      </c>
      <c r="G117" s="60">
        <f t="shared" si="4"/>
        <v>31.328000000000003</v>
      </c>
      <c r="H117" s="63">
        <f t="shared" si="5"/>
        <v>313.28000000000003</v>
      </c>
    </row>
    <row r="118" spans="1:8" s="62" customFormat="1" ht="36">
      <c r="A118" s="56" t="str">
        <f>IF((LEN('Copy paste to Here'!G122))&gt;5,((CONCATENATE('Copy paste to Here'!G122," &amp; ",'Copy paste to Here'!D122,"  &amp;  ",'Copy paste to Here'!E122))),"Empty Cell")</f>
        <v>Clear bio flexible labret, 16g (1.2mm) with a 18k gold plated 925 silver top with square 3mm prong set CZ stone &amp; Cz Color: Rose  &amp;  Length: 8mm</v>
      </c>
      <c r="B118" s="57" t="str">
        <f>'Copy paste to Here'!C122</f>
        <v>BILQ3RG</v>
      </c>
      <c r="C118" s="57" t="s">
        <v>879</v>
      </c>
      <c r="D118" s="58">
        <f>Invoice!B122</f>
        <v>10</v>
      </c>
      <c r="E118" s="59">
        <f>'Shipping Invoice'!J122*$N$1</f>
        <v>0.89</v>
      </c>
      <c r="F118" s="59">
        <f t="shared" si="3"/>
        <v>8.9</v>
      </c>
      <c r="G118" s="60">
        <f t="shared" si="4"/>
        <v>31.328000000000003</v>
      </c>
      <c r="H118" s="63">
        <f t="shared" si="5"/>
        <v>313.28000000000003</v>
      </c>
    </row>
    <row r="119" spans="1:8" s="62" customFormat="1" ht="36">
      <c r="A119" s="56" t="str">
        <f>IF((LEN('Copy paste to Here'!G123))&gt;5,((CONCATENATE('Copy paste to Here'!G123," &amp; ",'Copy paste to Here'!D123,"  &amp;  ",'Copy paste to Here'!E123))),"Empty Cell")</f>
        <v>Clear bio flexible labret, 16g (1.2mm) with a 18k gold plated 925 silver top with square 3mm prong set CZ stone &amp; Cz Color: Rose  &amp;  Length: 10mm</v>
      </c>
      <c r="B119" s="57" t="str">
        <f>'Copy paste to Here'!C123</f>
        <v>BILQ3RG</v>
      </c>
      <c r="C119" s="57" t="s">
        <v>879</v>
      </c>
      <c r="D119" s="58">
        <f>Invoice!B123</f>
        <v>10</v>
      </c>
      <c r="E119" s="59">
        <f>'Shipping Invoice'!J123*$N$1</f>
        <v>0.89</v>
      </c>
      <c r="F119" s="59">
        <f t="shared" si="3"/>
        <v>8.9</v>
      </c>
      <c r="G119" s="60">
        <f t="shared" si="4"/>
        <v>31.328000000000003</v>
      </c>
      <c r="H119" s="63">
        <f t="shared" si="5"/>
        <v>313.28000000000003</v>
      </c>
    </row>
    <row r="120" spans="1:8" s="62" customFormat="1" ht="36">
      <c r="A120" s="56" t="str">
        <f>IF((LEN('Copy paste to Here'!G124))&gt;5,((CONCATENATE('Copy paste to Here'!G124," &amp; ",'Copy paste to Here'!D124,"  &amp;  ",'Copy paste to Here'!E124))),"Empty Cell")</f>
        <v>Clear bio flexible labret, 16g (1.2mm) with a 18k gold plated 925 silver top with square 3mm prong set CZ stone &amp; Cz Color: Lavender  &amp;  Length: 6mm</v>
      </c>
      <c r="B120" s="57" t="str">
        <f>'Copy paste to Here'!C124</f>
        <v>BILQ3RG</v>
      </c>
      <c r="C120" s="57" t="s">
        <v>879</v>
      </c>
      <c r="D120" s="58">
        <f>Invoice!B124</f>
        <v>10</v>
      </c>
      <c r="E120" s="59">
        <f>'Shipping Invoice'!J124*$N$1</f>
        <v>0.89</v>
      </c>
      <c r="F120" s="59">
        <f t="shared" si="3"/>
        <v>8.9</v>
      </c>
      <c r="G120" s="60">
        <f t="shared" si="4"/>
        <v>31.328000000000003</v>
      </c>
      <c r="H120" s="63">
        <f t="shared" si="5"/>
        <v>313.28000000000003</v>
      </c>
    </row>
    <row r="121" spans="1:8" s="62" customFormat="1" ht="36">
      <c r="A121" s="56" t="str">
        <f>IF((LEN('Copy paste to Here'!G125))&gt;5,((CONCATENATE('Copy paste to Here'!G125," &amp; ",'Copy paste to Here'!D125,"  &amp;  ",'Copy paste to Here'!E125))),"Empty Cell")</f>
        <v>Clear bio flexible labret, 16g (1.2mm) with a 18k gold plated 925 silver top with square 3mm prong set CZ stone &amp; Cz Color: Lavender  &amp;  Length: 8mm</v>
      </c>
      <c r="B121" s="57" t="str">
        <f>'Copy paste to Here'!C125</f>
        <v>BILQ3RG</v>
      </c>
      <c r="C121" s="57" t="s">
        <v>879</v>
      </c>
      <c r="D121" s="58">
        <f>Invoice!B125</f>
        <v>10</v>
      </c>
      <c r="E121" s="59">
        <f>'Shipping Invoice'!J125*$N$1</f>
        <v>0.89</v>
      </c>
      <c r="F121" s="59">
        <f t="shared" si="3"/>
        <v>8.9</v>
      </c>
      <c r="G121" s="60">
        <f t="shared" si="4"/>
        <v>31.328000000000003</v>
      </c>
      <c r="H121" s="63">
        <f t="shared" si="5"/>
        <v>313.28000000000003</v>
      </c>
    </row>
    <row r="122" spans="1:8" s="62" customFormat="1" ht="36">
      <c r="A122" s="56" t="str">
        <f>IF((LEN('Copy paste to Here'!G126))&gt;5,((CONCATENATE('Copy paste to Here'!G126," &amp; ",'Copy paste to Here'!D126,"  &amp;  ",'Copy paste to Here'!E126))),"Empty Cell")</f>
        <v>Clear bio flexible labret, 16g (1.2mm) with a 18k gold plated 925 silver top with square 3mm prong set CZ stone &amp; Cz Color: Lavender  &amp;  Length: 10mm</v>
      </c>
      <c r="B122" s="57" t="str">
        <f>'Copy paste to Here'!C126</f>
        <v>BILQ3RG</v>
      </c>
      <c r="C122" s="57" t="s">
        <v>879</v>
      </c>
      <c r="D122" s="58">
        <f>Invoice!B126</f>
        <v>10</v>
      </c>
      <c r="E122" s="59">
        <f>'Shipping Invoice'!J126*$N$1</f>
        <v>0.89</v>
      </c>
      <c r="F122" s="59">
        <f t="shared" si="3"/>
        <v>8.9</v>
      </c>
      <c r="G122" s="60">
        <f t="shared" si="4"/>
        <v>31.328000000000003</v>
      </c>
      <c r="H122" s="63">
        <f t="shared" si="5"/>
        <v>313.28000000000003</v>
      </c>
    </row>
    <row r="123" spans="1:8" s="62" customFormat="1" ht="36">
      <c r="A123" s="56" t="str">
        <f>IF((LEN('Copy paste to Here'!G127))&gt;5,((CONCATENATE('Copy paste to Here'!G127," &amp; ",'Copy paste to Here'!D127,"  &amp;  ",'Copy paste to Here'!E127))),"Empty Cell")</f>
        <v>Clear bio flexible labret, 16g (1.2mm) with a 18k gold plated 925 silver top with square 3mm prong set CZ stone &amp; Cz Color: Aquamarine  &amp;  Length: 6mm</v>
      </c>
      <c r="B123" s="57" t="str">
        <f>'Copy paste to Here'!C127</f>
        <v>BILQ3RG</v>
      </c>
      <c r="C123" s="57" t="s">
        <v>879</v>
      </c>
      <c r="D123" s="58">
        <f>Invoice!B127</f>
        <v>10</v>
      </c>
      <c r="E123" s="59">
        <f>'Shipping Invoice'!J127*$N$1</f>
        <v>0.89</v>
      </c>
      <c r="F123" s="59">
        <f t="shared" si="3"/>
        <v>8.9</v>
      </c>
      <c r="G123" s="60">
        <f t="shared" si="4"/>
        <v>31.328000000000003</v>
      </c>
      <c r="H123" s="63">
        <f t="shared" si="5"/>
        <v>313.28000000000003</v>
      </c>
    </row>
    <row r="124" spans="1:8" s="62" customFormat="1" ht="36">
      <c r="A124" s="56" t="str">
        <f>IF((LEN('Copy paste to Here'!G128))&gt;5,((CONCATENATE('Copy paste to Here'!G128," &amp; ",'Copy paste to Here'!D128,"  &amp;  ",'Copy paste to Here'!E128))),"Empty Cell")</f>
        <v>Clear bio flexible labret, 16g (1.2mm) with a 18k gold plated 925 silver top with square 3mm prong set CZ stone &amp; Cz Color: Aquamarine  &amp;  Length: 8mm</v>
      </c>
      <c r="B124" s="57" t="str">
        <f>'Copy paste to Here'!C128</f>
        <v>BILQ3RG</v>
      </c>
      <c r="C124" s="57" t="s">
        <v>879</v>
      </c>
      <c r="D124" s="58">
        <f>Invoice!B128</f>
        <v>10</v>
      </c>
      <c r="E124" s="59">
        <f>'Shipping Invoice'!J128*$N$1</f>
        <v>0.89</v>
      </c>
      <c r="F124" s="59">
        <f t="shared" si="3"/>
        <v>8.9</v>
      </c>
      <c r="G124" s="60">
        <f t="shared" si="4"/>
        <v>31.328000000000003</v>
      </c>
      <c r="H124" s="63">
        <f t="shared" si="5"/>
        <v>313.28000000000003</v>
      </c>
    </row>
    <row r="125" spans="1:8" s="62" customFormat="1" ht="36">
      <c r="A125" s="56" t="str">
        <f>IF((LEN('Copy paste to Here'!G129))&gt;5,((CONCATENATE('Copy paste to Here'!G129," &amp; ",'Copy paste to Here'!D129,"  &amp;  ",'Copy paste to Here'!E129))),"Empty Cell")</f>
        <v>Clear bio flexible labret, 16g (1.2mm) with a 18k gold plated 925 silver top with square 3mm prong set CZ stone &amp; Cz Color: Aquamarine  &amp;  Length: 10mm</v>
      </c>
      <c r="B125" s="57" t="str">
        <f>'Copy paste to Here'!C129</f>
        <v>BILQ3RG</v>
      </c>
      <c r="C125" s="57" t="s">
        <v>879</v>
      </c>
      <c r="D125" s="58">
        <f>Invoice!B129</f>
        <v>10</v>
      </c>
      <c r="E125" s="59">
        <f>'Shipping Invoice'!J129*$N$1</f>
        <v>0.89</v>
      </c>
      <c r="F125" s="59">
        <f t="shared" si="3"/>
        <v>8.9</v>
      </c>
      <c r="G125" s="60">
        <f t="shared" si="4"/>
        <v>31.328000000000003</v>
      </c>
      <c r="H125" s="63">
        <f t="shared" si="5"/>
        <v>313.28000000000003</v>
      </c>
    </row>
    <row r="126" spans="1:8" s="62" customFormat="1" ht="36">
      <c r="A126" s="56" t="str">
        <f>IF((LEN('Copy paste to Here'!G130))&gt;5,((CONCATENATE('Copy paste to Here'!G130," &amp; ",'Copy paste to Here'!D130,"  &amp;  ",'Copy paste to Here'!E130))),"Empty Cell")</f>
        <v>Clear bio flexible labret, 16g (1.2mm) with a 18k gold plated 925 silver top with square 3mm prong set CZ stone &amp; Cz Color: Light Amethyst  &amp;  Length: 6mm</v>
      </c>
      <c r="B126" s="57" t="str">
        <f>'Copy paste to Here'!C130</f>
        <v>BILQ3RG</v>
      </c>
      <c r="C126" s="57" t="s">
        <v>879</v>
      </c>
      <c r="D126" s="58">
        <f>Invoice!B130</f>
        <v>10</v>
      </c>
      <c r="E126" s="59">
        <f>'Shipping Invoice'!J130*$N$1</f>
        <v>0.89</v>
      </c>
      <c r="F126" s="59">
        <f t="shared" si="3"/>
        <v>8.9</v>
      </c>
      <c r="G126" s="60">
        <f t="shared" si="4"/>
        <v>31.328000000000003</v>
      </c>
      <c r="H126" s="63">
        <f t="shared" si="5"/>
        <v>313.28000000000003</v>
      </c>
    </row>
    <row r="127" spans="1:8" s="62" customFormat="1" ht="36">
      <c r="A127" s="56" t="str">
        <f>IF((LEN('Copy paste to Here'!G131))&gt;5,((CONCATENATE('Copy paste to Here'!G131," &amp; ",'Copy paste to Here'!D131,"  &amp;  ",'Copy paste to Here'!E131))),"Empty Cell")</f>
        <v>Clear bio flexible labret, 16g (1.2mm) with a 18k gold plated 925 silver top with square 3mm prong set CZ stone &amp; Cz Color: Light Amethyst  &amp;  Length: 8mm</v>
      </c>
      <c r="B127" s="57" t="str">
        <f>'Copy paste to Here'!C131</f>
        <v>BILQ3RG</v>
      </c>
      <c r="C127" s="57" t="s">
        <v>879</v>
      </c>
      <c r="D127" s="58">
        <f>Invoice!B131</f>
        <v>10</v>
      </c>
      <c r="E127" s="59">
        <f>'Shipping Invoice'!J131*$N$1</f>
        <v>0.89</v>
      </c>
      <c r="F127" s="59">
        <f t="shared" si="3"/>
        <v>8.9</v>
      </c>
      <c r="G127" s="60">
        <f t="shared" si="4"/>
        <v>31.328000000000003</v>
      </c>
      <c r="H127" s="63">
        <f t="shared" si="5"/>
        <v>313.28000000000003</v>
      </c>
    </row>
    <row r="128" spans="1:8" s="62" customFormat="1" ht="36">
      <c r="A128" s="56" t="str">
        <f>IF((LEN('Copy paste to Here'!G132))&gt;5,((CONCATENATE('Copy paste to Here'!G132," &amp; ",'Copy paste to Here'!D132,"  &amp;  ",'Copy paste to Here'!E132))),"Empty Cell")</f>
        <v>Clear bio flexible labret, 16g (1.2mm) with a 18k gold plated 925 silver top with square 3mm prong set CZ stone &amp; Cz Color: Light Amethyst  &amp;  Length: 10mm</v>
      </c>
      <c r="B128" s="57" t="str">
        <f>'Copy paste to Here'!C132</f>
        <v>BILQ3RG</v>
      </c>
      <c r="C128" s="57" t="s">
        <v>879</v>
      </c>
      <c r="D128" s="58">
        <f>Invoice!B132</f>
        <v>10</v>
      </c>
      <c r="E128" s="59">
        <f>'Shipping Invoice'!J132*$N$1</f>
        <v>0.89</v>
      </c>
      <c r="F128" s="59">
        <f t="shared" si="3"/>
        <v>8.9</v>
      </c>
      <c r="G128" s="60">
        <f t="shared" si="4"/>
        <v>31.328000000000003</v>
      </c>
      <c r="H128" s="63">
        <f t="shared" si="5"/>
        <v>313.28000000000003</v>
      </c>
    </row>
    <row r="129" spans="1:8" s="62" customFormat="1" ht="36">
      <c r="A129" s="56" t="str">
        <f>IF((LEN('Copy paste to Here'!G133))&gt;5,((CONCATENATE('Copy paste to Here'!G133," &amp; ",'Copy paste to Here'!D133,"  &amp;  ",'Copy paste to Here'!E133))),"Empty Cell")</f>
        <v>Clear bio flexible labret, 16g (1.2mm) with a 18k gold plated 925 silver top with square 3mm prong set CZ stone &amp; Cz Color: Amethyst  &amp;  Length: 6mm</v>
      </c>
      <c r="B129" s="57" t="str">
        <f>'Copy paste to Here'!C133</f>
        <v>BILQ3RG</v>
      </c>
      <c r="C129" s="57" t="s">
        <v>879</v>
      </c>
      <c r="D129" s="58">
        <f>Invoice!B133</f>
        <v>10</v>
      </c>
      <c r="E129" s="59">
        <f>'Shipping Invoice'!J133*$N$1</f>
        <v>0.89</v>
      </c>
      <c r="F129" s="59">
        <f t="shared" si="3"/>
        <v>8.9</v>
      </c>
      <c r="G129" s="60">
        <f t="shared" si="4"/>
        <v>31.328000000000003</v>
      </c>
      <c r="H129" s="63">
        <f t="shared" si="5"/>
        <v>313.28000000000003</v>
      </c>
    </row>
    <row r="130" spans="1:8" s="62" customFormat="1" ht="36">
      <c r="A130" s="56" t="str">
        <f>IF((LEN('Copy paste to Here'!G134))&gt;5,((CONCATENATE('Copy paste to Here'!G134," &amp; ",'Copy paste to Here'!D134,"  &amp;  ",'Copy paste to Here'!E134))),"Empty Cell")</f>
        <v>Clear bio flexible labret, 16g (1.2mm) with a 18k gold plated 925 silver top with square 3mm prong set CZ stone &amp; Cz Color: Amethyst  &amp;  Length: 8mm</v>
      </c>
      <c r="B130" s="57" t="str">
        <f>'Copy paste to Here'!C134</f>
        <v>BILQ3RG</v>
      </c>
      <c r="C130" s="57" t="s">
        <v>879</v>
      </c>
      <c r="D130" s="58">
        <f>Invoice!B134</f>
        <v>10</v>
      </c>
      <c r="E130" s="59">
        <f>'Shipping Invoice'!J134*$N$1</f>
        <v>0.89</v>
      </c>
      <c r="F130" s="59">
        <f t="shared" si="3"/>
        <v>8.9</v>
      </c>
      <c r="G130" s="60">
        <f t="shared" si="4"/>
        <v>31.328000000000003</v>
      </c>
      <c r="H130" s="63">
        <f t="shared" si="5"/>
        <v>313.28000000000003</v>
      </c>
    </row>
    <row r="131" spans="1:8" s="62" customFormat="1" ht="36">
      <c r="A131" s="56" t="str">
        <f>IF((LEN('Copy paste to Here'!G135))&gt;5,((CONCATENATE('Copy paste to Here'!G135," &amp; ",'Copy paste to Here'!D135,"  &amp;  ",'Copy paste to Here'!E135))),"Empty Cell")</f>
        <v>Clear bio flexible labret, 16g (1.2mm) with a 18k gold plated 925 silver top with square 3mm prong set CZ stone &amp; Cz Color: Amethyst  &amp;  Length: 10mm</v>
      </c>
      <c r="B131" s="57" t="str">
        <f>'Copy paste to Here'!C135</f>
        <v>BILQ3RG</v>
      </c>
      <c r="C131" s="57" t="s">
        <v>879</v>
      </c>
      <c r="D131" s="58">
        <f>Invoice!B135</f>
        <v>10</v>
      </c>
      <c r="E131" s="59">
        <f>'Shipping Invoice'!J135*$N$1</f>
        <v>0.89</v>
      </c>
      <c r="F131" s="59">
        <f t="shared" si="3"/>
        <v>8.9</v>
      </c>
      <c r="G131" s="60">
        <f t="shared" si="4"/>
        <v>31.328000000000003</v>
      </c>
      <c r="H131" s="63">
        <f t="shared" si="5"/>
        <v>313.28000000000003</v>
      </c>
    </row>
    <row r="132" spans="1:8" s="62" customFormat="1" ht="36">
      <c r="A132" s="56" t="str">
        <f>IF((LEN('Copy paste to Here'!G136))&gt;5,((CONCATENATE('Copy paste to Here'!G136," &amp; ",'Copy paste to Here'!D136,"  &amp;  ",'Copy paste to Here'!E136))),"Empty Cell")</f>
        <v>Clear bio flexible labret, 16g (1.2mm) with a 18k gold plated 925 silver top with square 3mm prong set CZ stone &amp; Cz Color: Jet  &amp;  Length: 6mm</v>
      </c>
      <c r="B132" s="57" t="str">
        <f>'Copy paste to Here'!C136</f>
        <v>BILQ3RG</v>
      </c>
      <c r="C132" s="57" t="s">
        <v>879</v>
      </c>
      <c r="D132" s="58">
        <f>Invoice!B136</f>
        <v>10</v>
      </c>
      <c r="E132" s="59">
        <f>'Shipping Invoice'!J136*$N$1</f>
        <v>0.89</v>
      </c>
      <c r="F132" s="59">
        <f t="shared" si="3"/>
        <v>8.9</v>
      </c>
      <c r="G132" s="60">
        <f t="shared" si="4"/>
        <v>31.328000000000003</v>
      </c>
      <c r="H132" s="63">
        <f t="shared" si="5"/>
        <v>313.28000000000003</v>
      </c>
    </row>
    <row r="133" spans="1:8" s="62" customFormat="1" ht="36">
      <c r="A133" s="56" t="str">
        <f>IF((LEN('Copy paste to Here'!G137))&gt;5,((CONCATENATE('Copy paste to Here'!G137," &amp; ",'Copy paste to Here'!D137,"  &amp;  ",'Copy paste to Here'!E137))),"Empty Cell")</f>
        <v>Clear bio flexible labret, 16g (1.2mm) with a 18k gold plated 925 silver top with square 3mm prong set CZ stone &amp; Cz Color: Jet  &amp;  Length: 8mm</v>
      </c>
      <c r="B133" s="57" t="str">
        <f>'Copy paste to Here'!C137</f>
        <v>BILQ3RG</v>
      </c>
      <c r="C133" s="57" t="s">
        <v>879</v>
      </c>
      <c r="D133" s="58">
        <f>Invoice!B137</f>
        <v>10</v>
      </c>
      <c r="E133" s="59">
        <f>'Shipping Invoice'!J137*$N$1</f>
        <v>0.89</v>
      </c>
      <c r="F133" s="59">
        <f t="shared" si="3"/>
        <v>8.9</v>
      </c>
      <c r="G133" s="60">
        <f t="shared" si="4"/>
        <v>31.328000000000003</v>
      </c>
      <c r="H133" s="63">
        <f t="shared" si="5"/>
        <v>313.28000000000003</v>
      </c>
    </row>
    <row r="134" spans="1:8" s="62" customFormat="1" ht="36">
      <c r="A134" s="56" t="str">
        <f>IF((LEN('Copy paste to Here'!G138))&gt;5,((CONCATENATE('Copy paste to Here'!G138," &amp; ",'Copy paste to Here'!D138,"  &amp;  ",'Copy paste to Here'!E138))),"Empty Cell")</f>
        <v>Clear bio flexible labret, 16g (1.2mm) with a 18k gold plated 925 silver top with square 3mm prong set CZ stone &amp; Cz Color: Jet  &amp;  Length: 10mm</v>
      </c>
      <c r="B134" s="57" t="str">
        <f>'Copy paste to Here'!C138</f>
        <v>BILQ3RG</v>
      </c>
      <c r="C134" s="57" t="s">
        <v>879</v>
      </c>
      <c r="D134" s="58">
        <f>Invoice!B138</f>
        <v>10</v>
      </c>
      <c r="E134" s="59">
        <f>'Shipping Invoice'!J138*$N$1</f>
        <v>0.89</v>
      </c>
      <c r="F134" s="59">
        <f t="shared" si="3"/>
        <v>8.9</v>
      </c>
      <c r="G134" s="60">
        <f t="shared" si="4"/>
        <v>31.328000000000003</v>
      </c>
      <c r="H134" s="63">
        <f t="shared" si="5"/>
        <v>313.28000000000003</v>
      </c>
    </row>
    <row r="135" spans="1:8" s="62" customFormat="1" ht="36">
      <c r="A135" s="56" t="str">
        <f>IF((LEN('Copy paste to Here'!G139))&gt;5,((CONCATENATE('Copy paste to Here'!G139," &amp; ",'Copy paste to Here'!D139,"  &amp;  ",'Copy paste to Here'!E139))),"Empty Cell")</f>
        <v>Clear bio flexible labret, 16g (1.2mm) with a 18k gold plated 925 silver top with square 3mm prong set CZ stone &amp; Cz Color: Garnet  &amp;  Length: 6mm</v>
      </c>
      <c r="B135" s="57" t="str">
        <f>'Copy paste to Here'!C139</f>
        <v>BILQ3RG</v>
      </c>
      <c r="C135" s="57" t="s">
        <v>879</v>
      </c>
      <c r="D135" s="58">
        <f>Invoice!B139</f>
        <v>10</v>
      </c>
      <c r="E135" s="59">
        <f>'Shipping Invoice'!J139*$N$1</f>
        <v>0.89</v>
      </c>
      <c r="F135" s="59">
        <f t="shared" si="3"/>
        <v>8.9</v>
      </c>
      <c r="G135" s="60">
        <f t="shared" si="4"/>
        <v>31.328000000000003</v>
      </c>
      <c r="H135" s="63">
        <f t="shared" si="5"/>
        <v>313.28000000000003</v>
      </c>
    </row>
    <row r="136" spans="1:8" s="62" customFormat="1" ht="36">
      <c r="A136" s="56" t="str">
        <f>IF((LEN('Copy paste to Here'!G140))&gt;5,((CONCATENATE('Copy paste to Here'!G140," &amp; ",'Copy paste to Here'!D140,"  &amp;  ",'Copy paste to Here'!E140))),"Empty Cell")</f>
        <v>Clear bio flexible labret, 16g (1.2mm) with a 18k gold plated 925 silver top with square 3mm prong set CZ stone &amp; Cz Color: Garnet  &amp;  Length: 8mm</v>
      </c>
      <c r="B136" s="57" t="str">
        <f>'Copy paste to Here'!C140</f>
        <v>BILQ3RG</v>
      </c>
      <c r="C136" s="57" t="s">
        <v>879</v>
      </c>
      <c r="D136" s="58">
        <f>Invoice!B140</f>
        <v>10</v>
      </c>
      <c r="E136" s="59">
        <f>'Shipping Invoice'!J140*$N$1</f>
        <v>0.89</v>
      </c>
      <c r="F136" s="59">
        <f t="shared" si="3"/>
        <v>8.9</v>
      </c>
      <c r="G136" s="60">
        <f t="shared" si="4"/>
        <v>31.328000000000003</v>
      </c>
      <c r="H136" s="63">
        <f t="shared" si="5"/>
        <v>313.28000000000003</v>
      </c>
    </row>
    <row r="137" spans="1:8" s="62" customFormat="1" ht="36">
      <c r="A137" s="56" t="str">
        <f>IF((LEN('Copy paste to Here'!G141))&gt;5,((CONCATENATE('Copy paste to Here'!G141," &amp; ",'Copy paste to Here'!D141,"  &amp;  ",'Copy paste to Here'!E141))),"Empty Cell")</f>
        <v>Clear bio flexible labret, 16g (1.2mm) with a 18k gold plated 925 silver top with square 3mm prong set CZ stone &amp; Cz Color: Garnet  &amp;  Length: 10mm</v>
      </c>
      <c r="B137" s="57" t="str">
        <f>'Copy paste to Here'!C141</f>
        <v>BILQ3RG</v>
      </c>
      <c r="C137" s="57" t="s">
        <v>879</v>
      </c>
      <c r="D137" s="58">
        <f>Invoice!B141</f>
        <v>10</v>
      </c>
      <c r="E137" s="59">
        <f>'Shipping Invoice'!J141*$N$1</f>
        <v>0.89</v>
      </c>
      <c r="F137" s="59">
        <f t="shared" si="3"/>
        <v>8.9</v>
      </c>
      <c r="G137" s="60">
        <f t="shared" si="4"/>
        <v>31.328000000000003</v>
      </c>
      <c r="H137" s="63">
        <f t="shared" si="5"/>
        <v>313.28000000000003</v>
      </c>
    </row>
    <row r="138" spans="1:8" s="62" customFormat="1" ht="36">
      <c r="A138" s="56" t="str">
        <f>IF((LEN('Copy paste to Here'!G142))&gt;5,((CONCATENATE('Copy paste to Here'!G142," &amp; ",'Copy paste to Here'!D142,"  &amp;  ",'Copy paste to Here'!E142))),"Empty Cell")</f>
        <v>Clear bio flexible labret, 16g (1.2mm) with a 18k gold plated 925 silver top with square 3mm prong set CZ stone &amp; Cz Color: Orange  &amp;  Length: 6mm</v>
      </c>
      <c r="B138" s="57" t="str">
        <f>'Copy paste to Here'!C142</f>
        <v>BILQ3RG</v>
      </c>
      <c r="C138" s="57" t="s">
        <v>879</v>
      </c>
      <c r="D138" s="58">
        <f>Invoice!B142</f>
        <v>10</v>
      </c>
      <c r="E138" s="59">
        <f>'Shipping Invoice'!J142*$N$1</f>
        <v>0.89</v>
      </c>
      <c r="F138" s="59">
        <f t="shared" si="3"/>
        <v>8.9</v>
      </c>
      <c r="G138" s="60">
        <f t="shared" si="4"/>
        <v>31.328000000000003</v>
      </c>
      <c r="H138" s="63">
        <f t="shared" si="5"/>
        <v>313.28000000000003</v>
      </c>
    </row>
    <row r="139" spans="1:8" s="62" customFormat="1" ht="36">
      <c r="A139" s="56" t="str">
        <f>IF((LEN('Copy paste to Here'!G143))&gt;5,((CONCATENATE('Copy paste to Here'!G143," &amp; ",'Copy paste to Here'!D143,"  &amp;  ",'Copy paste to Here'!E143))),"Empty Cell")</f>
        <v>Clear bio flexible labret, 16g (1.2mm) with a 18k gold plated 925 silver top with square 3mm prong set CZ stone &amp; Cz Color: Orange  &amp;  Length: 8mm</v>
      </c>
      <c r="B139" s="57" t="str">
        <f>'Copy paste to Here'!C143</f>
        <v>BILQ3RG</v>
      </c>
      <c r="C139" s="57" t="s">
        <v>879</v>
      </c>
      <c r="D139" s="58">
        <f>Invoice!B143</f>
        <v>10</v>
      </c>
      <c r="E139" s="59">
        <f>'Shipping Invoice'!J143*$N$1</f>
        <v>0.89</v>
      </c>
      <c r="F139" s="59">
        <f t="shared" si="3"/>
        <v>8.9</v>
      </c>
      <c r="G139" s="60">
        <f t="shared" si="4"/>
        <v>31.328000000000003</v>
      </c>
      <c r="H139" s="63">
        <f t="shared" si="5"/>
        <v>313.28000000000003</v>
      </c>
    </row>
    <row r="140" spans="1:8" s="62" customFormat="1" ht="36">
      <c r="A140" s="56" t="str">
        <f>IF((LEN('Copy paste to Here'!G144))&gt;5,((CONCATENATE('Copy paste to Here'!G144," &amp; ",'Copy paste to Here'!D144,"  &amp;  ",'Copy paste to Here'!E144))),"Empty Cell")</f>
        <v>Clear bio flexible labret, 16g (1.2mm) with a 18k gold plated 925 silver top with square 3mm prong set CZ stone &amp; Cz Color: Orange  &amp;  Length: 10mm</v>
      </c>
      <c r="B140" s="57" t="str">
        <f>'Copy paste to Here'!C144</f>
        <v>BILQ3RG</v>
      </c>
      <c r="C140" s="57" t="s">
        <v>879</v>
      </c>
      <c r="D140" s="58">
        <f>Invoice!B144</f>
        <v>10</v>
      </c>
      <c r="E140" s="59">
        <f>'Shipping Invoice'!J144*$N$1</f>
        <v>0.89</v>
      </c>
      <c r="F140" s="59">
        <f t="shared" si="3"/>
        <v>8.9</v>
      </c>
      <c r="G140" s="60">
        <f t="shared" si="4"/>
        <v>31.328000000000003</v>
      </c>
      <c r="H140" s="63">
        <f t="shared" si="5"/>
        <v>313.28000000000003</v>
      </c>
    </row>
    <row r="141" spans="1:8" s="62" customFormat="1" ht="36">
      <c r="A141" s="56" t="str">
        <f>IF((LEN('Copy paste to Here'!G145))&gt;5,((CONCATENATE('Copy paste to Here'!G145," &amp; ",'Copy paste to Here'!D145,"  &amp;  ",'Copy paste to Here'!E145))),"Empty Cell")</f>
        <v>Clear bio flexible labret, 16g (1.2mm) with a 18k gold plated 925 silver top with square 3mm prong set CZ stone &amp; Cz Color: Yellow  &amp;  Length: 6mm</v>
      </c>
      <c r="B141" s="57" t="str">
        <f>'Copy paste to Here'!C145</f>
        <v>BILQ3RG</v>
      </c>
      <c r="C141" s="57" t="s">
        <v>879</v>
      </c>
      <c r="D141" s="58">
        <f>Invoice!B145</f>
        <v>10</v>
      </c>
      <c r="E141" s="59">
        <f>'Shipping Invoice'!J145*$N$1</f>
        <v>0.89</v>
      </c>
      <c r="F141" s="59">
        <f t="shared" si="3"/>
        <v>8.9</v>
      </c>
      <c r="G141" s="60">
        <f t="shared" si="4"/>
        <v>31.328000000000003</v>
      </c>
      <c r="H141" s="63">
        <f t="shared" si="5"/>
        <v>313.28000000000003</v>
      </c>
    </row>
    <row r="142" spans="1:8" s="62" customFormat="1" ht="36">
      <c r="A142" s="56" t="str">
        <f>IF((LEN('Copy paste to Here'!G146))&gt;5,((CONCATENATE('Copy paste to Here'!G146," &amp; ",'Copy paste to Here'!D146,"  &amp;  ",'Copy paste to Here'!E146))),"Empty Cell")</f>
        <v>Clear bio flexible labret, 16g (1.2mm) with a 18k gold plated 925 silver top with square 3mm prong set CZ stone &amp; Cz Color: Yellow  &amp;  Length: 8mm</v>
      </c>
      <c r="B142" s="57" t="str">
        <f>'Copy paste to Here'!C146</f>
        <v>BILQ3RG</v>
      </c>
      <c r="C142" s="57" t="s">
        <v>879</v>
      </c>
      <c r="D142" s="58">
        <f>Invoice!B146</f>
        <v>10</v>
      </c>
      <c r="E142" s="59">
        <f>'Shipping Invoice'!J146*$N$1</f>
        <v>0.89</v>
      </c>
      <c r="F142" s="59">
        <f t="shared" si="3"/>
        <v>8.9</v>
      </c>
      <c r="G142" s="60">
        <f t="shared" si="4"/>
        <v>31.328000000000003</v>
      </c>
      <c r="H142" s="63">
        <f t="shared" si="5"/>
        <v>313.28000000000003</v>
      </c>
    </row>
    <row r="143" spans="1:8" s="62" customFormat="1" ht="36">
      <c r="A143" s="56" t="str">
        <f>IF((LEN('Copy paste to Here'!G147))&gt;5,((CONCATENATE('Copy paste to Here'!G147," &amp; ",'Copy paste to Here'!D147,"  &amp;  ",'Copy paste to Here'!E147))),"Empty Cell")</f>
        <v>Clear bio flexible labret, 16g (1.2mm) with a 18k gold plated 925 silver top with square 3mm prong set CZ stone &amp; Cz Color: Yellow  &amp;  Length: 10mm</v>
      </c>
      <c r="B143" s="57" t="str">
        <f>'Copy paste to Here'!C147</f>
        <v>BILQ3RG</v>
      </c>
      <c r="C143" s="57" t="s">
        <v>879</v>
      </c>
      <c r="D143" s="58">
        <f>Invoice!B147</f>
        <v>10</v>
      </c>
      <c r="E143" s="59">
        <f>'Shipping Invoice'!J147*$N$1</f>
        <v>0.89</v>
      </c>
      <c r="F143" s="59">
        <f t="shared" si="3"/>
        <v>8.9</v>
      </c>
      <c r="G143" s="60">
        <f t="shared" si="4"/>
        <v>31.328000000000003</v>
      </c>
      <c r="H143" s="63">
        <f t="shared" si="5"/>
        <v>313.28000000000003</v>
      </c>
    </row>
    <row r="144" spans="1:8" s="62" customFormat="1" ht="36">
      <c r="A144" s="56" t="str">
        <f>IF((LEN('Copy paste to Here'!G148))&gt;5,((CONCATENATE('Copy paste to Here'!G148," &amp; ",'Copy paste to Here'!D148,"  &amp;  ",'Copy paste to Here'!E148))),"Empty Cell")</f>
        <v>Clear bio flexible labret, 16g (1.2mm) with a 18k gold plated 925 silver top with square 3mm prong set CZ stone &amp; Cz Color: Assorted  &amp;  Length: 6mm</v>
      </c>
      <c r="B144" s="57" t="str">
        <f>'Copy paste to Here'!C148</f>
        <v>BILQ3RG</v>
      </c>
      <c r="C144" s="57" t="s">
        <v>879</v>
      </c>
      <c r="D144" s="58">
        <f>Invoice!B148</f>
        <v>10</v>
      </c>
      <c r="E144" s="59">
        <f>'Shipping Invoice'!J148*$N$1</f>
        <v>0.89</v>
      </c>
      <c r="F144" s="59">
        <f t="shared" si="3"/>
        <v>8.9</v>
      </c>
      <c r="G144" s="60">
        <f t="shared" si="4"/>
        <v>31.328000000000003</v>
      </c>
      <c r="H144" s="63">
        <f t="shared" si="5"/>
        <v>313.28000000000003</v>
      </c>
    </row>
    <row r="145" spans="1:8" s="62" customFormat="1" ht="36">
      <c r="A145" s="56" t="str">
        <f>IF((LEN('Copy paste to Here'!G149))&gt;5,((CONCATENATE('Copy paste to Here'!G149," &amp; ",'Copy paste to Here'!D149,"  &amp;  ",'Copy paste to Here'!E149))),"Empty Cell")</f>
        <v>Clear bio flexible labret, 16g (1.2mm) with a 18k gold plated 925 silver top with square 3mm prong set CZ stone &amp; Cz Color: Assorted  &amp;  Length: 8mm</v>
      </c>
      <c r="B145" s="57" t="str">
        <f>'Copy paste to Here'!C149</f>
        <v>BILQ3RG</v>
      </c>
      <c r="C145" s="57" t="s">
        <v>879</v>
      </c>
      <c r="D145" s="58">
        <f>Invoice!B149</f>
        <v>10</v>
      </c>
      <c r="E145" s="59">
        <f>'Shipping Invoice'!J149*$N$1</f>
        <v>0.89</v>
      </c>
      <c r="F145" s="59">
        <f t="shared" si="3"/>
        <v>8.9</v>
      </c>
      <c r="G145" s="60">
        <f t="shared" si="4"/>
        <v>31.328000000000003</v>
      </c>
      <c r="H145" s="63">
        <f t="shared" si="5"/>
        <v>313.28000000000003</v>
      </c>
    </row>
    <row r="146" spans="1:8" s="62" customFormat="1" ht="36">
      <c r="A146" s="56" t="str">
        <f>IF((LEN('Copy paste to Here'!G150))&gt;5,((CONCATENATE('Copy paste to Here'!G150," &amp; ",'Copy paste to Here'!D150,"  &amp;  ",'Copy paste to Here'!E150))),"Empty Cell")</f>
        <v>Clear bio flexible labret, 16g (1.2mm) with a 18k gold plated 925 silver top with square 3mm prong set CZ stone &amp; Cz Color: Assorted  &amp;  Length: 10mm</v>
      </c>
      <c r="B146" s="57" t="str">
        <f>'Copy paste to Here'!C150</f>
        <v>BILQ3RG</v>
      </c>
      <c r="C146" s="57" t="s">
        <v>879</v>
      </c>
      <c r="D146" s="58">
        <f>Invoice!B150</f>
        <v>10</v>
      </c>
      <c r="E146" s="59">
        <f>'Shipping Invoice'!J150*$N$1</f>
        <v>0.89</v>
      </c>
      <c r="F146" s="59">
        <f t="shared" si="3"/>
        <v>8.9</v>
      </c>
      <c r="G146" s="60">
        <f t="shared" si="4"/>
        <v>31.328000000000003</v>
      </c>
      <c r="H146" s="63">
        <f t="shared" si="5"/>
        <v>313.28000000000003</v>
      </c>
    </row>
    <row r="147" spans="1:8" s="62" customFormat="1" ht="48">
      <c r="A147" s="56" t="str">
        <f>IF((LEN('Copy paste to Here'!G151))&gt;5,((CONCATENATE('Copy paste to Here'!G151," &amp; ",'Copy paste to Here'!D151,"  &amp;  ",'Copy paste to Here'!E151))),"Empty Cell")</f>
        <v>Wholesale silver nose piercing bulk of 1000, 500, 250 or 100 pcs.of 925 sterling silver nose studs, 22g (0.6mm) with 1.25mm round prong set Cubic zirconia stone (CZ) &amp; Quantity In Bulk: 100 pcs.  &amp;  Cz Color: Clear</v>
      </c>
      <c r="B147" s="57" t="str">
        <f>'Copy paste to Here'!C151</f>
        <v>BLK520</v>
      </c>
      <c r="C147" s="57" t="s">
        <v>890</v>
      </c>
      <c r="D147" s="58">
        <f>Invoice!B151</f>
        <v>1</v>
      </c>
      <c r="E147" s="59">
        <f>'Shipping Invoice'!J151*$N$1</f>
        <v>26.18</v>
      </c>
      <c r="F147" s="59">
        <f t="shared" ref="F147:F156" si="6">D147*E147</f>
        <v>26.18</v>
      </c>
      <c r="G147" s="60">
        <f t="shared" ref="G147:G210" si="7">E147*$E$14</f>
        <v>921.53600000000006</v>
      </c>
      <c r="H147" s="63">
        <f t="shared" ref="H147:H210" si="8">D147*G147</f>
        <v>921.53600000000006</v>
      </c>
    </row>
    <row r="148" spans="1:8" s="62" customFormat="1" ht="36">
      <c r="A148" s="56" t="str">
        <f>IF((LEN('Copy paste to Here'!G152))&gt;5,((CONCATENATE('Copy paste to Here'!G152," &amp; ",'Copy paste to Here'!D152,"  &amp;  ",'Copy paste to Here'!E152))),"Empty Cell")</f>
        <v xml:space="preserve">Surgical steel belly banana, 14g (1.6mm) with 5 &amp; 8mm acrylic multi color swirl pattern balls - length 3/8'' (10mm) &amp; Color: # 2 in picture  &amp;  </v>
      </c>
      <c r="B148" s="57" t="str">
        <f>'Copy paste to Here'!C152</f>
        <v>BNDXG</v>
      </c>
      <c r="C148" s="57" t="s">
        <v>893</v>
      </c>
      <c r="D148" s="58">
        <f>Invoice!B152</f>
        <v>10</v>
      </c>
      <c r="E148" s="59">
        <f>'Shipping Invoice'!J152*$N$1</f>
        <v>0.18</v>
      </c>
      <c r="F148" s="59">
        <f t="shared" si="6"/>
        <v>1.7999999999999998</v>
      </c>
      <c r="G148" s="60">
        <f t="shared" si="7"/>
        <v>6.3360000000000003</v>
      </c>
      <c r="H148" s="63">
        <f t="shared" si="8"/>
        <v>63.36</v>
      </c>
    </row>
    <row r="149" spans="1:8" s="62" customFormat="1" ht="24">
      <c r="A149" s="56" t="str">
        <f>IF((LEN('Copy paste to Here'!G153))&gt;5,((CONCATENATE('Copy paste to Here'!G153," &amp; ",'Copy paste to Here'!D153,"  &amp;  ",'Copy paste to Here'!E153))),"Empty Cell")</f>
        <v>Premium PVD plated surgical steel eyebrow banana, 16g (1.2mm) with 3mm cones &amp; Length: 8mm  &amp;  Color: Black</v>
      </c>
      <c r="B149" s="57" t="str">
        <f>'Copy paste to Here'!C153</f>
        <v>BNETCN</v>
      </c>
      <c r="C149" s="57" t="s">
        <v>895</v>
      </c>
      <c r="D149" s="58">
        <f>Invoice!B153</f>
        <v>10</v>
      </c>
      <c r="E149" s="59">
        <f>'Shipping Invoice'!J153*$N$1</f>
        <v>0.59</v>
      </c>
      <c r="F149" s="59">
        <f t="shared" si="6"/>
        <v>5.8999999999999995</v>
      </c>
      <c r="G149" s="60">
        <f t="shared" si="7"/>
        <v>20.768000000000001</v>
      </c>
      <c r="H149" s="63">
        <f t="shared" si="8"/>
        <v>207.68</v>
      </c>
    </row>
    <row r="150" spans="1:8" s="62" customFormat="1" ht="24">
      <c r="A150" s="56" t="str">
        <f>IF((LEN('Copy paste to Here'!G154))&gt;5,((CONCATENATE('Copy paste to Here'!G154," &amp; ",'Copy paste to Here'!D154,"  &amp;  ",'Copy paste to Here'!E154))),"Empty Cell")</f>
        <v>Premium PVD plated surgical steel eyebrow banana, 16g (1.2mm) with 3mm cones &amp; Length: 10mm  &amp;  Color: Pink</v>
      </c>
      <c r="B150" s="57" t="str">
        <f>'Copy paste to Here'!C154</f>
        <v>BNETCN</v>
      </c>
      <c r="C150" s="57" t="s">
        <v>895</v>
      </c>
      <c r="D150" s="58">
        <f>Invoice!B154</f>
        <v>10</v>
      </c>
      <c r="E150" s="59">
        <f>'Shipping Invoice'!J154*$N$1</f>
        <v>0.59</v>
      </c>
      <c r="F150" s="59">
        <f t="shared" si="6"/>
        <v>5.8999999999999995</v>
      </c>
      <c r="G150" s="60">
        <f t="shared" si="7"/>
        <v>20.768000000000001</v>
      </c>
      <c r="H150" s="63">
        <f t="shared" si="8"/>
        <v>207.68</v>
      </c>
    </row>
    <row r="151" spans="1:8" s="62" customFormat="1" ht="25.5">
      <c r="A151" s="56" t="str">
        <f>IF((LEN('Copy paste to Here'!G155))&gt;5,((CONCATENATE('Copy paste to Here'!G155," &amp; ",'Copy paste to Here'!D155,"  &amp;  ",'Copy paste to Here'!E155))),"Empty Cell")</f>
        <v xml:space="preserve">Rose gold PVD plated 316L steel eyebrow banana, 16g (1.2mm) with two 4mm cones &amp; Length: 6mm  &amp;  </v>
      </c>
      <c r="B151" s="57" t="str">
        <f>'Copy paste to Here'!C155</f>
        <v>BNETTCN4</v>
      </c>
      <c r="C151" s="57" t="s">
        <v>898</v>
      </c>
      <c r="D151" s="58">
        <f>Invoice!B155</f>
        <v>10</v>
      </c>
      <c r="E151" s="59">
        <f>'Shipping Invoice'!J155*$N$1</f>
        <v>0.67</v>
      </c>
      <c r="F151" s="59">
        <f t="shared" si="6"/>
        <v>6.7</v>
      </c>
      <c r="G151" s="60">
        <f t="shared" si="7"/>
        <v>23.584000000000003</v>
      </c>
      <c r="H151" s="63">
        <f t="shared" si="8"/>
        <v>235.84000000000003</v>
      </c>
    </row>
    <row r="152" spans="1:8" s="62" customFormat="1" ht="25.5">
      <c r="A152" s="56" t="str">
        <f>IF((LEN('Copy paste to Here'!G156))&gt;5,((CONCATENATE('Copy paste to Here'!G156," &amp; ",'Copy paste to Here'!D156,"  &amp;  ",'Copy paste to Here'!E156))),"Empty Cell")</f>
        <v xml:space="preserve">Rose gold PVD plated 316L steel eyebrow banana, 16g (1.2mm) with two 4mm cones &amp; Length: 8mm  &amp;  </v>
      </c>
      <c r="B152" s="57" t="str">
        <f>'Copy paste to Here'!C156</f>
        <v>BNETTCN4</v>
      </c>
      <c r="C152" s="57" t="s">
        <v>898</v>
      </c>
      <c r="D152" s="58">
        <f>Invoice!B156</f>
        <v>10</v>
      </c>
      <c r="E152" s="59">
        <f>'Shipping Invoice'!J156*$N$1</f>
        <v>0.67</v>
      </c>
      <c r="F152" s="59">
        <f t="shared" si="6"/>
        <v>6.7</v>
      </c>
      <c r="G152" s="60">
        <f t="shared" si="7"/>
        <v>23.584000000000003</v>
      </c>
      <c r="H152" s="63">
        <f t="shared" si="8"/>
        <v>235.84000000000003</v>
      </c>
    </row>
    <row r="153" spans="1:8" s="62" customFormat="1" ht="25.5">
      <c r="A153" s="56" t="str">
        <f>IF((LEN('Copy paste to Here'!G157))&gt;5,((CONCATENATE('Copy paste to Here'!G157," &amp; ",'Copy paste to Here'!D157,"  &amp;  ",'Copy paste to Here'!E157))),"Empty Cell")</f>
        <v xml:space="preserve">Rose gold PVD plated 316L steel eyebrow banana, 16g (1.2mm) with two 4mm cones &amp; Length: 10mm  &amp;  </v>
      </c>
      <c r="B153" s="57" t="str">
        <f>'Copy paste to Here'!C157</f>
        <v>BNETTCN4</v>
      </c>
      <c r="C153" s="57" t="s">
        <v>898</v>
      </c>
      <c r="D153" s="58">
        <f>Invoice!B157</f>
        <v>10</v>
      </c>
      <c r="E153" s="59">
        <f>'Shipping Invoice'!J157*$N$1</f>
        <v>0.67</v>
      </c>
      <c r="F153" s="59">
        <f t="shared" si="6"/>
        <v>6.7</v>
      </c>
      <c r="G153" s="60">
        <f t="shared" si="7"/>
        <v>23.584000000000003</v>
      </c>
      <c r="H153" s="63">
        <f t="shared" si="8"/>
        <v>235.84000000000003</v>
      </c>
    </row>
    <row r="154" spans="1:8" s="62" customFormat="1" ht="48">
      <c r="A154" s="56" t="str">
        <f>IF((LEN('Copy paste to Here'!G158))&gt;5,((CONCATENATE('Copy paste to Here'!G158," &amp; ",'Copy paste to Here'!D158,"  &amp;  ",'Copy paste to Here'!E158))),"Empty Cell")</f>
        <v>Surgical steel belly banana, 14g (1.6mm) with a 5mm top steel ball and 6mm multi-crystal ferido glued lower ball with a cute dotted design and resin cover &amp; Length: 8mm  &amp;  Color: # 1 in picture</v>
      </c>
      <c r="B154" s="57" t="str">
        <f>'Copy paste to Here'!C158</f>
        <v>BNFR6A</v>
      </c>
      <c r="C154" s="57" t="s">
        <v>901</v>
      </c>
      <c r="D154" s="58">
        <f>Invoice!B158</f>
        <v>2</v>
      </c>
      <c r="E154" s="59">
        <f>'Shipping Invoice'!J158*$N$1</f>
        <v>2.06</v>
      </c>
      <c r="F154" s="59">
        <f t="shared" si="6"/>
        <v>4.12</v>
      </c>
      <c r="G154" s="60">
        <f t="shared" si="7"/>
        <v>72.512000000000015</v>
      </c>
      <c r="H154" s="63">
        <f t="shared" si="8"/>
        <v>145.02400000000003</v>
      </c>
    </row>
    <row r="155" spans="1:8" s="62" customFormat="1" ht="48">
      <c r="A155" s="56" t="str">
        <f>IF((LEN('Copy paste to Here'!G159))&gt;5,((CONCATENATE('Copy paste to Here'!G159," &amp; ",'Copy paste to Here'!D159,"  &amp;  ",'Copy paste to Here'!E159))),"Empty Cell")</f>
        <v>Surgical steel belly banana, 14g (1.6mm) with a 5mm top steel ball and 6mm multi-crystal ferido glued lower ball with a cute dotted design and resin cover &amp; Length: 8mm  &amp;  Color: # 2 in picture</v>
      </c>
      <c r="B155" s="57" t="str">
        <f>'Copy paste to Here'!C159</f>
        <v>BNFR6A</v>
      </c>
      <c r="C155" s="57" t="s">
        <v>901</v>
      </c>
      <c r="D155" s="58">
        <f>Invoice!B159</f>
        <v>2</v>
      </c>
      <c r="E155" s="59">
        <f>'Shipping Invoice'!J159*$N$1</f>
        <v>2.06</v>
      </c>
      <c r="F155" s="59">
        <f t="shared" si="6"/>
        <v>4.12</v>
      </c>
      <c r="G155" s="60">
        <f t="shared" si="7"/>
        <v>72.512000000000015</v>
      </c>
      <c r="H155" s="63">
        <f t="shared" si="8"/>
        <v>145.02400000000003</v>
      </c>
    </row>
    <row r="156" spans="1:8" s="62" customFormat="1" ht="48">
      <c r="A156" s="56" t="str">
        <f>IF((LEN('Copy paste to Here'!G160))&gt;5,((CONCATENATE('Copy paste to Here'!G160," &amp; ",'Copy paste to Here'!D160,"  &amp;  ",'Copy paste to Here'!E160))),"Empty Cell")</f>
        <v>Surgical steel belly banana, 14g (1.6mm) with a 5mm top steel ball and 8mm multi-crystal ferido glued lower ball with a cute triple line design and resin cover &amp; Length: 8mm  &amp;  Color: # 2 in picture</v>
      </c>
      <c r="B156" s="57" t="str">
        <f>'Copy paste to Here'!C160</f>
        <v>BNFR8D</v>
      </c>
      <c r="C156" s="57" t="s">
        <v>904</v>
      </c>
      <c r="D156" s="58">
        <f>Invoice!B160</f>
        <v>2</v>
      </c>
      <c r="E156" s="59">
        <f>'Shipping Invoice'!J160*$N$1</f>
        <v>3.33</v>
      </c>
      <c r="F156" s="59">
        <f t="shared" si="6"/>
        <v>6.66</v>
      </c>
      <c r="G156" s="60">
        <f t="shared" si="7"/>
        <v>117.21600000000001</v>
      </c>
      <c r="H156" s="63">
        <f t="shared" si="8"/>
        <v>234.43200000000002</v>
      </c>
    </row>
    <row r="157" spans="1:8" s="62" customFormat="1" ht="48">
      <c r="A157" s="56" t="str">
        <f>IF((LEN('Copy paste to Here'!G161))&gt;5,((CONCATENATE('Copy paste to Here'!G161," &amp; ",'Copy paste to Here'!D161,"  &amp;  ",'Copy paste to Here'!E161))),"Empty Cell")</f>
        <v>Surgical steel belly banana, 14g (1.6mm) with a 5mm top steel ball and 8mm multi-crystal ferido glued lower ball with a cute triple line design and resin cover &amp; Length: 8mm  &amp;  Color: # 4 in picture</v>
      </c>
      <c r="B157" s="57" t="str">
        <f>'Copy paste to Here'!C161</f>
        <v>BNFR8D</v>
      </c>
      <c r="C157" s="57" t="s">
        <v>904</v>
      </c>
      <c r="D157" s="58">
        <f>Invoice!B161</f>
        <v>2</v>
      </c>
      <c r="E157" s="59">
        <f>'Shipping Invoice'!J161*$N$1</f>
        <v>3.33</v>
      </c>
      <c r="F157" s="59">
        <f t="shared" ref="F157:F210" si="9">D157*E157</f>
        <v>6.66</v>
      </c>
      <c r="G157" s="60">
        <f t="shared" si="7"/>
        <v>117.21600000000001</v>
      </c>
      <c r="H157" s="63">
        <f t="shared" si="8"/>
        <v>234.43200000000002</v>
      </c>
    </row>
    <row r="158" spans="1:8" s="62" customFormat="1" ht="36">
      <c r="A158" s="56" t="str">
        <f>IF((LEN('Copy paste to Here'!G162))&gt;5,((CONCATENATE('Copy paste to Here'!G162," &amp; ",'Copy paste to Here'!D162,"  &amp;  ",'Copy paste to Here'!E162))),"Empty Cell")</f>
        <v>Anodized surgical steel belly banana, 14g (1.6mm) with a lower 8mm frosted steel ball and a 5mm top steel ball &amp; Length: 8mm  &amp;  Color: Black anodized</v>
      </c>
      <c r="B158" s="57" t="str">
        <f>'Copy paste to Here'!C162</f>
        <v>BNTFO8</v>
      </c>
      <c r="C158" s="57" t="s">
        <v>907</v>
      </c>
      <c r="D158" s="58">
        <f>Invoice!B162</f>
        <v>5</v>
      </c>
      <c r="E158" s="59">
        <f>'Shipping Invoice'!J162*$N$1</f>
        <v>0.88</v>
      </c>
      <c r="F158" s="59">
        <f t="shared" si="9"/>
        <v>4.4000000000000004</v>
      </c>
      <c r="G158" s="60">
        <f t="shared" si="7"/>
        <v>30.976000000000003</v>
      </c>
      <c r="H158" s="63">
        <f t="shared" si="8"/>
        <v>154.88000000000002</v>
      </c>
    </row>
    <row r="159" spans="1:8" s="62" customFormat="1" ht="36">
      <c r="A159" s="56" t="str">
        <f>IF((LEN('Copy paste to Here'!G163))&gt;5,((CONCATENATE('Copy paste to Here'!G163," &amp; ",'Copy paste to Here'!D163,"  &amp;  ",'Copy paste to Here'!E163))),"Empty Cell")</f>
        <v>Anodized surgical steel belly banana, 14g (1.6mm) with a lower 8mm frosted steel ball and a 5mm top steel ball &amp; Length: 8mm  &amp;  Color: Gold anodized</v>
      </c>
      <c r="B159" s="57" t="str">
        <f>'Copy paste to Here'!C163</f>
        <v>BNTFO8</v>
      </c>
      <c r="C159" s="57" t="s">
        <v>907</v>
      </c>
      <c r="D159" s="58">
        <f>Invoice!B163</f>
        <v>5</v>
      </c>
      <c r="E159" s="59">
        <f>'Shipping Invoice'!J163*$N$1</f>
        <v>0.88</v>
      </c>
      <c r="F159" s="59">
        <f t="shared" si="9"/>
        <v>4.4000000000000004</v>
      </c>
      <c r="G159" s="60">
        <f t="shared" si="7"/>
        <v>30.976000000000003</v>
      </c>
      <c r="H159" s="63">
        <f t="shared" si="8"/>
        <v>154.88000000000002</v>
      </c>
    </row>
    <row r="160" spans="1:8" s="62" customFormat="1" ht="24">
      <c r="A160" s="56" t="str">
        <f>IF((LEN('Copy paste to Here'!G164))&gt;5,((CONCATENATE('Copy paste to Here'!G164," &amp; ",'Copy paste to Here'!D164,"  &amp;  ",'Copy paste to Here'!E164))),"Empty Cell")</f>
        <v>Anodized 316L steel belly banana, 14g (1.6mm) with 5 &amp; 8mm balls &amp; Length: 8mm  &amp;  Color: Rose-gold</v>
      </c>
      <c r="B160" s="57" t="str">
        <f>'Copy paste to Here'!C164</f>
        <v>BNTG</v>
      </c>
      <c r="C160" s="57" t="s">
        <v>912</v>
      </c>
      <c r="D160" s="58">
        <f>Invoice!B164</f>
        <v>10</v>
      </c>
      <c r="E160" s="59">
        <f>'Shipping Invoice'!J164*$N$1</f>
        <v>0.76</v>
      </c>
      <c r="F160" s="59">
        <f t="shared" si="9"/>
        <v>7.6</v>
      </c>
      <c r="G160" s="60">
        <f t="shared" si="7"/>
        <v>26.752000000000002</v>
      </c>
      <c r="H160" s="63">
        <f t="shared" si="8"/>
        <v>267.52000000000004</v>
      </c>
    </row>
    <row r="161" spans="1:8" s="62" customFormat="1" ht="24">
      <c r="A161" s="56" t="str">
        <f>IF((LEN('Copy paste to Here'!G165))&gt;5,((CONCATENATE('Copy paste to Here'!G165," &amp; ",'Copy paste to Here'!D165,"  &amp;  ",'Copy paste to Here'!E165))),"Empty Cell")</f>
        <v>Anodized 316L steel belly banana, 14g (1.6mm) with 5 &amp; 8mm balls &amp; Length: 10mm  &amp;  Color: Rose-gold</v>
      </c>
      <c r="B161" s="57" t="str">
        <f>'Copy paste to Here'!C165</f>
        <v>BNTG</v>
      </c>
      <c r="C161" s="57" t="s">
        <v>912</v>
      </c>
      <c r="D161" s="58">
        <f>Invoice!B165</f>
        <v>10</v>
      </c>
      <c r="E161" s="59">
        <f>'Shipping Invoice'!J165*$N$1</f>
        <v>0.76</v>
      </c>
      <c r="F161" s="59">
        <f t="shared" si="9"/>
        <v>7.6</v>
      </c>
      <c r="G161" s="60">
        <f t="shared" si="7"/>
        <v>26.752000000000002</v>
      </c>
      <c r="H161" s="63">
        <f t="shared" si="8"/>
        <v>267.52000000000004</v>
      </c>
    </row>
    <row r="162" spans="1:8" s="62" customFormat="1" ht="24">
      <c r="A162" s="56" t="str">
        <f>IF((LEN('Copy paste to Here'!G166))&gt;5,((CONCATENATE('Copy paste to Here'!G166," &amp; ",'Copy paste to Here'!D166,"  &amp;  ",'Copy paste to Here'!E166))),"Empty Cell")</f>
        <v>Anodized 316L steel belly banana, 14g (1.6mm) with 5 &amp; 8mm balls &amp; Length: 12mm  &amp;  Color: Rose-gold</v>
      </c>
      <c r="B162" s="57" t="str">
        <f>'Copy paste to Here'!C166</f>
        <v>BNTG</v>
      </c>
      <c r="C162" s="57" t="s">
        <v>912</v>
      </c>
      <c r="D162" s="58">
        <f>Invoice!B166</f>
        <v>10</v>
      </c>
      <c r="E162" s="59">
        <f>'Shipping Invoice'!J166*$N$1</f>
        <v>0.76</v>
      </c>
      <c r="F162" s="59">
        <f t="shared" si="9"/>
        <v>7.6</v>
      </c>
      <c r="G162" s="60">
        <f t="shared" si="7"/>
        <v>26.752000000000002</v>
      </c>
      <c r="H162" s="63">
        <f t="shared" si="8"/>
        <v>267.52000000000004</v>
      </c>
    </row>
    <row r="163" spans="1:8" s="62" customFormat="1" ht="24">
      <c r="A163" s="56" t="str">
        <f>IF((LEN('Copy paste to Here'!G167))&gt;5,((CONCATENATE('Copy paste to Here'!G167," &amp; ",'Copy paste to Here'!D167,"  &amp;  ",'Copy paste to Here'!E167))),"Empty Cell")</f>
        <v>Anodized 316L steel belly banana, 14g (1.6mm) with 5 &amp; 8mm balls &amp; Length: 14mm  &amp;  Color: Rose-gold</v>
      </c>
      <c r="B163" s="57" t="str">
        <f>'Copy paste to Here'!C167</f>
        <v>BNTG</v>
      </c>
      <c r="C163" s="57" t="s">
        <v>912</v>
      </c>
      <c r="D163" s="58">
        <f>Invoice!B167</f>
        <v>10</v>
      </c>
      <c r="E163" s="59">
        <f>'Shipping Invoice'!J167*$N$1</f>
        <v>0.76</v>
      </c>
      <c r="F163" s="59">
        <f t="shared" si="9"/>
        <v>7.6</v>
      </c>
      <c r="G163" s="60">
        <f t="shared" si="7"/>
        <v>26.752000000000002</v>
      </c>
      <c r="H163" s="63">
        <f t="shared" si="8"/>
        <v>267.52000000000004</v>
      </c>
    </row>
    <row r="164" spans="1:8" s="62" customFormat="1" ht="24">
      <c r="A164" s="56" t="str">
        <f>IF((LEN('Copy paste to Here'!G168))&gt;5,((CONCATENATE('Copy paste to Here'!G168," &amp; ",'Copy paste to Here'!D168,"  &amp;  ",'Copy paste to Here'!E168))),"Empty Cell")</f>
        <v>Anodized 316L steel belly banana, 14g (1.6mm) with 5 &amp; 6mm balls &amp; Length: 8mm  &amp;  Color: Gold</v>
      </c>
      <c r="B164" s="57" t="str">
        <f>'Copy paste to Here'!C168</f>
        <v>BNTS</v>
      </c>
      <c r="C164" s="57" t="s">
        <v>915</v>
      </c>
      <c r="D164" s="58">
        <f>Invoice!B168</f>
        <v>10</v>
      </c>
      <c r="E164" s="59">
        <f>'Shipping Invoice'!J168*$N$1</f>
        <v>0.69</v>
      </c>
      <c r="F164" s="59">
        <f t="shared" si="9"/>
        <v>6.8999999999999995</v>
      </c>
      <c r="G164" s="60">
        <f t="shared" si="7"/>
        <v>24.288</v>
      </c>
      <c r="H164" s="63">
        <f t="shared" si="8"/>
        <v>242.88</v>
      </c>
    </row>
    <row r="165" spans="1:8" s="62" customFormat="1" ht="24">
      <c r="A165" s="56" t="str">
        <f>IF((LEN('Copy paste to Here'!G169))&gt;5,((CONCATENATE('Copy paste to Here'!G169," &amp; ",'Copy paste to Here'!D169,"  &amp;  ",'Copy paste to Here'!E169))),"Empty Cell")</f>
        <v>Anodized 316L steel belly banana, 14g (1.6mm) with 5 &amp; 6mm balls &amp; Length: 8mm  &amp;  Color: Rose-gold</v>
      </c>
      <c r="B165" s="57" t="str">
        <f>'Copy paste to Here'!C169</f>
        <v>BNTS</v>
      </c>
      <c r="C165" s="57" t="s">
        <v>915</v>
      </c>
      <c r="D165" s="58">
        <f>Invoice!B169</f>
        <v>10</v>
      </c>
      <c r="E165" s="59">
        <f>'Shipping Invoice'!J169*$N$1</f>
        <v>0.69</v>
      </c>
      <c r="F165" s="59">
        <f t="shared" si="9"/>
        <v>6.8999999999999995</v>
      </c>
      <c r="G165" s="60">
        <f t="shared" si="7"/>
        <v>24.288</v>
      </c>
      <c r="H165" s="63">
        <f t="shared" si="8"/>
        <v>242.88</v>
      </c>
    </row>
    <row r="166" spans="1:8" s="62" customFormat="1" ht="24">
      <c r="A166" s="56" t="str">
        <f>IF((LEN('Copy paste to Here'!G170))&gt;5,((CONCATENATE('Copy paste to Here'!G170," &amp; ",'Copy paste to Here'!D170,"  &amp;  ",'Copy paste to Here'!E170))),"Empty Cell")</f>
        <v>Anodized 316L steel belly banana, 14g (1.6mm) with 5 &amp; 6mm balls &amp; Length: 10mm  &amp;  Color: Gold</v>
      </c>
      <c r="B166" s="57" t="str">
        <f>'Copy paste to Here'!C170</f>
        <v>BNTS</v>
      </c>
      <c r="C166" s="57" t="s">
        <v>915</v>
      </c>
      <c r="D166" s="58">
        <f>Invoice!B170</f>
        <v>10</v>
      </c>
      <c r="E166" s="59">
        <f>'Shipping Invoice'!J170*$N$1</f>
        <v>0.69</v>
      </c>
      <c r="F166" s="59">
        <f t="shared" si="9"/>
        <v>6.8999999999999995</v>
      </c>
      <c r="G166" s="60">
        <f t="shared" si="7"/>
        <v>24.288</v>
      </c>
      <c r="H166" s="63">
        <f t="shared" si="8"/>
        <v>242.88</v>
      </c>
    </row>
    <row r="167" spans="1:8" s="62" customFormat="1" ht="24">
      <c r="A167" s="56" t="str">
        <f>IF((LEN('Copy paste to Here'!G171))&gt;5,((CONCATENATE('Copy paste to Here'!G171," &amp; ",'Copy paste to Here'!D171,"  &amp;  ",'Copy paste to Here'!E171))),"Empty Cell")</f>
        <v>Anodized 316L steel belly banana, 14g (1.6mm) with 5 &amp; 6mm balls &amp; Length: 10mm  &amp;  Color: Rose-gold</v>
      </c>
      <c r="B167" s="57" t="str">
        <f>'Copy paste to Here'!C171</f>
        <v>BNTS</v>
      </c>
      <c r="C167" s="57" t="s">
        <v>915</v>
      </c>
      <c r="D167" s="58">
        <f>Invoice!B171</f>
        <v>10</v>
      </c>
      <c r="E167" s="59">
        <f>'Shipping Invoice'!J171*$N$1</f>
        <v>0.69</v>
      </c>
      <c r="F167" s="59">
        <f t="shared" si="9"/>
        <v>6.8999999999999995</v>
      </c>
      <c r="G167" s="60">
        <f t="shared" si="7"/>
        <v>24.288</v>
      </c>
      <c r="H167" s="63">
        <f t="shared" si="8"/>
        <v>242.88</v>
      </c>
    </row>
    <row r="168" spans="1:8" s="62" customFormat="1" ht="24">
      <c r="A168" s="56" t="str">
        <f>IF((LEN('Copy paste to Here'!G172))&gt;5,((CONCATENATE('Copy paste to Here'!G172," &amp; ",'Copy paste to Here'!D172,"  &amp;  ",'Copy paste to Here'!E172))),"Empty Cell")</f>
        <v>Anodized 316L steel belly banana, 14g (1.6mm) with 5 &amp; 6mm balls &amp; Length: 12mm  &amp;  Color: Rose-gold</v>
      </c>
      <c r="B168" s="57" t="str">
        <f>'Copy paste to Here'!C172</f>
        <v>BNTS</v>
      </c>
      <c r="C168" s="57" t="s">
        <v>915</v>
      </c>
      <c r="D168" s="58">
        <f>Invoice!B172</f>
        <v>10</v>
      </c>
      <c r="E168" s="59">
        <f>'Shipping Invoice'!J172*$N$1</f>
        <v>0.69</v>
      </c>
      <c r="F168" s="59">
        <f t="shared" si="9"/>
        <v>6.8999999999999995</v>
      </c>
      <c r="G168" s="60">
        <f t="shared" si="7"/>
        <v>24.288</v>
      </c>
      <c r="H168" s="63">
        <f t="shared" si="8"/>
        <v>242.88</v>
      </c>
    </row>
    <row r="169" spans="1:8" s="62" customFormat="1" ht="24">
      <c r="A169" s="56" t="str">
        <f>IF((LEN('Copy paste to Here'!G173))&gt;5,((CONCATENATE('Copy paste to Here'!G173," &amp; ",'Copy paste to Here'!D173,"  &amp;  ",'Copy paste to Here'!E173))),"Empty Cell")</f>
        <v>Anodized 316L steel belly banana, 14g (1.6mm) with 5 &amp; 6mm balls &amp; Length: 14mm  &amp;  Color: Rose-gold</v>
      </c>
      <c r="B169" s="57" t="str">
        <f>'Copy paste to Here'!C173</f>
        <v>BNTS</v>
      </c>
      <c r="C169" s="57" t="s">
        <v>915</v>
      </c>
      <c r="D169" s="58">
        <f>Invoice!B173</f>
        <v>10</v>
      </c>
      <c r="E169" s="59">
        <f>'Shipping Invoice'!J173*$N$1</f>
        <v>0.69</v>
      </c>
      <c r="F169" s="59">
        <f t="shared" si="9"/>
        <v>6.8999999999999995</v>
      </c>
      <c r="G169" s="60">
        <f t="shared" si="7"/>
        <v>24.288</v>
      </c>
      <c r="H169" s="63">
        <f t="shared" si="8"/>
        <v>242.88</v>
      </c>
    </row>
    <row r="170" spans="1:8" s="62" customFormat="1" ht="25.5">
      <c r="A170" s="56" t="str">
        <f>IF((LEN('Copy paste to Here'!G174))&gt;5,((CONCATENATE('Copy paste to Here'!G174," &amp; ",'Copy paste to Here'!D174,"  &amp;  ",'Copy paste to Here'!E174))),"Empty Cell")</f>
        <v xml:space="preserve">Rose gold plated surgical steel belly banana, 14g (1.6mm) with an 7mm prong set round synthetic opal &amp; Length: 8mm  &amp;  </v>
      </c>
      <c r="B170" s="57" t="str">
        <f>'Copy paste to Here'!C174</f>
        <v>BNTTRDO</v>
      </c>
      <c r="C170" s="57" t="s">
        <v>918</v>
      </c>
      <c r="D170" s="58">
        <f>Invoice!B174</f>
        <v>5</v>
      </c>
      <c r="E170" s="59">
        <f>'Shipping Invoice'!J174*$N$1</f>
        <v>3.88</v>
      </c>
      <c r="F170" s="59">
        <f t="shared" si="9"/>
        <v>19.399999999999999</v>
      </c>
      <c r="G170" s="60">
        <f t="shared" si="7"/>
        <v>136.57599999999999</v>
      </c>
      <c r="H170" s="63">
        <f t="shared" si="8"/>
        <v>682.88</v>
      </c>
    </row>
    <row r="171" spans="1:8" s="62" customFormat="1" ht="25.5">
      <c r="A171" s="56" t="str">
        <f>IF((LEN('Copy paste to Here'!G175))&gt;5,((CONCATENATE('Copy paste to Here'!G175," &amp; ",'Copy paste to Here'!D175,"  &amp;  ",'Copy paste to Here'!E175))),"Empty Cell")</f>
        <v xml:space="preserve">Rose gold plated surgical steel belly banana, 14g (1.6mm) with an 7mm prong set round synthetic opal &amp; Length: 10mm  &amp;  </v>
      </c>
      <c r="B171" s="57" t="str">
        <f>'Copy paste to Here'!C175</f>
        <v>BNTTRDO</v>
      </c>
      <c r="C171" s="57" t="s">
        <v>918</v>
      </c>
      <c r="D171" s="58">
        <f>Invoice!B175</f>
        <v>5</v>
      </c>
      <c r="E171" s="59">
        <f>'Shipping Invoice'!J175*$N$1</f>
        <v>3.88</v>
      </c>
      <c r="F171" s="59">
        <f t="shared" si="9"/>
        <v>19.399999999999999</v>
      </c>
      <c r="G171" s="60">
        <f t="shared" si="7"/>
        <v>136.57599999999999</v>
      </c>
      <c r="H171" s="63">
        <f t="shared" si="8"/>
        <v>682.88</v>
      </c>
    </row>
    <row r="172" spans="1:8" s="62" customFormat="1" ht="24">
      <c r="A172" s="56" t="str">
        <f>IF((LEN('Copy paste to Here'!G176))&gt;5,((CONCATENATE('Copy paste to Here'!G176," &amp; ",'Copy paste to Here'!D176,"  &amp;  ",'Copy paste to Here'!E176))),"Empty Cell")</f>
        <v xml:space="preserve">Surgical steel circular barbell, 16g (1.2mm) with two 3mm frosted steel balls &amp; Length: 6mm  &amp;  </v>
      </c>
      <c r="B172" s="57" t="str">
        <f>'Copy paste to Here'!C176</f>
        <v>CBEFO3</v>
      </c>
      <c r="C172" s="57" t="s">
        <v>921</v>
      </c>
      <c r="D172" s="58">
        <f>Invoice!B176</f>
        <v>10</v>
      </c>
      <c r="E172" s="59">
        <f>'Shipping Invoice'!J176*$N$1</f>
        <v>0.49</v>
      </c>
      <c r="F172" s="59">
        <f t="shared" si="9"/>
        <v>4.9000000000000004</v>
      </c>
      <c r="G172" s="60">
        <f t="shared" si="7"/>
        <v>17.248000000000001</v>
      </c>
      <c r="H172" s="63">
        <f t="shared" si="8"/>
        <v>172.48000000000002</v>
      </c>
    </row>
    <row r="173" spans="1:8" s="62" customFormat="1" ht="24">
      <c r="A173" s="56" t="str">
        <f>IF((LEN('Copy paste to Here'!G177))&gt;5,((CONCATENATE('Copy paste to Here'!G177," &amp; ",'Copy paste to Here'!D177,"  &amp;  ",'Copy paste to Here'!E177))),"Empty Cell")</f>
        <v xml:space="preserve">Surgical steel circular barbell, 16g (1.2mm) with two 3mm frosted steel balls &amp; Length: 7mm  &amp;  </v>
      </c>
      <c r="B173" s="57" t="str">
        <f>'Copy paste to Here'!C177</f>
        <v>CBEFO3</v>
      </c>
      <c r="C173" s="57" t="s">
        <v>921</v>
      </c>
      <c r="D173" s="58">
        <f>Invoice!B177</f>
        <v>10</v>
      </c>
      <c r="E173" s="59">
        <f>'Shipping Invoice'!J177*$N$1</f>
        <v>0.49</v>
      </c>
      <c r="F173" s="59">
        <f t="shared" si="9"/>
        <v>4.9000000000000004</v>
      </c>
      <c r="G173" s="60">
        <f t="shared" si="7"/>
        <v>17.248000000000001</v>
      </c>
      <c r="H173" s="63">
        <f t="shared" si="8"/>
        <v>172.48000000000002</v>
      </c>
    </row>
    <row r="174" spans="1:8" s="62" customFormat="1" ht="24">
      <c r="A174" s="56" t="str">
        <f>IF((LEN('Copy paste to Here'!G178))&gt;5,((CONCATENATE('Copy paste to Here'!G178," &amp; ",'Copy paste to Here'!D178,"  &amp;  ",'Copy paste to Here'!E178))),"Empty Cell")</f>
        <v xml:space="preserve">Surgical steel circular barbell, 16g (1.2mm) with two 3mm frosted steel balls &amp; Length: 8mm  &amp;  </v>
      </c>
      <c r="B174" s="57" t="str">
        <f>'Copy paste to Here'!C178</f>
        <v>CBEFO3</v>
      </c>
      <c r="C174" s="57" t="s">
        <v>921</v>
      </c>
      <c r="D174" s="58">
        <f>Invoice!B178</f>
        <v>10</v>
      </c>
      <c r="E174" s="59">
        <f>'Shipping Invoice'!J178*$N$1</f>
        <v>0.49</v>
      </c>
      <c r="F174" s="59">
        <f t="shared" si="9"/>
        <v>4.9000000000000004</v>
      </c>
      <c r="G174" s="60">
        <f t="shared" si="7"/>
        <v>17.248000000000001</v>
      </c>
      <c r="H174" s="63">
        <f t="shared" si="8"/>
        <v>172.48000000000002</v>
      </c>
    </row>
    <row r="175" spans="1:8" s="62" customFormat="1" ht="24">
      <c r="A175" s="56" t="str">
        <f>IF((LEN('Copy paste to Here'!G179))&gt;5,((CONCATENATE('Copy paste to Here'!G179," &amp; ",'Copy paste to Here'!D179,"  &amp;  ",'Copy paste to Here'!E179))),"Empty Cell")</f>
        <v xml:space="preserve">Surgical steel circular barbell, 16g (1.2mm) with two 3mm frosted steel balls &amp; Length: 9mm  &amp;  </v>
      </c>
      <c r="B175" s="57" t="str">
        <f>'Copy paste to Here'!C179</f>
        <v>CBEFO3</v>
      </c>
      <c r="C175" s="57" t="s">
        <v>921</v>
      </c>
      <c r="D175" s="58">
        <f>Invoice!B179</f>
        <v>10</v>
      </c>
      <c r="E175" s="59">
        <f>'Shipping Invoice'!J179*$N$1</f>
        <v>0.49</v>
      </c>
      <c r="F175" s="59">
        <f t="shared" si="9"/>
        <v>4.9000000000000004</v>
      </c>
      <c r="G175" s="60">
        <f t="shared" si="7"/>
        <v>17.248000000000001</v>
      </c>
      <c r="H175" s="63">
        <f t="shared" si="8"/>
        <v>172.48000000000002</v>
      </c>
    </row>
    <row r="176" spans="1:8" s="62" customFormat="1" ht="24">
      <c r="A176" s="56" t="str">
        <f>IF((LEN('Copy paste to Here'!G180))&gt;5,((CONCATENATE('Copy paste to Here'!G180," &amp; ",'Copy paste to Here'!D180,"  &amp;  ",'Copy paste to Here'!E180))),"Empty Cell")</f>
        <v xml:space="preserve">Surgical steel circular barbell, 16g (1.2mm) with two 3mm frosted steel balls &amp; Length: 10mm  &amp;  </v>
      </c>
      <c r="B176" s="57" t="str">
        <f>'Copy paste to Here'!C180</f>
        <v>CBEFO3</v>
      </c>
      <c r="C176" s="57" t="s">
        <v>921</v>
      </c>
      <c r="D176" s="58">
        <f>Invoice!B180</f>
        <v>10</v>
      </c>
      <c r="E176" s="59">
        <f>'Shipping Invoice'!J180*$N$1</f>
        <v>0.49</v>
      </c>
      <c r="F176" s="59">
        <f t="shared" si="9"/>
        <v>4.9000000000000004</v>
      </c>
      <c r="G176" s="60">
        <f t="shared" si="7"/>
        <v>17.248000000000001</v>
      </c>
      <c r="H176" s="63">
        <f t="shared" si="8"/>
        <v>172.48000000000002</v>
      </c>
    </row>
    <row r="177" spans="1:8" s="62" customFormat="1" ht="24">
      <c r="A177" s="56" t="str">
        <f>IF((LEN('Copy paste to Here'!G181))&gt;5,((CONCATENATE('Copy paste to Here'!G181," &amp; ",'Copy paste to Here'!D181,"  &amp;  ",'Copy paste to Here'!E181))),"Empty Cell")</f>
        <v xml:space="preserve">Surgical steel circular barbell, 16g (1.2mm) with two 3mm frosted steel balls &amp; Length: 11mm  &amp;  </v>
      </c>
      <c r="B177" s="57" t="str">
        <f>'Copy paste to Here'!C181</f>
        <v>CBEFO3</v>
      </c>
      <c r="C177" s="57" t="s">
        <v>921</v>
      </c>
      <c r="D177" s="58">
        <f>Invoice!B181</f>
        <v>10</v>
      </c>
      <c r="E177" s="59">
        <f>'Shipping Invoice'!J181*$N$1</f>
        <v>0.49</v>
      </c>
      <c r="F177" s="59">
        <f t="shared" si="9"/>
        <v>4.9000000000000004</v>
      </c>
      <c r="G177" s="60">
        <f t="shared" si="7"/>
        <v>17.248000000000001</v>
      </c>
      <c r="H177" s="63">
        <f t="shared" si="8"/>
        <v>172.48000000000002</v>
      </c>
    </row>
    <row r="178" spans="1:8" s="62" customFormat="1" ht="24">
      <c r="A178" s="56" t="str">
        <f>IF((LEN('Copy paste to Here'!G182))&gt;5,((CONCATENATE('Copy paste to Here'!G182," &amp; ",'Copy paste to Here'!D182,"  &amp;  ",'Copy paste to Here'!E182))),"Empty Cell")</f>
        <v xml:space="preserve">Surgical steel circular barbell, 16g (1.2mm) with two 3mm frosted steel balls &amp; Length: 12mm  &amp;  </v>
      </c>
      <c r="B178" s="57" t="str">
        <f>'Copy paste to Here'!C182</f>
        <v>CBEFO3</v>
      </c>
      <c r="C178" s="57" t="s">
        <v>921</v>
      </c>
      <c r="D178" s="58">
        <f>Invoice!B182</f>
        <v>10</v>
      </c>
      <c r="E178" s="59">
        <f>'Shipping Invoice'!J182*$N$1</f>
        <v>0.49</v>
      </c>
      <c r="F178" s="59">
        <f t="shared" si="9"/>
        <v>4.9000000000000004</v>
      </c>
      <c r="G178" s="60">
        <f t="shared" si="7"/>
        <v>17.248000000000001</v>
      </c>
      <c r="H178" s="63">
        <f t="shared" si="8"/>
        <v>172.48000000000002</v>
      </c>
    </row>
    <row r="179" spans="1:8" s="62" customFormat="1" ht="24">
      <c r="A179" s="56" t="str">
        <f>IF((LEN('Copy paste to Here'!G183))&gt;5,((CONCATENATE('Copy paste to Here'!G183," &amp; ",'Copy paste to Here'!D183,"  &amp;  ",'Copy paste to Here'!E183))),"Empty Cell")</f>
        <v xml:space="preserve">Surgical steel circular barbell, 16g (1.2mm) with two 3mm frosted steel balls &amp; Length: 14mm  &amp;  </v>
      </c>
      <c r="B179" s="57" t="str">
        <f>'Copy paste to Here'!C183</f>
        <v>CBEFO3</v>
      </c>
      <c r="C179" s="57" t="s">
        <v>921</v>
      </c>
      <c r="D179" s="58">
        <f>Invoice!B183</f>
        <v>10</v>
      </c>
      <c r="E179" s="59">
        <f>'Shipping Invoice'!J183*$N$1</f>
        <v>0.49</v>
      </c>
      <c r="F179" s="59">
        <f t="shared" si="9"/>
        <v>4.9000000000000004</v>
      </c>
      <c r="G179" s="60">
        <f t="shared" si="7"/>
        <v>17.248000000000001</v>
      </c>
      <c r="H179" s="63">
        <f t="shared" si="8"/>
        <v>172.48000000000002</v>
      </c>
    </row>
    <row r="180" spans="1:8" s="62" customFormat="1" ht="24">
      <c r="A180" s="56" t="str">
        <f>IF((LEN('Copy paste to Here'!G184))&gt;5,((CONCATENATE('Copy paste to Here'!G184," &amp; ",'Copy paste to Here'!D184,"  &amp;  ",'Copy paste to Here'!E184))),"Empty Cell")</f>
        <v xml:space="preserve">Surgical steel circular barbell, 16g (1.2mm) with two 3mm frosted steel balls &amp; Length: 16mm  &amp;  </v>
      </c>
      <c r="B180" s="57" t="str">
        <f>'Copy paste to Here'!C184</f>
        <v>CBEFO3</v>
      </c>
      <c r="C180" s="57" t="s">
        <v>921</v>
      </c>
      <c r="D180" s="58">
        <f>Invoice!B184</f>
        <v>10</v>
      </c>
      <c r="E180" s="59">
        <f>'Shipping Invoice'!J184*$N$1</f>
        <v>0.49</v>
      </c>
      <c r="F180" s="59">
        <f t="shared" si="9"/>
        <v>4.9000000000000004</v>
      </c>
      <c r="G180" s="60">
        <f t="shared" si="7"/>
        <v>17.248000000000001</v>
      </c>
      <c r="H180" s="63">
        <f t="shared" si="8"/>
        <v>172.48000000000002</v>
      </c>
    </row>
    <row r="181" spans="1:8" s="62" customFormat="1" ht="24">
      <c r="A181" s="56" t="str">
        <f>IF((LEN('Copy paste to Here'!G185))&gt;5,((CONCATENATE('Copy paste to Here'!G185," &amp; ",'Copy paste to Here'!D185,"  &amp;  ",'Copy paste to Here'!E185))),"Empty Cell")</f>
        <v xml:space="preserve">Surgical steel circular barbell, 16g (1.2mm) with two 3mm frosted steel balls &amp; Length: 15mm  &amp;  </v>
      </c>
      <c r="B181" s="57" t="str">
        <f>'Copy paste to Here'!C185</f>
        <v>CBEFO3</v>
      </c>
      <c r="C181" s="57" t="s">
        <v>921</v>
      </c>
      <c r="D181" s="58">
        <f>Invoice!B185</f>
        <v>10</v>
      </c>
      <c r="E181" s="59">
        <f>'Shipping Invoice'!J185*$N$1</f>
        <v>0.49</v>
      </c>
      <c r="F181" s="59">
        <f t="shared" si="9"/>
        <v>4.9000000000000004</v>
      </c>
      <c r="G181" s="60">
        <f t="shared" si="7"/>
        <v>17.248000000000001</v>
      </c>
      <c r="H181" s="63">
        <f t="shared" si="8"/>
        <v>172.48000000000002</v>
      </c>
    </row>
    <row r="182" spans="1:8" s="62" customFormat="1" ht="36">
      <c r="A182" s="56" t="str">
        <f>IF((LEN('Copy paste to Here'!G186))&gt;5,((CONCATENATE('Copy paste to Here'!G186," &amp; ",'Copy paste to Here'!D186,"  &amp;  ",'Copy paste to Here'!E186))),"Empty Cell")</f>
        <v xml:space="preserve">Surgical steel circular barbell, 16g (1.2mm) with one cross screw top and a screw threading tip on the other side (both ends are with 16g threading and can be unscrewed) &amp; Length: 10mm  &amp;  </v>
      </c>
      <c r="B182" s="57" t="str">
        <f>'Copy paste to Here'!C186</f>
        <v>CBESCW</v>
      </c>
      <c r="C182" s="57" t="s">
        <v>924</v>
      </c>
      <c r="D182" s="58">
        <f>Invoice!B186</f>
        <v>5</v>
      </c>
      <c r="E182" s="59">
        <f>'Shipping Invoice'!J186*$N$1</f>
        <v>1.1499999999999999</v>
      </c>
      <c r="F182" s="59">
        <f t="shared" si="9"/>
        <v>5.75</v>
      </c>
      <c r="G182" s="60">
        <f t="shared" si="7"/>
        <v>40.479999999999997</v>
      </c>
      <c r="H182" s="63">
        <f t="shared" si="8"/>
        <v>202.39999999999998</v>
      </c>
    </row>
    <row r="183" spans="1:8" s="62" customFormat="1" ht="24">
      <c r="A183" s="56" t="str">
        <f>IF((LEN('Copy paste to Here'!G187))&gt;5,((CONCATENATE('Copy paste to Here'!G187," &amp; ",'Copy paste to Here'!D187,"  &amp;  ",'Copy paste to Here'!E187))),"Empty Cell")</f>
        <v>Premium PVD plated surgical steel circular barbell, 16g (1.2mm) with two 3mm balls &amp; Length: 6mm  &amp;  Color: Rose-gold</v>
      </c>
      <c r="B183" s="57" t="str">
        <f>'Copy paste to Here'!C187</f>
        <v>CBETB</v>
      </c>
      <c r="C183" s="57" t="s">
        <v>927</v>
      </c>
      <c r="D183" s="58">
        <f>Invoice!B187</f>
        <v>10</v>
      </c>
      <c r="E183" s="59">
        <f>'Shipping Invoice'!J187*$N$1</f>
        <v>0.59</v>
      </c>
      <c r="F183" s="59">
        <f t="shared" si="9"/>
        <v>5.8999999999999995</v>
      </c>
      <c r="G183" s="60">
        <f t="shared" si="7"/>
        <v>20.768000000000001</v>
      </c>
      <c r="H183" s="63">
        <f t="shared" si="8"/>
        <v>207.68</v>
      </c>
    </row>
    <row r="184" spans="1:8" s="62" customFormat="1" ht="24">
      <c r="A184" s="56" t="str">
        <f>IF((LEN('Copy paste to Here'!G188))&gt;5,((CONCATENATE('Copy paste to Here'!G188," &amp; ",'Copy paste to Here'!D188,"  &amp;  ",'Copy paste to Here'!E188))),"Empty Cell")</f>
        <v>Premium PVD plated surgical steel circular barbell, 16g (1.2mm) with two 3mm balls &amp; Length: 8mm  &amp;  Color: Blue</v>
      </c>
      <c r="B184" s="57" t="str">
        <f>'Copy paste to Here'!C188</f>
        <v>CBETB</v>
      </c>
      <c r="C184" s="57" t="s">
        <v>927</v>
      </c>
      <c r="D184" s="58">
        <f>Invoice!B188</f>
        <v>10</v>
      </c>
      <c r="E184" s="59">
        <f>'Shipping Invoice'!J188*$N$1</f>
        <v>0.59</v>
      </c>
      <c r="F184" s="59">
        <f t="shared" si="9"/>
        <v>5.8999999999999995</v>
      </c>
      <c r="G184" s="60">
        <f t="shared" si="7"/>
        <v>20.768000000000001</v>
      </c>
      <c r="H184" s="63">
        <f t="shared" si="8"/>
        <v>207.68</v>
      </c>
    </row>
    <row r="185" spans="1:8" s="62" customFormat="1" ht="24">
      <c r="A185" s="56" t="str">
        <f>IF((LEN('Copy paste to Here'!G189))&gt;5,((CONCATENATE('Copy paste to Here'!G189," &amp; ",'Copy paste to Here'!D189,"  &amp;  ",'Copy paste to Here'!E189))),"Empty Cell")</f>
        <v>Premium PVD plated surgical steel circular barbell, 16g (1.2mm) with two 3mm balls &amp; Length: 8mm  &amp;  Color: Gold</v>
      </c>
      <c r="B185" s="57" t="str">
        <f>'Copy paste to Here'!C189</f>
        <v>CBETB</v>
      </c>
      <c r="C185" s="57" t="s">
        <v>927</v>
      </c>
      <c r="D185" s="58">
        <f>Invoice!B189</f>
        <v>20</v>
      </c>
      <c r="E185" s="59">
        <f>'Shipping Invoice'!J189*$N$1</f>
        <v>0.59</v>
      </c>
      <c r="F185" s="59">
        <f t="shared" si="9"/>
        <v>11.799999999999999</v>
      </c>
      <c r="G185" s="60">
        <f t="shared" si="7"/>
        <v>20.768000000000001</v>
      </c>
      <c r="H185" s="63">
        <f t="shared" si="8"/>
        <v>415.36</v>
      </c>
    </row>
    <row r="186" spans="1:8" s="62" customFormat="1" ht="24">
      <c r="A186" s="56" t="str">
        <f>IF((LEN('Copy paste to Here'!G190))&gt;5,((CONCATENATE('Copy paste to Here'!G190," &amp; ",'Copy paste to Here'!D190,"  &amp;  ",'Copy paste to Here'!E190))),"Empty Cell")</f>
        <v>Premium PVD plated surgical steel circular barbell, 16g (1.2mm) with two 3mm balls &amp; Length: 8mm  &amp;  Color: Rose-gold</v>
      </c>
      <c r="B186" s="57" t="str">
        <f>'Copy paste to Here'!C190</f>
        <v>CBETB</v>
      </c>
      <c r="C186" s="57" t="s">
        <v>927</v>
      </c>
      <c r="D186" s="58">
        <f>Invoice!B190</f>
        <v>10</v>
      </c>
      <c r="E186" s="59">
        <f>'Shipping Invoice'!J190*$N$1</f>
        <v>0.59</v>
      </c>
      <c r="F186" s="59">
        <f t="shared" si="9"/>
        <v>5.8999999999999995</v>
      </c>
      <c r="G186" s="60">
        <f t="shared" si="7"/>
        <v>20.768000000000001</v>
      </c>
      <c r="H186" s="63">
        <f t="shared" si="8"/>
        <v>207.68</v>
      </c>
    </row>
    <row r="187" spans="1:8" s="62" customFormat="1" ht="24">
      <c r="A187" s="56" t="str">
        <f>IF((LEN('Copy paste to Here'!G191))&gt;5,((CONCATENATE('Copy paste to Here'!G191," &amp; ",'Copy paste to Here'!D191,"  &amp;  ",'Copy paste to Here'!E191))),"Empty Cell")</f>
        <v>Premium PVD plated surgical steel circular barbell, 16g (1.2mm) with two 3mm balls &amp; Length: 10mm  &amp;  Color: Gold</v>
      </c>
      <c r="B187" s="57" t="str">
        <f>'Copy paste to Here'!C191</f>
        <v>CBETB</v>
      </c>
      <c r="C187" s="57" t="s">
        <v>927</v>
      </c>
      <c r="D187" s="58">
        <f>Invoice!B191</f>
        <v>20</v>
      </c>
      <c r="E187" s="59">
        <f>'Shipping Invoice'!J191*$N$1</f>
        <v>0.59</v>
      </c>
      <c r="F187" s="59">
        <f t="shared" si="9"/>
        <v>11.799999999999999</v>
      </c>
      <c r="G187" s="60">
        <f t="shared" si="7"/>
        <v>20.768000000000001</v>
      </c>
      <c r="H187" s="63">
        <f t="shared" si="8"/>
        <v>415.36</v>
      </c>
    </row>
    <row r="188" spans="1:8" s="62" customFormat="1" ht="24">
      <c r="A188" s="56" t="str">
        <f>IF((LEN('Copy paste to Here'!G192))&gt;5,((CONCATENATE('Copy paste to Here'!G192," &amp; ",'Copy paste to Here'!D192,"  &amp;  ",'Copy paste to Here'!E192))),"Empty Cell")</f>
        <v>Premium PVD plated surgical steel circular barbell, 16g (1.2mm) with two 3mm balls &amp; Length: 10mm  &amp;  Color: Rose-gold</v>
      </c>
      <c r="B188" s="57" t="str">
        <f>'Copy paste to Here'!C192</f>
        <v>CBETB</v>
      </c>
      <c r="C188" s="57" t="s">
        <v>927</v>
      </c>
      <c r="D188" s="58">
        <f>Invoice!B192</f>
        <v>10</v>
      </c>
      <c r="E188" s="59">
        <f>'Shipping Invoice'!J192*$N$1</f>
        <v>0.59</v>
      </c>
      <c r="F188" s="59">
        <f t="shared" si="9"/>
        <v>5.8999999999999995</v>
      </c>
      <c r="G188" s="60">
        <f t="shared" si="7"/>
        <v>20.768000000000001</v>
      </c>
      <c r="H188" s="63">
        <f t="shared" si="8"/>
        <v>207.68</v>
      </c>
    </row>
    <row r="189" spans="1:8" s="62" customFormat="1" ht="24">
      <c r="A189" s="56" t="str">
        <f>IF((LEN('Copy paste to Here'!G193))&gt;5,((CONCATENATE('Copy paste to Here'!G193," &amp; ",'Copy paste to Here'!D193,"  &amp;  ",'Copy paste to Here'!E193))),"Empty Cell")</f>
        <v>Premium PVD plated surgical steel circular barbell, 16g (1.2mm) with two 3mm balls &amp; Length: 12mm  &amp;  Color: Rose-gold</v>
      </c>
      <c r="B189" s="57" t="str">
        <f>'Copy paste to Here'!C193</f>
        <v>CBETB</v>
      </c>
      <c r="C189" s="57" t="s">
        <v>927</v>
      </c>
      <c r="D189" s="58">
        <f>Invoice!B193</f>
        <v>10</v>
      </c>
      <c r="E189" s="59">
        <f>'Shipping Invoice'!J193*$N$1</f>
        <v>0.59</v>
      </c>
      <c r="F189" s="59">
        <f t="shared" si="9"/>
        <v>5.8999999999999995</v>
      </c>
      <c r="G189" s="60">
        <f t="shared" si="7"/>
        <v>20.768000000000001</v>
      </c>
      <c r="H189" s="63">
        <f t="shared" si="8"/>
        <v>207.68</v>
      </c>
    </row>
    <row r="190" spans="1:8" s="62" customFormat="1" ht="24">
      <c r="A190" s="56" t="str">
        <f>IF((LEN('Copy paste to Here'!G194))&gt;5,((CONCATENATE('Copy paste to Here'!G194," &amp; ",'Copy paste to Here'!D194,"  &amp;  ",'Copy paste to Here'!E194))),"Empty Cell")</f>
        <v>Premium PVD plated surgical steel circular barbell, 16g (1.2mm) with two 3mm cones &amp; Length: 6mm  &amp;  Color: Black</v>
      </c>
      <c r="B190" s="57" t="str">
        <f>'Copy paste to Here'!C194</f>
        <v>CBETCN</v>
      </c>
      <c r="C190" s="57" t="s">
        <v>930</v>
      </c>
      <c r="D190" s="58">
        <f>Invoice!B194</f>
        <v>10</v>
      </c>
      <c r="E190" s="59">
        <f>'Shipping Invoice'!J194*$N$1</f>
        <v>0.59</v>
      </c>
      <c r="F190" s="59">
        <f t="shared" si="9"/>
        <v>5.8999999999999995</v>
      </c>
      <c r="G190" s="60">
        <f t="shared" si="7"/>
        <v>20.768000000000001</v>
      </c>
      <c r="H190" s="63">
        <f t="shared" si="8"/>
        <v>207.68</v>
      </c>
    </row>
    <row r="191" spans="1:8" s="62" customFormat="1" ht="24">
      <c r="A191" s="56" t="str">
        <f>IF((LEN('Copy paste to Here'!G195))&gt;5,((CONCATENATE('Copy paste to Here'!G195," &amp; ",'Copy paste to Here'!D195,"  &amp;  ",'Copy paste to Here'!E195))),"Empty Cell")</f>
        <v>Premium PVD plated surgical steel circular barbell, 16g (1.2mm) with two 3mm cones &amp; Length: 6mm  &amp;  Color: Blue</v>
      </c>
      <c r="B191" s="57" t="str">
        <f>'Copy paste to Here'!C195</f>
        <v>CBETCN</v>
      </c>
      <c r="C191" s="57" t="s">
        <v>930</v>
      </c>
      <c r="D191" s="58">
        <f>Invoice!B195</f>
        <v>10</v>
      </c>
      <c r="E191" s="59">
        <f>'Shipping Invoice'!J195*$N$1</f>
        <v>0.59</v>
      </c>
      <c r="F191" s="59">
        <f t="shared" si="9"/>
        <v>5.8999999999999995</v>
      </c>
      <c r="G191" s="60">
        <f t="shared" si="7"/>
        <v>20.768000000000001</v>
      </c>
      <c r="H191" s="63">
        <f t="shared" si="8"/>
        <v>207.68</v>
      </c>
    </row>
    <row r="192" spans="1:8" s="62" customFormat="1" ht="24">
      <c r="A192" s="56" t="str">
        <f>IF((LEN('Copy paste to Here'!G196))&gt;5,((CONCATENATE('Copy paste to Here'!G196," &amp; ",'Copy paste to Here'!D196,"  &amp;  ",'Copy paste to Here'!E196))),"Empty Cell")</f>
        <v>Premium PVD plated surgical steel circular barbell, 16g (1.2mm) with two 3mm cones &amp; Length: 8mm  &amp;  Color: Black</v>
      </c>
      <c r="B192" s="57" t="str">
        <f>'Copy paste to Here'!C196</f>
        <v>CBETCN</v>
      </c>
      <c r="C192" s="57" t="s">
        <v>930</v>
      </c>
      <c r="D192" s="58">
        <f>Invoice!B196</f>
        <v>10</v>
      </c>
      <c r="E192" s="59">
        <f>'Shipping Invoice'!J196*$N$1</f>
        <v>0.59</v>
      </c>
      <c r="F192" s="59">
        <f t="shared" si="9"/>
        <v>5.8999999999999995</v>
      </c>
      <c r="G192" s="60">
        <f t="shared" si="7"/>
        <v>20.768000000000001</v>
      </c>
      <c r="H192" s="63">
        <f t="shared" si="8"/>
        <v>207.68</v>
      </c>
    </row>
    <row r="193" spans="1:8" s="62" customFormat="1" ht="24">
      <c r="A193" s="56" t="str">
        <f>IF((LEN('Copy paste to Here'!G197))&gt;5,((CONCATENATE('Copy paste to Here'!G197," &amp; ",'Copy paste to Here'!D197,"  &amp;  ",'Copy paste to Here'!E197))),"Empty Cell")</f>
        <v>Premium PVD plated surgical steel circular barbell, 16g (1.2mm) with two 3mm cones &amp; Length: 8mm  &amp;  Color: Blue</v>
      </c>
      <c r="B193" s="57" t="str">
        <f>'Copy paste to Here'!C197</f>
        <v>CBETCN</v>
      </c>
      <c r="C193" s="57" t="s">
        <v>930</v>
      </c>
      <c r="D193" s="58">
        <f>Invoice!B197</f>
        <v>10</v>
      </c>
      <c r="E193" s="59">
        <f>'Shipping Invoice'!J197*$N$1</f>
        <v>0.59</v>
      </c>
      <c r="F193" s="59">
        <f t="shared" si="9"/>
        <v>5.8999999999999995</v>
      </c>
      <c r="G193" s="60">
        <f t="shared" si="7"/>
        <v>20.768000000000001</v>
      </c>
      <c r="H193" s="63">
        <f t="shared" si="8"/>
        <v>207.68</v>
      </c>
    </row>
    <row r="194" spans="1:8" s="62" customFormat="1" ht="24">
      <c r="A194" s="56" t="str">
        <f>IF((LEN('Copy paste to Here'!G198))&gt;5,((CONCATENATE('Copy paste to Here'!G198," &amp; ",'Copy paste to Here'!D198,"  &amp;  ",'Copy paste to Here'!E198))),"Empty Cell")</f>
        <v>Premium PVD plated surgical steel circular barbell, 16g (1.2mm) with two 3mm cones &amp; Length: 10mm  &amp;  Color: Black</v>
      </c>
      <c r="B194" s="57" t="str">
        <f>'Copy paste to Here'!C198</f>
        <v>CBETCN</v>
      </c>
      <c r="C194" s="57" t="s">
        <v>930</v>
      </c>
      <c r="D194" s="58">
        <f>Invoice!B198</f>
        <v>10</v>
      </c>
      <c r="E194" s="59">
        <f>'Shipping Invoice'!J198*$N$1</f>
        <v>0.59</v>
      </c>
      <c r="F194" s="59">
        <f t="shared" si="9"/>
        <v>5.8999999999999995</v>
      </c>
      <c r="G194" s="60">
        <f t="shared" si="7"/>
        <v>20.768000000000001</v>
      </c>
      <c r="H194" s="63">
        <f t="shared" si="8"/>
        <v>207.68</v>
      </c>
    </row>
    <row r="195" spans="1:8" s="62" customFormat="1" ht="24">
      <c r="A195" s="56" t="str">
        <f>IF((LEN('Copy paste to Here'!G199))&gt;5,((CONCATENATE('Copy paste to Here'!G199," &amp; ",'Copy paste to Here'!D199,"  &amp;  ",'Copy paste to Here'!E199))),"Empty Cell")</f>
        <v>Premium PVD plated surgical steel circular barbell, 16g (1.2mm) with two 3mm cones &amp; Length: 10mm  &amp;  Color: Blue</v>
      </c>
      <c r="B195" s="57" t="str">
        <f>'Copy paste to Here'!C199</f>
        <v>CBETCN</v>
      </c>
      <c r="C195" s="57" t="s">
        <v>930</v>
      </c>
      <c r="D195" s="58">
        <f>Invoice!B199</f>
        <v>10</v>
      </c>
      <c r="E195" s="59">
        <f>'Shipping Invoice'!J199*$N$1</f>
        <v>0.59</v>
      </c>
      <c r="F195" s="59">
        <f t="shared" si="9"/>
        <v>5.8999999999999995</v>
      </c>
      <c r="G195" s="60">
        <f t="shared" si="7"/>
        <v>20.768000000000001</v>
      </c>
      <c r="H195" s="63">
        <f t="shared" si="8"/>
        <v>207.68</v>
      </c>
    </row>
    <row r="196" spans="1:8" s="62" customFormat="1" ht="25.5">
      <c r="A196" s="56" t="str">
        <f>IF((LEN('Copy paste to Here'!G200))&gt;5,((CONCATENATE('Copy paste to Here'!G200," &amp; ",'Copy paste to Here'!D200,"  &amp;  ",'Copy paste to Here'!E200))),"Empty Cell")</f>
        <v xml:space="preserve">PVD plated surgical steel circular barbell, 18g (1mm) with two 3mm cones &amp; Length: 8mm  &amp;  </v>
      </c>
      <c r="B196" s="57" t="str">
        <f>'Copy paste to Here'!C200</f>
        <v>CBETCN18</v>
      </c>
      <c r="C196" s="57" t="s">
        <v>933</v>
      </c>
      <c r="D196" s="58">
        <f>Invoice!B200</f>
        <v>20</v>
      </c>
      <c r="E196" s="59">
        <f>'Shipping Invoice'!J200*$N$1</f>
        <v>0.59</v>
      </c>
      <c r="F196" s="59">
        <f t="shared" si="9"/>
        <v>11.799999999999999</v>
      </c>
      <c r="G196" s="60">
        <f t="shared" si="7"/>
        <v>20.768000000000001</v>
      </c>
      <c r="H196" s="63">
        <f t="shared" si="8"/>
        <v>415.36</v>
      </c>
    </row>
    <row r="197" spans="1:8" s="62" customFormat="1" ht="25.5">
      <c r="A197" s="56" t="str">
        <f>IF((LEN('Copy paste to Here'!G201))&gt;5,((CONCATENATE('Copy paste to Here'!G201," &amp; ",'Copy paste to Here'!D201,"  &amp;  ",'Copy paste to Here'!E201))),"Empty Cell")</f>
        <v>Anodized 316L steel circular barbell, 16g (1.2mm) with two 3mm frosted steel balls &amp; Length: 8mm  &amp;  Color: Black anodized</v>
      </c>
      <c r="B197" s="57" t="str">
        <f>'Copy paste to Here'!C201</f>
        <v>CBETFO3</v>
      </c>
      <c r="C197" s="57" t="s">
        <v>936</v>
      </c>
      <c r="D197" s="58">
        <f>Invoice!B201</f>
        <v>10</v>
      </c>
      <c r="E197" s="59">
        <f>'Shipping Invoice'!J201*$N$1</f>
        <v>0.88</v>
      </c>
      <c r="F197" s="59">
        <f t="shared" si="9"/>
        <v>8.8000000000000007</v>
      </c>
      <c r="G197" s="60">
        <f t="shared" si="7"/>
        <v>30.976000000000003</v>
      </c>
      <c r="H197" s="63">
        <f t="shared" si="8"/>
        <v>309.76000000000005</v>
      </c>
    </row>
    <row r="198" spans="1:8" s="62" customFormat="1" ht="24">
      <c r="A198" s="56" t="str">
        <f>IF((LEN('Copy paste to Here'!G202))&gt;5,((CONCATENATE('Copy paste to Here'!G202," &amp; ",'Copy paste to Here'!D202,"  &amp;  ",'Copy paste to Here'!E202))),"Empty Cell")</f>
        <v xml:space="preserve">Surgical steel circular barbell, 12g (2mm) with two externally threaded 6mm balls &amp; Length: 12mm  &amp;  </v>
      </c>
      <c r="B198" s="57" t="str">
        <f>'Copy paste to Here'!C202</f>
        <v>CBR12B</v>
      </c>
      <c r="C198" s="57" t="s">
        <v>939</v>
      </c>
      <c r="D198" s="58">
        <f>Invoice!B202</f>
        <v>10</v>
      </c>
      <c r="E198" s="59">
        <f>'Shipping Invoice'!J202*$N$1</f>
        <v>0.55000000000000004</v>
      </c>
      <c r="F198" s="59">
        <f t="shared" si="9"/>
        <v>5.5</v>
      </c>
      <c r="G198" s="60">
        <f t="shared" si="7"/>
        <v>19.360000000000003</v>
      </c>
      <c r="H198" s="63">
        <f t="shared" si="8"/>
        <v>193.60000000000002</v>
      </c>
    </row>
    <row r="199" spans="1:8" s="62" customFormat="1" ht="24">
      <c r="A199" s="56" t="str">
        <f>IF((LEN('Copy paste to Here'!G203))&gt;5,((CONCATENATE('Copy paste to Here'!G203," &amp; ",'Copy paste to Here'!D203,"  &amp;  ",'Copy paste to Here'!E203))),"Empty Cell")</f>
        <v xml:space="preserve">Surgical steel circular barbell, 12g (2mm) with two externally threaded 6mm balls &amp; Length: 14mm  &amp;  </v>
      </c>
      <c r="B199" s="57" t="str">
        <f>'Copy paste to Here'!C203</f>
        <v>CBR12B</v>
      </c>
      <c r="C199" s="57" t="s">
        <v>939</v>
      </c>
      <c r="D199" s="58">
        <f>Invoice!B203</f>
        <v>10</v>
      </c>
      <c r="E199" s="59">
        <f>'Shipping Invoice'!J203*$N$1</f>
        <v>0.55000000000000004</v>
      </c>
      <c r="F199" s="59">
        <f t="shared" si="9"/>
        <v>5.5</v>
      </c>
      <c r="G199" s="60">
        <f t="shared" si="7"/>
        <v>19.360000000000003</v>
      </c>
      <c r="H199" s="63">
        <f t="shared" si="8"/>
        <v>193.60000000000002</v>
      </c>
    </row>
    <row r="200" spans="1:8" s="62" customFormat="1" ht="24">
      <c r="A200" s="56" t="str">
        <f>IF((LEN('Copy paste to Here'!G204))&gt;5,((CONCATENATE('Copy paste to Here'!G204," &amp; ",'Copy paste to Here'!D204,"  &amp;  ",'Copy paste to Here'!E204))),"Empty Cell")</f>
        <v xml:space="preserve">Surgical steel circular barbell, 12g (2mm) with two externally threaded 6mm balls &amp; Length: 16mm  &amp;  </v>
      </c>
      <c r="B200" s="57" t="str">
        <f>'Copy paste to Here'!C204</f>
        <v>CBR12B</v>
      </c>
      <c r="C200" s="57" t="s">
        <v>939</v>
      </c>
      <c r="D200" s="58">
        <f>Invoice!B204</f>
        <v>10</v>
      </c>
      <c r="E200" s="59">
        <f>'Shipping Invoice'!J204*$N$1</f>
        <v>0.55000000000000004</v>
      </c>
      <c r="F200" s="59">
        <f t="shared" si="9"/>
        <v>5.5</v>
      </c>
      <c r="G200" s="60">
        <f t="shared" si="7"/>
        <v>19.360000000000003</v>
      </c>
      <c r="H200" s="63">
        <f t="shared" si="8"/>
        <v>193.60000000000002</v>
      </c>
    </row>
    <row r="201" spans="1:8" s="62" customFormat="1" ht="24">
      <c r="A201" s="56" t="str">
        <f>IF((LEN('Copy paste to Here'!G205))&gt;5,((CONCATENATE('Copy paste to Here'!G205," &amp; ",'Copy paste to Here'!D205,"  &amp;  ",'Copy paste to Here'!E205))),"Empty Cell")</f>
        <v xml:space="preserve">Surgical steel circular barbell, 2g (6mm) with two internally threaded 10mm balls &amp; Length: 12mm  &amp;  </v>
      </c>
      <c r="B201" s="57" t="str">
        <f>'Copy paste to Here'!C205</f>
        <v>CBR2</v>
      </c>
      <c r="C201" s="57" t="s">
        <v>942</v>
      </c>
      <c r="D201" s="58">
        <f>Invoice!B205</f>
        <v>10</v>
      </c>
      <c r="E201" s="59">
        <f>'Shipping Invoice'!J205*$N$1</f>
        <v>3.29</v>
      </c>
      <c r="F201" s="59">
        <f t="shared" si="9"/>
        <v>32.9</v>
      </c>
      <c r="G201" s="60">
        <f t="shared" si="7"/>
        <v>115.80800000000001</v>
      </c>
      <c r="H201" s="63">
        <f t="shared" si="8"/>
        <v>1158.0800000000002</v>
      </c>
    </row>
    <row r="202" spans="1:8" s="62" customFormat="1" ht="24">
      <c r="A202" s="56" t="str">
        <f>IF((LEN('Copy paste to Here'!G206))&gt;5,((CONCATENATE('Copy paste to Here'!G206," &amp; ",'Copy paste to Here'!D206,"  &amp;  ",'Copy paste to Here'!E206))),"Empty Cell")</f>
        <v xml:space="preserve">Surgical steel circular barbell, 2g (6mm) with two internally threaded 10mm balls &amp; Length: 14mm  &amp;  </v>
      </c>
      <c r="B202" s="57" t="str">
        <f>'Copy paste to Here'!C206</f>
        <v>CBR2</v>
      </c>
      <c r="C202" s="57" t="s">
        <v>942</v>
      </c>
      <c r="D202" s="58">
        <f>Invoice!B206</f>
        <v>10</v>
      </c>
      <c r="E202" s="59">
        <f>'Shipping Invoice'!J206*$N$1</f>
        <v>3.29</v>
      </c>
      <c r="F202" s="59">
        <f t="shared" si="9"/>
        <v>32.9</v>
      </c>
      <c r="G202" s="60">
        <f t="shared" si="7"/>
        <v>115.80800000000001</v>
      </c>
      <c r="H202" s="63">
        <f t="shared" si="8"/>
        <v>1158.0800000000002</v>
      </c>
    </row>
    <row r="203" spans="1:8" s="62" customFormat="1" ht="24">
      <c r="A203" s="56" t="str">
        <f>IF((LEN('Copy paste to Here'!G207))&gt;5,((CONCATENATE('Copy paste to Here'!G207," &amp; ",'Copy paste to Here'!D207,"  &amp;  ",'Copy paste to Here'!E207))),"Empty Cell")</f>
        <v xml:space="preserve">Surgical steel circular barbell, 2g (6mm) with two internally threaded 10mm balls &amp; Length: 16mm  &amp;  </v>
      </c>
      <c r="B203" s="57" t="str">
        <f>'Copy paste to Here'!C207</f>
        <v>CBR2</v>
      </c>
      <c r="C203" s="57" t="s">
        <v>942</v>
      </c>
      <c r="D203" s="58">
        <f>Invoice!B207</f>
        <v>10</v>
      </c>
      <c r="E203" s="59">
        <f>'Shipping Invoice'!J207*$N$1</f>
        <v>3.29</v>
      </c>
      <c r="F203" s="59">
        <f t="shared" si="9"/>
        <v>32.9</v>
      </c>
      <c r="G203" s="60">
        <f t="shared" si="7"/>
        <v>115.80800000000001</v>
      </c>
      <c r="H203" s="63">
        <f t="shared" si="8"/>
        <v>1158.0800000000002</v>
      </c>
    </row>
    <row r="204" spans="1:8" s="62" customFormat="1" ht="24">
      <c r="A204" s="56" t="str">
        <f>IF((LEN('Copy paste to Here'!G208))&gt;5,((CONCATENATE('Copy paste to Here'!G208," &amp; ",'Copy paste to Here'!D208,"  &amp;  ",'Copy paste to Here'!E208))),"Empty Cell")</f>
        <v xml:space="preserve">Surgical steel circular barbell, 2g (6mm) with two internally threaded 10mm balls &amp; Length: 19mm  &amp;  </v>
      </c>
      <c r="B204" s="57" t="str">
        <f>'Copy paste to Here'!C208</f>
        <v>CBR2</v>
      </c>
      <c r="C204" s="57" t="s">
        <v>942</v>
      </c>
      <c r="D204" s="58">
        <f>Invoice!B208</f>
        <v>10</v>
      </c>
      <c r="E204" s="59">
        <f>'Shipping Invoice'!J208*$N$1</f>
        <v>3.29</v>
      </c>
      <c r="F204" s="59">
        <f t="shared" si="9"/>
        <v>32.9</v>
      </c>
      <c r="G204" s="60">
        <f t="shared" si="7"/>
        <v>115.80800000000001</v>
      </c>
      <c r="H204" s="63">
        <f t="shared" si="8"/>
        <v>1158.0800000000002</v>
      </c>
    </row>
    <row r="205" spans="1:8" s="62" customFormat="1" ht="25.5">
      <c r="A205" s="56" t="str">
        <f>IF((LEN('Copy paste to Here'!G209))&gt;5,((CONCATENATE('Copy paste to Here'!G209," &amp; ",'Copy paste to Here'!D209,"  &amp;  ",'Copy paste to Here'!E209))),"Empty Cell")</f>
        <v xml:space="preserve">Surgical steel circular barbell, 10g (2.5mm) with two internally threaded 6mm cones &amp; Length: 12mm  &amp;  </v>
      </c>
      <c r="B205" s="57" t="str">
        <f>'Copy paste to Here'!C209</f>
        <v>CBRCN10</v>
      </c>
      <c r="C205" s="57" t="s">
        <v>945</v>
      </c>
      <c r="D205" s="58">
        <f>Invoice!B209</f>
        <v>10</v>
      </c>
      <c r="E205" s="59">
        <f>'Shipping Invoice'!J209*$N$1</f>
        <v>0.89</v>
      </c>
      <c r="F205" s="59">
        <f t="shared" si="9"/>
        <v>8.9</v>
      </c>
      <c r="G205" s="60">
        <f t="shared" si="7"/>
        <v>31.328000000000003</v>
      </c>
      <c r="H205" s="63">
        <f t="shared" si="8"/>
        <v>313.28000000000003</v>
      </c>
    </row>
    <row r="206" spans="1:8" s="62" customFormat="1" ht="25.5">
      <c r="A206" s="56" t="str">
        <f>IF((LEN('Copy paste to Here'!G210))&gt;5,((CONCATENATE('Copy paste to Here'!G210," &amp; ",'Copy paste to Here'!D210,"  &amp;  ",'Copy paste to Here'!E210))),"Empty Cell")</f>
        <v xml:space="preserve">Surgical steel circular barbell, 10g (2.5mm) with two internally threaded 6mm cones &amp; Length: 14mm  &amp;  </v>
      </c>
      <c r="B206" s="57" t="str">
        <f>'Copy paste to Here'!C210</f>
        <v>CBRCN10</v>
      </c>
      <c r="C206" s="57" t="s">
        <v>945</v>
      </c>
      <c r="D206" s="58">
        <f>Invoice!B210</f>
        <v>10</v>
      </c>
      <c r="E206" s="59">
        <f>'Shipping Invoice'!J210*$N$1</f>
        <v>0.89</v>
      </c>
      <c r="F206" s="59">
        <f t="shared" si="9"/>
        <v>8.9</v>
      </c>
      <c r="G206" s="60">
        <f t="shared" si="7"/>
        <v>31.328000000000003</v>
      </c>
      <c r="H206" s="63">
        <f t="shared" si="8"/>
        <v>313.28000000000003</v>
      </c>
    </row>
    <row r="207" spans="1:8" s="62" customFormat="1" ht="25.5">
      <c r="A207" s="56" t="str">
        <f>IF((LEN('Copy paste to Here'!G211))&gt;5,((CONCATENATE('Copy paste to Here'!G211," &amp; ",'Copy paste to Here'!D211,"  &amp;  ",'Copy paste to Here'!E211))),"Empty Cell")</f>
        <v xml:space="preserve">Surgical steel circular barbell, 12g (2mm) with two external threaded 5mm cones &amp; Length: 11mm  &amp;  </v>
      </c>
      <c r="B207" s="57" t="str">
        <f>'Copy paste to Here'!C211</f>
        <v>CBRCN12</v>
      </c>
      <c r="C207" s="57" t="s">
        <v>948</v>
      </c>
      <c r="D207" s="58">
        <f>Invoice!B211</f>
        <v>10</v>
      </c>
      <c r="E207" s="59">
        <f>'Shipping Invoice'!J211*$N$1</f>
        <v>0.59</v>
      </c>
      <c r="F207" s="59">
        <f t="shared" si="9"/>
        <v>5.8999999999999995</v>
      </c>
      <c r="G207" s="60">
        <f t="shared" si="7"/>
        <v>20.768000000000001</v>
      </c>
      <c r="H207" s="63">
        <f t="shared" si="8"/>
        <v>207.68</v>
      </c>
    </row>
    <row r="208" spans="1:8" s="62" customFormat="1" ht="25.5">
      <c r="A208" s="56" t="str">
        <f>IF((LEN('Copy paste to Here'!G212))&gt;5,((CONCATENATE('Copy paste to Here'!G212," &amp; ",'Copy paste to Here'!D212,"  &amp;  ",'Copy paste to Here'!E212))),"Empty Cell")</f>
        <v xml:space="preserve">Surgical steel circular barbell, 12g (2mm) with two external threaded 5mm cones &amp; Length: 12mm  &amp;  </v>
      </c>
      <c r="B208" s="57" t="str">
        <f>'Copy paste to Here'!C212</f>
        <v>CBRCN12</v>
      </c>
      <c r="C208" s="57" t="s">
        <v>948</v>
      </c>
      <c r="D208" s="58">
        <f>Invoice!B212</f>
        <v>10</v>
      </c>
      <c r="E208" s="59">
        <f>'Shipping Invoice'!J212*$N$1</f>
        <v>0.59</v>
      </c>
      <c r="F208" s="59">
        <f t="shared" si="9"/>
        <v>5.8999999999999995</v>
      </c>
      <c r="G208" s="60">
        <f t="shared" si="7"/>
        <v>20.768000000000001</v>
      </c>
      <c r="H208" s="63">
        <f t="shared" si="8"/>
        <v>207.68</v>
      </c>
    </row>
    <row r="209" spans="1:8" s="62" customFormat="1" ht="24">
      <c r="A209" s="56" t="str">
        <f>IF((LEN('Copy paste to Here'!G213))&gt;5,((CONCATENATE('Copy paste to Here'!G213," &amp; ",'Copy paste to Here'!D213,"  &amp;  ",'Copy paste to Here'!E213))),"Empty Cell")</f>
        <v>Anodized surgical steel circular barbell, 14g (1.6mm) with two 4mm balls &amp; Length: 8mm  &amp;  Color: Rose-gold</v>
      </c>
      <c r="B209" s="57" t="str">
        <f>'Copy paste to Here'!C213</f>
        <v>CBTB4</v>
      </c>
      <c r="C209" s="57" t="s">
        <v>951</v>
      </c>
      <c r="D209" s="58">
        <f>Invoice!B213</f>
        <v>10</v>
      </c>
      <c r="E209" s="59">
        <f>'Shipping Invoice'!J213*$N$1</f>
        <v>0.64</v>
      </c>
      <c r="F209" s="59">
        <f t="shared" si="9"/>
        <v>6.4</v>
      </c>
      <c r="G209" s="60">
        <f t="shared" si="7"/>
        <v>22.528000000000002</v>
      </c>
      <c r="H209" s="63">
        <f t="shared" si="8"/>
        <v>225.28000000000003</v>
      </c>
    </row>
    <row r="210" spans="1:8" s="62" customFormat="1" ht="24">
      <c r="A210" s="56" t="str">
        <f>IF((LEN('Copy paste to Here'!G214))&gt;5,((CONCATENATE('Copy paste to Here'!G214," &amp; ",'Copy paste to Here'!D214,"  &amp;  ",'Copy paste to Here'!E214))),"Empty Cell")</f>
        <v>Anodized surgical steel circular barbell, 14g (1.6mm) with two 4mm balls &amp; Length: 10mm  &amp;  Color: Rainbow</v>
      </c>
      <c r="B210" s="57" t="str">
        <f>'Copy paste to Here'!C214</f>
        <v>CBTB4</v>
      </c>
      <c r="C210" s="57" t="s">
        <v>951</v>
      </c>
      <c r="D210" s="58">
        <f>Invoice!B214</f>
        <v>10</v>
      </c>
      <c r="E210" s="59">
        <f>'Shipping Invoice'!J214*$N$1</f>
        <v>0.64</v>
      </c>
      <c r="F210" s="59">
        <f t="shared" si="9"/>
        <v>6.4</v>
      </c>
      <c r="G210" s="60">
        <f t="shared" si="7"/>
        <v>22.528000000000002</v>
      </c>
      <c r="H210" s="63">
        <f t="shared" si="8"/>
        <v>225.28000000000003</v>
      </c>
    </row>
    <row r="211" spans="1:8" s="62" customFormat="1" ht="24">
      <c r="A211" s="56" t="str">
        <f>IF((LEN('Copy paste to Here'!G215))&gt;5,((CONCATENATE('Copy paste to Here'!G215," &amp; ",'Copy paste to Here'!D215,"  &amp;  ",'Copy paste to Here'!E215))),"Empty Cell")</f>
        <v>Anodized surgical steel circular barbell, 14g (1.6mm) with two 4mm balls &amp; Length: 10mm  &amp;  Color: Rose-gold</v>
      </c>
      <c r="B211" s="57" t="str">
        <f>'Copy paste to Here'!C215</f>
        <v>CBTB4</v>
      </c>
      <c r="C211" s="57" t="s">
        <v>951</v>
      </c>
      <c r="D211" s="58">
        <f>Invoice!B215</f>
        <v>10</v>
      </c>
      <c r="E211" s="59">
        <f>'Shipping Invoice'!J215*$N$1</f>
        <v>0.64</v>
      </c>
      <c r="F211" s="59">
        <f t="shared" ref="F211:F274" si="10">D211*E211</f>
        <v>6.4</v>
      </c>
      <c r="G211" s="60">
        <f t="shared" ref="G211:G274" si="11">E211*$E$14</f>
        <v>22.528000000000002</v>
      </c>
      <c r="H211" s="63">
        <f t="shared" ref="H211:H274" si="12">D211*G211</f>
        <v>225.28000000000003</v>
      </c>
    </row>
    <row r="212" spans="1:8" s="62" customFormat="1" ht="24">
      <c r="A212" s="56" t="str">
        <f>IF((LEN('Copy paste to Here'!G216))&gt;5,((CONCATENATE('Copy paste to Here'!G216," &amp; ",'Copy paste to Here'!D216,"  &amp;  ",'Copy paste to Here'!E216))),"Empty Cell")</f>
        <v>Anodized surgical steel circular barbell, 14g (1.6mm) with two 4mm balls &amp; Length: 12mm  &amp;  Color: Rainbow</v>
      </c>
      <c r="B212" s="57" t="str">
        <f>'Copy paste to Here'!C216</f>
        <v>CBTB4</v>
      </c>
      <c r="C212" s="57" t="s">
        <v>951</v>
      </c>
      <c r="D212" s="58">
        <f>Invoice!B216</f>
        <v>10</v>
      </c>
      <c r="E212" s="59">
        <f>'Shipping Invoice'!J216*$N$1</f>
        <v>0.64</v>
      </c>
      <c r="F212" s="59">
        <f t="shared" si="10"/>
        <v>6.4</v>
      </c>
      <c r="G212" s="60">
        <f t="shared" si="11"/>
        <v>22.528000000000002</v>
      </c>
      <c r="H212" s="63">
        <f t="shared" si="12"/>
        <v>225.28000000000003</v>
      </c>
    </row>
    <row r="213" spans="1:8" s="62" customFormat="1" ht="24">
      <c r="A213" s="56" t="str">
        <f>IF((LEN('Copy paste to Here'!G217))&gt;5,((CONCATENATE('Copy paste to Here'!G217," &amp; ",'Copy paste to Here'!D217,"  &amp;  ",'Copy paste to Here'!E217))),"Empty Cell")</f>
        <v>Anodized surgical steel circular barbell, 14g (1.6mm) with two 4mm balls &amp; Length: 12mm  &amp;  Color: Rose-gold</v>
      </c>
      <c r="B213" s="57" t="str">
        <f>'Copy paste to Here'!C217</f>
        <v>CBTB4</v>
      </c>
      <c r="C213" s="57" t="s">
        <v>951</v>
      </c>
      <c r="D213" s="58">
        <f>Invoice!B217</f>
        <v>10</v>
      </c>
      <c r="E213" s="59">
        <f>'Shipping Invoice'!J217*$N$1</f>
        <v>0.64</v>
      </c>
      <c r="F213" s="59">
        <f t="shared" si="10"/>
        <v>6.4</v>
      </c>
      <c r="G213" s="60">
        <f t="shared" si="11"/>
        <v>22.528000000000002</v>
      </c>
      <c r="H213" s="63">
        <f t="shared" si="12"/>
        <v>225.28000000000003</v>
      </c>
    </row>
    <row r="214" spans="1:8" s="62" customFormat="1" ht="24">
      <c r="A214" s="56" t="str">
        <f>IF((LEN('Copy paste to Here'!G218))&gt;5,((CONCATENATE('Copy paste to Here'!G218," &amp; ",'Copy paste to Here'!D218,"  &amp;  ",'Copy paste to Here'!E218))),"Empty Cell")</f>
        <v>Anodized surgical steel circular barbell, 14g (1.6mm) with two 4mm balls &amp; Length: 14mm  &amp;  Color: Blue</v>
      </c>
      <c r="B214" s="57" t="str">
        <f>'Copy paste to Here'!C218</f>
        <v>CBTB4</v>
      </c>
      <c r="C214" s="57" t="s">
        <v>951</v>
      </c>
      <c r="D214" s="58">
        <f>Invoice!B218</f>
        <v>10</v>
      </c>
      <c r="E214" s="59">
        <f>'Shipping Invoice'!J218*$N$1</f>
        <v>0.64</v>
      </c>
      <c r="F214" s="59">
        <f t="shared" si="10"/>
        <v>6.4</v>
      </c>
      <c r="G214" s="60">
        <f t="shared" si="11"/>
        <v>22.528000000000002</v>
      </c>
      <c r="H214" s="63">
        <f t="shared" si="12"/>
        <v>225.28000000000003</v>
      </c>
    </row>
    <row r="215" spans="1:8" s="62" customFormat="1" ht="24">
      <c r="A215" s="56" t="str">
        <f>IF((LEN('Copy paste to Here'!G219))&gt;5,((CONCATENATE('Copy paste to Here'!G219," &amp; ",'Copy paste to Here'!D219,"  &amp;  ",'Copy paste to Here'!E219))),"Empty Cell")</f>
        <v>Anodized surgical steel circular barbell, 14g (1.6mm) with two 4mm balls &amp; Length: 14mm  &amp;  Color: Rainbow</v>
      </c>
      <c r="B215" s="57" t="str">
        <f>'Copy paste to Here'!C219</f>
        <v>CBTB4</v>
      </c>
      <c r="C215" s="57" t="s">
        <v>951</v>
      </c>
      <c r="D215" s="58">
        <f>Invoice!B219</f>
        <v>10</v>
      </c>
      <c r="E215" s="59">
        <f>'Shipping Invoice'!J219*$N$1</f>
        <v>0.64</v>
      </c>
      <c r="F215" s="59">
        <f t="shared" si="10"/>
        <v>6.4</v>
      </c>
      <c r="G215" s="60">
        <f t="shared" si="11"/>
        <v>22.528000000000002</v>
      </c>
      <c r="H215" s="63">
        <f t="shared" si="12"/>
        <v>225.28000000000003</v>
      </c>
    </row>
    <row r="216" spans="1:8" s="62" customFormat="1" ht="24">
      <c r="A216" s="56" t="str">
        <f>IF((LEN('Copy paste to Here'!G220))&gt;5,((CONCATENATE('Copy paste to Here'!G220," &amp; ",'Copy paste to Here'!D220,"  &amp;  ",'Copy paste to Here'!E220))),"Empty Cell")</f>
        <v>Anodized surgical steel circular barbell, 14g (1.6mm) with two 4mm balls &amp; Length: 14mm  &amp;  Color: Rose-gold</v>
      </c>
      <c r="B216" s="57" t="str">
        <f>'Copy paste to Here'!C220</f>
        <v>CBTB4</v>
      </c>
      <c r="C216" s="57" t="s">
        <v>951</v>
      </c>
      <c r="D216" s="58">
        <f>Invoice!B220</f>
        <v>10</v>
      </c>
      <c r="E216" s="59">
        <f>'Shipping Invoice'!J220*$N$1</f>
        <v>0.64</v>
      </c>
      <c r="F216" s="59">
        <f t="shared" si="10"/>
        <v>6.4</v>
      </c>
      <c r="G216" s="60">
        <f t="shared" si="11"/>
        <v>22.528000000000002</v>
      </c>
      <c r="H216" s="63">
        <f t="shared" si="12"/>
        <v>225.28000000000003</v>
      </c>
    </row>
    <row r="217" spans="1:8" s="62" customFormat="1" ht="36">
      <c r="A217" s="56" t="str">
        <f>IF((LEN('Copy paste to Here'!G221))&gt;5,((CONCATENATE('Copy paste to Here'!G221," &amp; ",'Copy paste to Here'!D221,"  &amp;  ",'Copy paste to Here'!E221))),"Empty Cell")</f>
        <v>Black PVD plated surgical steel circular barbell, 12g (2mm) with two external threading 5mm cones &amp; Length: 10mm  &amp;  Color: Black</v>
      </c>
      <c r="B217" s="57" t="str">
        <f>'Copy paste to Here'!C221</f>
        <v>CBTCN12</v>
      </c>
      <c r="C217" s="57" t="s">
        <v>954</v>
      </c>
      <c r="D217" s="58">
        <f>Invoice!B221</f>
        <v>5</v>
      </c>
      <c r="E217" s="59">
        <f>'Shipping Invoice'!J221*$N$1</f>
        <v>0.99</v>
      </c>
      <c r="F217" s="59">
        <f t="shared" si="10"/>
        <v>4.95</v>
      </c>
      <c r="G217" s="60">
        <f t="shared" si="11"/>
        <v>34.847999999999999</v>
      </c>
      <c r="H217" s="63">
        <f t="shared" si="12"/>
        <v>174.24</v>
      </c>
    </row>
    <row r="218" spans="1:8" s="62" customFormat="1" ht="36">
      <c r="A218" s="56" t="str">
        <f>IF((LEN('Copy paste to Here'!G222))&gt;5,((CONCATENATE('Copy paste to Here'!G222," &amp; ",'Copy paste to Here'!D222,"  &amp;  ",'Copy paste to Here'!E222))),"Empty Cell")</f>
        <v>Black PVD plated surgical steel circular barbell, 12g (2mm) with two external threading 5mm cones &amp; Length: 10mm  &amp;  Color: Gold</v>
      </c>
      <c r="B218" s="57" t="str">
        <f>'Copy paste to Here'!C222</f>
        <v>CBTCN12</v>
      </c>
      <c r="C218" s="57" t="s">
        <v>954</v>
      </c>
      <c r="D218" s="58">
        <f>Invoice!B222</f>
        <v>5</v>
      </c>
      <c r="E218" s="59">
        <f>'Shipping Invoice'!J222*$N$1</f>
        <v>0.99</v>
      </c>
      <c r="F218" s="59">
        <f t="shared" si="10"/>
        <v>4.95</v>
      </c>
      <c r="G218" s="60">
        <f t="shared" si="11"/>
        <v>34.847999999999999</v>
      </c>
      <c r="H218" s="63">
        <f t="shared" si="12"/>
        <v>174.24</v>
      </c>
    </row>
    <row r="219" spans="1:8" s="62" customFormat="1" ht="36">
      <c r="A219" s="56" t="str">
        <f>IF((LEN('Copy paste to Here'!G223))&gt;5,((CONCATENATE('Copy paste to Here'!G223," &amp; ",'Copy paste to Here'!D223,"  &amp;  ",'Copy paste to Here'!E223))),"Empty Cell")</f>
        <v>Black PVD plated surgical steel circular barbell, 12g (2mm) with two external threading 5mm cones &amp; Length: 12mm  &amp;  Color: Gold</v>
      </c>
      <c r="B219" s="57" t="str">
        <f>'Copy paste to Here'!C223</f>
        <v>CBTCN12</v>
      </c>
      <c r="C219" s="57" t="s">
        <v>954</v>
      </c>
      <c r="D219" s="58">
        <f>Invoice!B223</f>
        <v>5</v>
      </c>
      <c r="E219" s="59">
        <f>'Shipping Invoice'!J223*$N$1</f>
        <v>0.99</v>
      </c>
      <c r="F219" s="59">
        <f t="shared" si="10"/>
        <v>4.95</v>
      </c>
      <c r="G219" s="60">
        <f t="shared" si="11"/>
        <v>34.847999999999999</v>
      </c>
      <c r="H219" s="63">
        <f t="shared" si="12"/>
        <v>174.24</v>
      </c>
    </row>
    <row r="220" spans="1:8" s="62" customFormat="1" ht="36">
      <c r="A220" s="56" t="str">
        <f>IF((LEN('Copy paste to Here'!G224))&gt;5,((CONCATENATE('Copy paste to Here'!G224," &amp; ",'Copy paste to Here'!D224,"  &amp;  ",'Copy paste to Here'!E224))),"Empty Cell")</f>
        <v>Black PVD plated surgical steel circular barbell, 12g (2mm) with two external threading 5mm cones &amp; Length: 14mm  &amp;  Color: Black</v>
      </c>
      <c r="B220" s="57" t="str">
        <f>'Copy paste to Here'!C224</f>
        <v>CBTCN12</v>
      </c>
      <c r="C220" s="57" t="s">
        <v>954</v>
      </c>
      <c r="D220" s="58">
        <f>Invoice!B224</f>
        <v>5</v>
      </c>
      <c r="E220" s="59">
        <f>'Shipping Invoice'!J224*$N$1</f>
        <v>0.99</v>
      </c>
      <c r="F220" s="59">
        <f t="shared" si="10"/>
        <v>4.95</v>
      </c>
      <c r="G220" s="60">
        <f t="shared" si="11"/>
        <v>34.847999999999999</v>
      </c>
      <c r="H220" s="63">
        <f t="shared" si="12"/>
        <v>174.24</v>
      </c>
    </row>
    <row r="221" spans="1:8" s="62" customFormat="1" ht="36">
      <c r="A221" s="56" t="str">
        <f>IF((LEN('Copy paste to Here'!G225))&gt;5,((CONCATENATE('Copy paste to Here'!G225," &amp; ",'Copy paste to Here'!D225,"  &amp;  ",'Copy paste to Here'!E225))),"Empty Cell")</f>
        <v>Anodized 316L surgical steel circular barbell, 14g (1.6mm) with two 4mm frosted steel balls &amp; Length: 8mm  &amp;  Color: Black anodized</v>
      </c>
      <c r="B221" s="57" t="str">
        <f>'Copy paste to Here'!C225</f>
        <v>CBTFO4</v>
      </c>
      <c r="C221" s="57" t="s">
        <v>957</v>
      </c>
      <c r="D221" s="58">
        <f>Invoice!B225</f>
        <v>10</v>
      </c>
      <c r="E221" s="59">
        <f>'Shipping Invoice'!J225*$N$1</f>
        <v>0.92</v>
      </c>
      <c r="F221" s="59">
        <f t="shared" si="10"/>
        <v>9.2000000000000011</v>
      </c>
      <c r="G221" s="60">
        <f t="shared" si="11"/>
        <v>32.384000000000007</v>
      </c>
      <c r="H221" s="63">
        <f t="shared" si="12"/>
        <v>323.84000000000009</v>
      </c>
    </row>
    <row r="222" spans="1:8" s="62" customFormat="1" ht="36">
      <c r="A222" s="56" t="str">
        <f>IF((LEN('Copy paste to Here'!G226))&gt;5,((CONCATENATE('Copy paste to Here'!G226," &amp; ",'Copy paste to Here'!D226,"  &amp;  ",'Copy paste to Here'!E226))),"Empty Cell")</f>
        <v>Anodized 316L surgical steel circular barbell, 14g (1.6mm) with two 4mm frosted steel balls &amp; Length: 10mm  &amp;  Color: Black anodized</v>
      </c>
      <c r="B222" s="57" t="str">
        <f>'Copy paste to Here'!C226</f>
        <v>CBTFO4</v>
      </c>
      <c r="C222" s="57" t="s">
        <v>957</v>
      </c>
      <c r="D222" s="58">
        <f>Invoice!B226</f>
        <v>10</v>
      </c>
      <c r="E222" s="59">
        <f>'Shipping Invoice'!J226*$N$1</f>
        <v>0.92</v>
      </c>
      <c r="F222" s="59">
        <f t="shared" si="10"/>
        <v>9.2000000000000011</v>
      </c>
      <c r="G222" s="60">
        <f t="shared" si="11"/>
        <v>32.384000000000007</v>
      </c>
      <c r="H222" s="63">
        <f t="shared" si="12"/>
        <v>323.84000000000009</v>
      </c>
    </row>
    <row r="223" spans="1:8" s="62" customFormat="1" ht="24">
      <c r="A223" s="56" t="str">
        <f>IF((LEN('Copy paste to Here'!G227))&gt;5,((CONCATENATE('Copy paste to Here'!G227," &amp; ",'Copy paste to Here'!D227,"  &amp;  ",'Copy paste to Here'!E227))),"Empty Cell")</f>
        <v xml:space="preserve">Rose gold PVD plated 316L steel circular barbell, 14g (1.6mm) with two 4mm balls &amp; Length: 10mm  &amp;  </v>
      </c>
      <c r="B223" s="57" t="str">
        <f>'Copy paste to Here'!C227</f>
        <v>CBTTB4</v>
      </c>
      <c r="C223" s="57" t="s">
        <v>960</v>
      </c>
      <c r="D223" s="58">
        <f>Invoice!B227</f>
        <v>10</v>
      </c>
      <c r="E223" s="59">
        <f>'Shipping Invoice'!J227*$N$1</f>
        <v>0.64</v>
      </c>
      <c r="F223" s="59">
        <f t="shared" si="10"/>
        <v>6.4</v>
      </c>
      <c r="G223" s="60">
        <f t="shared" si="11"/>
        <v>22.528000000000002</v>
      </c>
      <c r="H223" s="63">
        <f t="shared" si="12"/>
        <v>225.28000000000003</v>
      </c>
    </row>
    <row r="224" spans="1:8" s="62" customFormat="1" ht="24">
      <c r="A224" s="56" t="str">
        <f>IF((LEN('Copy paste to Here'!G228))&gt;5,((CONCATENATE('Copy paste to Here'!G228," &amp; ",'Copy paste to Here'!D228,"  &amp;  ",'Copy paste to Here'!E228))),"Empty Cell")</f>
        <v xml:space="preserve">Rose gold PVD plated 316L steel circular barbell, 14g (1.6mm) with two 4mm bezel set jewel balls &amp; Length: 8mm  &amp;  </v>
      </c>
      <c r="B224" s="57" t="str">
        <f>'Copy paste to Here'!C228</f>
        <v>CBTTC4</v>
      </c>
      <c r="C224" s="57" t="s">
        <v>963</v>
      </c>
      <c r="D224" s="58">
        <f>Invoice!B228</f>
        <v>10</v>
      </c>
      <c r="E224" s="59">
        <f>'Shipping Invoice'!J228*$N$1</f>
        <v>1.49</v>
      </c>
      <c r="F224" s="59">
        <f t="shared" si="10"/>
        <v>14.9</v>
      </c>
      <c r="G224" s="60">
        <f t="shared" si="11"/>
        <v>52.448</v>
      </c>
      <c r="H224" s="63">
        <f t="shared" si="12"/>
        <v>524.48</v>
      </c>
    </row>
    <row r="225" spans="1:8" s="62" customFormat="1" ht="24">
      <c r="A225" s="56" t="str">
        <f>IF((LEN('Copy paste to Here'!G229))&gt;5,((CONCATENATE('Copy paste to Here'!G229," &amp; ",'Copy paste to Here'!D229,"  &amp;  ",'Copy paste to Here'!E229))),"Empty Cell")</f>
        <v xml:space="preserve">Rose gold PVD plated 316L steel circular barbell, 14g (1.6mm) with two 4mm bezel set jewel balls &amp; Length: 10mm  &amp;  </v>
      </c>
      <c r="B225" s="57" t="str">
        <f>'Copy paste to Here'!C229</f>
        <v>CBTTC4</v>
      </c>
      <c r="C225" s="57" t="s">
        <v>963</v>
      </c>
      <c r="D225" s="58">
        <f>Invoice!B229</f>
        <v>10</v>
      </c>
      <c r="E225" s="59">
        <f>'Shipping Invoice'!J229*$N$1</f>
        <v>1.49</v>
      </c>
      <c r="F225" s="59">
        <f t="shared" si="10"/>
        <v>14.9</v>
      </c>
      <c r="G225" s="60">
        <f t="shared" si="11"/>
        <v>52.448</v>
      </c>
      <c r="H225" s="63">
        <f t="shared" si="12"/>
        <v>524.48</v>
      </c>
    </row>
    <row r="226" spans="1:8" s="62" customFormat="1" ht="24">
      <c r="A226" s="56" t="str">
        <f>IF((LEN('Copy paste to Here'!G230))&gt;5,((CONCATENATE('Copy paste to Here'!G230," &amp; ",'Copy paste to Here'!D230,"  &amp;  ",'Copy paste to Here'!E230))),"Empty Cell")</f>
        <v xml:space="preserve">Rose gold PVD plated 316L steel circular barbell, 14g (1.6mm) with two 4mm bezel set jewel balls &amp; Length: 12mm  &amp;  </v>
      </c>
      <c r="B226" s="57" t="str">
        <f>'Copy paste to Here'!C230</f>
        <v>CBTTC4</v>
      </c>
      <c r="C226" s="57" t="s">
        <v>963</v>
      </c>
      <c r="D226" s="58">
        <f>Invoice!B230</f>
        <v>10</v>
      </c>
      <c r="E226" s="59">
        <f>'Shipping Invoice'!J230*$N$1</f>
        <v>1.49</v>
      </c>
      <c r="F226" s="59">
        <f t="shared" si="10"/>
        <v>14.9</v>
      </c>
      <c r="G226" s="60">
        <f t="shared" si="11"/>
        <v>52.448</v>
      </c>
      <c r="H226" s="63">
        <f t="shared" si="12"/>
        <v>524.48</v>
      </c>
    </row>
    <row r="227" spans="1:8" s="62" customFormat="1" ht="24">
      <c r="A227" s="56" t="str">
        <f>IF((LEN('Copy paste to Here'!G231))&gt;5,((CONCATENATE('Copy paste to Here'!G231," &amp; ",'Copy paste to Here'!D231,"  &amp;  ",'Copy paste to Here'!E231))),"Empty Cell")</f>
        <v xml:space="preserve">Rose gold PVD plated 316L steel circular barbell, 14g (1.6mm) with two 4mm bezel set jewel balls &amp; Length: 14mm  &amp;  </v>
      </c>
      <c r="B227" s="57" t="str">
        <f>'Copy paste to Here'!C231</f>
        <v>CBTTC4</v>
      </c>
      <c r="C227" s="57" t="s">
        <v>963</v>
      </c>
      <c r="D227" s="58">
        <f>Invoice!B231</f>
        <v>8</v>
      </c>
      <c r="E227" s="59">
        <f>'Shipping Invoice'!J231*$N$1</f>
        <v>1.49</v>
      </c>
      <c r="F227" s="59">
        <f t="shared" si="10"/>
        <v>11.92</v>
      </c>
      <c r="G227" s="60">
        <f t="shared" si="11"/>
        <v>52.448</v>
      </c>
      <c r="H227" s="63">
        <f t="shared" si="12"/>
        <v>419.584</v>
      </c>
    </row>
    <row r="228" spans="1:8" s="62" customFormat="1" ht="25.5">
      <c r="A228" s="56" t="str">
        <f>IF((LEN('Copy paste to Here'!G232))&gt;5,((CONCATENATE('Copy paste to Here'!G232," &amp; ",'Copy paste to Here'!D232,"  &amp;  ",'Copy paste to Here'!E232))),"Empty Cell")</f>
        <v xml:space="preserve">Rose gold PVD plated 316L steel circular barbell, 14g (1.6mm) with two 3mm cones &amp; Length: 8mm  &amp;  </v>
      </c>
      <c r="B228" s="57" t="str">
        <f>'Copy paste to Here'!C232</f>
        <v>CBTTCNS</v>
      </c>
      <c r="C228" s="57" t="s">
        <v>966</v>
      </c>
      <c r="D228" s="58">
        <f>Invoice!B232</f>
        <v>10</v>
      </c>
      <c r="E228" s="59">
        <f>'Shipping Invoice'!J232*$N$1</f>
        <v>0.68</v>
      </c>
      <c r="F228" s="59">
        <f t="shared" si="10"/>
        <v>6.8000000000000007</v>
      </c>
      <c r="G228" s="60">
        <f t="shared" si="11"/>
        <v>23.936000000000003</v>
      </c>
      <c r="H228" s="63">
        <f t="shared" si="12"/>
        <v>239.36000000000004</v>
      </c>
    </row>
    <row r="229" spans="1:8" s="62" customFormat="1" ht="25.5">
      <c r="A229" s="56" t="str">
        <f>IF((LEN('Copy paste to Here'!G233))&gt;5,((CONCATENATE('Copy paste to Here'!G233," &amp; ",'Copy paste to Here'!D233,"  &amp;  ",'Copy paste to Here'!E233))),"Empty Cell")</f>
        <v xml:space="preserve">Rose gold PVD plated 316L steel circular barbell, 14g (1.6mm) with two 3mm cones &amp; Length: 10mm  &amp;  </v>
      </c>
      <c r="B229" s="57" t="str">
        <f>'Copy paste to Here'!C233</f>
        <v>CBTTCNS</v>
      </c>
      <c r="C229" s="57" t="s">
        <v>966</v>
      </c>
      <c r="D229" s="58">
        <f>Invoice!B233</f>
        <v>10</v>
      </c>
      <c r="E229" s="59">
        <f>'Shipping Invoice'!J233*$N$1</f>
        <v>0.68</v>
      </c>
      <c r="F229" s="59">
        <f t="shared" si="10"/>
        <v>6.8000000000000007</v>
      </c>
      <c r="G229" s="60">
        <f t="shared" si="11"/>
        <v>23.936000000000003</v>
      </c>
      <c r="H229" s="63">
        <f t="shared" si="12"/>
        <v>239.36000000000004</v>
      </c>
    </row>
    <row r="230" spans="1:8" s="62" customFormat="1" ht="24">
      <c r="A230" s="56" t="str">
        <f>IF((LEN('Copy paste to Here'!G234))&gt;5,((CONCATENATE('Copy paste to Here'!G234," &amp; ",'Copy paste to Here'!D234,"  &amp;  ",'Copy paste to Here'!E234))),"Empty Cell")</f>
        <v xml:space="preserve">Areng wood single flare flesh tunnel with rubber O-ring &amp; Gauge: 5mm  &amp;  </v>
      </c>
      <c r="B230" s="57" t="str">
        <f>'Copy paste to Here'!C234</f>
        <v>DPARR</v>
      </c>
      <c r="C230" s="57" t="s">
        <v>969</v>
      </c>
      <c r="D230" s="58">
        <f>Invoice!B234</f>
        <v>6</v>
      </c>
      <c r="E230" s="59">
        <f>'Shipping Invoice'!J234*$N$1</f>
        <v>1.19</v>
      </c>
      <c r="F230" s="59">
        <f t="shared" si="10"/>
        <v>7.14</v>
      </c>
      <c r="G230" s="60">
        <f t="shared" si="11"/>
        <v>41.887999999999998</v>
      </c>
      <c r="H230" s="63">
        <f t="shared" si="12"/>
        <v>251.32799999999997</v>
      </c>
    </row>
    <row r="231" spans="1:8" s="62" customFormat="1" ht="24">
      <c r="A231" s="56" t="str">
        <f>IF((LEN('Copy paste to Here'!G235))&gt;5,((CONCATENATE('Copy paste to Here'!G235," &amp; ",'Copy paste to Here'!D235,"  &amp;  ",'Copy paste to Here'!E235))),"Empty Cell")</f>
        <v xml:space="preserve">Areng wood single flare flesh tunnel with rubber O-ring &amp; Gauge: 6mm  &amp;  </v>
      </c>
      <c r="B231" s="57" t="str">
        <f>'Copy paste to Here'!C235</f>
        <v>DPARR</v>
      </c>
      <c r="C231" s="57" t="s">
        <v>971</v>
      </c>
      <c r="D231" s="58">
        <f>Invoice!B235</f>
        <v>6</v>
      </c>
      <c r="E231" s="59">
        <f>'Shipping Invoice'!J235*$N$1</f>
        <v>1.24</v>
      </c>
      <c r="F231" s="59">
        <f t="shared" si="10"/>
        <v>7.4399999999999995</v>
      </c>
      <c r="G231" s="60">
        <f t="shared" si="11"/>
        <v>43.648000000000003</v>
      </c>
      <c r="H231" s="63">
        <f t="shared" si="12"/>
        <v>261.88800000000003</v>
      </c>
    </row>
    <row r="232" spans="1:8" s="62" customFormat="1" ht="25.5">
      <c r="A232" s="56" t="str">
        <f>IF((LEN('Copy paste to Here'!G236))&gt;5,((CONCATENATE('Copy paste to Here'!G236," &amp; ",'Copy paste to Here'!D236,"  &amp;  ",'Copy paste to Here'!E236))),"Empty Cell")</f>
        <v xml:space="preserve">Areng wood single flare flesh tunnel with rubber O-ring &amp; Gauge: 10mm  &amp;  </v>
      </c>
      <c r="B232" s="57" t="str">
        <f>'Copy paste to Here'!C236</f>
        <v>DPARR</v>
      </c>
      <c r="C232" s="57" t="s">
        <v>973</v>
      </c>
      <c r="D232" s="58">
        <f>Invoice!B236</f>
        <v>6</v>
      </c>
      <c r="E232" s="59">
        <f>'Shipping Invoice'!J236*$N$1</f>
        <v>1.39</v>
      </c>
      <c r="F232" s="59">
        <f t="shared" si="10"/>
        <v>8.34</v>
      </c>
      <c r="G232" s="60">
        <f t="shared" si="11"/>
        <v>48.927999999999997</v>
      </c>
      <c r="H232" s="63">
        <f t="shared" si="12"/>
        <v>293.56799999999998</v>
      </c>
    </row>
    <row r="233" spans="1:8" s="62" customFormat="1" ht="24">
      <c r="A233" s="56" t="str">
        <f>IF((LEN('Copy paste to Here'!G237))&gt;5,((CONCATENATE('Copy paste to Here'!G237," &amp; ",'Copy paste to Here'!D237,"  &amp;  ",'Copy paste to Here'!E237))),"Empty Cell")</f>
        <v xml:space="preserve">High polished surgical steel double flared flesh tunnel - size 12g to 2'' (2mm - 52mm) &amp; Gauge: 22mm  &amp;  </v>
      </c>
      <c r="B233" s="57" t="str">
        <f>'Copy paste to Here'!C237</f>
        <v>DPG</v>
      </c>
      <c r="C233" s="57" t="s">
        <v>975</v>
      </c>
      <c r="D233" s="58">
        <f>Invoice!B237</f>
        <v>10</v>
      </c>
      <c r="E233" s="59">
        <f>'Shipping Invoice'!J237*$N$1</f>
        <v>1.59</v>
      </c>
      <c r="F233" s="59">
        <f t="shared" si="10"/>
        <v>15.9</v>
      </c>
      <c r="G233" s="60">
        <f t="shared" si="11"/>
        <v>55.968000000000011</v>
      </c>
      <c r="H233" s="63">
        <f t="shared" si="12"/>
        <v>559.68000000000006</v>
      </c>
    </row>
    <row r="234" spans="1:8" s="62" customFormat="1" ht="25.5">
      <c r="A234" s="56" t="str">
        <f>IF((LEN('Copy paste to Here'!G238))&gt;5,((CONCATENATE('Copy paste to Here'!G238," &amp; ",'Copy paste to Here'!D238,"  &amp;  ",'Copy paste to Here'!E238))),"Empty Cell")</f>
        <v xml:space="preserve">Double flare jack fruit wood flesh tunnel &amp; Gauge: 14mm  &amp;  </v>
      </c>
      <c r="B234" s="57" t="str">
        <f>'Copy paste to Here'!C238</f>
        <v>DPWJ</v>
      </c>
      <c r="C234" s="57" t="s">
        <v>977</v>
      </c>
      <c r="D234" s="58">
        <f>Invoice!B238</f>
        <v>10</v>
      </c>
      <c r="E234" s="59">
        <f>'Shipping Invoice'!J238*$N$1</f>
        <v>1.39</v>
      </c>
      <c r="F234" s="59">
        <f t="shared" si="10"/>
        <v>13.899999999999999</v>
      </c>
      <c r="G234" s="60">
        <f t="shared" si="11"/>
        <v>48.927999999999997</v>
      </c>
      <c r="H234" s="63">
        <f t="shared" si="12"/>
        <v>489.28</v>
      </c>
    </row>
    <row r="235" spans="1:8" s="62" customFormat="1">
      <c r="A235" s="56" t="str">
        <f>IF((LEN('Copy paste to Here'!G239))&gt;5,((CONCATENATE('Copy paste to Here'!G239," &amp; ",'Copy paste to Here'!D239,"  &amp;  ",'Copy paste to Here'!E239))),"Empty Cell")</f>
        <v xml:space="preserve">Double flare jack fruit wood flesh tunnel &amp; Gauge: 25mm  &amp;  </v>
      </c>
      <c r="B235" s="57" t="str">
        <f>'Copy paste to Here'!C239</f>
        <v>DPWJ</v>
      </c>
      <c r="C235" s="57" t="s">
        <v>980</v>
      </c>
      <c r="D235" s="58">
        <f>Invoice!B239</f>
        <v>10</v>
      </c>
      <c r="E235" s="59">
        <f>'Shipping Invoice'!J239*$N$1</f>
        <v>2.2400000000000002</v>
      </c>
      <c r="F235" s="59">
        <f t="shared" si="10"/>
        <v>22.400000000000002</v>
      </c>
      <c r="G235" s="60">
        <f t="shared" si="11"/>
        <v>78.848000000000013</v>
      </c>
      <c r="H235" s="63">
        <f t="shared" si="12"/>
        <v>788.48000000000013</v>
      </c>
    </row>
    <row r="236" spans="1:8" s="62" customFormat="1" ht="25.5">
      <c r="A236" s="56" t="str">
        <f>IF((LEN('Copy paste to Here'!G240))&gt;5,((CONCATENATE('Copy paste to Here'!G240," &amp; ",'Copy paste to Here'!D240,"  &amp;  ",'Copy paste to Here'!E240))),"Empty Cell")</f>
        <v xml:space="preserve">XL size Jack fruit wood double flare flesh tunnel &amp; Gauge: 28mm  &amp;  </v>
      </c>
      <c r="B236" s="57" t="str">
        <f>'Copy paste to Here'!C240</f>
        <v>DPWJXL</v>
      </c>
      <c r="C236" s="57" t="s">
        <v>982</v>
      </c>
      <c r="D236" s="58">
        <f>Invoice!B240</f>
        <v>10</v>
      </c>
      <c r="E236" s="59">
        <f>'Shipping Invoice'!J240*$N$1</f>
        <v>2.29</v>
      </c>
      <c r="F236" s="59">
        <f t="shared" si="10"/>
        <v>22.9</v>
      </c>
      <c r="G236" s="60">
        <f t="shared" si="11"/>
        <v>80.608000000000004</v>
      </c>
      <c r="H236" s="63">
        <f t="shared" si="12"/>
        <v>806.08</v>
      </c>
    </row>
    <row r="237" spans="1:8" s="62" customFormat="1" ht="25.5">
      <c r="A237" s="56" t="str">
        <f>IF((LEN('Copy paste to Here'!G241))&gt;5,((CONCATENATE('Copy paste to Here'!G241," &amp; ",'Copy paste to Here'!D241,"  &amp;  ",'Copy paste to Here'!E241))),"Empty Cell")</f>
        <v xml:space="preserve">XL size Jack fruit wood double flare flesh tunnel &amp; Gauge: 52mm  &amp;  </v>
      </c>
      <c r="B237" s="57" t="str">
        <f>'Copy paste to Here'!C241</f>
        <v>DPWJXL</v>
      </c>
      <c r="C237" s="57" t="s">
        <v>985</v>
      </c>
      <c r="D237" s="58">
        <f>Invoice!B241</f>
        <v>2</v>
      </c>
      <c r="E237" s="59">
        <f>'Shipping Invoice'!J241*$N$1</f>
        <v>4.1399999999999997</v>
      </c>
      <c r="F237" s="59">
        <f t="shared" si="10"/>
        <v>8.2799999999999994</v>
      </c>
      <c r="G237" s="60">
        <f t="shared" si="11"/>
        <v>145.72800000000001</v>
      </c>
      <c r="H237" s="63">
        <f t="shared" si="12"/>
        <v>291.45600000000002</v>
      </c>
    </row>
    <row r="238" spans="1:8" s="62" customFormat="1" ht="25.5">
      <c r="A238" s="56" t="str">
        <f>IF((LEN('Copy paste to Here'!G242))&gt;5,((CONCATENATE('Copy paste to Here'!G242," &amp; ",'Copy paste to Here'!D242,"  &amp;  ",'Copy paste to Here'!E242))),"Empty Cell")</f>
        <v xml:space="preserve">Crocodile wood double flared flesh tunnel &amp; Gauge: 12mm  &amp;  </v>
      </c>
      <c r="B238" s="57" t="str">
        <f>'Copy paste to Here'!C242</f>
        <v>DPWY</v>
      </c>
      <c r="C238" s="57" t="s">
        <v>988</v>
      </c>
      <c r="D238" s="58">
        <f>Invoice!B242</f>
        <v>10</v>
      </c>
      <c r="E238" s="59">
        <f>'Shipping Invoice'!J242*$N$1</f>
        <v>1.29</v>
      </c>
      <c r="F238" s="59">
        <f t="shared" si="10"/>
        <v>12.9</v>
      </c>
      <c r="G238" s="60">
        <f t="shared" si="11"/>
        <v>45.408000000000008</v>
      </c>
      <c r="H238" s="63">
        <f t="shared" si="12"/>
        <v>454.0800000000001</v>
      </c>
    </row>
    <row r="239" spans="1:8" s="62" customFormat="1" ht="25.5">
      <c r="A239" s="56" t="str">
        <f>IF((LEN('Copy paste to Here'!G243))&gt;5,((CONCATENATE('Copy paste to Here'!G243," &amp; ",'Copy paste to Here'!D243,"  &amp;  ",'Copy paste to Here'!E243))),"Empty Cell")</f>
        <v xml:space="preserve">Crocodile wood double flared flesh tunnel &amp; Gauge: 14mm  &amp;  </v>
      </c>
      <c r="B239" s="57" t="str">
        <f>'Copy paste to Here'!C243</f>
        <v>DPWY</v>
      </c>
      <c r="C239" s="57" t="s">
        <v>990</v>
      </c>
      <c r="D239" s="58">
        <f>Invoice!B243</f>
        <v>10</v>
      </c>
      <c r="E239" s="59">
        <f>'Shipping Invoice'!J243*$N$1</f>
        <v>1.39</v>
      </c>
      <c r="F239" s="59">
        <f t="shared" si="10"/>
        <v>13.899999999999999</v>
      </c>
      <c r="G239" s="60">
        <f t="shared" si="11"/>
        <v>48.927999999999997</v>
      </c>
      <c r="H239" s="63">
        <f t="shared" si="12"/>
        <v>489.28</v>
      </c>
    </row>
    <row r="240" spans="1:8" s="62" customFormat="1" ht="25.5">
      <c r="A240" s="56" t="str">
        <f>IF((LEN('Copy paste to Here'!G244))&gt;5,((CONCATENATE('Copy paste to Here'!G244," &amp; ",'Copy paste to Here'!D244,"  &amp;  ",'Copy paste to Here'!E244))),"Empty Cell")</f>
        <v xml:space="preserve">Crocodile wood double flared flesh tunnel &amp; Gauge: 20mm  &amp;  </v>
      </c>
      <c r="B240" s="57" t="str">
        <f>'Copy paste to Here'!C244</f>
        <v>DPWY</v>
      </c>
      <c r="C240" s="57" t="s">
        <v>991</v>
      </c>
      <c r="D240" s="58">
        <f>Invoice!B244</f>
        <v>6</v>
      </c>
      <c r="E240" s="59">
        <f>'Shipping Invoice'!J244*$N$1</f>
        <v>1.79</v>
      </c>
      <c r="F240" s="59">
        <f t="shared" si="10"/>
        <v>10.74</v>
      </c>
      <c r="G240" s="60">
        <f t="shared" si="11"/>
        <v>63.00800000000001</v>
      </c>
      <c r="H240" s="63">
        <f t="shared" si="12"/>
        <v>378.04800000000006</v>
      </c>
    </row>
    <row r="241" spans="1:8" s="62" customFormat="1">
      <c r="A241" s="56" t="str">
        <f>IF((LEN('Copy paste to Here'!G245))&gt;5,((CONCATENATE('Copy paste to Here'!G245," &amp; ",'Copy paste to Here'!D245,"  &amp;  ",'Copy paste to Here'!E245))),"Empty Cell")</f>
        <v xml:space="preserve">Crocodile wood double flared flesh tunnel &amp; Gauge: 25mm  &amp;  </v>
      </c>
      <c r="B241" s="57" t="str">
        <f>'Copy paste to Here'!C245</f>
        <v>DPWY</v>
      </c>
      <c r="C241" s="57" t="s">
        <v>992</v>
      </c>
      <c r="D241" s="58">
        <f>Invoice!B245</f>
        <v>6</v>
      </c>
      <c r="E241" s="59">
        <f>'Shipping Invoice'!J245*$N$1</f>
        <v>2.09</v>
      </c>
      <c r="F241" s="59">
        <f t="shared" si="10"/>
        <v>12.54</v>
      </c>
      <c r="G241" s="60">
        <f t="shared" si="11"/>
        <v>73.567999999999998</v>
      </c>
      <c r="H241" s="63">
        <f t="shared" si="12"/>
        <v>441.40800000000002</v>
      </c>
    </row>
    <row r="242" spans="1:8" s="62" customFormat="1" ht="25.5">
      <c r="A242" s="56" t="str">
        <f>IF((LEN('Copy paste to Here'!G246))&gt;5,((CONCATENATE('Copy paste to Here'!G246," &amp; ",'Copy paste to Here'!D246,"  &amp;  ",'Copy paste to Here'!E246))),"Empty Cell")</f>
        <v>PVD plated surgical steel double flared flesh tunnel - 12g (2mm) to 2'' (52mm) &amp; Gauge: 18mm  &amp;  Color: Black</v>
      </c>
      <c r="B242" s="57" t="str">
        <f>'Copy paste to Here'!C246</f>
        <v>DTPG</v>
      </c>
      <c r="C242" s="57" t="s">
        <v>994</v>
      </c>
      <c r="D242" s="58">
        <f>Invoice!B246</f>
        <v>6</v>
      </c>
      <c r="E242" s="59">
        <f>'Shipping Invoice'!J246*$N$1</f>
        <v>1.99</v>
      </c>
      <c r="F242" s="59">
        <f t="shared" si="10"/>
        <v>11.94</v>
      </c>
      <c r="G242" s="60">
        <f t="shared" si="11"/>
        <v>70.048000000000002</v>
      </c>
      <c r="H242" s="63">
        <f t="shared" si="12"/>
        <v>420.28800000000001</v>
      </c>
    </row>
    <row r="243" spans="1:8" s="62" customFormat="1" ht="24">
      <c r="A243" s="56" t="str">
        <f>IF((LEN('Copy paste to Here'!G247))&gt;5,((CONCATENATE('Copy paste to Here'!G247," &amp; ",'Copy paste to Here'!D247,"  &amp;  ",'Copy paste to Here'!E247))),"Empty Cell")</f>
        <v>PVD plated surgical steel double flared flesh tunnel - 12g (2mm) to 2'' (52mm) &amp; Gauge: 22mm  &amp;  Color: Gold</v>
      </c>
      <c r="B243" s="57" t="str">
        <f>'Copy paste to Here'!C247</f>
        <v>DTPG</v>
      </c>
      <c r="C243" s="57" t="s">
        <v>995</v>
      </c>
      <c r="D243" s="58">
        <f>Invoice!B247</f>
        <v>6</v>
      </c>
      <c r="E243" s="59">
        <f>'Shipping Invoice'!J247*$N$1</f>
        <v>2.64</v>
      </c>
      <c r="F243" s="59">
        <f t="shared" si="10"/>
        <v>15.84</v>
      </c>
      <c r="G243" s="60">
        <f t="shared" si="11"/>
        <v>92.928000000000011</v>
      </c>
      <c r="H243" s="63">
        <f t="shared" si="12"/>
        <v>557.5680000000001</v>
      </c>
    </row>
    <row r="244" spans="1:8" s="62" customFormat="1" ht="24">
      <c r="A244" s="56" t="str">
        <f>IF((LEN('Copy paste to Here'!G248))&gt;5,((CONCATENATE('Copy paste to Here'!G248," &amp; ",'Copy paste to Here'!D248,"  &amp;  ",'Copy paste to Here'!E248))),"Empty Cell")</f>
        <v xml:space="preserve">Rose gold PVD plated surgical steel double flared flesh tunnel &amp; Gauge: 10mm  &amp;  </v>
      </c>
      <c r="B244" s="57" t="str">
        <f>'Copy paste to Here'!C248</f>
        <v>DTTPG</v>
      </c>
      <c r="C244" s="57" t="s">
        <v>997</v>
      </c>
      <c r="D244" s="58">
        <f>Invoice!B248</f>
        <v>10</v>
      </c>
      <c r="E244" s="59">
        <f>'Shipping Invoice'!J248*$N$1</f>
        <v>1.36</v>
      </c>
      <c r="F244" s="59">
        <f t="shared" si="10"/>
        <v>13.600000000000001</v>
      </c>
      <c r="G244" s="60">
        <f t="shared" si="11"/>
        <v>47.872000000000007</v>
      </c>
      <c r="H244" s="63">
        <f t="shared" si="12"/>
        <v>478.72000000000008</v>
      </c>
    </row>
    <row r="245" spans="1:8" s="62" customFormat="1" ht="25.5">
      <c r="A245" s="56" t="str">
        <f>IF((LEN('Copy paste to Here'!G249))&gt;5,((CONCATENATE('Copy paste to Here'!G249," &amp; ",'Copy paste to Here'!D249,"  &amp;  ",'Copy paste to Here'!E249))),"Empty Cell")</f>
        <v xml:space="preserve">Rose gold PVD plated surgical steel double flared flesh tunnel &amp; Gauge: 20mm  &amp;  </v>
      </c>
      <c r="B245" s="57" t="str">
        <f>'Copy paste to Here'!C249</f>
        <v>DTTPG</v>
      </c>
      <c r="C245" s="57" t="s">
        <v>999</v>
      </c>
      <c r="D245" s="58">
        <f>Invoice!B249</f>
        <v>10</v>
      </c>
      <c r="E245" s="59">
        <f>'Shipping Invoice'!J249*$N$1</f>
        <v>2.52</v>
      </c>
      <c r="F245" s="59">
        <f t="shared" si="10"/>
        <v>25.2</v>
      </c>
      <c r="G245" s="60">
        <f t="shared" si="11"/>
        <v>88.704000000000008</v>
      </c>
      <c r="H245" s="63">
        <f t="shared" si="12"/>
        <v>887.04000000000008</v>
      </c>
    </row>
    <row r="246" spans="1:8" s="62" customFormat="1" ht="24">
      <c r="A246" s="56" t="str">
        <f>IF((LEN('Copy paste to Here'!G250))&gt;5,((CONCATENATE('Copy paste to Here'!G250," &amp; ",'Copy paste to Here'!D250,"  &amp;  ",'Copy paste to Here'!E250))),"Empty Cell")</f>
        <v xml:space="preserve">Surgical steel clip-on fake helix clip in a double hoop design in 14g (1.6mm ) &amp;   &amp;  </v>
      </c>
      <c r="B246" s="57" t="str">
        <f>'Copy paste to Here'!C250</f>
        <v>ECF</v>
      </c>
      <c r="C246" s="57" t="s">
        <v>1001</v>
      </c>
      <c r="D246" s="58">
        <f>Invoice!B250</f>
        <v>50</v>
      </c>
      <c r="E246" s="59">
        <f>'Shipping Invoice'!J250*$N$1</f>
        <v>0.79</v>
      </c>
      <c r="F246" s="59">
        <f t="shared" si="10"/>
        <v>39.5</v>
      </c>
      <c r="G246" s="60">
        <f t="shared" si="11"/>
        <v>27.808000000000003</v>
      </c>
      <c r="H246" s="63">
        <f t="shared" si="12"/>
        <v>1390.4</v>
      </c>
    </row>
    <row r="247" spans="1:8" s="62" customFormat="1" ht="24">
      <c r="A247" s="56" t="str">
        <f>IF((LEN('Copy paste to Here'!G251))&gt;5,((CONCATENATE('Copy paste to Here'!G251," &amp; ",'Copy paste to Here'!D251,"  &amp;  ",'Copy paste to Here'!E251))),"Empty Cell")</f>
        <v xml:space="preserve">One pair of luxury 925 sterling silver casting ear studs with round prong set AAA grade CZ stone &amp; Size: 3mm  &amp;  </v>
      </c>
      <c r="B247" s="57" t="str">
        <f>'Copy paste to Here'!C251</f>
        <v>ECRZA</v>
      </c>
      <c r="C247" s="57" t="s">
        <v>1004</v>
      </c>
      <c r="D247" s="58">
        <f>Invoice!B251</f>
        <v>20</v>
      </c>
      <c r="E247" s="59">
        <f>'Shipping Invoice'!J251*$N$1</f>
        <v>2.73</v>
      </c>
      <c r="F247" s="59">
        <f t="shared" si="10"/>
        <v>54.6</v>
      </c>
      <c r="G247" s="60">
        <f t="shared" si="11"/>
        <v>96.096000000000004</v>
      </c>
      <c r="H247" s="63">
        <f t="shared" si="12"/>
        <v>1921.92</v>
      </c>
    </row>
    <row r="248" spans="1:8" s="62" customFormat="1" ht="24">
      <c r="A248" s="56" t="str">
        <f>IF((LEN('Copy paste to Here'!G252))&gt;5,((CONCATENATE('Copy paste to Here'!G252," &amp; ",'Copy paste to Here'!D252,"  &amp;  ",'Copy paste to Here'!E252))),"Empty Cell")</f>
        <v xml:space="preserve">One pair of luxury 925 sterling silver casting ear studs with round prong set AAA grade CZ stone &amp; Size: 4mm  &amp;  </v>
      </c>
      <c r="B248" s="57" t="str">
        <f>'Copy paste to Here'!C252</f>
        <v>ECRZA</v>
      </c>
      <c r="C248" s="57" t="s">
        <v>1006</v>
      </c>
      <c r="D248" s="58">
        <f>Invoice!B252</f>
        <v>20</v>
      </c>
      <c r="E248" s="59">
        <f>'Shipping Invoice'!J252*$N$1</f>
        <v>2.84</v>
      </c>
      <c r="F248" s="59">
        <f t="shared" si="10"/>
        <v>56.8</v>
      </c>
      <c r="G248" s="60">
        <f t="shared" si="11"/>
        <v>99.968000000000004</v>
      </c>
      <c r="H248" s="63">
        <f t="shared" si="12"/>
        <v>1999.3600000000001</v>
      </c>
    </row>
    <row r="249" spans="1:8" s="62" customFormat="1" ht="24">
      <c r="A249" s="56" t="str">
        <f>IF((LEN('Copy paste to Here'!G253))&gt;5,((CONCATENATE('Copy paste to Here'!G253," &amp; ",'Copy paste to Here'!D253,"  &amp;  ",'Copy paste to Here'!E253))),"Empty Cell")</f>
        <v xml:space="preserve">One pair of luxury 925 sterling silver casting ear studs with round prong set AAA grade CZ stone &amp; Size: 5mm  &amp;  </v>
      </c>
      <c r="B249" s="57" t="str">
        <f>'Copy paste to Here'!C253</f>
        <v>ECRZA</v>
      </c>
      <c r="C249" s="57" t="s">
        <v>1008</v>
      </c>
      <c r="D249" s="58">
        <f>Invoice!B253</f>
        <v>20</v>
      </c>
      <c r="E249" s="59">
        <f>'Shipping Invoice'!J253*$N$1</f>
        <v>3.31</v>
      </c>
      <c r="F249" s="59">
        <f t="shared" si="10"/>
        <v>66.2</v>
      </c>
      <c r="G249" s="60">
        <f t="shared" si="11"/>
        <v>116.51200000000001</v>
      </c>
      <c r="H249" s="63">
        <f t="shared" si="12"/>
        <v>2330.2400000000002</v>
      </c>
    </row>
    <row r="250" spans="1:8" s="62" customFormat="1" ht="24">
      <c r="A250" s="56" t="str">
        <f>IF((LEN('Copy paste to Here'!G254))&gt;5,((CONCATENATE('Copy paste to Here'!G254," &amp; ",'Copy paste to Here'!D254,"  &amp;  ",'Copy paste to Here'!E254))),"Empty Cell")</f>
        <v xml:space="preserve">One pair of luxury 925 sterling silver casting ear studs with round prong set AAA grade CZ stone &amp; Size: 6mm  &amp;  </v>
      </c>
      <c r="B250" s="57" t="str">
        <f>'Copy paste to Here'!C254</f>
        <v>ECRZA</v>
      </c>
      <c r="C250" s="57" t="s">
        <v>1010</v>
      </c>
      <c r="D250" s="58">
        <f>Invoice!B254</f>
        <v>10</v>
      </c>
      <c r="E250" s="59">
        <f>'Shipping Invoice'!J254*$N$1</f>
        <v>3.81</v>
      </c>
      <c r="F250" s="59">
        <f t="shared" si="10"/>
        <v>38.1</v>
      </c>
      <c r="G250" s="60">
        <f t="shared" si="11"/>
        <v>134.11200000000002</v>
      </c>
      <c r="H250" s="63">
        <f t="shared" si="12"/>
        <v>1341.1200000000003</v>
      </c>
    </row>
    <row r="251" spans="1:8" s="62" customFormat="1" ht="24">
      <c r="A251" s="56" t="str">
        <f>IF((LEN('Copy paste to Here'!G255))&gt;5,((CONCATENATE('Copy paste to Here'!G255," &amp; ",'Copy paste to Here'!D255,"  &amp;  ",'Copy paste to Here'!E255))),"Empty Cell")</f>
        <v xml:space="preserve">Pair of stainless steel earring studs with black star on white background logo &amp; Size: 10mm  &amp;  </v>
      </c>
      <c r="B251" s="57" t="str">
        <f>'Copy paste to Here'!C255</f>
        <v>ER199</v>
      </c>
      <c r="C251" s="57" t="s">
        <v>1012</v>
      </c>
      <c r="D251" s="58">
        <f>Invoice!B255</f>
        <v>20</v>
      </c>
      <c r="E251" s="59">
        <f>'Shipping Invoice'!J255*$N$1</f>
        <v>0.69</v>
      </c>
      <c r="F251" s="59">
        <f t="shared" si="10"/>
        <v>13.799999999999999</v>
      </c>
      <c r="G251" s="60">
        <f t="shared" si="11"/>
        <v>24.288</v>
      </c>
      <c r="H251" s="63">
        <f t="shared" si="12"/>
        <v>485.76</v>
      </c>
    </row>
    <row r="252" spans="1:8" s="62" customFormat="1" ht="24">
      <c r="A252" s="56" t="str">
        <f>IF((LEN('Copy paste to Here'!G256))&gt;5,((CONCATENATE('Copy paste to Here'!G256," &amp; ",'Copy paste to Here'!D256,"  &amp;  ",'Copy paste to Here'!E256))),"Empty Cell")</f>
        <v>Pair of stainless steel earring studs with leopard fur logo &amp; Size: 8mm  &amp;  Color: # 6 in picture</v>
      </c>
      <c r="B252" s="57" t="str">
        <f>'Copy paste to Here'!C256</f>
        <v>ER242</v>
      </c>
      <c r="C252" s="57" t="s">
        <v>1015</v>
      </c>
      <c r="D252" s="58">
        <f>Invoice!B256</f>
        <v>10</v>
      </c>
      <c r="E252" s="59">
        <f>'Shipping Invoice'!J256*$N$1</f>
        <v>0.69</v>
      </c>
      <c r="F252" s="59">
        <f t="shared" si="10"/>
        <v>6.8999999999999995</v>
      </c>
      <c r="G252" s="60">
        <f t="shared" si="11"/>
        <v>24.288</v>
      </c>
      <c r="H252" s="63">
        <f t="shared" si="12"/>
        <v>242.88</v>
      </c>
    </row>
    <row r="253" spans="1:8" s="62" customFormat="1" ht="24">
      <c r="A253" s="56" t="str">
        <f>IF((LEN('Copy paste to Here'!G257))&gt;5,((CONCATENATE('Copy paste to Here'!G257," &amp; ",'Copy paste to Here'!D257,"  &amp;  ",'Copy paste to Here'!E257))),"Empty Cell")</f>
        <v xml:space="preserve">Pair of stainless steel huggie earring with a frosted effect surface &amp;   &amp;  </v>
      </c>
      <c r="B253" s="57" t="str">
        <f>'Copy paste to Here'!C257</f>
        <v>ER269H</v>
      </c>
      <c r="C253" s="57" t="s">
        <v>1018</v>
      </c>
      <c r="D253" s="58">
        <f>Invoice!B257</f>
        <v>5</v>
      </c>
      <c r="E253" s="59">
        <f>'Shipping Invoice'!J257*$N$1</f>
        <v>1.69</v>
      </c>
      <c r="F253" s="59">
        <f t="shared" si="10"/>
        <v>8.4499999999999993</v>
      </c>
      <c r="G253" s="60">
        <f t="shared" si="11"/>
        <v>59.488</v>
      </c>
      <c r="H253" s="63">
        <f t="shared" si="12"/>
        <v>297.44</v>
      </c>
    </row>
    <row r="254" spans="1:8" s="62" customFormat="1" ht="24">
      <c r="A254" s="56" t="str">
        <f>IF((LEN('Copy paste to Here'!G258))&gt;5,((CONCATENATE('Copy paste to Here'!G258," &amp; ",'Copy paste to Here'!D258,"  &amp;  ",'Copy paste to Here'!E258))),"Empty Cell")</f>
        <v>Bioflex circular barbell, 16g (1.2mm) with two 3mm steel balls &amp; Length: 8mm  &amp;  Color: Black</v>
      </c>
      <c r="B254" s="57" t="str">
        <f>'Copy paste to Here'!C258</f>
        <v>FCBEB</v>
      </c>
      <c r="C254" s="57" t="s">
        <v>1021</v>
      </c>
      <c r="D254" s="58">
        <f>Invoice!B258</f>
        <v>20</v>
      </c>
      <c r="E254" s="59">
        <f>'Shipping Invoice'!J258*$N$1</f>
        <v>0.23</v>
      </c>
      <c r="F254" s="59">
        <f t="shared" si="10"/>
        <v>4.6000000000000005</v>
      </c>
      <c r="G254" s="60">
        <f t="shared" si="11"/>
        <v>8.0960000000000019</v>
      </c>
      <c r="H254" s="63">
        <f t="shared" si="12"/>
        <v>161.92000000000004</v>
      </c>
    </row>
    <row r="255" spans="1:8" s="62" customFormat="1" ht="24">
      <c r="A255" s="56" t="str">
        <f>IF((LEN('Copy paste to Here'!G259))&gt;5,((CONCATENATE('Copy paste to Here'!G259," &amp; ",'Copy paste to Here'!D259,"  &amp;  ",'Copy paste to Here'!E259))),"Empty Cell")</f>
        <v>Bioflex circular barbell, 16g (1.2mm) with two 3mm steel balls &amp; Length: 8mm  &amp;  Color: White</v>
      </c>
      <c r="B255" s="57" t="str">
        <f>'Copy paste to Here'!C259</f>
        <v>FCBEB</v>
      </c>
      <c r="C255" s="57" t="s">
        <v>1021</v>
      </c>
      <c r="D255" s="58">
        <f>Invoice!B259</f>
        <v>20</v>
      </c>
      <c r="E255" s="59">
        <f>'Shipping Invoice'!J259*$N$1</f>
        <v>0.23</v>
      </c>
      <c r="F255" s="59">
        <f t="shared" si="10"/>
        <v>4.6000000000000005</v>
      </c>
      <c r="G255" s="60">
        <f t="shared" si="11"/>
        <v>8.0960000000000019</v>
      </c>
      <c r="H255" s="63">
        <f t="shared" si="12"/>
        <v>161.92000000000004</v>
      </c>
    </row>
    <row r="256" spans="1:8" s="62" customFormat="1" ht="24">
      <c r="A256" s="56" t="str">
        <f>IF((LEN('Copy paste to Here'!G260))&gt;5,((CONCATENATE('Copy paste to Here'!G260," &amp; ",'Copy paste to Here'!D260,"  &amp;  ",'Copy paste to Here'!E260))),"Empty Cell")</f>
        <v>Bioflex circular barbell, 16g (1.2mm) with two 3mm steel balls &amp; Length: 8mm  &amp;  Color: Clear</v>
      </c>
      <c r="B256" s="57" t="str">
        <f>'Copy paste to Here'!C260</f>
        <v>FCBEB</v>
      </c>
      <c r="C256" s="57" t="s">
        <v>1021</v>
      </c>
      <c r="D256" s="58">
        <f>Invoice!B260</f>
        <v>20</v>
      </c>
      <c r="E256" s="59">
        <f>'Shipping Invoice'!J260*$N$1</f>
        <v>0.23</v>
      </c>
      <c r="F256" s="59">
        <f t="shared" si="10"/>
        <v>4.6000000000000005</v>
      </c>
      <c r="G256" s="60">
        <f t="shared" si="11"/>
        <v>8.0960000000000019</v>
      </c>
      <c r="H256" s="63">
        <f t="shared" si="12"/>
        <v>161.92000000000004</v>
      </c>
    </row>
    <row r="257" spans="1:8" s="62" customFormat="1" ht="24">
      <c r="A257" s="56" t="str">
        <f>IF((LEN('Copy paste to Here'!G261))&gt;5,((CONCATENATE('Copy paste to Here'!G261," &amp; ",'Copy paste to Here'!D261,"  &amp;  ",'Copy paste to Here'!E261))),"Empty Cell")</f>
        <v>Bioflex circular barbell, 16g (1.2mm) with two 3mm steel balls &amp; Length: 10mm  &amp;  Color: Black</v>
      </c>
      <c r="B257" s="57" t="str">
        <f>'Copy paste to Here'!C261</f>
        <v>FCBEB</v>
      </c>
      <c r="C257" s="57" t="s">
        <v>1021</v>
      </c>
      <c r="D257" s="58">
        <f>Invoice!B261</f>
        <v>20</v>
      </c>
      <c r="E257" s="59">
        <f>'Shipping Invoice'!J261*$N$1</f>
        <v>0.23</v>
      </c>
      <c r="F257" s="59">
        <f t="shared" si="10"/>
        <v>4.6000000000000005</v>
      </c>
      <c r="G257" s="60">
        <f t="shared" si="11"/>
        <v>8.0960000000000019</v>
      </c>
      <c r="H257" s="63">
        <f t="shared" si="12"/>
        <v>161.92000000000004</v>
      </c>
    </row>
    <row r="258" spans="1:8" s="62" customFormat="1" ht="24">
      <c r="A258" s="56" t="str">
        <f>IF((LEN('Copy paste to Here'!G262))&gt;5,((CONCATENATE('Copy paste to Here'!G262," &amp; ",'Copy paste to Here'!D262,"  &amp;  ",'Copy paste to Here'!E262))),"Empty Cell")</f>
        <v>Bioflex circular barbell, 16g (1.2mm) with two 3mm steel balls &amp; Length: 10mm  &amp;  Color: White</v>
      </c>
      <c r="B258" s="57" t="str">
        <f>'Copy paste to Here'!C262</f>
        <v>FCBEB</v>
      </c>
      <c r="C258" s="57" t="s">
        <v>1021</v>
      </c>
      <c r="D258" s="58">
        <f>Invoice!B262</f>
        <v>20</v>
      </c>
      <c r="E258" s="59">
        <f>'Shipping Invoice'!J262*$N$1</f>
        <v>0.23</v>
      </c>
      <c r="F258" s="59">
        <f t="shared" si="10"/>
        <v>4.6000000000000005</v>
      </c>
      <c r="G258" s="60">
        <f t="shared" si="11"/>
        <v>8.0960000000000019</v>
      </c>
      <c r="H258" s="63">
        <f t="shared" si="12"/>
        <v>161.92000000000004</v>
      </c>
    </row>
    <row r="259" spans="1:8" s="62" customFormat="1" ht="24">
      <c r="A259" s="56" t="str">
        <f>IF((LEN('Copy paste to Here'!G263))&gt;5,((CONCATENATE('Copy paste to Here'!G263," &amp; ",'Copy paste to Here'!D263,"  &amp;  ",'Copy paste to Here'!E263))),"Empty Cell")</f>
        <v>Bioflex circular barbell, 16g (1.2mm) with two 3mm steel balls &amp; Length: 10mm  &amp;  Color: Clear</v>
      </c>
      <c r="B259" s="57" t="str">
        <f>'Copy paste to Here'!C263</f>
        <v>FCBEB</v>
      </c>
      <c r="C259" s="57" t="s">
        <v>1021</v>
      </c>
      <c r="D259" s="58">
        <f>Invoice!B263</f>
        <v>20</v>
      </c>
      <c r="E259" s="59">
        <f>'Shipping Invoice'!J263*$N$1</f>
        <v>0.23</v>
      </c>
      <c r="F259" s="59">
        <f t="shared" si="10"/>
        <v>4.6000000000000005</v>
      </c>
      <c r="G259" s="60">
        <f t="shared" si="11"/>
        <v>8.0960000000000019</v>
      </c>
      <c r="H259" s="63">
        <f t="shared" si="12"/>
        <v>161.92000000000004</v>
      </c>
    </row>
    <row r="260" spans="1:8" s="62" customFormat="1" ht="24">
      <c r="A260" s="56" t="str">
        <f>IF((LEN('Copy paste to Here'!G264))&gt;5,((CONCATENATE('Copy paste to Here'!G264," &amp; ",'Copy paste to Here'!D264,"  &amp;  ",'Copy paste to Here'!E264))),"Empty Cell")</f>
        <v xml:space="preserve">316L steel double flared flesh tunnel with black anodized fan blade (The fan spins freely when you blow on it) &amp; Gauge: 8mm  &amp;  </v>
      </c>
      <c r="B260" s="57" t="str">
        <f>'Copy paste to Here'!C264</f>
        <v>FFAT</v>
      </c>
      <c r="C260" s="57" t="s">
        <v>1024</v>
      </c>
      <c r="D260" s="58">
        <f>Invoice!B264</f>
        <v>6</v>
      </c>
      <c r="E260" s="59">
        <f>'Shipping Invoice'!J264*$N$1</f>
        <v>2.19</v>
      </c>
      <c r="F260" s="59">
        <f t="shared" si="10"/>
        <v>13.14</v>
      </c>
      <c r="G260" s="60">
        <f t="shared" si="11"/>
        <v>77.088000000000008</v>
      </c>
      <c r="H260" s="63">
        <f t="shared" si="12"/>
        <v>462.52800000000002</v>
      </c>
    </row>
    <row r="261" spans="1:8" s="62" customFormat="1" ht="36">
      <c r="A261" s="56" t="str">
        <f>IF((LEN('Copy paste to Here'!G265))&gt;5,((CONCATENATE('Copy paste to Here'!G265," &amp; ",'Copy paste to Here'!D265,"  &amp;  ",'Copy paste to Here'!E265))),"Empty Cell")</f>
        <v xml:space="preserve">316L steel double flared flesh tunnel with black anodized fan blade (The fan spins freely when you blow on it) &amp; Gauge: 12mm  &amp;  </v>
      </c>
      <c r="B261" s="57" t="str">
        <f>'Copy paste to Here'!C265</f>
        <v>FFAT</v>
      </c>
      <c r="C261" s="57" t="s">
        <v>1027</v>
      </c>
      <c r="D261" s="58">
        <f>Invoice!B265</f>
        <v>6</v>
      </c>
      <c r="E261" s="59">
        <f>'Shipping Invoice'!J265*$N$1</f>
        <v>2.64</v>
      </c>
      <c r="F261" s="59">
        <f t="shared" si="10"/>
        <v>15.84</v>
      </c>
      <c r="G261" s="60">
        <f t="shared" si="11"/>
        <v>92.928000000000011</v>
      </c>
      <c r="H261" s="63">
        <f t="shared" si="12"/>
        <v>557.5680000000001</v>
      </c>
    </row>
    <row r="262" spans="1:8" s="62" customFormat="1" ht="36">
      <c r="A262" s="56" t="str">
        <f>IF((LEN('Copy paste to Here'!G266))&gt;5,((CONCATENATE('Copy paste to Here'!G266," &amp; ",'Copy paste to Here'!D266,"  &amp;  ",'Copy paste to Here'!E266))),"Empty Cell")</f>
        <v xml:space="preserve">316L steel double flared flesh tunnel with black anodized fan blade (The fan spins freely when you blow on it) &amp; Gauge: 14mm  &amp;  </v>
      </c>
      <c r="B262" s="57" t="str">
        <f>'Copy paste to Here'!C266</f>
        <v>FFAT</v>
      </c>
      <c r="C262" s="57" t="s">
        <v>1028</v>
      </c>
      <c r="D262" s="58">
        <f>Invoice!B266</f>
        <v>6</v>
      </c>
      <c r="E262" s="59">
        <f>'Shipping Invoice'!J266*$N$1</f>
        <v>2.89</v>
      </c>
      <c r="F262" s="59">
        <f t="shared" si="10"/>
        <v>17.34</v>
      </c>
      <c r="G262" s="60">
        <f t="shared" si="11"/>
        <v>101.72800000000001</v>
      </c>
      <c r="H262" s="63">
        <f t="shared" si="12"/>
        <v>610.36800000000005</v>
      </c>
    </row>
    <row r="263" spans="1:8" s="62" customFormat="1" ht="36">
      <c r="A263" s="56" t="str">
        <f>IF((LEN('Copy paste to Here'!G267))&gt;5,((CONCATENATE('Copy paste to Here'!G267," &amp; ",'Copy paste to Here'!D267,"  &amp;  ",'Copy paste to Here'!E267))),"Empty Cell")</f>
        <v xml:space="preserve">316L steel double flared flesh tunnel with black anodized fan blade (The fan spins freely when you blow on it) &amp; Gauge: 16mm  &amp;  </v>
      </c>
      <c r="B263" s="57" t="str">
        <f>'Copy paste to Here'!C267</f>
        <v>FFAT</v>
      </c>
      <c r="C263" s="57" t="s">
        <v>1029</v>
      </c>
      <c r="D263" s="58">
        <f>Invoice!B267</f>
        <v>6</v>
      </c>
      <c r="E263" s="59">
        <f>'Shipping Invoice'!J267*$N$1</f>
        <v>3.14</v>
      </c>
      <c r="F263" s="59">
        <f t="shared" si="10"/>
        <v>18.84</v>
      </c>
      <c r="G263" s="60">
        <f t="shared" si="11"/>
        <v>110.52800000000002</v>
      </c>
      <c r="H263" s="63">
        <f t="shared" si="12"/>
        <v>663.16800000000012</v>
      </c>
    </row>
    <row r="264" spans="1:8" s="62" customFormat="1" ht="36">
      <c r="A264" s="56" t="str">
        <f>IF((LEN('Copy paste to Here'!G268))&gt;5,((CONCATENATE('Copy paste to Here'!G268," &amp; ",'Copy paste to Here'!D268,"  &amp;  ",'Copy paste to Here'!E268))),"Empty Cell")</f>
        <v xml:space="preserve">316L steel double flared flesh tunnel with black anodized fan blade (The fan spins freely when you blow on it) &amp; Gauge: 20mm  &amp;  </v>
      </c>
      <c r="B264" s="57" t="str">
        <f>'Copy paste to Here'!C268</f>
        <v>FFAT</v>
      </c>
      <c r="C264" s="57" t="s">
        <v>1031</v>
      </c>
      <c r="D264" s="58">
        <f>Invoice!B268</f>
        <v>2</v>
      </c>
      <c r="E264" s="59">
        <f>'Shipping Invoice'!J268*$N$1</f>
        <v>3.64</v>
      </c>
      <c r="F264" s="59">
        <f t="shared" si="10"/>
        <v>7.28</v>
      </c>
      <c r="G264" s="60">
        <f t="shared" si="11"/>
        <v>128.12800000000001</v>
      </c>
      <c r="H264" s="63">
        <f t="shared" si="12"/>
        <v>256.25600000000003</v>
      </c>
    </row>
    <row r="265" spans="1:8" s="62" customFormat="1" ht="36">
      <c r="A265" s="56" t="str">
        <f>IF((LEN('Copy paste to Here'!G269))&gt;5,((CONCATENATE('Copy paste to Here'!G269," &amp; ",'Copy paste to Here'!D269,"  &amp;  ",'Copy paste to Here'!E269))),"Empty Cell")</f>
        <v xml:space="preserve">316L steel double flared flesh tunnel with black anodized fan blade (The fan spins freely when you blow on it) &amp; Gauge: 22mm  &amp;  </v>
      </c>
      <c r="B265" s="57" t="str">
        <f>'Copy paste to Here'!C269</f>
        <v>FFAT</v>
      </c>
      <c r="C265" s="57" t="s">
        <v>1032</v>
      </c>
      <c r="D265" s="58">
        <f>Invoice!B269</f>
        <v>2</v>
      </c>
      <c r="E265" s="59">
        <f>'Shipping Invoice'!J269*$N$1</f>
        <v>3.89</v>
      </c>
      <c r="F265" s="59">
        <f t="shared" si="10"/>
        <v>7.78</v>
      </c>
      <c r="G265" s="60">
        <f t="shared" si="11"/>
        <v>136.92800000000003</v>
      </c>
      <c r="H265" s="63">
        <f t="shared" si="12"/>
        <v>273.85600000000005</v>
      </c>
    </row>
    <row r="266" spans="1:8" s="62" customFormat="1" ht="36">
      <c r="A266" s="56" t="str">
        <f>IF((LEN('Copy paste to Here'!G270))&gt;5,((CONCATENATE('Copy paste to Here'!G270," &amp; ",'Copy paste to Here'!D270,"  &amp;  ",'Copy paste to Here'!E270))),"Empty Cell")</f>
        <v xml:space="preserve">316L steel double flared flesh tunnel with black anodized fan blade (The fan spins freely when you blow on it) &amp; Gauge: 25mm  &amp;  </v>
      </c>
      <c r="B266" s="57" t="str">
        <f>'Copy paste to Here'!C270</f>
        <v>FFAT</v>
      </c>
      <c r="C266" s="57" t="s">
        <v>1033</v>
      </c>
      <c r="D266" s="58">
        <f>Invoice!B270</f>
        <v>2</v>
      </c>
      <c r="E266" s="59">
        <f>'Shipping Invoice'!J270*$N$1</f>
        <v>4.1399999999999997</v>
      </c>
      <c r="F266" s="59">
        <f t="shared" si="10"/>
        <v>8.2799999999999994</v>
      </c>
      <c r="G266" s="60">
        <f t="shared" si="11"/>
        <v>145.72800000000001</v>
      </c>
      <c r="H266" s="63">
        <f t="shared" si="12"/>
        <v>291.45600000000002</v>
      </c>
    </row>
    <row r="267" spans="1:8" s="62" customFormat="1" ht="24">
      <c r="A267" s="56" t="str">
        <f>IF((LEN('Copy paste to Here'!G271))&gt;5,((CONCATENATE('Copy paste to Here'!G271," &amp; ",'Copy paste to Here'!D271,"  &amp;  ",'Copy paste to Here'!E271))),"Empty Cell")</f>
        <v xml:space="preserve">Mirror polished surgical steel screw-fit flesh tunnel &amp; Gauge: 14mm  &amp;  </v>
      </c>
      <c r="B267" s="57" t="str">
        <f>'Copy paste to Here'!C271</f>
        <v>FPG</v>
      </c>
      <c r="C267" s="57" t="s">
        <v>1035</v>
      </c>
      <c r="D267" s="58">
        <f>Invoice!B271</f>
        <v>10</v>
      </c>
      <c r="E267" s="59">
        <f>'Shipping Invoice'!J271*$N$1</f>
        <v>2.44</v>
      </c>
      <c r="F267" s="59">
        <f t="shared" si="10"/>
        <v>24.4</v>
      </c>
      <c r="G267" s="60">
        <f t="shared" si="11"/>
        <v>85.888000000000005</v>
      </c>
      <c r="H267" s="63">
        <f t="shared" si="12"/>
        <v>858.88000000000011</v>
      </c>
    </row>
    <row r="268" spans="1:8" s="62" customFormat="1" ht="24">
      <c r="A268" s="56" t="str">
        <f>IF((LEN('Copy paste to Here'!G272))&gt;5,((CONCATENATE('Copy paste to Here'!G272," &amp; ",'Copy paste to Here'!D272,"  &amp;  ",'Copy paste to Here'!E272))),"Empty Cell")</f>
        <v xml:space="preserve">Mirror polished surgical steel screw-fit flesh tunnel &amp; Gauge: 16mm  &amp;  </v>
      </c>
      <c r="B268" s="57" t="str">
        <f>'Copy paste to Here'!C272</f>
        <v>FPG</v>
      </c>
      <c r="C268" s="57" t="s">
        <v>1037</v>
      </c>
      <c r="D268" s="58">
        <f>Invoice!B272</f>
        <v>10</v>
      </c>
      <c r="E268" s="59">
        <f>'Shipping Invoice'!J272*$N$1</f>
        <v>2.79</v>
      </c>
      <c r="F268" s="59">
        <f t="shared" si="10"/>
        <v>27.9</v>
      </c>
      <c r="G268" s="60">
        <f t="shared" si="11"/>
        <v>98.208000000000013</v>
      </c>
      <c r="H268" s="63">
        <f t="shared" si="12"/>
        <v>982.08000000000015</v>
      </c>
    </row>
    <row r="269" spans="1:8" s="62" customFormat="1">
      <c r="A269" s="56" t="str">
        <f>IF((LEN('Copy paste to Here'!G273))&gt;5,((CONCATENATE('Copy paste to Here'!G273," &amp; ",'Copy paste to Here'!D273,"  &amp;  ",'Copy paste to Here'!E273))),"Empty Cell")</f>
        <v>Pair of fancy silicon O-Rings &amp; Gauge: 8mm  &amp;  Color: Black</v>
      </c>
      <c r="B269" s="57" t="str">
        <f>'Copy paste to Here'!C273</f>
        <v>FRI</v>
      </c>
      <c r="C269" s="57" t="s">
        <v>1039</v>
      </c>
      <c r="D269" s="58">
        <f>Invoice!B273</f>
        <v>10</v>
      </c>
      <c r="E269" s="59">
        <f>'Shipping Invoice'!J273*$N$1</f>
        <v>0.24</v>
      </c>
      <c r="F269" s="59">
        <f t="shared" si="10"/>
        <v>2.4</v>
      </c>
      <c r="G269" s="60">
        <f t="shared" si="11"/>
        <v>8.4480000000000004</v>
      </c>
      <c r="H269" s="63">
        <f t="shared" si="12"/>
        <v>84.48</v>
      </c>
    </row>
    <row r="270" spans="1:8" s="62" customFormat="1" ht="24">
      <c r="A270" s="56" t="str">
        <f>IF((LEN('Copy paste to Here'!G274))&gt;5,((CONCATENATE('Copy paste to Here'!G274," &amp; ",'Copy paste to Here'!D274,"  &amp;  ",'Copy paste to Here'!E274))),"Empty Cell")</f>
        <v>High polished surgical steel screw-fit flesh tunnel with crystal studded rim &amp; Gauge: 6mm  &amp;  Crystal Color: Clear</v>
      </c>
      <c r="B270" s="57" t="str">
        <f>'Copy paste to Here'!C274</f>
        <v>FSCPC</v>
      </c>
      <c r="C270" s="57" t="s">
        <v>1042</v>
      </c>
      <c r="D270" s="58">
        <f>Invoice!B274</f>
        <v>6</v>
      </c>
      <c r="E270" s="59">
        <f>'Shipping Invoice'!J274*$N$1</f>
        <v>2.44</v>
      </c>
      <c r="F270" s="59">
        <f t="shared" si="10"/>
        <v>14.64</v>
      </c>
      <c r="G270" s="60">
        <f t="shared" si="11"/>
        <v>85.888000000000005</v>
      </c>
      <c r="H270" s="63">
        <f t="shared" si="12"/>
        <v>515.32799999999997</v>
      </c>
    </row>
    <row r="271" spans="1:8" s="62" customFormat="1" ht="25.5">
      <c r="A271" s="56" t="str">
        <f>IF((LEN('Copy paste to Here'!G275))&gt;5,((CONCATENATE('Copy paste to Here'!G275," &amp; ",'Copy paste to Here'!D275,"  &amp;  ",'Copy paste to Here'!E275))),"Empty Cell")</f>
        <v>High polished surgical steel screw-fit flesh tunnel with crystal studded rim &amp; Gauge: 20mm  &amp;  Crystal Color: Clear</v>
      </c>
      <c r="B271" s="57" t="str">
        <f>'Copy paste to Here'!C275</f>
        <v>FSCPC</v>
      </c>
      <c r="C271" s="57" t="s">
        <v>1044</v>
      </c>
      <c r="D271" s="58">
        <f>Invoice!B275</f>
        <v>4</v>
      </c>
      <c r="E271" s="59">
        <f>'Shipping Invoice'!J275*$N$1</f>
        <v>5.99</v>
      </c>
      <c r="F271" s="59">
        <f t="shared" si="10"/>
        <v>23.96</v>
      </c>
      <c r="G271" s="60">
        <f t="shared" si="11"/>
        <v>210.84800000000001</v>
      </c>
      <c r="H271" s="63">
        <f t="shared" si="12"/>
        <v>843.39200000000005</v>
      </c>
    </row>
    <row r="272" spans="1:8" s="62" customFormat="1" ht="36">
      <c r="A272" s="56" t="str">
        <f>IF((LEN('Copy paste to Here'!G276))&gt;5,((CONCATENATE('Copy paste to Here'!G276," &amp; ",'Copy paste to Here'!D276,"  &amp;  ",'Copy paste to Here'!E276))),"Empty Cell")</f>
        <v>Surgical steel screw-fit flesh tunnel with ferido glued multi crystal studded rim with resin cover. Stones will never fall out guaranteed! &amp; Gauge: 5mm  &amp;  Crystal Color: Rose</v>
      </c>
      <c r="B272" s="57" t="str">
        <f>'Copy paste to Here'!C276</f>
        <v>FSPFR</v>
      </c>
      <c r="C272" s="57" t="s">
        <v>1046</v>
      </c>
      <c r="D272" s="58">
        <f>Invoice!B276</f>
        <v>10</v>
      </c>
      <c r="E272" s="59">
        <f>'Shipping Invoice'!J276*$N$1</f>
        <v>2.29</v>
      </c>
      <c r="F272" s="59">
        <f t="shared" si="10"/>
        <v>22.9</v>
      </c>
      <c r="G272" s="60">
        <f t="shared" si="11"/>
        <v>80.608000000000004</v>
      </c>
      <c r="H272" s="63">
        <f t="shared" si="12"/>
        <v>806.08</v>
      </c>
    </row>
    <row r="273" spans="1:8" s="62" customFormat="1" ht="36">
      <c r="A273" s="56" t="str">
        <f>IF((LEN('Copy paste to Here'!G277))&gt;5,((CONCATENATE('Copy paste to Here'!G277," &amp; ",'Copy paste to Here'!D277,"  &amp;  ",'Copy paste to Here'!E277))),"Empty Cell")</f>
        <v>Surgical steel screw-fit flesh tunnel with ferido glued multi crystal studded rim with resin cover. Stones will never fall out guaranteed! &amp; Gauge: 6mm  &amp;  Crystal Color: Clear</v>
      </c>
      <c r="B273" s="57" t="str">
        <f>'Copy paste to Here'!C277</f>
        <v>FSPFR</v>
      </c>
      <c r="C273" s="57" t="s">
        <v>1048</v>
      </c>
      <c r="D273" s="58">
        <f>Invoice!B277</f>
        <v>10</v>
      </c>
      <c r="E273" s="59">
        <f>'Shipping Invoice'!J277*$N$1</f>
        <v>2.54</v>
      </c>
      <c r="F273" s="59">
        <f t="shared" si="10"/>
        <v>25.4</v>
      </c>
      <c r="G273" s="60">
        <f t="shared" si="11"/>
        <v>89.408000000000015</v>
      </c>
      <c r="H273" s="63">
        <f t="shared" si="12"/>
        <v>894.08000000000015</v>
      </c>
    </row>
    <row r="274" spans="1:8" s="62" customFormat="1" ht="36">
      <c r="A274" s="56" t="str">
        <f>IF((LEN('Copy paste to Here'!G278))&gt;5,((CONCATENATE('Copy paste to Here'!G278," &amp; ",'Copy paste to Here'!D278,"  &amp;  ",'Copy paste to Here'!E278))),"Empty Cell")</f>
        <v>Surgical steel screw-fit flesh tunnel with ferido glued multi crystal studded rim with resin cover. Stones will never fall out guaranteed! &amp; Gauge: 10mm  &amp;  Crystal Color: Clear</v>
      </c>
      <c r="B274" s="57" t="str">
        <f>'Copy paste to Here'!C278</f>
        <v>FSPFR</v>
      </c>
      <c r="C274" s="57" t="s">
        <v>1049</v>
      </c>
      <c r="D274" s="58">
        <f>Invoice!B278</f>
        <v>10</v>
      </c>
      <c r="E274" s="59">
        <f>'Shipping Invoice'!J278*$N$1</f>
        <v>3.39</v>
      </c>
      <c r="F274" s="59">
        <f t="shared" si="10"/>
        <v>33.9</v>
      </c>
      <c r="G274" s="60">
        <f t="shared" si="11"/>
        <v>119.32800000000002</v>
      </c>
      <c r="H274" s="63">
        <f t="shared" si="12"/>
        <v>1193.2800000000002</v>
      </c>
    </row>
    <row r="275" spans="1:8" s="62" customFormat="1" ht="36">
      <c r="A275" s="56" t="str">
        <f>IF((LEN('Copy paste to Here'!G279))&gt;5,((CONCATENATE('Copy paste to Here'!G279," &amp; ",'Copy paste to Here'!D279,"  &amp;  ",'Copy paste to Here'!E279))),"Empty Cell")</f>
        <v>Surgical steel screw-fit flesh tunnel with ferido glued multi crystal studded rim with resin cover. Stones will never fall out guaranteed! &amp; Gauge: 12mm  &amp;  Crystal Color: Clear</v>
      </c>
      <c r="B275" s="57" t="str">
        <f>'Copy paste to Here'!C279</f>
        <v>FSPFR</v>
      </c>
      <c r="C275" s="57" t="s">
        <v>1050</v>
      </c>
      <c r="D275" s="58">
        <f>Invoice!B279</f>
        <v>10</v>
      </c>
      <c r="E275" s="59">
        <f>'Shipping Invoice'!J279*$N$1</f>
        <v>3.89</v>
      </c>
      <c r="F275" s="59">
        <f t="shared" ref="F275:F338" si="13">D275*E275</f>
        <v>38.9</v>
      </c>
      <c r="G275" s="60">
        <f t="shared" ref="G275:G338" si="14">E275*$E$14</f>
        <v>136.92800000000003</v>
      </c>
      <c r="H275" s="63">
        <f t="shared" ref="H275:H338" si="15">D275*G275</f>
        <v>1369.2800000000002</v>
      </c>
    </row>
    <row r="276" spans="1:8" s="62" customFormat="1" ht="36">
      <c r="A276" s="56" t="str">
        <f>IF((LEN('Copy paste to Here'!G280))&gt;5,((CONCATENATE('Copy paste to Here'!G280," &amp; ",'Copy paste to Here'!D280,"  &amp;  ",'Copy paste to Here'!E280))),"Empty Cell")</f>
        <v>Surgical steel screw-fit flesh tunnel with ferido glued multi crystal studded rim with resin cover. Stones will never fall out guaranteed! &amp; Gauge: 14mm  &amp;  Crystal Color: Clear</v>
      </c>
      <c r="B276" s="57" t="str">
        <f>'Copy paste to Here'!C280</f>
        <v>FSPFR</v>
      </c>
      <c r="C276" s="57" t="s">
        <v>1051</v>
      </c>
      <c r="D276" s="58">
        <f>Invoice!B280</f>
        <v>10</v>
      </c>
      <c r="E276" s="59">
        <f>'Shipping Invoice'!J280*$N$1</f>
        <v>4.49</v>
      </c>
      <c r="F276" s="59">
        <f t="shared" si="13"/>
        <v>44.900000000000006</v>
      </c>
      <c r="G276" s="60">
        <f t="shared" si="14"/>
        <v>158.04800000000003</v>
      </c>
      <c r="H276" s="63">
        <f t="shared" si="15"/>
        <v>1580.4800000000002</v>
      </c>
    </row>
    <row r="277" spans="1:8" s="62" customFormat="1" ht="36">
      <c r="A277" s="56" t="str">
        <f>IF((LEN('Copy paste to Here'!G281))&gt;5,((CONCATENATE('Copy paste to Here'!G281," &amp; ",'Copy paste to Here'!D281,"  &amp;  ",'Copy paste to Here'!E281))),"Empty Cell")</f>
        <v>Surgical steel screw-fit flesh tunnel with ferido glued multi crystal studded rim with resin cover. Stones will never fall out guaranteed! &amp; Gauge: 22mm  &amp;  Crystal Color: Clear</v>
      </c>
      <c r="B277" s="57" t="str">
        <f>'Copy paste to Here'!C281</f>
        <v>FSPFR</v>
      </c>
      <c r="C277" s="57" t="s">
        <v>1052</v>
      </c>
      <c r="D277" s="58">
        <f>Invoice!B281</f>
        <v>6</v>
      </c>
      <c r="E277" s="59">
        <f>'Shipping Invoice'!J281*$N$1</f>
        <v>6.14</v>
      </c>
      <c r="F277" s="59">
        <f t="shared" si="13"/>
        <v>36.839999999999996</v>
      </c>
      <c r="G277" s="60">
        <f t="shared" si="14"/>
        <v>216.12800000000001</v>
      </c>
      <c r="H277" s="63">
        <f t="shared" si="15"/>
        <v>1296.768</v>
      </c>
    </row>
    <row r="278" spans="1:8" s="62" customFormat="1" ht="24">
      <c r="A278" s="56" t="str">
        <f>IF((LEN('Copy paste to Here'!G282))&gt;5,((CONCATENATE('Copy paste to Here'!G282," &amp; ",'Copy paste to Here'!D282,"  &amp;  ",'Copy paste to Here'!E282))),"Empty Cell")</f>
        <v xml:space="preserve">High polished surgical steel screw-fit flesh tunnel with laser cut spider web on front &amp; Gauge: 6mm  &amp;  </v>
      </c>
      <c r="B278" s="57" t="str">
        <f>'Copy paste to Here'!C282</f>
        <v>FSPW</v>
      </c>
      <c r="C278" s="57" t="s">
        <v>1054</v>
      </c>
      <c r="D278" s="58">
        <f>Invoice!B282</f>
        <v>6</v>
      </c>
      <c r="E278" s="59">
        <f>'Shipping Invoice'!J282*$N$1</f>
        <v>1.39</v>
      </c>
      <c r="F278" s="59">
        <f t="shared" si="13"/>
        <v>8.34</v>
      </c>
      <c r="G278" s="60">
        <f t="shared" si="14"/>
        <v>48.927999999999997</v>
      </c>
      <c r="H278" s="63">
        <f t="shared" si="15"/>
        <v>293.56799999999998</v>
      </c>
    </row>
    <row r="279" spans="1:8" s="62" customFormat="1" ht="24">
      <c r="A279" s="56" t="str">
        <f>IF((LEN('Copy paste to Here'!G283))&gt;5,((CONCATENATE('Copy paste to Here'!G283," &amp; ",'Copy paste to Here'!D283,"  &amp;  ",'Copy paste to Here'!E283))),"Empty Cell")</f>
        <v xml:space="preserve">High polished surgical steel screw-fit flesh tunnel with laser cut spider web on front &amp; Gauge: 8mm  &amp;  </v>
      </c>
      <c r="B279" s="57" t="str">
        <f>'Copy paste to Here'!C283</f>
        <v>FSPW</v>
      </c>
      <c r="C279" s="57" t="s">
        <v>1056</v>
      </c>
      <c r="D279" s="58">
        <f>Invoice!B283</f>
        <v>6</v>
      </c>
      <c r="E279" s="59">
        <f>'Shipping Invoice'!J283*$N$1</f>
        <v>1.49</v>
      </c>
      <c r="F279" s="59">
        <f t="shared" si="13"/>
        <v>8.94</v>
      </c>
      <c r="G279" s="60">
        <f t="shared" si="14"/>
        <v>52.448</v>
      </c>
      <c r="H279" s="63">
        <f t="shared" si="15"/>
        <v>314.68799999999999</v>
      </c>
    </row>
    <row r="280" spans="1:8" s="62" customFormat="1" ht="24">
      <c r="A280" s="56" t="str">
        <f>IF((LEN('Copy paste to Here'!G284))&gt;5,((CONCATENATE('Copy paste to Here'!G284," &amp; ",'Copy paste to Here'!D284,"  &amp;  ",'Copy paste to Here'!E284))),"Empty Cell")</f>
        <v xml:space="preserve">High polished surgical steel screw-fit flesh tunnel with laser cut spider web on front &amp; Gauge: 10mm  &amp;  </v>
      </c>
      <c r="B280" s="57" t="str">
        <f>'Copy paste to Here'!C284</f>
        <v>FSPW</v>
      </c>
      <c r="C280" s="57" t="s">
        <v>1057</v>
      </c>
      <c r="D280" s="58">
        <f>Invoice!B284</f>
        <v>6</v>
      </c>
      <c r="E280" s="59">
        <f>'Shipping Invoice'!J284*$N$1</f>
        <v>1.64</v>
      </c>
      <c r="F280" s="59">
        <f t="shared" si="13"/>
        <v>9.84</v>
      </c>
      <c r="G280" s="60">
        <f t="shared" si="14"/>
        <v>57.728000000000002</v>
      </c>
      <c r="H280" s="63">
        <f t="shared" si="15"/>
        <v>346.36799999999999</v>
      </c>
    </row>
    <row r="281" spans="1:8" s="62" customFormat="1" ht="24">
      <c r="A281" s="56" t="str">
        <f>IF((LEN('Copy paste to Here'!G285))&gt;5,((CONCATENATE('Copy paste to Here'!G285," &amp; ",'Copy paste to Here'!D285,"  &amp;  ",'Copy paste to Here'!E285))),"Empty Cell")</f>
        <v xml:space="preserve">Black acrylic screw-fit flesh tunnel with rainbow color logo &amp; Gauge: 8mm  &amp;  </v>
      </c>
      <c r="B281" s="57" t="str">
        <f>'Copy paste to Here'!C285</f>
        <v>FTAB</v>
      </c>
      <c r="C281" s="57" t="s">
        <v>1059</v>
      </c>
      <c r="D281" s="58">
        <f>Invoice!B285</f>
        <v>6</v>
      </c>
      <c r="E281" s="59">
        <f>'Shipping Invoice'!J285*$N$1</f>
        <v>1.1399999999999999</v>
      </c>
      <c r="F281" s="59">
        <f t="shared" si="13"/>
        <v>6.84</v>
      </c>
      <c r="G281" s="60">
        <f t="shared" si="14"/>
        <v>40.128</v>
      </c>
      <c r="H281" s="63">
        <f t="shared" si="15"/>
        <v>240.768</v>
      </c>
    </row>
    <row r="282" spans="1:8" s="62" customFormat="1" ht="24">
      <c r="A282" s="56" t="str">
        <f>IF((LEN('Copy paste to Here'!G286))&gt;5,((CONCATENATE('Copy paste to Here'!G286," &amp; ",'Copy paste to Here'!D286,"  &amp;  ",'Copy paste to Here'!E286))),"Empty Cell")</f>
        <v xml:space="preserve">Black acrylic screw-fit flesh tunnel with rainbow color logo &amp; Gauge: 10mm  &amp;  </v>
      </c>
      <c r="B282" s="57" t="str">
        <f>'Copy paste to Here'!C286</f>
        <v>FTAB</v>
      </c>
      <c r="C282" s="57" t="s">
        <v>1061</v>
      </c>
      <c r="D282" s="58">
        <f>Invoice!B286</f>
        <v>6</v>
      </c>
      <c r="E282" s="59">
        <f>'Shipping Invoice'!J286*$N$1</f>
        <v>1.29</v>
      </c>
      <c r="F282" s="59">
        <f t="shared" si="13"/>
        <v>7.74</v>
      </c>
      <c r="G282" s="60">
        <f t="shared" si="14"/>
        <v>45.408000000000008</v>
      </c>
      <c r="H282" s="63">
        <f t="shared" si="15"/>
        <v>272.44800000000004</v>
      </c>
    </row>
    <row r="283" spans="1:8" s="62" customFormat="1" ht="25.5">
      <c r="A283" s="56" t="str">
        <f>IF((LEN('Copy paste to Here'!G287))&gt;5,((CONCATENATE('Copy paste to Here'!G287," &amp; ",'Copy paste to Here'!D287,"  &amp;  ",'Copy paste to Here'!E287))),"Empty Cell")</f>
        <v xml:space="preserve">Black acrylic screw-fit flesh tunnel with leopard fur logo &amp; Gauge: 20mm  &amp;  </v>
      </c>
      <c r="B283" s="57" t="str">
        <f>'Copy paste to Here'!C287</f>
        <v>FTAC</v>
      </c>
      <c r="C283" s="57" t="s">
        <v>1063</v>
      </c>
      <c r="D283" s="58">
        <f>Invoice!B287</f>
        <v>6</v>
      </c>
      <c r="E283" s="59">
        <f>'Shipping Invoice'!J287*$N$1</f>
        <v>2.04</v>
      </c>
      <c r="F283" s="59">
        <f t="shared" si="13"/>
        <v>12.24</v>
      </c>
      <c r="G283" s="60">
        <f t="shared" si="14"/>
        <v>71.808000000000007</v>
      </c>
      <c r="H283" s="63">
        <f t="shared" si="15"/>
        <v>430.84800000000007</v>
      </c>
    </row>
    <row r="284" spans="1:8" s="62" customFormat="1" ht="36">
      <c r="A284" s="56" t="str">
        <f>IF((LEN('Copy paste to Here'!G288))&gt;5,((CONCATENATE('Copy paste to Here'!G288," &amp; ",'Copy paste to Here'!D288,"  &amp;  ",'Copy paste to Here'!E288))),"Empty Cell")</f>
        <v>PVD plated surgical steel flesh tunnel with crystal studded rim on the front side &amp; Gauge: 6mm  &amp;  Color: Gold Anodized w/ Clear crystal</v>
      </c>
      <c r="B284" s="57" t="str">
        <f>'Copy paste to Here'!C288</f>
        <v>FTSCPC</v>
      </c>
      <c r="C284" s="57" t="s">
        <v>1066</v>
      </c>
      <c r="D284" s="58">
        <f>Invoice!B288</f>
        <v>6</v>
      </c>
      <c r="E284" s="59">
        <f>'Shipping Invoice'!J288*$N$1</f>
        <v>3.29</v>
      </c>
      <c r="F284" s="59">
        <f t="shared" si="13"/>
        <v>19.740000000000002</v>
      </c>
      <c r="G284" s="60">
        <f t="shared" si="14"/>
        <v>115.80800000000001</v>
      </c>
      <c r="H284" s="63">
        <f t="shared" si="15"/>
        <v>694.84800000000007</v>
      </c>
    </row>
    <row r="285" spans="1:8" s="62" customFormat="1" ht="36">
      <c r="A285" s="56" t="str">
        <f>IF((LEN('Copy paste to Here'!G289))&gt;5,((CONCATENATE('Copy paste to Here'!G289," &amp; ",'Copy paste to Here'!D289,"  &amp;  ",'Copy paste to Here'!E289))),"Empty Cell")</f>
        <v>PVD plated surgical steel flesh tunnel with crystal studded rim on the front side with resin cover. Stones will never fall out guaranteed! &amp; Gauge: 12mm  &amp;  Color: Black</v>
      </c>
      <c r="B285" s="57" t="str">
        <f>'Copy paste to Here'!C289</f>
        <v>FTSCPCR</v>
      </c>
      <c r="C285" s="57" t="s">
        <v>1069</v>
      </c>
      <c r="D285" s="58">
        <f>Invoice!B289</f>
        <v>10</v>
      </c>
      <c r="E285" s="59">
        <f>'Shipping Invoice'!J289*$N$1</f>
        <v>2.92</v>
      </c>
      <c r="F285" s="59">
        <f t="shared" si="13"/>
        <v>29.2</v>
      </c>
      <c r="G285" s="60">
        <f t="shared" si="14"/>
        <v>102.78400000000001</v>
      </c>
      <c r="H285" s="63">
        <f t="shared" si="15"/>
        <v>1027.8400000000001</v>
      </c>
    </row>
    <row r="286" spans="1:8" s="62" customFormat="1" ht="36">
      <c r="A286" s="56" t="str">
        <f>IF((LEN('Copy paste to Here'!G290))&gt;5,((CONCATENATE('Copy paste to Here'!G290," &amp; ",'Copy paste to Here'!D290,"  &amp;  ",'Copy paste to Here'!E290))),"Empty Cell")</f>
        <v>PVD plated surgical steel flesh tunnel with crystal studded rim on the front side with resin cover. Stones will never fall out guaranteed! &amp; Gauge: 12mm  &amp;  Color: Gold</v>
      </c>
      <c r="B286" s="57" t="str">
        <f>'Copy paste to Here'!C290</f>
        <v>FTSCPCR</v>
      </c>
      <c r="C286" s="57" t="s">
        <v>1069</v>
      </c>
      <c r="D286" s="58">
        <f>Invoice!B290</f>
        <v>10</v>
      </c>
      <c r="E286" s="59">
        <f>'Shipping Invoice'!J290*$N$1</f>
        <v>2.92</v>
      </c>
      <c r="F286" s="59">
        <f t="shared" si="13"/>
        <v>29.2</v>
      </c>
      <c r="G286" s="60">
        <f t="shared" si="14"/>
        <v>102.78400000000001</v>
      </c>
      <c r="H286" s="63">
        <f t="shared" si="15"/>
        <v>1027.8400000000001</v>
      </c>
    </row>
    <row r="287" spans="1:8" s="62" customFormat="1">
      <c r="A287" s="56" t="str">
        <f>IF((LEN('Copy paste to Here'!G291))&gt;5,((CONCATENATE('Copy paste to Here'!G291," &amp; ",'Copy paste to Here'!D291,"  &amp;  ",'Copy paste to Here'!E291))),"Empty Cell")</f>
        <v>Silicone double flared flesh tunnel &amp; Gauge: 4mm  &amp;  Color: Blue</v>
      </c>
      <c r="B287" s="57" t="str">
        <f>'Copy paste to Here'!C291</f>
        <v>FTSI</v>
      </c>
      <c r="C287" s="57" t="s">
        <v>1072</v>
      </c>
      <c r="D287" s="58">
        <f>Invoice!B291</f>
        <v>20</v>
      </c>
      <c r="E287" s="59">
        <f>'Shipping Invoice'!J291*$N$1</f>
        <v>0.36</v>
      </c>
      <c r="F287" s="59">
        <f t="shared" si="13"/>
        <v>7.1999999999999993</v>
      </c>
      <c r="G287" s="60">
        <f t="shared" si="14"/>
        <v>12.672000000000001</v>
      </c>
      <c r="H287" s="63">
        <f t="shared" si="15"/>
        <v>253.44</v>
      </c>
    </row>
    <row r="288" spans="1:8" s="62" customFormat="1" ht="24">
      <c r="A288" s="56" t="str">
        <f>IF((LEN('Copy paste to Here'!G292))&gt;5,((CONCATENATE('Copy paste to Here'!G292," &amp; ",'Copy paste to Here'!D292,"  &amp;  ",'Copy paste to Here'!E292))),"Empty Cell")</f>
        <v>Silicone double flared flesh tunnel &amp; Gauge: 5mm  &amp;  Color: Skin Tone</v>
      </c>
      <c r="B288" s="57" t="str">
        <f>'Copy paste to Here'!C292</f>
        <v>FTSI</v>
      </c>
      <c r="C288" s="57" t="s">
        <v>1074</v>
      </c>
      <c r="D288" s="58">
        <f>Invoice!B292</f>
        <v>10</v>
      </c>
      <c r="E288" s="59">
        <f>'Shipping Invoice'!J292*$N$1</f>
        <v>0.38</v>
      </c>
      <c r="F288" s="59">
        <f t="shared" si="13"/>
        <v>3.8</v>
      </c>
      <c r="G288" s="60">
        <f t="shared" si="14"/>
        <v>13.376000000000001</v>
      </c>
      <c r="H288" s="63">
        <f t="shared" si="15"/>
        <v>133.76000000000002</v>
      </c>
    </row>
    <row r="289" spans="1:8" s="62" customFormat="1">
      <c r="A289" s="56" t="str">
        <f>IF((LEN('Copy paste to Here'!G293))&gt;5,((CONCATENATE('Copy paste to Here'!G293," &amp; ",'Copy paste to Here'!D293,"  &amp;  ",'Copy paste to Here'!E293))),"Empty Cell")</f>
        <v>Silicone double flared flesh tunnel &amp; Gauge: 8mm  &amp;  Color: Black</v>
      </c>
      <c r="B289" s="57" t="str">
        <f>'Copy paste to Here'!C293</f>
        <v>FTSI</v>
      </c>
      <c r="C289" s="57" t="s">
        <v>1076</v>
      </c>
      <c r="D289" s="58">
        <f>Invoice!B293</f>
        <v>50</v>
      </c>
      <c r="E289" s="59">
        <f>'Shipping Invoice'!J293*$N$1</f>
        <v>0.48</v>
      </c>
      <c r="F289" s="59">
        <f t="shared" si="13"/>
        <v>24</v>
      </c>
      <c r="G289" s="60">
        <f t="shared" si="14"/>
        <v>16.896000000000001</v>
      </c>
      <c r="H289" s="63">
        <f t="shared" si="15"/>
        <v>844.80000000000007</v>
      </c>
    </row>
    <row r="290" spans="1:8" s="62" customFormat="1" ht="24">
      <c r="A290" s="56" t="str">
        <f>IF((LEN('Copy paste to Here'!G294))&gt;5,((CONCATENATE('Copy paste to Here'!G294," &amp; ",'Copy paste to Here'!D294,"  &amp;  ",'Copy paste to Here'!E294))),"Empty Cell")</f>
        <v>Silicone double flared flesh tunnel &amp; Gauge: 8mm  &amp;  Color: Green</v>
      </c>
      <c r="B290" s="57" t="str">
        <f>'Copy paste to Here'!C294</f>
        <v>FTSI</v>
      </c>
      <c r="C290" s="57" t="s">
        <v>1076</v>
      </c>
      <c r="D290" s="58">
        <f>Invoice!B294</f>
        <v>10</v>
      </c>
      <c r="E290" s="59">
        <f>'Shipping Invoice'!J294*$N$1</f>
        <v>0.48</v>
      </c>
      <c r="F290" s="59">
        <f t="shared" si="13"/>
        <v>4.8</v>
      </c>
      <c r="G290" s="60">
        <f t="shared" si="14"/>
        <v>16.896000000000001</v>
      </c>
      <c r="H290" s="63">
        <f t="shared" si="15"/>
        <v>168.96</v>
      </c>
    </row>
    <row r="291" spans="1:8" s="62" customFormat="1" ht="24">
      <c r="A291" s="56" t="str">
        <f>IF((LEN('Copy paste to Here'!G295))&gt;5,((CONCATENATE('Copy paste to Here'!G295," &amp; ",'Copy paste to Here'!D295,"  &amp;  ",'Copy paste to Here'!E295))),"Empty Cell")</f>
        <v>Silicone double flared flesh tunnel &amp; Gauge: 10mm  &amp;  Color: Black</v>
      </c>
      <c r="B291" s="57" t="str">
        <f>'Copy paste to Here'!C295</f>
        <v>FTSI</v>
      </c>
      <c r="C291" s="57" t="s">
        <v>1078</v>
      </c>
      <c r="D291" s="58">
        <f>Invoice!B295</f>
        <v>50</v>
      </c>
      <c r="E291" s="59">
        <f>'Shipping Invoice'!J295*$N$1</f>
        <v>0.52</v>
      </c>
      <c r="F291" s="59">
        <f t="shared" si="13"/>
        <v>26</v>
      </c>
      <c r="G291" s="60">
        <f t="shared" si="14"/>
        <v>18.304000000000002</v>
      </c>
      <c r="H291" s="63">
        <f t="shared" si="15"/>
        <v>915.2</v>
      </c>
    </row>
    <row r="292" spans="1:8" s="62" customFormat="1" ht="24">
      <c r="A292" s="56" t="str">
        <f>IF((LEN('Copy paste to Here'!G296))&gt;5,((CONCATENATE('Copy paste to Here'!G296," &amp; ",'Copy paste to Here'!D296,"  &amp;  ",'Copy paste to Here'!E296))),"Empty Cell")</f>
        <v>Silicone double flared flesh tunnel &amp; Gauge: 10mm  &amp;  Color: Blue</v>
      </c>
      <c r="B292" s="57" t="str">
        <f>'Copy paste to Here'!C296</f>
        <v>FTSI</v>
      </c>
      <c r="C292" s="57" t="s">
        <v>1078</v>
      </c>
      <c r="D292" s="58">
        <f>Invoice!B296</f>
        <v>20</v>
      </c>
      <c r="E292" s="59">
        <f>'Shipping Invoice'!J296*$N$1</f>
        <v>0.52</v>
      </c>
      <c r="F292" s="59">
        <f t="shared" si="13"/>
        <v>10.4</v>
      </c>
      <c r="G292" s="60">
        <f t="shared" si="14"/>
        <v>18.304000000000002</v>
      </c>
      <c r="H292" s="63">
        <f t="shared" si="15"/>
        <v>366.08000000000004</v>
      </c>
    </row>
    <row r="293" spans="1:8" s="62" customFormat="1" ht="24">
      <c r="A293" s="56" t="str">
        <f>IF((LEN('Copy paste to Here'!G297))&gt;5,((CONCATENATE('Copy paste to Here'!G297," &amp; ",'Copy paste to Here'!D297,"  &amp;  ",'Copy paste to Here'!E297))),"Empty Cell")</f>
        <v>Silicone double flared flesh tunnel &amp; Gauge: 10mm  &amp;  Color: Light blue</v>
      </c>
      <c r="B293" s="57" t="str">
        <f>'Copy paste to Here'!C297</f>
        <v>FTSI</v>
      </c>
      <c r="C293" s="57" t="s">
        <v>1078</v>
      </c>
      <c r="D293" s="58">
        <f>Invoice!B297</f>
        <v>10</v>
      </c>
      <c r="E293" s="59">
        <f>'Shipping Invoice'!J297*$N$1</f>
        <v>0.52</v>
      </c>
      <c r="F293" s="59">
        <f t="shared" si="13"/>
        <v>5.2</v>
      </c>
      <c r="G293" s="60">
        <f t="shared" si="14"/>
        <v>18.304000000000002</v>
      </c>
      <c r="H293" s="63">
        <f t="shared" si="15"/>
        <v>183.04000000000002</v>
      </c>
    </row>
    <row r="294" spans="1:8" s="62" customFormat="1" ht="24">
      <c r="A294" s="56" t="str">
        <f>IF((LEN('Copy paste to Here'!G298))&gt;5,((CONCATENATE('Copy paste to Here'!G298," &amp; ",'Copy paste to Here'!D298,"  &amp;  ",'Copy paste to Here'!E298))),"Empty Cell")</f>
        <v>Silicone double flared flesh tunnel &amp; Gauge: 10mm  &amp;  Color: Green</v>
      </c>
      <c r="B294" s="57" t="str">
        <f>'Copy paste to Here'!C298</f>
        <v>FTSI</v>
      </c>
      <c r="C294" s="57" t="s">
        <v>1078</v>
      </c>
      <c r="D294" s="58">
        <f>Invoice!B298</f>
        <v>10</v>
      </c>
      <c r="E294" s="59">
        <f>'Shipping Invoice'!J298*$N$1</f>
        <v>0.52</v>
      </c>
      <c r="F294" s="59">
        <f t="shared" si="13"/>
        <v>5.2</v>
      </c>
      <c r="G294" s="60">
        <f t="shared" si="14"/>
        <v>18.304000000000002</v>
      </c>
      <c r="H294" s="63">
        <f t="shared" si="15"/>
        <v>183.04000000000002</v>
      </c>
    </row>
    <row r="295" spans="1:8" s="62" customFormat="1" ht="24">
      <c r="A295" s="56" t="str">
        <f>IF((LEN('Copy paste to Here'!G299))&gt;5,((CONCATENATE('Copy paste to Here'!G299," &amp; ",'Copy paste to Here'!D299,"  &amp;  ",'Copy paste to Here'!E299))),"Empty Cell")</f>
        <v>Silicone double flared flesh tunnel &amp; Gauge: 12mm  &amp;  Color: Black</v>
      </c>
      <c r="B295" s="57" t="str">
        <f>'Copy paste to Here'!C299</f>
        <v>FTSI</v>
      </c>
      <c r="C295" s="57" t="s">
        <v>1079</v>
      </c>
      <c r="D295" s="58">
        <f>Invoice!B299</f>
        <v>50</v>
      </c>
      <c r="E295" s="59">
        <f>'Shipping Invoice'!J299*$N$1</f>
        <v>0.56000000000000005</v>
      </c>
      <c r="F295" s="59">
        <f t="shared" si="13"/>
        <v>28.000000000000004</v>
      </c>
      <c r="G295" s="60">
        <f t="shared" si="14"/>
        <v>19.712000000000003</v>
      </c>
      <c r="H295" s="63">
        <f t="shared" si="15"/>
        <v>985.60000000000014</v>
      </c>
    </row>
    <row r="296" spans="1:8" s="62" customFormat="1" ht="24">
      <c r="A296" s="56" t="str">
        <f>IF((LEN('Copy paste to Here'!G300))&gt;5,((CONCATENATE('Copy paste to Here'!G300," &amp; ",'Copy paste to Here'!D300,"  &amp;  ",'Copy paste to Here'!E300))),"Empty Cell")</f>
        <v>Silicone double flared flesh tunnel &amp; Gauge: 12mm  &amp;  Color: Blue</v>
      </c>
      <c r="B296" s="57" t="str">
        <f>'Copy paste to Here'!C300</f>
        <v>FTSI</v>
      </c>
      <c r="C296" s="57" t="s">
        <v>1079</v>
      </c>
      <c r="D296" s="58">
        <f>Invoice!B300</f>
        <v>20</v>
      </c>
      <c r="E296" s="59">
        <f>'Shipping Invoice'!J300*$N$1</f>
        <v>0.56000000000000005</v>
      </c>
      <c r="F296" s="59">
        <f t="shared" si="13"/>
        <v>11.200000000000001</v>
      </c>
      <c r="G296" s="60">
        <f t="shared" si="14"/>
        <v>19.712000000000003</v>
      </c>
      <c r="H296" s="63">
        <f t="shared" si="15"/>
        <v>394.24000000000007</v>
      </c>
    </row>
    <row r="297" spans="1:8" s="62" customFormat="1" ht="24">
      <c r="A297" s="56" t="str">
        <f>IF((LEN('Copy paste to Here'!G301))&gt;5,((CONCATENATE('Copy paste to Here'!G301," &amp; ",'Copy paste to Here'!D301,"  &amp;  ",'Copy paste to Here'!E301))),"Empty Cell")</f>
        <v>Silicone double flared flesh tunnel &amp; Gauge: 12mm  &amp;  Color: Light blue</v>
      </c>
      <c r="B297" s="57" t="str">
        <f>'Copy paste to Here'!C301</f>
        <v>FTSI</v>
      </c>
      <c r="C297" s="57" t="s">
        <v>1079</v>
      </c>
      <c r="D297" s="58">
        <f>Invoice!B301</f>
        <v>10</v>
      </c>
      <c r="E297" s="59">
        <f>'Shipping Invoice'!J301*$N$1</f>
        <v>0.56000000000000005</v>
      </c>
      <c r="F297" s="59">
        <f t="shared" si="13"/>
        <v>5.6000000000000005</v>
      </c>
      <c r="G297" s="60">
        <f t="shared" si="14"/>
        <v>19.712000000000003</v>
      </c>
      <c r="H297" s="63">
        <f t="shared" si="15"/>
        <v>197.12000000000003</v>
      </c>
    </row>
    <row r="298" spans="1:8" s="62" customFormat="1" ht="24">
      <c r="A298" s="56" t="str">
        <f>IF((LEN('Copy paste to Here'!G302))&gt;5,((CONCATENATE('Copy paste to Here'!G302," &amp; ",'Copy paste to Here'!D302,"  &amp;  ",'Copy paste to Here'!E302))),"Empty Cell")</f>
        <v>Silicone double flared flesh tunnel &amp; Gauge: 14mm  &amp;  Color: Black</v>
      </c>
      <c r="B298" s="57" t="str">
        <f>'Copy paste to Here'!C302</f>
        <v>FTSI</v>
      </c>
      <c r="C298" s="57" t="s">
        <v>1080</v>
      </c>
      <c r="D298" s="58">
        <f>Invoice!B302</f>
        <v>50</v>
      </c>
      <c r="E298" s="59">
        <f>'Shipping Invoice'!J302*$N$1</f>
        <v>0.62</v>
      </c>
      <c r="F298" s="59">
        <f t="shared" si="13"/>
        <v>31</v>
      </c>
      <c r="G298" s="60">
        <f t="shared" si="14"/>
        <v>21.824000000000002</v>
      </c>
      <c r="H298" s="63">
        <f t="shared" si="15"/>
        <v>1091.2</v>
      </c>
    </row>
    <row r="299" spans="1:8" s="62" customFormat="1">
      <c r="A299" s="56" t="str">
        <f>IF((LEN('Copy paste to Here'!G303))&gt;5,((CONCATENATE('Copy paste to Here'!G303," &amp; ",'Copy paste to Here'!D303,"  &amp;  ",'Copy paste to Here'!E303))),"Empty Cell")</f>
        <v>Silicone double flared flesh tunnel &amp; Gauge: 14mm  &amp;  Color: Pink</v>
      </c>
      <c r="B299" s="57" t="str">
        <f>'Copy paste to Here'!C303</f>
        <v>FTSI</v>
      </c>
      <c r="C299" s="57" t="s">
        <v>1080</v>
      </c>
      <c r="D299" s="58">
        <f>Invoice!B303</f>
        <v>10</v>
      </c>
      <c r="E299" s="59">
        <f>'Shipping Invoice'!J303*$N$1</f>
        <v>0.62</v>
      </c>
      <c r="F299" s="59">
        <f t="shared" si="13"/>
        <v>6.2</v>
      </c>
      <c r="G299" s="60">
        <f t="shared" si="14"/>
        <v>21.824000000000002</v>
      </c>
      <c r="H299" s="63">
        <f t="shared" si="15"/>
        <v>218.24</v>
      </c>
    </row>
    <row r="300" spans="1:8" s="62" customFormat="1" ht="24">
      <c r="A300" s="56" t="str">
        <f>IF((LEN('Copy paste to Here'!G304))&gt;5,((CONCATENATE('Copy paste to Here'!G304," &amp; ",'Copy paste to Here'!D304,"  &amp;  ",'Copy paste to Here'!E304))),"Empty Cell")</f>
        <v>Silicone double flared flesh tunnel &amp; Gauge: 16mm  &amp;  Color: Black</v>
      </c>
      <c r="B300" s="57" t="str">
        <f>'Copy paste to Here'!C304</f>
        <v>FTSI</v>
      </c>
      <c r="C300" s="57" t="s">
        <v>1081</v>
      </c>
      <c r="D300" s="58">
        <f>Invoice!B304</f>
        <v>50</v>
      </c>
      <c r="E300" s="59">
        <f>'Shipping Invoice'!J304*$N$1</f>
        <v>0.66</v>
      </c>
      <c r="F300" s="59">
        <f t="shared" si="13"/>
        <v>33</v>
      </c>
      <c r="G300" s="60">
        <f t="shared" si="14"/>
        <v>23.232000000000003</v>
      </c>
      <c r="H300" s="63">
        <f t="shared" si="15"/>
        <v>1161.6000000000001</v>
      </c>
    </row>
    <row r="301" spans="1:8" s="62" customFormat="1" ht="24">
      <c r="A301" s="56" t="str">
        <f>IF((LEN('Copy paste to Here'!G305))&gt;5,((CONCATENATE('Copy paste to Here'!G305," &amp; ",'Copy paste to Here'!D305,"  &amp;  ",'Copy paste to Here'!E305))),"Empty Cell")</f>
        <v>Silicone double flared flesh tunnel &amp; Gauge: 16mm  &amp;  Color: Blue</v>
      </c>
      <c r="B301" s="57" t="str">
        <f>'Copy paste to Here'!C305</f>
        <v>FTSI</v>
      </c>
      <c r="C301" s="57" t="s">
        <v>1081</v>
      </c>
      <c r="D301" s="58">
        <f>Invoice!B305</f>
        <v>10</v>
      </c>
      <c r="E301" s="59">
        <f>'Shipping Invoice'!J305*$N$1</f>
        <v>0.66</v>
      </c>
      <c r="F301" s="59">
        <f t="shared" si="13"/>
        <v>6.6000000000000005</v>
      </c>
      <c r="G301" s="60">
        <f t="shared" si="14"/>
        <v>23.232000000000003</v>
      </c>
      <c r="H301" s="63">
        <f t="shared" si="15"/>
        <v>232.32000000000002</v>
      </c>
    </row>
    <row r="302" spans="1:8" s="62" customFormat="1" ht="25.5">
      <c r="A302" s="56" t="str">
        <f>IF((LEN('Copy paste to Here'!G306))&gt;5,((CONCATENATE('Copy paste to Here'!G306," &amp; ",'Copy paste to Here'!D306,"  &amp;  ",'Copy paste to Here'!E306))),"Empty Cell")</f>
        <v>Silicone double flared flesh tunnel &amp; Gauge: 18mm  &amp;  Color: Black</v>
      </c>
      <c r="B302" s="57" t="str">
        <f>'Copy paste to Here'!C306</f>
        <v>FTSI</v>
      </c>
      <c r="C302" s="57" t="s">
        <v>1082</v>
      </c>
      <c r="D302" s="58">
        <f>Invoice!B306</f>
        <v>50</v>
      </c>
      <c r="E302" s="59">
        <f>'Shipping Invoice'!J306*$N$1</f>
        <v>0.7</v>
      </c>
      <c r="F302" s="59">
        <f t="shared" si="13"/>
        <v>35</v>
      </c>
      <c r="G302" s="60">
        <f t="shared" si="14"/>
        <v>24.64</v>
      </c>
      <c r="H302" s="63">
        <f t="shared" si="15"/>
        <v>1232</v>
      </c>
    </row>
    <row r="303" spans="1:8" s="62" customFormat="1" ht="25.5">
      <c r="A303" s="56" t="str">
        <f>IF((LEN('Copy paste to Here'!G307))&gt;5,((CONCATENATE('Copy paste to Here'!G307," &amp; ",'Copy paste to Here'!D307,"  &amp;  ",'Copy paste to Here'!E307))),"Empty Cell")</f>
        <v>Silicone double flared flesh tunnel &amp; Gauge: 20mm  &amp;  Color: Clear</v>
      </c>
      <c r="B303" s="57" t="str">
        <f>'Copy paste to Here'!C307</f>
        <v>FTSI</v>
      </c>
      <c r="C303" s="57" t="s">
        <v>1083</v>
      </c>
      <c r="D303" s="58">
        <f>Invoice!B307</f>
        <v>10</v>
      </c>
      <c r="E303" s="59">
        <f>'Shipping Invoice'!J307*$N$1</f>
        <v>0.77</v>
      </c>
      <c r="F303" s="59">
        <f t="shared" si="13"/>
        <v>7.7</v>
      </c>
      <c r="G303" s="60">
        <f t="shared" si="14"/>
        <v>27.104000000000003</v>
      </c>
      <c r="H303" s="63">
        <f t="shared" si="15"/>
        <v>271.04000000000002</v>
      </c>
    </row>
    <row r="304" spans="1:8" s="62" customFormat="1" ht="36">
      <c r="A304" s="56" t="str">
        <f>IF((LEN('Copy paste to Here'!G308))&gt;5,((CONCATENATE('Copy paste to Here'!G308," &amp; ",'Copy paste to Here'!D308,"  &amp;  ",'Copy paste to Here'!E308))),"Empty Cell")</f>
        <v>Black PVD plated surgical steel screw-fit flesh tunnel with ferido glued multi crystal studded rim with resin cover. Stones will never fall out guaranteed! &amp; Gauge: 4mm  &amp;  Crystal Color: Clear</v>
      </c>
      <c r="B304" s="57" t="str">
        <f>'Copy paste to Here'!C308</f>
        <v>FTSPFR</v>
      </c>
      <c r="C304" s="57" t="s">
        <v>1085</v>
      </c>
      <c r="D304" s="58">
        <f>Invoice!B308</f>
        <v>6</v>
      </c>
      <c r="E304" s="59">
        <f>'Shipping Invoice'!J308*$N$1</f>
        <v>3.08</v>
      </c>
      <c r="F304" s="59">
        <f t="shared" si="13"/>
        <v>18.48</v>
      </c>
      <c r="G304" s="60">
        <f t="shared" si="14"/>
        <v>108.41600000000001</v>
      </c>
      <c r="H304" s="63">
        <f t="shared" si="15"/>
        <v>650.49600000000009</v>
      </c>
    </row>
    <row r="305" spans="1:8" s="62" customFormat="1" ht="36">
      <c r="A305" s="56" t="str">
        <f>IF((LEN('Copy paste to Here'!G309))&gt;5,((CONCATENATE('Copy paste to Here'!G309," &amp; ",'Copy paste to Here'!D309,"  &amp;  ",'Copy paste to Here'!E309))),"Empty Cell")</f>
        <v>Black PVD plated surgical steel screw-fit flesh tunnel with ferido glued multi crystal studded rim with resin cover. Stones will never fall out guaranteed! &amp; Gauge: 6mm  &amp;  Crystal Color: Clear</v>
      </c>
      <c r="B305" s="57" t="str">
        <f>'Copy paste to Here'!C309</f>
        <v>FTSPFR</v>
      </c>
      <c r="C305" s="57" t="s">
        <v>1087</v>
      </c>
      <c r="D305" s="58">
        <f>Invoice!B309</f>
        <v>6</v>
      </c>
      <c r="E305" s="59">
        <f>'Shipping Invoice'!J309*$N$1</f>
        <v>3.5</v>
      </c>
      <c r="F305" s="59">
        <f t="shared" si="13"/>
        <v>21</v>
      </c>
      <c r="G305" s="60">
        <f t="shared" si="14"/>
        <v>123.20000000000002</v>
      </c>
      <c r="H305" s="63">
        <f t="shared" si="15"/>
        <v>739.2</v>
      </c>
    </row>
    <row r="306" spans="1:8" s="62" customFormat="1" ht="36">
      <c r="A306" s="56" t="str">
        <f>IF((LEN('Copy paste to Here'!G310))&gt;5,((CONCATENATE('Copy paste to Here'!G310," &amp; ",'Copy paste to Here'!D310,"  &amp;  ",'Copy paste to Here'!E310))),"Empty Cell")</f>
        <v>Black PVD plated surgical steel screw-fit flesh tunnel with ferido glued multi crystal studded rim with resin cover. Stones will never fall out guaranteed! &amp; Gauge: 12mm  &amp;  Crystal Color: Clear</v>
      </c>
      <c r="B306" s="57" t="str">
        <f>'Copy paste to Here'!C310</f>
        <v>FTSPFR</v>
      </c>
      <c r="C306" s="57" t="s">
        <v>1088</v>
      </c>
      <c r="D306" s="58">
        <f>Invoice!B310</f>
        <v>6</v>
      </c>
      <c r="E306" s="59">
        <f>'Shipping Invoice'!J310*$N$1</f>
        <v>4.97</v>
      </c>
      <c r="F306" s="59">
        <f t="shared" si="13"/>
        <v>29.82</v>
      </c>
      <c r="G306" s="60">
        <f t="shared" si="14"/>
        <v>174.94400000000002</v>
      </c>
      <c r="H306" s="63">
        <f t="shared" si="15"/>
        <v>1049.6640000000002</v>
      </c>
    </row>
    <row r="307" spans="1:8" s="62" customFormat="1" ht="36">
      <c r="A307" s="56" t="str">
        <f>IF((LEN('Copy paste to Here'!G311))&gt;5,((CONCATENATE('Copy paste to Here'!G311," &amp; ",'Copy paste to Here'!D311,"  &amp;  ",'Copy paste to Here'!E311))),"Empty Cell")</f>
        <v>Black PVD plated surgical steel screw-fit flesh tunnel with ferido glued multi crystal studded rim with resin cover. Stones will never fall out guaranteed! &amp; Gauge: 14mm  &amp;  Crystal Color: Blue Zircon</v>
      </c>
      <c r="B307" s="57" t="str">
        <f>'Copy paste to Here'!C311</f>
        <v>FTSPFR</v>
      </c>
      <c r="C307" s="57" t="s">
        <v>1089</v>
      </c>
      <c r="D307" s="58">
        <f>Invoice!B311</f>
        <v>2</v>
      </c>
      <c r="E307" s="59">
        <f>'Shipping Invoice'!J311*$N$1</f>
        <v>5.29</v>
      </c>
      <c r="F307" s="59">
        <f t="shared" si="13"/>
        <v>10.58</v>
      </c>
      <c r="G307" s="60">
        <f t="shared" si="14"/>
        <v>186.20800000000003</v>
      </c>
      <c r="H307" s="63">
        <f t="shared" si="15"/>
        <v>372.41600000000005</v>
      </c>
    </row>
    <row r="308" spans="1:8" s="62" customFormat="1" ht="25.5">
      <c r="A308" s="56" t="str">
        <f>IF((LEN('Copy paste to Here'!G312))&gt;5,((CONCATENATE('Copy paste to Here'!G312," &amp; ",'Copy paste to Here'!D312,"  &amp;  ",'Copy paste to Here'!E312))),"Empty Cell")</f>
        <v xml:space="preserve">High polished and black anodized surgical steel screw-fit flesh tunnel with laser cut spider web on front &amp; Gauge: 16mm  &amp;  </v>
      </c>
      <c r="B308" s="57" t="str">
        <f>'Copy paste to Here'!C312</f>
        <v>FTSPW</v>
      </c>
      <c r="C308" s="57" t="s">
        <v>1091</v>
      </c>
      <c r="D308" s="58">
        <f>Invoice!B312</f>
        <v>6</v>
      </c>
      <c r="E308" s="59">
        <f>'Shipping Invoice'!J312*$N$1</f>
        <v>2.64</v>
      </c>
      <c r="F308" s="59">
        <f t="shared" si="13"/>
        <v>15.84</v>
      </c>
      <c r="G308" s="60">
        <f t="shared" si="14"/>
        <v>92.928000000000011</v>
      </c>
      <c r="H308" s="63">
        <f t="shared" si="15"/>
        <v>557.5680000000001</v>
      </c>
    </row>
    <row r="309" spans="1:8" s="62" customFormat="1" ht="36">
      <c r="A309" s="56" t="str">
        <f>IF((LEN('Copy paste to Here'!G313))&gt;5,((CONCATENATE('Copy paste to Here'!G313," &amp; ",'Copy paste to Here'!D313,"  &amp;  ",'Copy paste to Here'!E313))),"Empty Cell")</f>
        <v xml:space="preserve">18k Gold plated 925 Silver seamless nose ring, 20g (0.8mm) with a 2mm CZ stone encased in a casted prong set &amp; Length: 8mm  &amp;  </v>
      </c>
      <c r="B309" s="57" t="str">
        <f>'Copy paste to Here'!C313</f>
        <v>GPNHZ2</v>
      </c>
      <c r="C309" s="57" t="s">
        <v>1094</v>
      </c>
      <c r="D309" s="58">
        <f>Invoice!B313</f>
        <v>5</v>
      </c>
      <c r="E309" s="59">
        <f>'Shipping Invoice'!J313*$N$1</f>
        <v>1.6</v>
      </c>
      <c r="F309" s="59">
        <f t="shared" si="13"/>
        <v>8</v>
      </c>
      <c r="G309" s="60">
        <f t="shared" si="14"/>
        <v>56.320000000000007</v>
      </c>
      <c r="H309" s="63">
        <f t="shared" si="15"/>
        <v>281.60000000000002</v>
      </c>
    </row>
    <row r="310" spans="1:8" s="62" customFormat="1" ht="36">
      <c r="A310" s="56" t="str">
        <f>IF((LEN('Copy paste to Here'!G314))&gt;5,((CONCATENATE('Copy paste to Here'!G314," &amp; ",'Copy paste to Here'!D314,"  &amp;  ",'Copy paste to Here'!E314))),"Empty Cell")</f>
        <v xml:space="preserve">18k Gold plated 925 Silver seamless nose ring, 20g (0.8mm) with w 2.5mm CZ stone encased in a casted prong set &amp; Length: 8mm  &amp;  </v>
      </c>
      <c r="B310" s="57" t="str">
        <f>'Copy paste to Here'!C314</f>
        <v>GPNHZ25</v>
      </c>
      <c r="C310" s="57" t="s">
        <v>1097</v>
      </c>
      <c r="D310" s="58">
        <f>Invoice!B314</f>
        <v>5</v>
      </c>
      <c r="E310" s="59">
        <f>'Shipping Invoice'!J314*$N$1</f>
        <v>1.66</v>
      </c>
      <c r="F310" s="59">
        <f t="shared" si="13"/>
        <v>8.2999999999999989</v>
      </c>
      <c r="G310" s="60">
        <f t="shared" si="14"/>
        <v>58.432000000000002</v>
      </c>
      <c r="H310" s="63">
        <f t="shared" si="15"/>
        <v>292.16000000000003</v>
      </c>
    </row>
    <row r="311" spans="1:8" s="62" customFormat="1" ht="24">
      <c r="A311" s="56" t="str">
        <f>IF((LEN('Copy paste to Here'!G315))&gt;5,((CONCATENATE('Copy paste to Here'!G315," &amp; ",'Copy paste to Here'!D315,"  &amp;  ",'Copy paste to Here'!E315))),"Empty Cell")</f>
        <v>Dual use acrylic plug; glitter plug during the day and glow in the dark plug at night &amp; Gauge: 10mm  &amp;  Color: Clear</v>
      </c>
      <c r="B311" s="57" t="str">
        <f>'Copy paste to Here'!C315</f>
        <v>GTPG</v>
      </c>
      <c r="C311" s="57" t="s">
        <v>1100</v>
      </c>
      <c r="D311" s="58">
        <f>Invoice!B315</f>
        <v>10</v>
      </c>
      <c r="E311" s="59">
        <f>'Shipping Invoice'!J315*$N$1</f>
        <v>0.54</v>
      </c>
      <c r="F311" s="59">
        <f t="shared" si="13"/>
        <v>5.4</v>
      </c>
      <c r="G311" s="60">
        <f t="shared" si="14"/>
        <v>19.008000000000003</v>
      </c>
      <c r="H311" s="63">
        <f t="shared" si="15"/>
        <v>190.08000000000004</v>
      </c>
    </row>
    <row r="312" spans="1:8" s="62" customFormat="1" ht="24">
      <c r="A312" s="56" t="str">
        <f>IF((LEN('Copy paste to Here'!G316))&gt;5,((CONCATENATE('Copy paste to Here'!G316," &amp; ",'Copy paste to Here'!D316,"  &amp;  ",'Copy paste to Here'!E316))),"Empty Cell")</f>
        <v>Dual use acrylic plug; glitter plug during the day and glow in the dark plug at night &amp; Gauge: 16mm  &amp;  Color: Clear</v>
      </c>
      <c r="B312" s="57" t="str">
        <f>'Copy paste to Here'!C316</f>
        <v>GTPG</v>
      </c>
      <c r="C312" s="57" t="s">
        <v>1102</v>
      </c>
      <c r="D312" s="58">
        <f>Invoice!B316</f>
        <v>10</v>
      </c>
      <c r="E312" s="59">
        <f>'Shipping Invoice'!J316*$N$1</f>
        <v>0.71</v>
      </c>
      <c r="F312" s="59">
        <f t="shared" si="13"/>
        <v>7.1</v>
      </c>
      <c r="G312" s="60">
        <f t="shared" si="14"/>
        <v>24.992000000000001</v>
      </c>
      <c r="H312" s="63">
        <f t="shared" si="15"/>
        <v>249.92000000000002</v>
      </c>
    </row>
    <row r="313" spans="1:8" s="62" customFormat="1" ht="25.5">
      <c r="A313" s="56" t="str">
        <f>IF((LEN('Copy paste to Here'!G317))&gt;5,((CONCATENATE('Copy paste to Here'!G317," &amp; ",'Copy paste to Here'!D317,"  &amp;  ",'Copy paste to Here'!E317))),"Empty Cell")</f>
        <v>Dual use acrylic plug; glitter plug during the day and glow in the dark plug at night &amp; Gauge: 20mm  &amp;  Color: Clear</v>
      </c>
      <c r="B313" s="57" t="str">
        <f>'Copy paste to Here'!C317</f>
        <v>GTPG</v>
      </c>
      <c r="C313" s="57" t="s">
        <v>1103</v>
      </c>
      <c r="D313" s="58">
        <f>Invoice!B317</f>
        <v>6</v>
      </c>
      <c r="E313" s="59">
        <f>'Shipping Invoice'!J317*$N$1</f>
        <v>0.85</v>
      </c>
      <c r="F313" s="59">
        <f t="shared" si="13"/>
        <v>5.0999999999999996</v>
      </c>
      <c r="G313" s="60">
        <f t="shared" si="14"/>
        <v>29.92</v>
      </c>
      <c r="H313" s="63">
        <f t="shared" si="15"/>
        <v>179.52</v>
      </c>
    </row>
    <row r="314" spans="1:8" s="62" customFormat="1" ht="25.5">
      <c r="A314" s="56" t="str">
        <f>IF((LEN('Copy paste to Here'!G318))&gt;5,((CONCATENATE('Copy paste to Here'!G318," &amp; ",'Copy paste to Here'!D318,"  &amp;  ",'Copy paste to Here'!E318))),"Empty Cell")</f>
        <v xml:space="preserve">High polished surgical steel hinged ball closure ring, 16g (1.2mm) with 3mm ball &amp; Length: 6mm  &amp;  </v>
      </c>
      <c r="B314" s="57" t="str">
        <f>'Copy paste to Here'!C318</f>
        <v>HBCRB16</v>
      </c>
      <c r="C314" s="57" t="s">
        <v>1105</v>
      </c>
      <c r="D314" s="58">
        <f>Invoice!B318</f>
        <v>40</v>
      </c>
      <c r="E314" s="59">
        <f>'Shipping Invoice'!J318*$N$1</f>
        <v>2.09</v>
      </c>
      <c r="F314" s="59">
        <f t="shared" si="13"/>
        <v>83.6</v>
      </c>
      <c r="G314" s="60">
        <f t="shared" si="14"/>
        <v>73.567999999999998</v>
      </c>
      <c r="H314" s="63">
        <f t="shared" si="15"/>
        <v>2942.72</v>
      </c>
    </row>
    <row r="315" spans="1:8" s="62" customFormat="1" ht="25.5">
      <c r="A315" s="56" t="str">
        <f>IF((LEN('Copy paste to Here'!G319))&gt;5,((CONCATENATE('Copy paste to Here'!G319," &amp; ",'Copy paste to Here'!D319,"  &amp;  ",'Copy paste to Here'!E319))),"Empty Cell")</f>
        <v xml:space="preserve">High polished surgical steel hinged ball closure ring, 16g (1.2mm) with 3mm ball &amp; Length: 8mm  &amp;  </v>
      </c>
      <c r="B315" s="57" t="str">
        <f>'Copy paste to Here'!C319</f>
        <v>HBCRB16</v>
      </c>
      <c r="C315" s="57" t="s">
        <v>1105</v>
      </c>
      <c r="D315" s="58">
        <f>Invoice!B319</f>
        <v>40</v>
      </c>
      <c r="E315" s="59">
        <f>'Shipping Invoice'!J319*$N$1</f>
        <v>2.09</v>
      </c>
      <c r="F315" s="59">
        <f t="shared" si="13"/>
        <v>83.6</v>
      </c>
      <c r="G315" s="60">
        <f t="shared" si="14"/>
        <v>73.567999999999998</v>
      </c>
      <c r="H315" s="63">
        <f t="shared" si="15"/>
        <v>2942.72</v>
      </c>
    </row>
    <row r="316" spans="1:8" s="62" customFormat="1" ht="25.5">
      <c r="A316" s="56" t="str">
        <f>IF((LEN('Copy paste to Here'!G320))&gt;5,((CONCATENATE('Copy paste to Here'!G320," &amp; ",'Copy paste to Here'!D320,"  &amp;  ",'Copy paste to Here'!E320))),"Empty Cell")</f>
        <v xml:space="preserve">High polished surgical steel hinged ball closure ring, 16g (1.2mm) with 3mm ball &amp; Length: 10mm  &amp;  </v>
      </c>
      <c r="B316" s="57" t="str">
        <f>'Copy paste to Here'!C320</f>
        <v>HBCRB16</v>
      </c>
      <c r="C316" s="57" t="s">
        <v>1105</v>
      </c>
      <c r="D316" s="58">
        <f>Invoice!B320</f>
        <v>40</v>
      </c>
      <c r="E316" s="59">
        <f>'Shipping Invoice'!J320*$N$1</f>
        <v>2.09</v>
      </c>
      <c r="F316" s="59">
        <f t="shared" si="13"/>
        <v>83.6</v>
      </c>
      <c r="G316" s="60">
        <f t="shared" si="14"/>
        <v>73.567999999999998</v>
      </c>
      <c r="H316" s="63">
        <f t="shared" si="15"/>
        <v>2942.72</v>
      </c>
    </row>
    <row r="317" spans="1:8" s="62" customFormat="1" ht="25.5">
      <c r="A317" s="56" t="str">
        <f>IF((LEN('Copy paste to Here'!G321))&gt;5,((CONCATENATE('Copy paste to Here'!G321," &amp; ",'Copy paste to Here'!D321,"  &amp;  ",'Copy paste to Here'!E321))),"Empty Cell")</f>
        <v xml:space="preserve">Rose gold plated 316L steel hinged ball closure ring, 16g (1.2mm) with 3mm ball &amp; Length: 6mm  &amp;  </v>
      </c>
      <c r="B317" s="57" t="str">
        <f>'Copy paste to Here'!C321</f>
        <v>HBCRBR16</v>
      </c>
      <c r="C317" s="57" t="s">
        <v>1108</v>
      </c>
      <c r="D317" s="58">
        <f>Invoice!B321</f>
        <v>10</v>
      </c>
      <c r="E317" s="59">
        <f>'Shipping Invoice'!J321*$N$1</f>
        <v>2.39</v>
      </c>
      <c r="F317" s="59">
        <f t="shared" si="13"/>
        <v>23.900000000000002</v>
      </c>
      <c r="G317" s="60">
        <f t="shared" si="14"/>
        <v>84.128000000000014</v>
      </c>
      <c r="H317" s="63">
        <f t="shared" si="15"/>
        <v>841.2800000000002</v>
      </c>
    </row>
    <row r="318" spans="1:8" s="62" customFormat="1" ht="25.5">
      <c r="A318" s="56" t="str">
        <f>IF((LEN('Copy paste to Here'!G322))&gt;5,((CONCATENATE('Copy paste to Here'!G322," &amp; ",'Copy paste to Here'!D322,"  &amp;  ",'Copy paste to Here'!E322))),"Empty Cell")</f>
        <v xml:space="preserve">Rose gold plated 316L steel hinged ball closure ring, 16g (1.2mm) with 3mm ball &amp; Length: 8mm  &amp;  </v>
      </c>
      <c r="B318" s="57" t="str">
        <f>'Copy paste to Here'!C322</f>
        <v>HBCRBR16</v>
      </c>
      <c r="C318" s="57" t="s">
        <v>1108</v>
      </c>
      <c r="D318" s="58">
        <f>Invoice!B322</f>
        <v>10</v>
      </c>
      <c r="E318" s="59">
        <f>'Shipping Invoice'!J322*$N$1</f>
        <v>2.39</v>
      </c>
      <c r="F318" s="59">
        <f t="shared" si="13"/>
        <v>23.900000000000002</v>
      </c>
      <c r="G318" s="60">
        <f t="shared" si="14"/>
        <v>84.128000000000014</v>
      </c>
      <c r="H318" s="63">
        <f t="shared" si="15"/>
        <v>841.2800000000002</v>
      </c>
    </row>
    <row r="319" spans="1:8" s="62" customFormat="1" ht="25.5">
      <c r="A319" s="56" t="str">
        <f>IF((LEN('Copy paste to Here'!G323))&gt;5,((CONCATENATE('Copy paste to Here'!G323," &amp; ",'Copy paste to Here'!D323,"  &amp;  ",'Copy paste to Here'!E323))),"Empty Cell")</f>
        <v xml:space="preserve">Rose gold plated 316L steel hinged ball closure ring, 16g (1.2mm) with 3mm ball &amp; Length: 10mm  &amp;  </v>
      </c>
      <c r="B319" s="57" t="str">
        <f>'Copy paste to Here'!C323</f>
        <v>HBCRBR16</v>
      </c>
      <c r="C319" s="57" t="s">
        <v>1108</v>
      </c>
      <c r="D319" s="58">
        <f>Invoice!B323</f>
        <v>10</v>
      </c>
      <c r="E319" s="59">
        <f>'Shipping Invoice'!J323*$N$1</f>
        <v>2.39</v>
      </c>
      <c r="F319" s="59">
        <f t="shared" si="13"/>
        <v>23.900000000000002</v>
      </c>
      <c r="G319" s="60">
        <f t="shared" si="14"/>
        <v>84.128000000000014</v>
      </c>
      <c r="H319" s="63">
        <f t="shared" si="15"/>
        <v>841.2800000000002</v>
      </c>
    </row>
    <row r="320" spans="1:8" s="62" customFormat="1" ht="25.5">
      <c r="A320" s="56" t="str">
        <f>IF((LEN('Copy paste to Here'!G324))&gt;5,((CONCATENATE('Copy paste to Here'!G324," &amp; ",'Copy paste to Here'!D324,"  &amp;  ",'Copy paste to Here'!E324))),"Empty Cell")</f>
        <v>Anodized 316L steel hinged ball closure ring, 16g (1.2mm) with 3mm ball &amp; Length: 6mm  &amp;  Color: Black</v>
      </c>
      <c r="B320" s="57" t="str">
        <f>'Copy paste to Here'!C324</f>
        <v>HBCRBT16</v>
      </c>
      <c r="C320" s="57" t="s">
        <v>1111</v>
      </c>
      <c r="D320" s="58">
        <f>Invoice!B324</f>
        <v>10</v>
      </c>
      <c r="E320" s="59">
        <f>'Shipping Invoice'!J324*$N$1</f>
        <v>2.39</v>
      </c>
      <c r="F320" s="59">
        <f t="shared" si="13"/>
        <v>23.900000000000002</v>
      </c>
      <c r="G320" s="60">
        <f t="shared" si="14"/>
        <v>84.128000000000014</v>
      </c>
      <c r="H320" s="63">
        <f t="shared" si="15"/>
        <v>841.2800000000002</v>
      </c>
    </row>
    <row r="321" spans="1:8" s="62" customFormat="1" ht="25.5">
      <c r="A321" s="56" t="str">
        <f>IF((LEN('Copy paste to Here'!G325))&gt;5,((CONCATENATE('Copy paste to Here'!G325," &amp; ",'Copy paste to Here'!D325,"  &amp;  ",'Copy paste to Here'!E325))),"Empty Cell")</f>
        <v>Anodized 316L steel hinged ball closure ring, 16g (1.2mm) with 3mm ball &amp; Length: 6mm  &amp;  Color: Gold</v>
      </c>
      <c r="B321" s="57" t="str">
        <f>'Copy paste to Here'!C325</f>
        <v>HBCRBT16</v>
      </c>
      <c r="C321" s="57" t="s">
        <v>1111</v>
      </c>
      <c r="D321" s="58">
        <f>Invoice!B325</f>
        <v>10</v>
      </c>
      <c r="E321" s="59">
        <f>'Shipping Invoice'!J325*$N$1</f>
        <v>2.39</v>
      </c>
      <c r="F321" s="59">
        <f t="shared" si="13"/>
        <v>23.900000000000002</v>
      </c>
      <c r="G321" s="60">
        <f t="shared" si="14"/>
        <v>84.128000000000014</v>
      </c>
      <c r="H321" s="63">
        <f t="shared" si="15"/>
        <v>841.2800000000002</v>
      </c>
    </row>
    <row r="322" spans="1:8" s="62" customFormat="1" ht="25.5">
      <c r="A322" s="56" t="str">
        <f>IF((LEN('Copy paste to Here'!G326))&gt;5,((CONCATENATE('Copy paste to Here'!G326," &amp; ",'Copy paste to Here'!D326,"  &amp;  ",'Copy paste to Here'!E326))),"Empty Cell")</f>
        <v>Anodized 316L steel hinged ball closure ring, 16g (1.2mm) with 3mm ball &amp; Length: 8mm  &amp;  Color: Black</v>
      </c>
      <c r="B322" s="57" t="str">
        <f>'Copy paste to Here'!C326</f>
        <v>HBCRBT16</v>
      </c>
      <c r="C322" s="57" t="s">
        <v>1111</v>
      </c>
      <c r="D322" s="58">
        <f>Invoice!B326</f>
        <v>10</v>
      </c>
      <c r="E322" s="59">
        <f>'Shipping Invoice'!J326*$N$1</f>
        <v>2.39</v>
      </c>
      <c r="F322" s="59">
        <f t="shared" si="13"/>
        <v>23.900000000000002</v>
      </c>
      <c r="G322" s="60">
        <f t="shared" si="14"/>
        <v>84.128000000000014</v>
      </c>
      <c r="H322" s="63">
        <f t="shared" si="15"/>
        <v>841.2800000000002</v>
      </c>
    </row>
    <row r="323" spans="1:8" s="62" customFormat="1" ht="25.5">
      <c r="A323" s="56" t="str">
        <f>IF((LEN('Copy paste to Here'!G327))&gt;5,((CONCATENATE('Copy paste to Here'!G327," &amp; ",'Copy paste to Here'!D327,"  &amp;  ",'Copy paste to Here'!E327))),"Empty Cell")</f>
        <v>Anodized 316L steel hinged ball closure ring, 16g (1.2mm) with 3mm ball &amp; Length: 8mm  &amp;  Color: Gold</v>
      </c>
      <c r="B323" s="57" t="str">
        <f>'Copy paste to Here'!C327</f>
        <v>HBCRBT16</v>
      </c>
      <c r="C323" s="57" t="s">
        <v>1111</v>
      </c>
      <c r="D323" s="58">
        <f>Invoice!B327</f>
        <v>10</v>
      </c>
      <c r="E323" s="59">
        <f>'Shipping Invoice'!J327*$N$1</f>
        <v>2.39</v>
      </c>
      <c r="F323" s="59">
        <f t="shared" si="13"/>
        <v>23.900000000000002</v>
      </c>
      <c r="G323" s="60">
        <f t="shared" si="14"/>
        <v>84.128000000000014</v>
      </c>
      <c r="H323" s="63">
        <f t="shared" si="15"/>
        <v>841.2800000000002</v>
      </c>
    </row>
    <row r="324" spans="1:8" s="62" customFormat="1" ht="36">
      <c r="A324" s="56" t="str">
        <f>IF((LEN('Copy paste to Here'!G328))&gt;5,((CONCATENATE('Copy paste to Here'!G328," &amp; ",'Copy paste to Here'!D328,"  &amp;  ",'Copy paste to Here'!E328))),"Empty Cell")</f>
        <v>High polished surgical steel hinged ball closure ring, 16g (1.2mm) with 3mm ball with bezel set crystal &amp; Length: 8mm  &amp;  Crystal Color: Clear</v>
      </c>
      <c r="B324" s="57" t="str">
        <f>'Copy paste to Here'!C328</f>
        <v>HBCRC16</v>
      </c>
      <c r="C324" s="57" t="s">
        <v>1114</v>
      </c>
      <c r="D324" s="58">
        <f>Invoice!B328</f>
        <v>20</v>
      </c>
      <c r="E324" s="59">
        <f>'Shipping Invoice'!J328*$N$1</f>
        <v>2.39</v>
      </c>
      <c r="F324" s="59">
        <f t="shared" si="13"/>
        <v>47.800000000000004</v>
      </c>
      <c r="G324" s="60">
        <f t="shared" si="14"/>
        <v>84.128000000000014</v>
      </c>
      <c r="H324" s="63">
        <f t="shared" si="15"/>
        <v>1682.5600000000004</v>
      </c>
    </row>
    <row r="325" spans="1:8" s="62" customFormat="1" ht="36">
      <c r="A325" s="56" t="str">
        <f>IF((LEN('Copy paste to Here'!G329))&gt;5,((CONCATENATE('Copy paste to Here'!G329," &amp; ",'Copy paste to Here'!D329,"  &amp;  ",'Copy paste to Here'!E329))),"Empty Cell")</f>
        <v>High polished surgical steel hinged ball closure ring, 16g (1.2mm) with 3mm ball with bezel set crystal &amp; Length: 10mm  &amp;  Crystal Color: Clear</v>
      </c>
      <c r="B325" s="57" t="str">
        <f>'Copy paste to Here'!C329</f>
        <v>HBCRC16</v>
      </c>
      <c r="C325" s="57" t="s">
        <v>1114</v>
      </c>
      <c r="D325" s="58">
        <f>Invoice!B329</f>
        <v>20</v>
      </c>
      <c r="E325" s="59">
        <f>'Shipping Invoice'!J329*$N$1</f>
        <v>2.39</v>
      </c>
      <c r="F325" s="59">
        <f t="shared" si="13"/>
        <v>47.800000000000004</v>
      </c>
      <c r="G325" s="60">
        <f t="shared" si="14"/>
        <v>84.128000000000014</v>
      </c>
      <c r="H325" s="63">
        <f t="shared" si="15"/>
        <v>1682.5600000000004</v>
      </c>
    </row>
    <row r="326" spans="1:8" s="62" customFormat="1" ht="48">
      <c r="A326" s="56" t="str">
        <f>IF((LEN('Copy paste to Here'!G330))&gt;5,((CONCATENATE('Copy paste to Here'!G330," &amp; ",'Copy paste to Here'!D330,"  &amp;  ",'Copy paste to Here'!E330))),"Empty Cell")</f>
        <v xml:space="preserve">3mm flat disk shaped surgical steel dermal anchor top part for internally threaded, 16g (1.2mm) dermal anchor base plate with a height of 2mm - 2.5mm (this item does only fit our dermal anchors and surface bars) &amp;   &amp;  </v>
      </c>
      <c r="B326" s="57" t="str">
        <f>'Copy paste to Here'!C330</f>
        <v>IE3</v>
      </c>
      <c r="C326" s="57" t="s">
        <v>1117</v>
      </c>
      <c r="D326" s="58">
        <f>Invoice!B330</f>
        <v>20</v>
      </c>
      <c r="E326" s="59">
        <f>'Shipping Invoice'!J330*$N$1</f>
        <v>0.34</v>
      </c>
      <c r="F326" s="59">
        <f t="shared" si="13"/>
        <v>6.8000000000000007</v>
      </c>
      <c r="G326" s="60">
        <f t="shared" si="14"/>
        <v>11.968000000000002</v>
      </c>
      <c r="H326" s="63">
        <f t="shared" si="15"/>
        <v>239.36000000000004</v>
      </c>
    </row>
    <row r="327" spans="1:8" s="62" customFormat="1" ht="24">
      <c r="A327" s="56" t="str">
        <f>IF((LEN('Copy paste to Here'!G331))&gt;5,((CONCATENATE('Copy paste to Here'!G331," &amp; ",'Copy paste to Here'!D331,"  &amp;  ",'Copy paste to Here'!E331))),"Empty Cell")</f>
        <v>PVD plated surgical steel fake flesh tunnel &amp; Size: 6mm  &amp;  Color: Black</v>
      </c>
      <c r="B327" s="57" t="str">
        <f>'Copy paste to Here'!C331</f>
        <v>IFTRD</v>
      </c>
      <c r="C327" s="57" t="s">
        <v>1120</v>
      </c>
      <c r="D327" s="58">
        <f>Invoice!B331</f>
        <v>10</v>
      </c>
      <c r="E327" s="59">
        <f>'Shipping Invoice'!J331*$N$1</f>
        <v>0.99</v>
      </c>
      <c r="F327" s="59">
        <f t="shared" si="13"/>
        <v>9.9</v>
      </c>
      <c r="G327" s="60">
        <f t="shared" si="14"/>
        <v>34.847999999999999</v>
      </c>
      <c r="H327" s="63">
        <f t="shared" si="15"/>
        <v>348.48</v>
      </c>
    </row>
    <row r="328" spans="1:8" s="62" customFormat="1" ht="24">
      <c r="A328" s="56" t="str">
        <f>IF((LEN('Copy paste to Here'!G332))&gt;5,((CONCATENATE('Copy paste to Here'!G332," &amp; ",'Copy paste to Here'!D332,"  &amp;  ",'Copy paste to Here'!E332))),"Empty Cell")</f>
        <v>PVD plated surgical steel fake flesh tunnel &amp; Size: 6mm  &amp;  Color: Blue</v>
      </c>
      <c r="B328" s="57" t="str">
        <f>'Copy paste to Here'!C332</f>
        <v>IFTRD</v>
      </c>
      <c r="C328" s="57" t="s">
        <v>1120</v>
      </c>
      <c r="D328" s="58">
        <f>Invoice!B332</f>
        <v>10</v>
      </c>
      <c r="E328" s="59">
        <f>'Shipping Invoice'!J332*$N$1</f>
        <v>0.99</v>
      </c>
      <c r="F328" s="59">
        <f t="shared" si="13"/>
        <v>9.9</v>
      </c>
      <c r="G328" s="60">
        <f t="shared" si="14"/>
        <v>34.847999999999999</v>
      </c>
      <c r="H328" s="63">
        <f t="shared" si="15"/>
        <v>348.48</v>
      </c>
    </row>
    <row r="329" spans="1:8" s="62" customFormat="1" ht="24">
      <c r="A329" s="56" t="str">
        <f>IF((LEN('Copy paste to Here'!G333))&gt;5,((CONCATENATE('Copy paste to Here'!G333," &amp; ",'Copy paste to Here'!D333,"  &amp;  ",'Copy paste to Here'!E333))),"Empty Cell")</f>
        <v>PVD plated surgical steel fake flesh tunnel &amp; Size: 6mm  &amp;  Color: Gold</v>
      </c>
      <c r="B329" s="57" t="str">
        <f>'Copy paste to Here'!C333</f>
        <v>IFTRD</v>
      </c>
      <c r="C329" s="57" t="s">
        <v>1120</v>
      </c>
      <c r="D329" s="58">
        <f>Invoice!B333</f>
        <v>10</v>
      </c>
      <c r="E329" s="59">
        <f>'Shipping Invoice'!J333*$N$1</f>
        <v>0.99</v>
      </c>
      <c r="F329" s="59">
        <f t="shared" si="13"/>
        <v>9.9</v>
      </c>
      <c r="G329" s="60">
        <f t="shared" si="14"/>
        <v>34.847999999999999</v>
      </c>
      <c r="H329" s="63">
        <f t="shared" si="15"/>
        <v>348.48</v>
      </c>
    </row>
    <row r="330" spans="1:8" s="62" customFormat="1" ht="24">
      <c r="A330" s="56" t="str">
        <f>IF((LEN('Copy paste to Here'!G334))&gt;5,((CONCATENATE('Copy paste to Here'!G334," &amp; ",'Copy paste to Here'!D334,"  &amp;  ",'Copy paste to Here'!E334))),"Empty Cell")</f>
        <v>PVD plated surgical steel fake flesh tunnel &amp; Size: 8mm  &amp;  Color: Black</v>
      </c>
      <c r="B330" s="57" t="str">
        <f>'Copy paste to Here'!C334</f>
        <v>IFTRD</v>
      </c>
      <c r="C330" s="57" t="s">
        <v>1122</v>
      </c>
      <c r="D330" s="58">
        <f>Invoice!B334</f>
        <v>10</v>
      </c>
      <c r="E330" s="59">
        <f>'Shipping Invoice'!J334*$N$1</f>
        <v>1.19</v>
      </c>
      <c r="F330" s="59">
        <f t="shared" si="13"/>
        <v>11.899999999999999</v>
      </c>
      <c r="G330" s="60">
        <f t="shared" si="14"/>
        <v>41.887999999999998</v>
      </c>
      <c r="H330" s="63">
        <f t="shared" si="15"/>
        <v>418.88</v>
      </c>
    </row>
    <row r="331" spans="1:8" s="62" customFormat="1" ht="24">
      <c r="A331" s="56" t="str">
        <f>IF((LEN('Copy paste to Here'!G335))&gt;5,((CONCATENATE('Copy paste to Here'!G335," &amp; ",'Copy paste to Here'!D335,"  &amp;  ",'Copy paste to Here'!E335))),"Empty Cell")</f>
        <v>PVD plated surgical steel fake flesh tunnel &amp; Size: 8mm  &amp;  Color: Blue</v>
      </c>
      <c r="B331" s="57" t="str">
        <f>'Copy paste to Here'!C335</f>
        <v>IFTRD</v>
      </c>
      <c r="C331" s="57" t="s">
        <v>1122</v>
      </c>
      <c r="D331" s="58">
        <f>Invoice!B335</f>
        <v>10</v>
      </c>
      <c r="E331" s="59">
        <f>'Shipping Invoice'!J335*$N$1</f>
        <v>1.19</v>
      </c>
      <c r="F331" s="59">
        <f t="shared" si="13"/>
        <v>11.899999999999999</v>
      </c>
      <c r="G331" s="60">
        <f t="shared" si="14"/>
        <v>41.887999999999998</v>
      </c>
      <c r="H331" s="63">
        <f t="shared" si="15"/>
        <v>418.88</v>
      </c>
    </row>
    <row r="332" spans="1:8" s="62" customFormat="1" ht="24">
      <c r="A332" s="56" t="str">
        <f>IF((LEN('Copy paste to Here'!G336))&gt;5,((CONCATENATE('Copy paste to Here'!G336," &amp; ",'Copy paste to Here'!D336,"  &amp;  ",'Copy paste to Here'!E336))),"Empty Cell")</f>
        <v>PVD plated surgical steel fake flesh tunnel &amp; Size: 8mm  &amp;  Color: Rainbow</v>
      </c>
      <c r="B332" s="57" t="str">
        <f>'Copy paste to Here'!C336</f>
        <v>IFTRD</v>
      </c>
      <c r="C332" s="57" t="s">
        <v>1122</v>
      </c>
      <c r="D332" s="58">
        <f>Invoice!B336</f>
        <v>10</v>
      </c>
      <c r="E332" s="59">
        <f>'Shipping Invoice'!J336*$N$1</f>
        <v>1.19</v>
      </c>
      <c r="F332" s="59">
        <f t="shared" si="13"/>
        <v>11.899999999999999</v>
      </c>
      <c r="G332" s="60">
        <f t="shared" si="14"/>
        <v>41.887999999999998</v>
      </c>
      <c r="H332" s="63">
        <f t="shared" si="15"/>
        <v>418.88</v>
      </c>
    </row>
    <row r="333" spans="1:8" s="62" customFormat="1" ht="24">
      <c r="A333" s="56" t="str">
        <f>IF((LEN('Copy paste to Here'!G337))&gt;5,((CONCATENATE('Copy paste to Here'!G337," &amp; ",'Copy paste to Here'!D337,"  &amp;  ",'Copy paste to Here'!E337))),"Empty Cell")</f>
        <v>PVD plated surgical steel fake flesh tunnel &amp; Size: 8mm  &amp;  Color: Gold</v>
      </c>
      <c r="B333" s="57" t="str">
        <f>'Copy paste to Here'!C337</f>
        <v>IFTRD</v>
      </c>
      <c r="C333" s="57" t="s">
        <v>1122</v>
      </c>
      <c r="D333" s="58">
        <f>Invoice!B337</f>
        <v>10</v>
      </c>
      <c r="E333" s="59">
        <f>'Shipping Invoice'!J337*$N$1</f>
        <v>1.19</v>
      </c>
      <c r="F333" s="59">
        <f t="shared" si="13"/>
        <v>11.899999999999999</v>
      </c>
      <c r="G333" s="60">
        <f t="shared" si="14"/>
        <v>41.887999999999998</v>
      </c>
      <c r="H333" s="63">
        <f t="shared" si="15"/>
        <v>418.88</v>
      </c>
    </row>
    <row r="334" spans="1:8" s="62" customFormat="1" ht="24">
      <c r="A334" s="56" t="str">
        <f>IF((LEN('Copy paste to Here'!G338))&gt;5,((CONCATENATE('Copy paste to Here'!G338," &amp; ",'Copy paste to Here'!D338,"  &amp;  ",'Copy paste to Here'!E338))),"Empty Cell")</f>
        <v>PVD plated surgical steel fake flesh tunnel &amp; Size: 10mm  &amp;  Color: Black</v>
      </c>
      <c r="B334" s="57" t="str">
        <f>'Copy paste to Here'!C338</f>
        <v>IFTRD</v>
      </c>
      <c r="C334" s="57" t="s">
        <v>1123</v>
      </c>
      <c r="D334" s="58">
        <f>Invoice!B338</f>
        <v>10</v>
      </c>
      <c r="E334" s="59">
        <f>'Shipping Invoice'!J338*$N$1</f>
        <v>1.39</v>
      </c>
      <c r="F334" s="59">
        <f t="shared" si="13"/>
        <v>13.899999999999999</v>
      </c>
      <c r="G334" s="60">
        <f t="shared" si="14"/>
        <v>48.927999999999997</v>
      </c>
      <c r="H334" s="63">
        <f t="shared" si="15"/>
        <v>489.28</v>
      </c>
    </row>
    <row r="335" spans="1:8" s="62" customFormat="1" ht="36">
      <c r="A335" s="56" t="str">
        <f>IF((LEN('Copy paste to Here'!G339))&gt;5,((CONCATENATE('Copy paste to Here'!G339," &amp; ",'Copy paste to Here'!D339,"  &amp;  ",'Copy paste to Here'!E339))),"Empty Cell")</f>
        <v xml:space="preserve">316L steel 3mm dermal anchor top part with bezel set flat crystal for 1.6mm (14g) posts with 1.2mm internal threading &amp; Crystal Color: Clear  &amp;  </v>
      </c>
      <c r="B335" s="57" t="str">
        <f>'Copy paste to Here'!C339</f>
        <v>IJF3</v>
      </c>
      <c r="C335" s="57" t="s">
        <v>1125</v>
      </c>
      <c r="D335" s="58">
        <f>Invoice!B339</f>
        <v>20</v>
      </c>
      <c r="E335" s="59">
        <f>'Shipping Invoice'!J339*$N$1</f>
        <v>0.49</v>
      </c>
      <c r="F335" s="59">
        <f t="shared" si="13"/>
        <v>9.8000000000000007</v>
      </c>
      <c r="G335" s="60">
        <f t="shared" si="14"/>
        <v>17.248000000000001</v>
      </c>
      <c r="H335" s="63">
        <f t="shared" si="15"/>
        <v>344.96000000000004</v>
      </c>
    </row>
    <row r="336" spans="1:8" s="62" customFormat="1" ht="24">
      <c r="A336" s="56" t="str">
        <f>IF((LEN('Copy paste to Here'!G340))&gt;5,((CONCATENATE('Copy paste to Here'!G340," &amp; ",'Copy paste to Here'!D340,"  &amp;  ",'Copy paste to Here'!E340))),"Empty Cell")</f>
        <v>Anodized 316L steel Industrial barbell, 14g (1.6mm) with two 5mm frosted steel balls &amp; Length: 38mm  &amp;  Color: Gold anodized</v>
      </c>
      <c r="B336" s="57" t="str">
        <f>'Copy paste to Here'!C340</f>
        <v>INTFO5</v>
      </c>
      <c r="C336" s="57" t="s">
        <v>1128</v>
      </c>
      <c r="D336" s="58">
        <f>Invoice!B340</f>
        <v>5</v>
      </c>
      <c r="E336" s="59">
        <f>'Shipping Invoice'!J340*$N$1</f>
        <v>0.99</v>
      </c>
      <c r="F336" s="59">
        <f t="shared" si="13"/>
        <v>4.95</v>
      </c>
      <c r="G336" s="60">
        <f t="shared" si="14"/>
        <v>34.847999999999999</v>
      </c>
      <c r="H336" s="63">
        <f t="shared" si="15"/>
        <v>174.24</v>
      </c>
    </row>
    <row r="337" spans="1:8" s="62" customFormat="1" ht="60">
      <c r="A337" s="56" t="str">
        <f>IF((LEN('Copy paste to Here'!G341))&gt;5,((CONCATENATE('Copy paste to Here'!G341," &amp; ",'Copy paste to Here'!D341,"  &amp;  ",'Copy paste to Here'!E341))),"Empty Cell")</f>
        <v xml:space="preserve">3mm bezel set clear crystal flat head shaped anodized surgical steel dermal anchor top part for internally threaded, 16g (1.2mm) dermal anchor base plate with a height of 2mm - 2.5mm (this item does only fit our dermal anchors and surface bars) &amp; Color: Black Anodized w/ Clear crystal  &amp;  </v>
      </c>
      <c r="B337" s="57" t="str">
        <f>'Copy paste to Here'!C341</f>
        <v>ITJF3</v>
      </c>
      <c r="C337" s="57" t="s">
        <v>1131</v>
      </c>
      <c r="D337" s="58">
        <f>Invoice!B341</f>
        <v>10</v>
      </c>
      <c r="E337" s="59">
        <f>'Shipping Invoice'!J341*$N$1</f>
        <v>0.79</v>
      </c>
      <c r="F337" s="59">
        <f t="shared" si="13"/>
        <v>7.9</v>
      </c>
      <c r="G337" s="60">
        <f t="shared" si="14"/>
        <v>27.808000000000003</v>
      </c>
      <c r="H337" s="63">
        <f t="shared" si="15"/>
        <v>278.08000000000004</v>
      </c>
    </row>
    <row r="338" spans="1:8" s="62" customFormat="1" ht="60">
      <c r="A338" s="56" t="str">
        <f>IF((LEN('Copy paste to Here'!G342))&gt;5,((CONCATENATE('Copy paste to Here'!G342," &amp; ",'Copy paste to Here'!D342,"  &amp;  ",'Copy paste to Here'!E342))),"Empty Cell")</f>
        <v xml:space="preserve">3mm bezel set clear crystal flat head shaped anodized surgical steel dermal anchor top part for internally threaded, 16g (1.2mm) dermal anchor base plate with a height of 2mm - 2.5mm (this item does only fit our dermal anchors and surface bars) &amp; Color: Black Anodized w/ Jet crystal  &amp;  </v>
      </c>
      <c r="B338" s="57" t="str">
        <f>'Copy paste to Here'!C342</f>
        <v>ITJF3</v>
      </c>
      <c r="C338" s="57" t="s">
        <v>1131</v>
      </c>
      <c r="D338" s="58">
        <f>Invoice!B342</f>
        <v>10</v>
      </c>
      <c r="E338" s="59">
        <f>'Shipping Invoice'!J342*$N$1</f>
        <v>0.79</v>
      </c>
      <c r="F338" s="59">
        <f t="shared" si="13"/>
        <v>7.9</v>
      </c>
      <c r="G338" s="60">
        <f t="shared" si="14"/>
        <v>27.808000000000003</v>
      </c>
      <c r="H338" s="63">
        <f t="shared" si="15"/>
        <v>278.08000000000004</v>
      </c>
    </row>
    <row r="339" spans="1:8" s="62" customFormat="1" ht="24">
      <c r="A339" s="56" t="str">
        <f>IF((LEN('Copy paste to Here'!G343))&gt;5,((CONCATENATE('Copy paste to Here'!G343," &amp; ",'Copy paste to Here'!D343,"  &amp;  ",'Copy paste to Here'!E343))),"Empty Cell")</f>
        <v xml:space="preserve">Surgical steel labret, 14g (1.6mm) with a 4mm ball &amp; Length: 10mm  &amp;  </v>
      </c>
      <c r="B339" s="57" t="str">
        <f>'Copy paste to Here'!C343</f>
        <v>LBB4</v>
      </c>
      <c r="C339" s="57" t="s">
        <v>1135</v>
      </c>
      <c r="D339" s="58">
        <f>Invoice!B343</f>
        <v>100</v>
      </c>
      <c r="E339" s="59">
        <f>'Shipping Invoice'!J343*$N$1</f>
        <v>0.16</v>
      </c>
      <c r="F339" s="59">
        <f t="shared" ref="F339:F402" si="16">D339*E339</f>
        <v>16</v>
      </c>
      <c r="G339" s="60">
        <f t="shared" ref="G339:G402" si="17">E339*$E$14</f>
        <v>5.6320000000000006</v>
      </c>
      <c r="H339" s="63">
        <f t="shared" ref="H339:H402" si="18">D339*G339</f>
        <v>563.20000000000005</v>
      </c>
    </row>
    <row r="340" spans="1:8" s="62" customFormat="1" ht="25.5">
      <c r="A340" s="56" t="str">
        <f>IF((LEN('Copy paste to Here'!G344))&gt;5,((CONCATENATE('Copy paste to Here'!G344," &amp; ",'Copy paste to Here'!D344,"  &amp;  ",'Copy paste to Here'!E344))),"Empty Cell")</f>
        <v xml:space="preserve">Surgical steel labret, 16g (1.2mm) with a cross screw top &amp; Length: 6mm  &amp;  </v>
      </c>
      <c r="B340" s="57" t="str">
        <f>'Copy paste to Here'!C344</f>
        <v>LBESCW2</v>
      </c>
      <c r="C340" s="57" t="s">
        <v>1138</v>
      </c>
      <c r="D340" s="58">
        <f>Invoice!B344</f>
        <v>5</v>
      </c>
      <c r="E340" s="59">
        <f>'Shipping Invoice'!J344*$N$1</f>
        <v>0.64</v>
      </c>
      <c r="F340" s="59">
        <f t="shared" si="16"/>
        <v>3.2</v>
      </c>
      <c r="G340" s="60">
        <f t="shared" si="17"/>
        <v>22.528000000000002</v>
      </c>
      <c r="H340" s="63">
        <f t="shared" si="18"/>
        <v>112.64000000000001</v>
      </c>
    </row>
    <row r="341" spans="1:8" s="62" customFormat="1" ht="25.5">
      <c r="A341" s="56" t="str">
        <f>IF((LEN('Copy paste to Here'!G345))&gt;5,((CONCATENATE('Copy paste to Here'!G345," &amp; ",'Copy paste to Here'!D345,"  &amp;  ",'Copy paste to Here'!E345))),"Empty Cell")</f>
        <v xml:space="preserve">Surgical steel labret, 16g (1.2mm) with a cross screw top &amp; Length: 8mm  &amp;  </v>
      </c>
      <c r="B341" s="57" t="str">
        <f>'Copy paste to Here'!C345</f>
        <v>LBESCW2</v>
      </c>
      <c r="C341" s="57" t="s">
        <v>1138</v>
      </c>
      <c r="D341" s="58">
        <f>Invoice!B345</f>
        <v>5</v>
      </c>
      <c r="E341" s="59">
        <f>'Shipping Invoice'!J345*$N$1</f>
        <v>0.64</v>
      </c>
      <c r="F341" s="59">
        <f t="shared" si="16"/>
        <v>3.2</v>
      </c>
      <c r="G341" s="60">
        <f t="shared" si="17"/>
        <v>22.528000000000002</v>
      </c>
      <c r="H341" s="63">
        <f t="shared" si="18"/>
        <v>112.64000000000001</v>
      </c>
    </row>
    <row r="342" spans="1:8" s="62" customFormat="1" ht="24">
      <c r="A342" s="56" t="str">
        <f>IF((LEN('Copy paste to Here'!G346))&gt;5,((CONCATENATE('Copy paste to Here'!G346," &amp; ",'Copy paste to Here'!D346,"  &amp;  ",'Copy paste to Here'!E346))),"Empty Cell")</f>
        <v>Clear bio flexible labret, 16g (1.2mm) with a 316L steel push in 2.5mm flat crystal top &amp; Length: 6mm  &amp;  Crystal Color: Clear</v>
      </c>
      <c r="B342" s="57" t="str">
        <f>'Copy paste to Here'!C346</f>
        <v>LBIJY</v>
      </c>
      <c r="C342" s="57" t="s">
        <v>599</v>
      </c>
      <c r="D342" s="58">
        <f>Invoice!B346</f>
        <v>50</v>
      </c>
      <c r="E342" s="59">
        <f>'Shipping Invoice'!J346*$N$1</f>
        <v>0.34</v>
      </c>
      <c r="F342" s="59">
        <f t="shared" si="16"/>
        <v>17</v>
      </c>
      <c r="G342" s="60">
        <f t="shared" si="17"/>
        <v>11.968000000000002</v>
      </c>
      <c r="H342" s="63">
        <f t="shared" si="18"/>
        <v>598.40000000000009</v>
      </c>
    </row>
    <row r="343" spans="1:8" s="62" customFormat="1" ht="24">
      <c r="A343" s="56" t="str">
        <f>IF((LEN('Copy paste to Here'!G347))&gt;5,((CONCATENATE('Copy paste to Here'!G347," &amp; ",'Copy paste to Here'!D347,"  &amp;  ",'Copy paste to Here'!E347))),"Empty Cell")</f>
        <v>Clear bio flexible labret, 16g (1.2mm) with a 316L steel push in 2.5mm flat crystal top &amp; Length: 6mm  &amp;  Crystal Color: AB</v>
      </c>
      <c r="B343" s="57" t="str">
        <f>'Copy paste to Here'!C347</f>
        <v>LBIJY</v>
      </c>
      <c r="C343" s="57" t="s">
        <v>599</v>
      </c>
      <c r="D343" s="58">
        <f>Invoice!B347</f>
        <v>20</v>
      </c>
      <c r="E343" s="59">
        <f>'Shipping Invoice'!J347*$N$1</f>
        <v>0.34</v>
      </c>
      <c r="F343" s="59">
        <f t="shared" si="16"/>
        <v>6.8000000000000007</v>
      </c>
      <c r="G343" s="60">
        <f t="shared" si="17"/>
        <v>11.968000000000002</v>
      </c>
      <c r="H343" s="63">
        <f t="shared" si="18"/>
        <v>239.36000000000004</v>
      </c>
    </row>
    <row r="344" spans="1:8" s="62" customFormat="1" ht="24">
      <c r="A344" s="56" t="str">
        <f>IF((LEN('Copy paste to Here'!G348))&gt;5,((CONCATENATE('Copy paste to Here'!G348," &amp; ",'Copy paste to Here'!D348,"  &amp;  ",'Copy paste to Here'!E348))),"Empty Cell")</f>
        <v>Clear bio flexible labret, 16g (1.2mm) with a 316L steel push in 2.5mm flat crystal top &amp; Length: 6mm  &amp;  Crystal Color: Rose</v>
      </c>
      <c r="B344" s="57" t="str">
        <f>'Copy paste to Here'!C348</f>
        <v>LBIJY</v>
      </c>
      <c r="C344" s="57" t="s">
        <v>599</v>
      </c>
      <c r="D344" s="58">
        <f>Invoice!B348</f>
        <v>20</v>
      </c>
      <c r="E344" s="59">
        <f>'Shipping Invoice'!J348*$N$1</f>
        <v>0.34</v>
      </c>
      <c r="F344" s="59">
        <f t="shared" si="16"/>
        <v>6.8000000000000007</v>
      </c>
      <c r="G344" s="60">
        <f t="shared" si="17"/>
        <v>11.968000000000002</v>
      </c>
      <c r="H344" s="63">
        <f t="shared" si="18"/>
        <v>239.36000000000004</v>
      </c>
    </row>
    <row r="345" spans="1:8" s="62" customFormat="1" ht="24">
      <c r="A345" s="56" t="str">
        <f>IF((LEN('Copy paste to Here'!G349))&gt;5,((CONCATENATE('Copy paste to Here'!G349," &amp; ",'Copy paste to Here'!D349,"  &amp;  ",'Copy paste to Here'!E349))),"Empty Cell")</f>
        <v>Clear bio flexible labret, 16g (1.2mm) with a 316L steel push in 2.5mm flat crystal top &amp; Length: 8mm  &amp;  Crystal Color: Clear</v>
      </c>
      <c r="B345" s="57" t="str">
        <f>'Copy paste to Here'!C349</f>
        <v>LBIJY</v>
      </c>
      <c r="C345" s="57" t="s">
        <v>599</v>
      </c>
      <c r="D345" s="58">
        <f>Invoice!B349</f>
        <v>50</v>
      </c>
      <c r="E345" s="59">
        <f>'Shipping Invoice'!J349*$N$1</f>
        <v>0.34</v>
      </c>
      <c r="F345" s="59">
        <f t="shared" si="16"/>
        <v>17</v>
      </c>
      <c r="G345" s="60">
        <f t="shared" si="17"/>
        <v>11.968000000000002</v>
      </c>
      <c r="H345" s="63">
        <f t="shared" si="18"/>
        <v>598.40000000000009</v>
      </c>
    </row>
    <row r="346" spans="1:8" s="62" customFormat="1" ht="24">
      <c r="A346" s="56" t="str">
        <f>IF((LEN('Copy paste to Here'!G350))&gt;5,((CONCATENATE('Copy paste to Here'!G350," &amp; ",'Copy paste to Here'!D350,"  &amp;  ",'Copy paste to Here'!E350))),"Empty Cell")</f>
        <v xml:space="preserve">Surgical steel labret, 14g (1.6mm) with a screw threading tip upper part &amp; Length: 8mm  &amp;  </v>
      </c>
      <c r="B346" s="57" t="str">
        <f>'Copy paste to Here'!C350</f>
        <v>LBSCW</v>
      </c>
      <c r="C346" s="57" t="s">
        <v>1141</v>
      </c>
      <c r="D346" s="58">
        <f>Invoice!B350</f>
        <v>5</v>
      </c>
      <c r="E346" s="59">
        <f>'Shipping Invoice'!J350*$N$1</f>
        <v>0.64</v>
      </c>
      <c r="F346" s="59">
        <f t="shared" si="16"/>
        <v>3.2</v>
      </c>
      <c r="G346" s="60">
        <f t="shared" si="17"/>
        <v>22.528000000000002</v>
      </c>
      <c r="H346" s="63">
        <f t="shared" si="18"/>
        <v>112.64000000000001</v>
      </c>
    </row>
    <row r="347" spans="1:8" s="62" customFormat="1" ht="24">
      <c r="A347" s="56" t="str">
        <f>IF((LEN('Copy paste to Here'!G351))&gt;5,((CONCATENATE('Copy paste to Here'!G351," &amp; ",'Copy paste to Here'!D351,"  &amp;  ",'Copy paste to Here'!E351))),"Empty Cell")</f>
        <v xml:space="preserve">Anodized surgical steel labret, 14g (1.6mm) with a 4mm bezel set jewel ball - length 5/16'' (8mm) &amp; Color: Black  &amp;  </v>
      </c>
      <c r="B347" s="57" t="str">
        <f>'Copy paste to Here'!C351</f>
        <v>LBTC4</v>
      </c>
      <c r="C347" s="57" t="s">
        <v>1144</v>
      </c>
      <c r="D347" s="58">
        <f>Invoice!B351</f>
        <v>10</v>
      </c>
      <c r="E347" s="59">
        <f>'Shipping Invoice'!J351*$N$1</f>
        <v>0.81</v>
      </c>
      <c r="F347" s="59">
        <f t="shared" si="16"/>
        <v>8.1000000000000014</v>
      </c>
      <c r="G347" s="60">
        <f t="shared" si="17"/>
        <v>28.512000000000004</v>
      </c>
      <c r="H347" s="63">
        <f t="shared" si="18"/>
        <v>285.12000000000006</v>
      </c>
    </row>
    <row r="348" spans="1:8" s="62" customFormat="1" ht="24">
      <c r="A348" s="56" t="str">
        <f>IF((LEN('Copy paste to Here'!G352))&gt;5,((CONCATENATE('Copy paste to Here'!G352," &amp; ",'Copy paste to Here'!D352,"  &amp;  ",'Copy paste to Here'!E352))),"Empty Cell")</f>
        <v xml:space="preserve">Anodized surgical steel labret, 14g (1.6mm) with a 4mm bezel set jewel ball - length 5/16'' (8mm) &amp; Color: Rainbow  &amp;  </v>
      </c>
      <c r="B348" s="57" t="str">
        <f>'Copy paste to Here'!C352</f>
        <v>LBTC4</v>
      </c>
      <c r="C348" s="57" t="s">
        <v>1144</v>
      </c>
      <c r="D348" s="58">
        <f>Invoice!B352</f>
        <v>10</v>
      </c>
      <c r="E348" s="59">
        <f>'Shipping Invoice'!J352*$N$1</f>
        <v>0.81</v>
      </c>
      <c r="F348" s="59">
        <f t="shared" si="16"/>
        <v>8.1000000000000014</v>
      </c>
      <c r="G348" s="60">
        <f t="shared" si="17"/>
        <v>28.512000000000004</v>
      </c>
      <c r="H348" s="63">
        <f t="shared" si="18"/>
        <v>285.12000000000006</v>
      </c>
    </row>
    <row r="349" spans="1:8" s="62" customFormat="1" ht="24">
      <c r="A349" s="56" t="str">
        <f>IF((LEN('Copy paste to Here'!G353))&gt;5,((CONCATENATE('Copy paste to Here'!G353," &amp; ",'Copy paste to Here'!D353,"  &amp;  ",'Copy paste to Here'!E353))),"Empty Cell")</f>
        <v xml:space="preserve">Rose gold PVD plated 316L steel labret, 16g (1.2mm) with a 3mm bezel set jewel ball &amp; Length: 6mm  &amp;  </v>
      </c>
      <c r="B349" s="57" t="str">
        <f>'Copy paste to Here'!C353</f>
        <v>LBTTC3</v>
      </c>
      <c r="C349" s="57" t="s">
        <v>1146</v>
      </c>
      <c r="D349" s="58">
        <f>Invoice!B353</f>
        <v>10</v>
      </c>
      <c r="E349" s="59">
        <f>'Shipping Invoice'!J353*$N$1</f>
        <v>0.8</v>
      </c>
      <c r="F349" s="59">
        <f t="shared" si="16"/>
        <v>8</v>
      </c>
      <c r="G349" s="60">
        <f t="shared" si="17"/>
        <v>28.160000000000004</v>
      </c>
      <c r="H349" s="63">
        <f t="shared" si="18"/>
        <v>281.60000000000002</v>
      </c>
    </row>
    <row r="350" spans="1:8" s="62" customFormat="1" ht="24">
      <c r="A350" s="56" t="str">
        <f>IF((LEN('Copy paste to Here'!G354))&gt;5,((CONCATENATE('Copy paste to Here'!G354," &amp; ",'Copy paste to Here'!D354,"  &amp;  ",'Copy paste to Here'!E354))),"Empty Cell")</f>
        <v xml:space="preserve">Rose gold PVD plated 316L steel labret, 16g (1.2mm) with a 3mm bezel set jewel ball &amp; Length: 8mm  &amp;  </v>
      </c>
      <c r="B350" s="57" t="str">
        <f>'Copy paste to Here'!C354</f>
        <v>LBTTC3</v>
      </c>
      <c r="C350" s="57" t="s">
        <v>1146</v>
      </c>
      <c r="D350" s="58">
        <f>Invoice!B354</f>
        <v>10</v>
      </c>
      <c r="E350" s="59">
        <f>'Shipping Invoice'!J354*$N$1</f>
        <v>0.8</v>
      </c>
      <c r="F350" s="59">
        <f t="shared" si="16"/>
        <v>8</v>
      </c>
      <c r="G350" s="60">
        <f t="shared" si="17"/>
        <v>28.160000000000004</v>
      </c>
      <c r="H350" s="63">
        <f t="shared" si="18"/>
        <v>281.60000000000002</v>
      </c>
    </row>
    <row r="351" spans="1:8" s="62" customFormat="1" ht="24">
      <c r="A351" s="56" t="str">
        <f>IF((LEN('Copy paste to Here'!G355))&gt;5,((CONCATENATE('Copy paste to Here'!G355," &amp; ",'Copy paste to Here'!D355,"  &amp;  ",'Copy paste to Here'!E355))),"Empty Cell")</f>
        <v xml:space="preserve">Rose gold PVD plated 316L steel labret, 16g (1.2mm) with a 3mm bezel set jewel ball &amp; Length: 10mm  &amp;  </v>
      </c>
      <c r="B351" s="57" t="str">
        <f>'Copy paste to Here'!C355</f>
        <v>LBTTC3</v>
      </c>
      <c r="C351" s="57" t="s">
        <v>1146</v>
      </c>
      <c r="D351" s="58">
        <f>Invoice!B355</f>
        <v>10</v>
      </c>
      <c r="E351" s="59">
        <f>'Shipping Invoice'!J355*$N$1</f>
        <v>0.8</v>
      </c>
      <c r="F351" s="59">
        <f t="shared" si="16"/>
        <v>8</v>
      </c>
      <c r="G351" s="60">
        <f t="shared" si="17"/>
        <v>28.160000000000004</v>
      </c>
      <c r="H351" s="63">
        <f t="shared" si="18"/>
        <v>281.60000000000002</v>
      </c>
    </row>
    <row r="352" spans="1:8" s="62" customFormat="1" ht="48">
      <c r="A352" s="56" t="str">
        <f>IF((LEN('Copy paste to Here'!G356))&gt;5,((CONCATENATE('Copy paste to Here'!G356," &amp; ",'Copy paste to Here'!D356,"  &amp;  ",'Copy paste to Here'!E356))),"Empty Cell")</f>
        <v>Surgical steel belly banana, 14g (1.6mm) with an 8mm bezel set jewel ball and a dangling dragonfly (dangling are made from 925 Silver plated brass)- length 3/8'' (10mm) &amp; Length: 8mm  &amp;  Crystal Color: Clear</v>
      </c>
      <c r="B352" s="57" t="str">
        <f>'Copy paste to Here'!C356</f>
        <v>MCD566</v>
      </c>
      <c r="C352" s="57" t="s">
        <v>1149</v>
      </c>
      <c r="D352" s="58">
        <f>Invoice!B356</f>
        <v>5</v>
      </c>
      <c r="E352" s="59">
        <f>'Shipping Invoice'!J356*$N$1</f>
        <v>1.68</v>
      </c>
      <c r="F352" s="59">
        <f t="shared" si="16"/>
        <v>8.4</v>
      </c>
      <c r="G352" s="60">
        <f t="shared" si="17"/>
        <v>59.136000000000003</v>
      </c>
      <c r="H352" s="63">
        <f t="shared" si="18"/>
        <v>295.68</v>
      </c>
    </row>
    <row r="353" spans="1:8" s="62" customFormat="1" ht="48">
      <c r="A353" s="56" t="str">
        <f>IF((LEN('Copy paste to Here'!G357))&gt;5,((CONCATENATE('Copy paste to Here'!G357," &amp; ",'Copy paste to Here'!D357,"  &amp;  ",'Copy paste to Here'!E357))),"Empty Cell")</f>
        <v>Surgical steel belly banana, 14g (1.6mm) with an 8mm bezel set jewel ball and a dangling dragonfly (dangling are made from 925 Silver plated brass)- length 3/8'' (10mm) &amp; Length: 10mm  &amp;  Crystal Color: Clear</v>
      </c>
      <c r="B353" s="57" t="str">
        <f>'Copy paste to Here'!C357</f>
        <v>MCD566</v>
      </c>
      <c r="C353" s="57" t="s">
        <v>1149</v>
      </c>
      <c r="D353" s="58">
        <f>Invoice!B357</f>
        <v>5</v>
      </c>
      <c r="E353" s="59">
        <f>'Shipping Invoice'!J357*$N$1</f>
        <v>1.68</v>
      </c>
      <c r="F353" s="59">
        <f t="shared" si="16"/>
        <v>8.4</v>
      </c>
      <c r="G353" s="60">
        <f t="shared" si="17"/>
        <v>59.136000000000003</v>
      </c>
      <c r="H353" s="63">
        <f t="shared" si="18"/>
        <v>295.68</v>
      </c>
    </row>
    <row r="354" spans="1:8" s="62" customFormat="1" ht="48">
      <c r="A354" s="56" t="str">
        <f>IF((LEN('Copy paste to Here'!G358))&gt;5,((CONCATENATE('Copy paste to Here'!G358," &amp; ",'Copy paste to Here'!D358,"  &amp;  ",'Copy paste to Here'!E358))),"Empty Cell")</f>
        <v>Surgical steel belly banana, 14g (1.6mm) with an 8mm bezel set jewel ball and a dangling dragonfly (dangling are made from 925 Silver plated brass)- length 3/8'' (10mm) &amp; Length: 12mm  &amp;  Crystal Color: Clear</v>
      </c>
      <c r="B354" s="57" t="str">
        <f>'Copy paste to Here'!C358</f>
        <v>MCD566</v>
      </c>
      <c r="C354" s="57" t="s">
        <v>1149</v>
      </c>
      <c r="D354" s="58">
        <f>Invoice!B358</f>
        <v>5</v>
      </c>
      <c r="E354" s="59">
        <f>'Shipping Invoice'!J358*$N$1</f>
        <v>1.68</v>
      </c>
      <c r="F354" s="59">
        <f t="shared" si="16"/>
        <v>8.4</v>
      </c>
      <c r="G354" s="60">
        <f t="shared" si="17"/>
        <v>59.136000000000003</v>
      </c>
      <c r="H354" s="63">
        <f t="shared" si="18"/>
        <v>295.68</v>
      </c>
    </row>
    <row r="355" spans="1:8" s="62" customFormat="1" ht="36">
      <c r="A355" s="56" t="str">
        <f>IF((LEN('Copy paste to Here'!G359))&gt;5,((CONCATENATE('Copy paste to Here'!G359," &amp; ",'Copy paste to Here'!D359,"  &amp;  ",'Copy paste to Here'!E359))),"Empty Cell")</f>
        <v>Surgical steel belly banana, 14g (1.6mm) with an 8mm bezel set jewel ball and a dangling anchor with a 5mm dangling CZ stone - length 3/8'' (10mm) &amp; Length: 10mm  &amp;  Crystal Color: Clear</v>
      </c>
      <c r="B355" s="57" t="str">
        <f>'Copy paste to Here'!C359</f>
        <v>MCD589</v>
      </c>
      <c r="C355" s="57" t="s">
        <v>1151</v>
      </c>
      <c r="D355" s="58">
        <f>Invoice!B359</f>
        <v>5</v>
      </c>
      <c r="E355" s="59">
        <f>'Shipping Invoice'!J359*$N$1</f>
        <v>2.4900000000000002</v>
      </c>
      <c r="F355" s="59">
        <f t="shared" si="16"/>
        <v>12.450000000000001</v>
      </c>
      <c r="G355" s="60">
        <f t="shared" si="17"/>
        <v>87.64800000000001</v>
      </c>
      <c r="H355" s="63">
        <f t="shared" si="18"/>
        <v>438.24000000000007</v>
      </c>
    </row>
    <row r="356" spans="1:8" s="62" customFormat="1" ht="48">
      <c r="A356" s="56" t="str">
        <f>IF((LEN('Copy paste to Here'!G360))&gt;5,((CONCATENATE('Copy paste to Here'!G360," &amp; ",'Copy paste to Here'!D360,"  &amp;  ",'Copy paste to Here'!E360))),"Empty Cell")</f>
        <v>Surgical steel belly banana, 14g (1.6mm) with an 8mm bezel set jewel ball and a dangling anchor with a 5mm dangling CZ stone - length 3/8'' (10mm) &amp; Length: 10mm  &amp;  Crystal Color: Light Sapphire</v>
      </c>
      <c r="B356" s="57" t="str">
        <f>'Copy paste to Here'!C360</f>
        <v>MCD589</v>
      </c>
      <c r="C356" s="57" t="s">
        <v>1151</v>
      </c>
      <c r="D356" s="58">
        <f>Invoice!B360</f>
        <v>2</v>
      </c>
      <c r="E356" s="59">
        <f>'Shipping Invoice'!J360*$N$1</f>
        <v>2.4900000000000002</v>
      </c>
      <c r="F356" s="59">
        <f t="shared" si="16"/>
        <v>4.9800000000000004</v>
      </c>
      <c r="G356" s="60">
        <f t="shared" si="17"/>
        <v>87.64800000000001</v>
      </c>
      <c r="H356" s="63">
        <f t="shared" si="18"/>
        <v>175.29600000000002</v>
      </c>
    </row>
    <row r="357" spans="1:8" s="62" customFormat="1" ht="36">
      <c r="A357" s="56" t="str">
        <f>IF((LEN('Copy paste to Here'!G361))&gt;5,((CONCATENATE('Copy paste to Here'!G361," &amp; ",'Copy paste to Here'!D361,"  &amp;  ",'Copy paste to Here'!E361))),"Empty Cell")</f>
        <v>Surgical steel belly banana, 14g (1.6mm) with a 8mm bezel set jewel ball and a dangling infinity symbol with crystals - length 3/8'' (10mm) &amp; Length: 10mm  &amp;  Crystal Color: Clear</v>
      </c>
      <c r="B357" s="57" t="str">
        <f>'Copy paste to Here'!C361</f>
        <v>MCD617</v>
      </c>
      <c r="C357" s="57" t="s">
        <v>1153</v>
      </c>
      <c r="D357" s="58">
        <f>Invoice!B361</f>
        <v>5</v>
      </c>
      <c r="E357" s="59">
        <f>'Shipping Invoice'!J361*$N$1</f>
        <v>1.38</v>
      </c>
      <c r="F357" s="59">
        <f t="shared" si="16"/>
        <v>6.8999999999999995</v>
      </c>
      <c r="G357" s="60">
        <f t="shared" si="17"/>
        <v>48.576000000000001</v>
      </c>
      <c r="H357" s="63">
        <f t="shared" si="18"/>
        <v>242.88</v>
      </c>
    </row>
    <row r="358" spans="1:8" s="62" customFormat="1" ht="36">
      <c r="A358" s="56" t="str">
        <f>IF((LEN('Copy paste to Here'!G362))&gt;5,((CONCATENATE('Copy paste to Here'!G362," &amp; ",'Copy paste to Here'!D362,"  &amp;  ",'Copy paste to Here'!E362))),"Empty Cell")</f>
        <v>Surgical steel belly banana, 14g (1.6mm) with an 8mm bezel set jewel ball and a dangling plain silver colored bird wing - length 3/8'' (10mm) &amp; Length: 8mm  &amp;  Crystal Color: Clear</v>
      </c>
      <c r="B358" s="57" t="str">
        <f>'Copy paste to Here'!C362</f>
        <v>MCD653</v>
      </c>
      <c r="C358" s="57" t="s">
        <v>1155</v>
      </c>
      <c r="D358" s="58">
        <f>Invoice!B362</f>
        <v>10</v>
      </c>
      <c r="E358" s="59">
        <f>'Shipping Invoice'!J362*$N$1</f>
        <v>1.67</v>
      </c>
      <c r="F358" s="59">
        <f t="shared" si="16"/>
        <v>16.7</v>
      </c>
      <c r="G358" s="60">
        <f t="shared" si="17"/>
        <v>58.783999999999999</v>
      </c>
      <c r="H358" s="63">
        <f t="shared" si="18"/>
        <v>587.84</v>
      </c>
    </row>
    <row r="359" spans="1:8" s="62" customFormat="1" ht="36">
      <c r="A359" s="56" t="str">
        <f>IF((LEN('Copy paste to Here'!G363))&gt;5,((CONCATENATE('Copy paste to Here'!G363," &amp; ",'Copy paste to Here'!D363,"  &amp;  ",'Copy paste to Here'!E363))),"Empty Cell")</f>
        <v>Surgical steel belly banana, 14g (1.6mm) with an 8mm bezel set jewel ball and a dangling plain silver colored bird wing - length 3/8'' (10mm) &amp; Length: 8mm  &amp;  Crystal Color: Rose</v>
      </c>
      <c r="B359" s="57" t="str">
        <f>'Copy paste to Here'!C363</f>
        <v>MCD653</v>
      </c>
      <c r="C359" s="57" t="s">
        <v>1155</v>
      </c>
      <c r="D359" s="58">
        <f>Invoice!B363</f>
        <v>10</v>
      </c>
      <c r="E359" s="59">
        <f>'Shipping Invoice'!J363*$N$1</f>
        <v>1.67</v>
      </c>
      <c r="F359" s="59">
        <f t="shared" si="16"/>
        <v>16.7</v>
      </c>
      <c r="G359" s="60">
        <f t="shared" si="17"/>
        <v>58.783999999999999</v>
      </c>
      <c r="H359" s="63">
        <f t="shared" si="18"/>
        <v>587.84</v>
      </c>
    </row>
    <row r="360" spans="1:8" s="62" customFormat="1" ht="36">
      <c r="A360" s="56" t="str">
        <f>IF((LEN('Copy paste to Here'!G364))&gt;5,((CONCATENATE('Copy paste to Here'!G364," &amp; ",'Copy paste to Here'!D364,"  &amp;  ",'Copy paste to Here'!E364))),"Empty Cell")</f>
        <v>Surgical steel belly banana, 14g (1.6mm) with an 8mm bezel set jewel ball and a dangling plain silver colored bird wing - length 3/8'' (10mm) &amp; Length: 8mm  &amp;  Crystal Color: Light Sapphire</v>
      </c>
      <c r="B360" s="57" t="str">
        <f>'Copy paste to Here'!C364</f>
        <v>MCD653</v>
      </c>
      <c r="C360" s="57" t="s">
        <v>1155</v>
      </c>
      <c r="D360" s="58">
        <f>Invoice!B364</f>
        <v>10</v>
      </c>
      <c r="E360" s="59">
        <f>'Shipping Invoice'!J364*$N$1</f>
        <v>1.67</v>
      </c>
      <c r="F360" s="59">
        <f t="shared" si="16"/>
        <v>16.7</v>
      </c>
      <c r="G360" s="60">
        <f t="shared" si="17"/>
        <v>58.783999999999999</v>
      </c>
      <c r="H360" s="63">
        <f t="shared" si="18"/>
        <v>587.84</v>
      </c>
    </row>
    <row r="361" spans="1:8" s="62" customFormat="1" ht="36">
      <c r="A361" s="56" t="str">
        <f>IF((LEN('Copy paste to Here'!G365))&gt;5,((CONCATENATE('Copy paste to Here'!G365," &amp; ",'Copy paste to Here'!D365,"  &amp;  ",'Copy paste to Here'!E365))),"Empty Cell")</f>
        <v>Surgical steel belly banana, 14g (1.6mm) with an 8mm bezel set jewel ball and a dangling plain silver colored bird wing - length 3/8'' (10mm) &amp; Length: 12mm  &amp;  Crystal Color: Rose</v>
      </c>
      <c r="B361" s="57" t="str">
        <f>'Copy paste to Here'!C365</f>
        <v>MCD653</v>
      </c>
      <c r="C361" s="57" t="s">
        <v>1155</v>
      </c>
      <c r="D361" s="58">
        <f>Invoice!B365</f>
        <v>10</v>
      </c>
      <c r="E361" s="59">
        <f>'Shipping Invoice'!J365*$N$1</f>
        <v>1.67</v>
      </c>
      <c r="F361" s="59">
        <f t="shared" si="16"/>
        <v>16.7</v>
      </c>
      <c r="G361" s="60">
        <f t="shared" si="17"/>
        <v>58.783999999999999</v>
      </c>
      <c r="H361" s="63">
        <f t="shared" si="18"/>
        <v>587.84</v>
      </c>
    </row>
    <row r="362" spans="1:8" s="62" customFormat="1" ht="36">
      <c r="A362" s="56" t="str">
        <f>IF((LEN('Copy paste to Here'!G366))&gt;5,((CONCATENATE('Copy paste to Here'!G366," &amp; ",'Copy paste to Here'!D366,"  &amp;  ",'Copy paste to Here'!E366))),"Empty Cell")</f>
        <v>Surgical steel belly banana, 14g (1.6mm) with an 8mm bezel set jewel ball and a dangling plain silver colored bird wing - length 3/8'' (10mm) &amp; Length: 12mm  &amp;  Crystal Color: Light Sapphire</v>
      </c>
      <c r="B362" s="57" t="str">
        <f>'Copy paste to Here'!C366</f>
        <v>MCD653</v>
      </c>
      <c r="C362" s="57" t="s">
        <v>1155</v>
      </c>
      <c r="D362" s="58">
        <f>Invoice!B366</f>
        <v>10</v>
      </c>
      <c r="E362" s="59">
        <f>'Shipping Invoice'!J366*$N$1</f>
        <v>1.67</v>
      </c>
      <c r="F362" s="59">
        <f t="shared" si="16"/>
        <v>16.7</v>
      </c>
      <c r="G362" s="60">
        <f t="shared" si="17"/>
        <v>58.783999999999999</v>
      </c>
      <c r="H362" s="63">
        <f t="shared" si="18"/>
        <v>587.84</v>
      </c>
    </row>
    <row r="363" spans="1:8" s="62" customFormat="1" ht="36">
      <c r="A363" s="56" t="str">
        <f>IF((LEN('Copy paste to Here'!G367))&gt;5,((CONCATENATE('Copy paste to Here'!G367," &amp; ",'Copy paste to Here'!D367,"  &amp;  ",'Copy paste to Here'!E367))),"Empty Cell")</f>
        <v>Surgical steel belly banana, 14g (1.6mm) with an 8mm prong set CZ stone and a dangling tear drop shaped crystal &amp; Color: # 1 in picture  &amp;  Length: 8mm</v>
      </c>
      <c r="B363" s="57" t="str">
        <f>'Copy paste to Here'!C367</f>
        <v>MCD710</v>
      </c>
      <c r="C363" s="57" t="s">
        <v>1157</v>
      </c>
      <c r="D363" s="58">
        <f>Invoice!B367</f>
        <v>10</v>
      </c>
      <c r="E363" s="59">
        <f>'Shipping Invoice'!J367*$N$1</f>
        <v>1.96</v>
      </c>
      <c r="F363" s="59">
        <f t="shared" si="16"/>
        <v>19.600000000000001</v>
      </c>
      <c r="G363" s="60">
        <f t="shared" si="17"/>
        <v>68.992000000000004</v>
      </c>
      <c r="H363" s="63">
        <f t="shared" si="18"/>
        <v>689.92000000000007</v>
      </c>
    </row>
    <row r="364" spans="1:8" s="62" customFormat="1" ht="36">
      <c r="A364" s="56" t="str">
        <f>IF((LEN('Copy paste to Here'!G368))&gt;5,((CONCATENATE('Copy paste to Here'!G368," &amp; ",'Copy paste to Here'!D368,"  &amp;  ",'Copy paste to Here'!E368))),"Empty Cell")</f>
        <v>Surgical steel belly banana, 14g (1.6mm) with an 8mm prong set CZ stone and a dangling tear drop shaped crystal &amp; Color: # 1 in picture  &amp;  Length: 10mm</v>
      </c>
      <c r="B364" s="57" t="str">
        <f>'Copy paste to Here'!C368</f>
        <v>MCD710</v>
      </c>
      <c r="C364" s="57" t="s">
        <v>1157</v>
      </c>
      <c r="D364" s="58">
        <f>Invoice!B368</f>
        <v>10</v>
      </c>
      <c r="E364" s="59">
        <f>'Shipping Invoice'!J368*$N$1</f>
        <v>1.96</v>
      </c>
      <c r="F364" s="59">
        <f t="shared" si="16"/>
        <v>19.600000000000001</v>
      </c>
      <c r="G364" s="60">
        <f t="shared" si="17"/>
        <v>68.992000000000004</v>
      </c>
      <c r="H364" s="63">
        <f t="shared" si="18"/>
        <v>689.92000000000007</v>
      </c>
    </row>
    <row r="365" spans="1:8" s="62" customFormat="1" ht="36">
      <c r="A365" s="56" t="str">
        <f>IF((LEN('Copy paste to Here'!G369))&gt;5,((CONCATENATE('Copy paste to Here'!G369," &amp; ",'Copy paste to Here'!D369,"  &amp;  ",'Copy paste to Here'!E369))),"Empty Cell")</f>
        <v>Surgical steel belly banana, 14g (1.6mm) with an 8mm prong set CZ stone and a dangling tear drop shaped crystal &amp; Color: # 1 in picture  &amp;  Length: 12mm</v>
      </c>
      <c r="B365" s="57" t="str">
        <f>'Copy paste to Here'!C369</f>
        <v>MCD710</v>
      </c>
      <c r="C365" s="57" t="s">
        <v>1157</v>
      </c>
      <c r="D365" s="58">
        <f>Invoice!B369</f>
        <v>10</v>
      </c>
      <c r="E365" s="59">
        <f>'Shipping Invoice'!J369*$N$1</f>
        <v>1.96</v>
      </c>
      <c r="F365" s="59">
        <f t="shared" si="16"/>
        <v>19.600000000000001</v>
      </c>
      <c r="G365" s="60">
        <f t="shared" si="17"/>
        <v>68.992000000000004</v>
      </c>
      <c r="H365" s="63">
        <f t="shared" si="18"/>
        <v>689.92000000000007</v>
      </c>
    </row>
    <row r="366" spans="1:8" s="62" customFormat="1" ht="36">
      <c r="A366" s="56" t="str">
        <f>IF((LEN('Copy paste to Here'!G370))&gt;5,((CONCATENATE('Copy paste to Here'!G370," &amp; ",'Copy paste to Here'!D370,"  &amp;  ",'Copy paste to Here'!E370))),"Empty Cell")</f>
        <v>Surgical steel belly banana, 14g (1.6mm) with an 8mm prong set CZ stone and a dangling tear drop shaped crystal &amp; Color: # 2 in picture  &amp;  Length: 8mm</v>
      </c>
      <c r="B366" s="57" t="str">
        <f>'Copy paste to Here'!C370</f>
        <v>MCD710</v>
      </c>
      <c r="C366" s="57" t="s">
        <v>1159</v>
      </c>
      <c r="D366" s="58">
        <f>Invoice!B370</f>
        <v>10</v>
      </c>
      <c r="E366" s="59">
        <f>'Shipping Invoice'!J370*$N$1</f>
        <v>2.34</v>
      </c>
      <c r="F366" s="59">
        <f t="shared" si="16"/>
        <v>23.4</v>
      </c>
      <c r="G366" s="60">
        <f t="shared" si="17"/>
        <v>82.367999999999995</v>
      </c>
      <c r="H366" s="63">
        <f t="shared" si="18"/>
        <v>823.68</v>
      </c>
    </row>
    <row r="367" spans="1:8" s="62" customFormat="1" ht="36">
      <c r="A367" s="56" t="str">
        <f>IF((LEN('Copy paste to Here'!G371))&gt;5,((CONCATENATE('Copy paste to Here'!G371," &amp; ",'Copy paste to Here'!D371,"  &amp;  ",'Copy paste to Here'!E371))),"Empty Cell")</f>
        <v>Surgical steel belly banana, 14g (1.6mm) with an 8mm prong set CZ stone and a dangling tear drop shaped crystal &amp; Color: # 2 in picture  &amp;  Length: 10mm</v>
      </c>
      <c r="B367" s="57" t="str">
        <f>'Copy paste to Here'!C371</f>
        <v>MCD710</v>
      </c>
      <c r="C367" s="57" t="s">
        <v>1159</v>
      </c>
      <c r="D367" s="58">
        <f>Invoice!B371</f>
        <v>10</v>
      </c>
      <c r="E367" s="59">
        <f>'Shipping Invoice'!J371*$N$1</f>
        <v>2.34</v>
      </c>
      <c r="F367" s="59">
        <f t="shared" si="16"/>
        <v>23.4</v>
      </c>
      <c r="G367" s="60">
        <f t="shared" si="17"/>
        <v>82.367999999999995</v>
      </c>
      <c r="H367" s="63">
        <f t="shared" si="18"/>
        <v>823.68</v>
      </c>
    </row>
    <row r="368" spans="1:8" s="62" customFormat="1" ht="36">
      <c r="A368" s="56" t="str">
        <f>IF((LEN('Copy paste to Here'!G372))&gt;5,((CONCATENATE('Copy paste to Here'!G372," &amp; ",'Copy paste to Here'!D372,"  &amp;  ",'Copy paste to Here'!E372))),"Empty Cell")</f>
        <v>Surgical steel belly banana, 14g (1.6mm) with an 8mm prong set CZ stone and a dangling tear drop shaped crystal &amp; Color: # 2 in picture  &amp;  Length: 12mm</v>
      </c>
      <c r="B368" s="57" t="str">
        <f>'Copy paste to Here'!C372</f>
        <v>MCD710</v>
      </c>
      <c r="C368" s="57" t="s">
        <v>1159</v>
      </c>
      <c r="D368" s="58">
        <f>Invoice!B372</f>
        <v>10</v>
      </c>
      <c r="E368" s="59">
        <f>'Shipping Invoice'!J372*$N$1</f>
        <v>2.34</v>
      </c>
      <c r="F368" s="59">
        <f t="shared" si="16"/>
        <v>23.4</v>
      </c>
      <c r="G368" s="60">
        <f t="shared" si="17"/>
        <v>82.367999999999995</v>
      </c>
      <c r="H368" s="63">
        <f t="shared" si="18"/>
        <v>823.68</v>
      </c>
    </row>
    <row r="369" spans="1:8" s="62" customFormat="1" ht="36">
      <c r="A369" s="56" t="str">
        <f>IF((LEN('Copy paste to Here'!G373))&gt;5,((CONCATENATE('Copy paste to Here'!G373," &amp; ",'Copy paste to Here'!D373,"  &amp;  ",'Copy paste to Here'!E373))),"Empty Cell")</f>
        <v xml:space="preserve">316L steel belly banana, 14g (1.6mm) with an 8mm prong set CZ stone and a dangling long drop shaped SwarovskiⓇ crystal &amp; Length: 8mm  &amp;  </v>
      </c>
      <c r="B369" s="57" t="str">
        <f>'Copy paste to Here'!C373</f>
        <v>MCD713</v>
      </c>
      <c r="C369" s="57" t="s">
        <v>1161</v>
      </c>
      <c r="D369" s="58">
        <f>Invoice!B373</f>
        <v>10</v>
      </c>
      <c r="E369" s="59">
        <f>'Shipping Invoice'!J373*$N$1</f>
        <v>3.07</v>
      </c>
      <c r="F369" s="59">
        <f t="shared" si="16"/>
        <v>30.7</v>
      </c>
      <c r="G369" s="60">
        <f t="shared" si="17"/>
        <v>108.06400000000001</v>
      </c>
      <c r="H369" s="63">
        <f t="shared" si="18"/>
        <v>1080.6400000000001</v>
      </c>
    </row>
    <row r="370" spans="1:8" s="62" customFormat="1" ht="36">
      <c r="A370" s="56" t="str">
        <f>IF((LEN('Copy paste to Here'!G374))&gt;5,((CONCATENATE('Copy paste to Here'!G374," &amp; ",'Copy paste to Here'!D374,"  &amp;  ",'Copy paste to Here'!E374))),"Empty Cell")</f>
        <v xml:space="preserve">316L steel belly banana, 14g (1.6mm) with an 8mm prong set CZ stone and a dangling long drop shaped SwarovskiⓇ crystal &amp; Length: 10mm  &amp;  </v>
      </c>
      <c r="B370" s="57" t="str">
        <f>'Copy paste to Here'!C374</f>
        <v>MCD713</v>
      </c>
      <c r="C370" s="57" t="s">
        <v>1161</v>
      </c>
      <c r="D370" s="58">
        <f>Invoice!B374</f>
        <v>10</v>
      </c>
      <c r="E370" s="59">
        <f>'Shipping Invoice'!J374*$N$1</f>
        <v>3.07</v>
      </c>
      <c r="F370" s="59">
        <f t="shared" si="16"/>
        <v>30.7</v>
      </c>
      <c r="G370" s="60">
        <f t="shared" si="17"/>
        <v>108.06400000000001</v>
      </c>
      <c r="H370" s="63">
        <f t="shared" si="18"/>
        <v>1080.6400000000001</v>
      </c>
    </row>
    <row r="371" spans="1:8" s="62" customFormat="1" ht="36">
      <c r="A371" s="56" t="str">
        <f>IF((LEN('Copy paste to Here'!G375))&gt;5,((CONCATENATE('Copy paste to Here'!G375," &amp; ",'Copy paste to Here'!D375,"  &amp;  ",'Copy paste to Here'!E375))),"Empty Cell")</f>
        <v>Surgical steel belly banana, 14g (1.6mm) with an 8mm prong set CZ stone and a dangling round SwarovskiⓇ crystal &amp; Color: # 1 in picture  &amp;  Length: 8mm</v>
      </c>
      <c r="B371" s="57" t="str">
        <f>'Copy paste to Here'!C375</f>
        <v>MCD718</v>
      </c>
      <c r="C371" s="57" t="s">
        <v>1164</v>
      </c>
      <c r="D371" s="58">
        <f>Invoice!B375</f>
        <v>10</v>
      </c>
      <c r="E371" s="59">
        <f>'Shipping Invoice'!J375*$N$1</f>
        <v>1.76</v>
      </c>
      <c r="F371" s="59">
        <f t="shared" si="16"/>
        <v>17.600000000000001</v>
      </c>
      <c r="G371" s="60">
        <f t="shared" si="17"/>
        <v>61.952000000000005</v>
      </c>
      <c r="H371" s="63">
        <f t="shared" si="18"/>
        <v>619.5200000000001</v>
      </c>
    </row>
    <row r="372" spans="1:8" s="62" customFormat="1" ht="36">
      <c r="A372" s="56" t="str">
        <f>IF((LEN('Copy paste to Here'!G376))&gt;5,((CONCATENATE('Copy paste to Here'!G376," &amp; ",'Copy paste to Here'!D376,"  &amp;  ",'Copy paste to Here'!E376))),"Empty Cell")</f>
        <v>Surgical steel belly banana, 14g (1.6mm) with an 8mm prong set CZ stone and a dangling round SwarovskiⓇ crystal &amp; Color: # 1 in picture  &amp;  Length: 10mm</v>
      </c>
      <c r="B372" s="57" t="str">
        <f>'Copy paste to Here'!C376</f>
        <v>MCD718</v>
      </c>
      <c r="C372" s="57" t="s">
        <v>1164</v>
      </c>
      <c r="D372" s="58">
        <f>Invoice!B376</f>
        <v>10</v>
      </c>
      <c r="E372" s="59">
        <f>'Shipping Invoice'!J376*$N$1</f>
        <v>1.76</v>
      </c>
      <c r="F372" s="59">
        <f t="shared" si="16"/>
        <v>17.600000000000001</v>
      </c>
      <c r="G372" s="60">
        <f t="shared" si="17"/>
        <v>61.952000000000005</v>
      </c>
      <c r="H372" s="63">
        <f t="shared" si="18"/>
        <v>619.5200000000001</v>
      </c>
    </row>
    <row r="373" spans="1:8" s="62" customFormat="1" ht="36">
      <c r="A373" s="56" t="str">
        <f>IF((LEN('Copy paste to Here'!G377))&gt;5,((CONCATENATE('Copy paste to Here'!G377," &amp; ",'Copy paste to Here'!D377,"  &amp;  ",'Copy paste to Here'!E377))),"Empty Cell")</f>
        <v>Surgical steel belly banana, 14g (1.6mm) with an 8mm prong set CZ stone and a dangling round SwarovskiⓇ crystal &amp; Color: # 1 in picture  &amp;  Length: 12mm</v>
      </c>
      <c r="B373" s="57" t="str">
        <f>'Copy paste to Here'!C377</f>
        <v>MCD718</v>
      </c>
      <c r="C373" s="57" t="s">
        <v>1164</v>
      </c>
      <c r="D373" s="58">
        <f>Invoice!B377</f>
        <v>10</v>
      </c>
      <c r="E373" s="59">
        <f>'Shipping Invoice'!J377*$N$1</f>
        <v>1.76</v>
      </c>
      <c r="F373" s="59">
        <f t="shared" si="16"/>
        <v>17.600000000000001</v>
      </c>
      <c r="G373" s="60">
        <f t="shared" si="17"/>
        <v>61.952000000000005</v>
      </c>
      <c r="H373" s="63">
        <f t="shared" si="18"/>
        <v>619.5200000000001</v>
      </c>
    </row>
    <row r="374" spans="1:8" s="62" customFormat="1" ht="36">
      <c r="A374" s="56" t="str">
        <f>IF((LEN('Copy paste to Here'!G378))&gt;5,((CONCATENATE('Copy paste to Here'!G378," &amp; ",'Copy paste to Here'!D378,"  &amp;  ",'Copy paste to Here'!E378))),"Empty Cell")</f>
        <v>Surgical steel belly banana, 14g (1.6mm) with an 8mm prong set CZ stone and a dangling round SwarovskiⓇ crystal &amp; Color: # 2 in picture  &amp;  Length: 8mm</v>
      </c>
      <c r="B374" s="57" t="str">
        <f>'Copy paste to Here'!C378</f>
        <v>MCD718</v>
      </c>
      <c r="C374" s="57" t="s">
        <v>1166</v>
      </c>
      <c r="D374" s="58">
        <f>Invoice!B378</f>
        <v>10</v>
      </c>
      <c r="E374" s="59">
        <f>'Shipping Invoice'!J378*$N$1</f>
        <v>2.21</v>
      </c>
      <c r="F374" s="59">
        <f t="shared" si="16"/>
        <v>22.1</v>
      </c>
      <c r="G374" s="60">
        <f t="shared" si="17"/>
        <v>77.792000000000002</v>
      </c>
      <c r="H374" s="63">
        <f t="shared" si="18"/>
        <v>777.92000000000007</v>
      </c>
    </row>
    <row r="375" spans="1:8" s="62" customFormat="1" ht="36">
      <c r="A375" s="56" t="str">
        <f>IF((LEN('Copy paste to Here'!G379))&gt;5,((CONCATENATE('Copy paste to Here'!G379," &amp; ",'Copy paste to Here'!D379,"  &amp;  ",'Copy paste to Here'!E379))),"Empty Cell")</f>
        <v>Surgical steel belly banana, 14g (1.6mm) with an 8mm prong set CZ stone and a dangling round SwarovskiⓇ crystal &amp; Color: # 2 in picture  &amp;  Length: 10mm</v>
      </c>
      <c r="B375" s="57" t="str">
        <f>'Copy paste to Here'!C379</f>
        <v>MCD718</v>
      </c>
      <c r="C375" s="57" t="s">
        <v>1166</v>
      </c>
      <c r="D375" s="58">
        <f>Invoice!B379</f>
        <v>10</v>
      </c>
      <c r="E375" s="59">
        <f>'Shipping Invoice'!J379*$N$1</f>
        <v>2.21</v>
      </c>
      <c r="F375" s="59">
        <f t="shared" si="16"/>
        <v>22.1</v>
      </c>
      <c r="G375" s="60">
        <f t="shared" si="17"/>
        <v>77.792000000000002</v>
      </c>
      <c r="H375" s="63">
        <f t="shared" si="18"/>
        <v>777.92000000000007</v>
      </c>
    </row>
    <row r="376" spans="1:8" s="62" customFormat="1" ht="36">
      <c r="A376" s="56" t="str">
        <f>IF((LEN('Copy paste to Here'!G380))&gt;5,((CONCATENATE('Copy paste to Here'!G380," &amp; ",'Copy paste to Here'!D380,"  &amp;  ",'Copy paste to Here'!E380))),"Empty Cell")</f>
        <v>Surgical steel belly banana, 14g (1.6mm) with an 8mm prong set CZ stone and a dangling round SwarovskiⓇ crystal &amp; Color: # 2 in picture  &amp;  Length: 12mm</v>
      </c>
      <c r="B376" s="57" t="str">
        <f>'Copy paste to Here'!C380</f>
        <v>MCD718</v>
      </c>
      <c r="C376" s="57" t="s">
        <v>1166</v>
      </c>
      <c r="D376" s="58">
        <f>Invoice!B380</f>
        <v>10</v>
      </c>
      <c r="E376" s="59">
        <f>'Shipping Invoice'!J380*$N$1</f>
        <v>2.21</v>
      </c>
      <c r="F376" s="59">
        <f t="shared" si="16"/>
        <v>22.1</v>
      </c>
      <c r="G376" s="60">
        <f t="shared" si="17"/>
        <v>77.792000000000002</v>
      </c>
      <c r="H376" s="63">
        <f t="shared" si="18"/>
        <v>777.92000000000007</v>
      </c>
    </row>
    <row r="377" spans="1:8" s="62" customFormat="1" ht="36">
      <c r="A377" s="56" t="str">
        <f>IF((LEN('Copy paste to Here'!G381))&gt;5,((CONCATENATE('Copy paste to Here'!G381," &amp; ",'Copy paste to Here'!D381,"  &amp;  ",'Copy paste to Here'!E381))),"Empty Cell")</f>
        <v>316L steel belly banana, 14g (1.6mm) with a lower 8mm round prong set CZ stone and a dangling sterling silver cross formed by skulls &amp; Length: 10mm  &amp;  Cz Color: Clear</v>
      </c>
      <c r="B377" s="57" t="str">
        <f>'Copy paste to Here'!C381</f>
        <v>MCDVD11</v>
      </c>
      <c r="C377" s="57" t="s">
        <v>1168</v>
      </c>
      <c r="D377" s="58">
        <f>Invoice!B381</f>
        <v>2</v>
      </c>
      <c r="E377" s="59">
        <f>'Shipping Invoice'!J381*$N$1</f>
        <v>7.01</v>
      </c>
      <c r="F377" s="59">
        <f t="shared" si="16"/>
        <v>14.02</v>
      </c>
      <c r="G377" s="60">
        <f t="shared" si="17"/>
        <v>246.75200000000001</v>
      </c>
      <c r="H377" s="63">
        <f t="shared" si="18"/>
        <v>493.50400000000002</v>
      </c>
    </row>
    <row r="378" spans="1:8" s="62" customFormat="1" ht="36">
      <c r="A378" s="56" t="str">
        <f>IF((LEN('Copy paste to Here'!G382))&gt;5,((CONCATENATE('Copy paste to Here'!G382," &amp; ",'Copy paste to Here'!D382,"  &amp;  ",'Copy paste to Here'!E382))),"Empty Cell")</f>
        <v>316L steel belly banana, 14g (1.6mm) with a lower 8mm round prong set CZ stone and a dangling sterling silver hamsa &amp; Length: 10mm  &amp;  Cz Color: Clear</v>
      </c>
      <c r="B378" s="57" t="str">
        <f>'Copy paste to Here'!C382</f>
        <v>MCDVD14</v>
      </c>
      <c r="C378" s="57" t="s">
        <v>1171</v>
      </c>
      <c r="D378" s="58">
        <f>Invoice!B382</f>
        <v>3</v>
      </c>
      <c r="E378" s="59">
        <f>'Shipping Invoice'!J382*$N$1</f>
        <v>4.43</v>
      </c>
      <c r="F378" s="59">
        <f t="shared" si="16"/>
        <v>13.29</v>
      </c>
      <c r="G378" s="60">
        <f t="shared" si="17"/>
        <v>155.93600000000001</v>
      </c>
      <c r="H378" s="63">
        <f t="shared" si="18"/>
        <v>467.80799999999999</v>
      </c>
    </row>
    <row r="379" spans="1:8" s="62" customFormat="1" ht="36">
      <c r="A379" s="56" t="str">
        <f>IF((LEN('Copy paste to Here'!G383))&gt;5,((CONCATENATE('Copy paste to Here'!G383," &amp; ",'Copy paste to Here'!D383,"  &amp;  ",'Copy paste to Here'!E383))),"Empty Cell")</f>
        <v>316L steel belly banana, 14g (1.6mm) with a lower 8mm round prong set CZ stone and a dangling sterling silver owl &amp; Length: 10mm  &amp;  Cz Color: Clear</v>
      </c>
      <c r="B379" s="57" t="str">
        <f>'Copy paste to Here'!C383</f>
        <v>MCDVD15</v>
      </c>
      <c r="C379" s="57" t="s">
        <v>1174</v>
      </c>
      <c r="D379" s="58">
        <f>Invoice!B383</f>
        <v>3</v>
      </c>
      <c r="E379" s="59">
        <f>'Shipping Invoice'!J383*$N$1</f>
        <v>4.32</v>
      </c>
      <c r="F379" s="59">
        <f t="shared" si="16"/>
        <v>12.96</v>
      </c>
      <c r="G379" s="60">
        <f t="shared" si="17"/>
        <v>152.06400000000002</v>
      </c>
      <c r="H379" s="63">
        <f t="shared" si="18"/>
        <v>456.19200000000006</v>
      </c>
    </row>
    <row r="380" spans="1:8" s="62" customFormat="1" ht="36">
      <c r="A380" s="56" t="str">
        <f>IF((LEN('Copy paste to Here'!G384))&gt;5,((CONCATENATE('Copy paste to Here'!G384," &amp; ",'Copy paste to Here'!D384,"  &amp;  ",'Copy paste to Here'!E384))),"Empty Cell")</f>
        <v>316L steel belly banana, 14g (1.6mm) with a lower 8mm round prong set CZ stone and a dangling sterling silver owl &amp; Length: 10mm  &amp;  Cz Color: Rose</v>
      </c>
      <c r="B380" s="57" t="str">
        <f>'Copy paste to Here'!C384</f>
        <v>MCDVD15</v>
      </c>
      <c r="C380" s="57" t="s">
        <v>1174</v>
      </c>
      <c r="D380" s="58">
        <f>Invoice!B384</f>
        <v>3</v>
      </c>
      <c r="E380" s="59">
        <f>'Shipping Invoice'!J384*$N$1</f>
        <v>4.32</v>
      </c>
      <c r="F380" s="59">
        <f t="shared" si="16"/>
        <v>12.96</v>
      </c>
      <c r="G380" s="60">
        <f t="shared" si="17"/>
        <v>152.06400000000002</v>
      </c>
      <c r="H380" s="63">
        <f t="shared" si="18"/>
        <v>456.19200000000006</v>
      </c>
    </row>
    <row r="381" spans="1:8" s="62" customFormat="1" ht="36">
      <c r="A381" s="56" t="str">
        <f>IF((LEN('Copy paste to Here'!G385))&gt;5,((CONCATENATE('Copy paste to Here'!G385," &amp; ",'Copy paste to Here'!D385,"  &amp;  ",'Copy paste to Here'!E385))),"Empty Cell")</f>
        <v>316L steel belly banana, 14g (1.6mm) with a lower 8mm round prong set CZ stone and a dangling sterling silver owl &amp; Length: 10mm  &amp;  Cz Color: Lavender</v>
      </c>
      <c r="B381" s="57" t="str">
        <f>'Copy paste to Here'!C385</f>
        <v>MCDVD15</v>
      </c>
      <c r="C381" s="57" t="s">
        <v>1174</v>
      </c>
      <c r="D381" s="58">
        <f>Invoice!B385</f>
        <v>3</v>
      </c>
      <c r="E381" s="59">
        <f>'Shipping Invoice'!J385*$N$1</f>
        <v>4.32</v>
      </c>
      <c r="F381" s="59">
        <f t="shared" si="16"/>
        <v>12.96</v>
      </c>
      <c r="G381" s="60">
        <f t="shared" si="17"/>
        <v>152.06400000000002</v>
      </c>
      <c r="H381" s="63">
        <f t="shared" si="18"/>
        <v>456.19200000000006</v>
      </c>
    </row>
    <row r="382" spans="1:8" s="62" customFormat="1" ht="36">
      <c r="A382" s="56" t="str">
        <f>IF((LEN('Copy paste to Here'!G386))&gt;5,((CONCATENATE('Copy paste to Here'!G386," &amp; ",'Copy paste to Here'!D386,"  &amp;  ",'Copy paste to Here'!E386))),"Empty Cell")</f>
        <v>316L steel belly banana, 14g (1.6mm) with a lower 8mm round prong set CZ stone and a sterling silver musical note dangling &amp; Length: 10mm  &amp;  Cz Color: Lavender</v>
      </c>
      <c r="B382" s="57" t="str">
        <f>'Copy paste to Here'!C386</f>
        <v>MCDVD17</v>
      </c>
      <c r="C382" s="57" t="s">
        <v>1177</v>
      </c>
      <c r="D382" s="58">
        <f>Invoice!B386</f>
        <v>3</v>
      </c>
      <c r="E382" s="59">
        <f>'Shipping Invoice'!J386*$N$1</f>
        <v>3.29</v>
      </c>
      <c r="F382" s="59">
        <f t="shared" si="16"/>
        <v>9.870000000000001</v>
      </c>
      <c r="G382" s="60">
        <f t="shared" si="17"/>
        <v>115.80800000000001</v>
      </c>
      <c r="H382" s="63">
        <f t="shared" si="18"/>
        <v>347.42400000000004</v>
      </c>
    </row>
    <row r="383" spans="1:8" s="62" customFormat="1" ht="36">
      <c r="A383" s="56" t="str">
        <f>IF((LEN('Copy paste to Here'!G387))&gt;5,((CONCATENATE('Copy paste to Here'!G387," &amp; ",'Copy paste to Here'!D387,"  &amp;  ",'Copy paste to Here'!E387))),"Empty Cell")</f>
        <v>316L steel belly banana, 14g (1.6mm) with a lower 8mm round prong set CZ stone and a sterling silver skull with crossed bones dangling &amp; Length: 10mm  &amp;  Cz Color: Clear</v>
      </c>
      <c r="B383" s="57" t="str">
        <f>'Copy paste to Here'!C387</f>
        <v>MCDVD28</v>
      </c>
      <c r="C383" s="57" t="s">
        <v>1180</v>
      </c>
      <c r="D383" s="58">
        <f>Invoice!B387</f>
        <v>3</v>
      </c>
      <c r="E383" s="59">
        <f>'Shipping Invoice'!J387*$N$1</f>
        <v>4.01</v>
      </c>
      <c r="F383" s="59">
        <f t="shared" si="16"/>
        <v>12.03</v>
      </c>
      <c r="G383" s="60">
        <f t="shared" si="17"/>
        <v>141.15200000000002</v>
      </c>
      <c r="H383" s="63">
        <f t="shared" si="18"/>
        <v>423.45600000000002</v>
      </c>
    </row>
    <row r="384" spans="1:8" s="62" customFormat="1" ht="36">
      <c r="A384" s="56" t="str">
        <f>IF((LEN('Copy paste to Here'!G388))&gt;5,((CONCATENATE('Copy paste to Here'!G388," &amp; ",'Copy paste to Here'!D388,"  &amp;  ",'Copy paste to Here'!E388))),"Empty Cell")</f>
        <v>Surgical steel belly banana, 14g (1.6mm) with 5 &amp; 8mm bezel set double jewel ball and a dangling little swan design with round Cubic Zirconia stone &amp; Length: 10mm  &amp;  Crystal Color: Clear</v>
      </c>
      <c r="B384" s="57" t="str">
        <f>'Copy paste to Here'!C388</f>
        <v>MCDZ375</v>
      </c>
      <c r="C384" s="57" t="s">
        <v>1183</v>
      </c>
      <c r="D384" s="58">
        <f>Invoice!B388</f>
        <v>5</v>
      </c>
      <c r="E384" s="59">
        <f>'Shipping Invoice'!J388*$N$1</f>
        <v>2</v>
      </c>
      <c r="F384" s="59">
        <f t="shared" si="16"/>
        <v>10</v>
      </c>
      <c r="G384" s="60">
        <f t="shared" si="17"/>
        <v>70.400000000000006</v>
      </c>
      <c r="H384" s="63">
        <f t="shared" si="18"/>
        <v>352</v>
      </c>
    </row>
    <row r="385" spans="1:8" s="62" customFormat="1" ht="36">
      <c r="A385" s="56" t="str">
        <f>IF((LEN('Copy paste to Here'!G389))&gt;5,((CONCATENATE('Copy paste to Here'!G389," &amp; ",'Copy paste to Here'!D389,"  &amp;  ",'Copy paste to Here'!E389))),"Empty Cell")</f>
        <v>Surgical steel belly banana, 14g (1.6mm) with 5 &amp; 8mm bezel set double jewel ball and a dangling little swan design with round Cubic Zirconia stone &amp; Length: 10mm  &amp;  Crystal Color: Rose</v>
      </c>
      <c r="B385" s="57" t="str">
        <f>'Copy paste to Here'!C389</f>
        <v>MCDZ375</v>
      </c>
      <c r="C385" s="57" t="s">
        <v>1183</v>
      </c>
      <c r="D385" s="58">
        <f>Invoice!B389</f>
        <v>5</v>
      </c>
      <c r="E385" s="59">
        <f>'Shipping Invoice'!J389*$N$1</f>
        <v>2</v>
      </c>
      <c r="F385" s="59">
        <f t="shared" si="16"/>
        <v>10</v>
      </c>
      <c r="G385" s="60">
        <f t="shared" si="17"/>
        <v>70.400000000000006</v>
      </c>
      <c r="H385" s="63">
        <f t="shared" si="18"/>
        <v>352</v>
      </c>
    </row>
    <row r="386" spans="1:8" s="62" customFormat="1" ht="36">
      <c r="A386" s="56" t="str">
        <f>IF((LEN('Copy paste to Here'!G390))&gt;5,((CONCATENATE('Copy paste to Here'!G390," &amp; ",'Copy paste to Here'!D390,"  &amp;  ",'Copy paste to Here'!E390))),"Empty Cell")</f>
        <v>Surgical steel belly banana, 14g (1.6mm) with 5 &amp; 8mm bezel set double jewel ball and a dangling little swan design with round Cubic Zirconia stone &amp; Length: 10mm  &amp;  Crystal Color: Lavender</v>
      </c>
      <c r="B386" s="57" t="str">
        <f>'Copy paste to Here'!C390</f>
        <v>MCDZ375</v>
      </c>
      <c r="C386" s="57" t="s">
        <v>1183</v>
      </c>
      <c r="D386" s="58">
        <f>Invoice!B390</f>
        <v>5</v>
      </c>
      <c r="E386" s="59">
        <f>'Shipping Invoice'!J390*$N$1</f>
        <v>2</v>
      </c>
      <c r="F386" s="59">
        <f t="shared" si="16"/>
        <v>10</v>
      </c>
      <c r="G386" s="60">
        <f t="shared" si="17"/>
        <v>70.400000000000006</v>
      </c>
      <c r="H386" s="63">
        <f t="shared" si="18"/>
        <v>352</v>
      </c>
    </row>
    <row r="387" spans="1:8" s="62" customFormat="1" ht="36">
      <c r="A387" s="56" t="str">
        <f>IF((LEN('Copy paste to Here'!G391))&gt;5,((CONCATENATE('Copy paste to Here'!G391," &amp; ",'Copy paste to Here'!D391,"  &amp;  ",'Copy paste to Here'!E391))),"Empty Cell")</f>
        <v>Surgical steel belly banana, 14g (1.6mm) with an 8mm round prong set CZ stone and a dangling 8mm round CZ stone &amp; Length: 8mm  &amp;  Cz Color: Rose</v>
      </c>
      <c r="B387" s="57" t="str">
        <f>'Copy paste to Here'!C391</f>
        <v>MCDZ407</v>
      </c>
      <c r="C387" s="57" t="s">
        <v>1187</v>
      </c>
      <c r="D387" s="58">
        <f>Invoice!B391</f>
        <v>5</v>
      </c>
      <c r="E387" s="59">
        <f>'Shipping Invoice'!J391*$N$1</f>
        <v>2.0299999999999998</v>
      </c>
      <c r="F387" s="59">
        <f t="shared" si="16"/>
        <v>10.149999999999999</v>
      </c>
      <c r="G387" s="60">
        <f t="shared" si="17"/>
        <v>71.456000000000003</v>
      </c>
      <c r="H387" s="63">
        <f t="shared" si="18"/>
        <v>357.28000000000003</v>
      </c>
    </row>
    <row r="388" spans="1:8" s="62" customFormat="1" ht="36">
      <c r="A388" s="56" t="str">
        <f>IF((LEN('Copy paste to Here'!G392))&gt;5,((CONCATENATE('Copy paste to Here'!G392," &amp; ",'Copy paste to Here'!D392,"  &amp;  ",'Copy paste to Here'!E392))),"Empty Cell")</f>
        <v>Surgical steel belly banana, 14g (1.6mm) with an 8mm prong set CZ stone and a dangling dolphin with round prongset CZ stone &amp; Length: 8mm  &amp;  Crystal Color: Rose</v>
      </c>
      <c r="B388" s="57" t="str">
        <f>'Copy paste to Here'!C392</f>
        <v>MCDZ7</v>
      </c>
      <c r="C388" s="57" t="s">
        <v>1190</v>
      </c>
      <c r="D388" s="58">
        <f>Invoice!B392</f>
        <v>5</v>
      </c>
      <c r="E388" s="59">
        <f>'Shipping Invoice'!J392*$N$1</f>
        <v>2.0299999999999998</v>
      </c>
      <c r="F388" s="59">
        <f t="shared" si="16"/>
        <v>10.149999999999999</v>
      </c>
      <c r="G388" s="60">
        <f t="shared" si="17"/>
        <v>71.456000000000003</v>
      </c>
      <c r="H388" s="63">
        <f t="shared" si="18"/>
        <v>357.28000000000003</v>
      </c>
    </row>
    <row r="389" spans="1:8" s="62" customFormat="1" ht="36">
      <c r="A389" s="56" t="str">
        <f>IF((LEN('Copy paste to Here'!G393))&gt;5,((CONCATENATE('Copy paste to Here'!G393," &amp; ",'Copy paste to Here'!D393,"  &amp;  ",'Copy paste to Here'!E393))),"Empty Cell")</f>
        <v>Surgical steel belly banana, 14g (1.6mm) with an 8mm prong set CZ stone and a dangling dolphin with round prongset CZ stone &amp; Length: 8mm  &amp;  Crystal Color: Lavender</v>
      </c>
      <c r="B389" s="57" t="str">
        <f>'Copy paste to Here'!C393</f>
        <v>MCDZ7</v>
      </c>
      <c r="C389" s="57" t="s">
        <v>1190</v>
      </c>
      <c r="D389" s="58">
        <f>Invoice!B393</f>
        <v>5</v>
      </c>
      <c r="E389" s="59">
        <f>'Shipping Invoice'!J393*$N$1</f>
        <v>2.0299999999999998</v>
      </c>
      <c r="F389" s="59">
        <f t="shared" si="16"/>
        <v>10.149999999999999</v>
      </c>
      <c r="G389" s="60">
        <f t="shared" si="17"/>
        <v>71.456000000000003</v>
      </c>
      <c r="H389" s="63">
        <f t="shared" si="18"/>
        <v>357.28000000000003</v>
      </c>
    </row>
    <row r="390" spans="1:8" s="62" customFormat="1" ht="48">
      <c r="A390" s="56" t="str">
        <f>IF((LEN('Copy paste to Here'!G394))&gt;5,((CONCATENATE('Copy paste to Here'!G394," &amp; ",'Copy paste to Here'!D394,"  &amp;  ",'Copy paste to Here'!E394))),"Empty Cell")</f>
        <v xml:space="preserve">Rose Gold PVD plated 316L steel belly banana, 14g (1.6mm) with a lower 8mm prong set cubic zirconia stone and a dangling ankh cross (dangling part is made from rose gold plated brass) &amp; Length: 8mm  &amp;  </v>
      </c>
      <c r="B390" s="57" t="str">
        <f>'Copy paste to Here'!C394</f>
        <v>MDRZ769</v>
      </c>
      <c r="C390" s="57" t="s">
        <v>363</v>
      </c>
      <c r="D390" s="58">
        <f>Invoice!B394</f>
        <v>5</v>
      </c>
      <c r="E390" s="59">
        <f>'Shipping Invoice'!J394*$N$1</f>
        <v>3.41</v>
      </c>
      <c r="F390" s="59">
        <f t="shared" si="16"/>
        <v>17.05</v>
      </c>
      <c r="G390" s="60">
        <f t="shared" si="17"/>
        <v>120.03200000000001</v>
      </c>
      <c r="H390" s="63">
        <f t="shared" si="18"/>
        <v>600.16000000000008</v>
      </c>
    </row>
    <row r="391" spans="1:8" s="62" customFormat="1" ht="48">
      <c r="A391" s="56" t="str">
        <f>IF((LEN('Copy paste to Here'!G395))&gt;5,((CONCATENATE('Copy paste to Here'!G395," &amp; ",'Copy paste to Here'!D395,"  &amp;  ",'Copy paste to Here'!E395))),"Empty Cell")</f>
        <v xml:space="preserve">Rose Gold PVD plated 316L steel belly banana, 14g (1.6mm) with a lower 8mm prong set cubic zirconia stone and a dangling ankh cross (dangling part is made from rose gold plated brass) &amp; Length: 10mm  &amp;  </v>
      </c>
      <c r="B391" s="57" t="str">
        <f>'Copy paste to Here'!C395</f>
        <v>MDRZ769</v>
      </c>
      <c r="C391" s="57" t="s">
        <v>363</v>
      </c>
      <c r="D391" s="58">
        <f>Invoice!B395</f>
        <v>5</v>
      </c>
      <c r="E391" s="59">
        <f>'Shipping Invoice'!J395*$N$1</f>
        <v>3.41</v>
      </c>
      <c r="F391" s="59">
        <f t="shared" si="16"/>
        <v>17.05</v>
      </c>
      <c r="G391" s="60">
        <f t="shared" si="17"/>
        <v>120.03200000000001</v>
      </c>
      <c r="H391" s="63">
        <f t="shared" si="18"/>
        <v>600.16000000000008</v>
      </c>
    </row>
    <row r="392" spans="1:8" s="62" customFormat="1" ht="48">
      <c r="A392" s="56" t="str">
        <f>IF((LEN('Copy paste to Here'!G396))&gt;5,((CONCATENATE('Copy paste to Here'!G396," &amp; ",'Copy paste to Here'!D396,"  &amp;  ",'Copy paste to Here'!E396))),"Empty Cell")</f>
        <v xml:space="preserve">Display box with 52 pcs. of 925 sterling silver nose bones, 22g (0.6mm) with 1mm plain silver ball shaped top (in standard packing or in vacuum sealed packing to prevent tarnishing) &amp; Packing Option: Standard Package  &amp;  </v>
      </c>
      <c r="B392" s="57" t="str">
        <f>'Copy paste to Here'!C396</f>
        <v>NBSV1BX</v>
      </c>
      <c r="C392" s="57" t="s">
        <v>1193</v>
      </c>
      <c r="D392" s="58">
        <f>Invoice!B396</f>
        <v>1</v>
      </c>
      <c r="E392" s="59">
        <f>'Shipping Invoice'!J396*$N$1</f>
        <v>12.17</v>
      </c>
      <c r="F392" s="59">
        <f t="shared" si="16"/>
        <v>12.17</v>
      </c>
      <c r="G392" s="60">
        <f t="shared" si="17"/>
        <v>428.38400000000001</v>
      </c>
      <c r="H392" s="63">
        <f t="shared" si="18"/>
        <v>428.38400000000001</v>
      </c>
    </row>
    <row r="393" spans="1:8" s="62" customFormat="1" ht="24">
      <c r="A393" s="56" t="str">
        <f>IF((LEN('Copy paste to Here'!G397))&gt;5,((CONCATENATE('Copy paste to Here'!G397," &amp; ",'Copy paste to Here'!D397,"  &amp;  ",'Copy paste to Here'!E397))),"Empty Cell")</f>
        <v xml:space="preserve">925 silver non-piercing fake nose clip, 20g (0.8mm) with an outer diameter from 6mm to 12mm &amp; Size: 6mm  &amp;  </v>
      </c>
      <c r="B393" s="57" t="str">
        <f>'Copy paste to Here'!C397</f>
        <v>NC</v>
      </c>
      <c r="C393" s="57" t="s">
        <v>1196</v>
      </c>
      <c r="D393" s="58">
        <f>Invoice!B397</f>
        <v>20</v>
      </c>
      <c r="E393" s="59">
        <f>'Shipping Invoice'!J397*$N$1</f>
        <v>0.62</v>
      </c>
      <c r="F393" s="59">
        <f t="shared" si="16"/>
        <v>12.4</v>
      </c>
      <c r="G393" s="60">
        <f t="shared" si="17"/>
        <v>21.824000000000002</v>
      </c>
      <c r="H393" s="63">
        <f t="shared" si="18"/>
        <v>436.48</v>
      </c>
    </row>
    <row r="394" spans="1:8" s="62" customFormat="1" ht="24">
      <c r="A394" s="56" t="str">
        <f>IF((LEN('Copy paste to Here'!G398))&gt;5,((CONCATENATE('Copy paste to Here'!G398," &amp; ",'Copy paste to Here'!D398,"  &amp;  ",'Copy paste to Here'!E398))),"Empty Cell")</f>
        <v xml:space="preserve">925 silver non-piercing fake nose clip, 20g (0.8mm) with an outer diameter from 6mm to 12mm &amp; Size: 8mm  &amp;  </v>
      </c>
      <c r="B394" s="57" t="str">
        <f>'Copy paste to Here'!C398</f>
        <v>NC</v>
      </c>
      <c r="C394" s="57" t="s">
        <v>1198</v>
      </c>
      <c r="D394" s="58">
        <f>Invoice!B398</f>
        <v>20</v>
      </c>
      <c r="E394" s="59">
        <f>'Shipping Invoice'!J398*$N$1</f>
        <v>0.76</v>
      </c>
      <c r="F394" s="59">
        <f t="shared" si="16"/>
        <v>15.2</v>
      </c>
      <c r="G394" s="60">
        <f t="shared" si="17"/>
        <v>26.752000000000002</v>
      </c>
      <c r="H394" s="63">
        <f t="shared" si="18"/>
        <v>535.04000000000008</v>
      </c>
    </row>
    <row r="395" spans="1:8" s="62" customFormat="1" ht="24">
      <c r="A395" s="56" t="str">
        <f>IF((LEN('Copy paste to Here'!G399))&gt;5,((CONCATENATE('Copy paste to Here'!G399," &amp; ",'Copy paste to Here'!D399,"  &amp;  ",'Copy paste to Here'!E399))),"Empty Cell")</f>
        <v xml:space="preserve">925 silver non-piercing fake nose clip, 20g (0.8mm) with an outer diameter from 6mm to 12mm &amp; Size: 10mm  &amp;  </v>
      </c>
      <c r="B395" s="57" t="str">
        <f>'Copy paste to Here'!C399</f>
        <v>NC</v>
      </c>
      <c r="C395" s="57" t="s">
        <v>1199</v>
      </c>
      <c r="D395" s="58">
        <f>Invoice!B399</f>
        <v>20</v>
      </c>
      <c r="E395" s="59">
        <f>'Shipping Invoice'!J399*$N$1</f>
        <v>0.88</v>
      </c>
      <c r="F395" s="59">
        <f t="shared" si="16"/>
        <v>17.600000000000001</v>
      </c>
      <c r="G395" s="60">
        <f t="shared" si="17"/>
        <v>30.976000000000003</v>
      </c>
      <c r="H395" s="63">
        <f t="shared" si="18"/>
        <v>619.5200000000001</v>
      </c>
    </row>
    <row r="396" spans="1:8" s="62" customFormat="1" ht="24">
      <c r="A396" s="56" t="str">
        <f>IF((LEN('Copy paste to Here'!G400))&gt;5,((CONCATENATE('Copy paste to Here'!G400," &amp; ",'Copy paste to Here'!D400,"  &amp;  ",'Copy paste to Here'!E400))),"Empty Cell")</f>
        <v xml:space="preserve">925 silver non-piercing fake nose clip, 20g (0.8mm) with an outer diameter from 6mm to 12mm &amp; Size: 12mm  &amp;  </v>
      </c>
      <c r="B396" s="57" t="str">
        <f>'Copy paste to Here'!C400</f>
        <v>NC</v>
      </c>
      <c r="C396" s="57" t="s">
        <v>1200</v>
      </c>
      <c r="D396" s="58">
        <f>Invoice!B400</f>
        <v>10</v>
      </c>
      <c r="E396" s="59">
        <f>'Shipping Invoice'!J400*$N$1</f>
        <v>1.02</v>
      </c>
      <c r="F396" s="59">
        <f t="shared" si="16"/>
        <v>10.199999999999999</v>
      </c>
      <c r="G396" s="60">
        <f t="shared" si="17"/>
        <v>35.904000000000003</v>
      </c>
      <c r="H396" s="63">
        <f t="shared" si="18"/>
        <v>359.04</v>
      </c>
    </row>
    <row r="397" spans="1:8" s="62" customFormat="1" ht="24">
      <c r="A397" s="56" t="str">
        <f>IF((LEN('Copy paste to Here'!G401))&gt;5,((CONCATENATE('Copy paste to Here'!G401," &amp; ",'Copy paste to Here'!D401,"  &amp;  ",'Copy paste to Here'!E401))),"Empty Cell")</f>
        <v xml:space="preserve">316L steel nipple barbell, 14g (1.6mm) with a 5mm cone and casted arrow end &amp; Length: 12mm  &amp;  </v>
      </c>
      <c r="B397" s="57" t="str">
        <f>'Copy paste to Here'!C401</f>
        <v>NPSH8</v>
      </c>
      <c r="C397" s="57" t="s">
        <v>1202</v>
      </c>
      <c r="D397" s="58">
        <f>Invoice!B401</f>
        <v>5</v>
      </c>
      <c r="E397" s="59">
        <f>'Shipping Invoice'!J401*$N$1</f>
        <v>1.63</v>
      </c>
      <c r="F397" s="59">
        <f t="shared" si="16"/>
        <v>8.1499999999999986</v>
      </c>
      <c r="G397" s="60">
        <f t="shared" si="17"/>
        <v>57.375999999999998</v>
      </c>
      <c r="H397" s="63">
        <f t="shared" si="18"/>
        <v>286.88</v>
      </c>
    </row>
    <row r="398" spans="1:8" s="62" customFormat="1" ht="24">
      <c r="A398" s="56" t="str">
        <f>IF((LEN('Copy paste to Here'!G402))&gt;5,((CONCATENATE('Copy paste to Here'!G402," &amp; ",'Copy paste to Here'!D402,"  &amp;  ",'Copy paste to Here'!E402))),"Empty Cell")</f>
        <v xml:space="preserve">Sterling Silver endless nose hoop, 22g (0.6mm) with an outer diameter of 3/8'' (10mm) - 1 piece &amp;   &amp;  </v>
      </c>
      <c r="B398" s="57" t="str">
        <f>'Copy paste to Here'!C402</f>
        <v>NS02</v>
      </c>
      <c r="C398" s="57" t="s">
        <v>1205</v>
      </c>
      <c r="D398" s="58">
        <f>Invoice!B402</f>
        <v>50</v>
      </c>
      <c r="E398" s="59">
        <f>'Shipping Invoice'!J402*$N$1</f>
        <v>0.64</v>
      </c>
      <c r="F398" s="59">
        <f t="shared" si="16"/>
        <v>32</v>
      </c>
      <c r="G398" s="60">
        <f t="shared" si="17"/>
        <v>22.528000000000002</v>
      </c>
      <c r="H398" s="63">
        <f t="shared" si="18"/>
        <v>1126.4000000000001</v>
      </c>
    </row>
    <row r="399" spans="1:8" s="62" customFormat="1" ht="24">
      <c r="A399" s="56" t="str">
        <f>IF((LEN('Copy paste to Here'!G403))&gt;5,((CONCATENATE('Copy paste to Here'!G403," &amp; ",'Copy paste to Here'!D403,"  &amp;  ",'Copy paste to Here'!E403))),"Empty Cell")</f>
        <v xml:space="preserve">Sterling Silver nose hoop, 22g (0.6mm) real gold 18k plated ball and an outer diameter of 5/16'' (8mm) - 1 piece &amp;   &amp;  </v>
      </c>
      <c r="B399" s="57" t="str">
        <f>'Copy paste to Here'!C403</f>
        <v>NS05RG</v>
      </c>
      <c r="C399" s="57" t="s">
        <v>1207</v>
      </c>
      <c r="D399" s="58">
        <f>Invoice!B403</f>
        <v>50</v>
      </c>
      <c r="E399" s="59">
        <f>'Shipping Invoice'!J403*$N$1</f>
        <v>0.66</v>
      </c>
      <c r="F399" s="59">
        <f t="shared" si="16"/>
        <v>33</v>
      </c>
      <c r="G399" s="60">
        <f t="shared" si="17"/>
        <v>23.232000000000003</v>
      </c>
      <c r="H399" s="63">
        <f t="shared" si="18"/>
        <v>1161.6000000000001</v>
      </c>
    </row>
    <row r="400" spans="1:8" s="62" customFormat="1" ht="24">
      <c r="A400" s="56" t="str">
        <f>IF((LEN('Copy paste to Here'!G404))&gt;5,((CONCATENATE('Copy paste to Here'!G404," &amp; ",'Copy paste to Here'!D404,"  &amp;  ",'Copy paste to Here'!E404))),"Empty Cell")</f>
        <v xml:space="preserve">Sterling Silver nose hoop, 22g (0.6mm) with real 18kt gold plated ball and an outer diameter of 3/8'' (10mm) - 1 piece &amp;   &amp;  </v>
      </c>
      <c r="B400" s="57" t="str">
        <f>'Copy paste to Here'!C404</f>
        <v>NS06RG</v>
      </c>
      <c r="C400" s="57" t="s">
        <v>1209</v>
      </c>
      <c r="D400" s="58">
        <f>Invoice!B404</f>
        <v>50</v>
      </c>
      <c r="E400" s="59">
        <f>'Shipping Invoice'!J404*$N$1</f>
        <v>0.72</v>
      </c>
      <c r="F400" s="59">
        <f t="shared" si="16"/>
        <v>36</v>
      </c>
      <c r="G400" s="60">
        <f t="shared" si="17"/>
        <v>25.344000000000001</v>
      </c>
      <c r="H400" s="63">
        <f t="shared" si="18"/>
        <v>1267.2</v>
      </c>
    </row>
    <row r="401" spans="1:8" s="62" customFormat="1" ht="24">
      <c r="A401" s="56" t="str">
        <f>IF((LEN('Copy paste to Here'!G405))&gt;5,((CONCATENATE('Copy paste to Here'!G405," &amp; ",'Copy paste to Here'!D405,"  &amp;  ",'Copy paste to Here'!E405))),"Empty Cell")</f>
        <v xml:space="preserve">Surgical steel nose screw, 20g (0.8mm) with 2mm half ball shaped round crystal top &amp; Crystal Color: Clear  &amp;  </v>
      </c>
      <c r="B401" s="57" t="str">
        <f>'Copy paste to Here'!C405</f>
        <v>NSC</v>
      </c>
      <c r="C401" s="57" t="s">
        <v>1210</v>
      </c>
      <c r="D401" s="58">
        <f>Invoice!B405</f>
        <v>200</v>
      </c>
      <c r="E401" s="59">
        <f>'Shipping Invoice'!J405*$N$1</f>
        <v>0.24</v>
      </c>
      <c r="F401" s="59">
        <f t="shared" si="16"/>
        <v>48</v>
      </c>
      <c r="G401" s="60">
        <f t="shared" si="17"/>
        <v>8.4480000000000004</v>
      </c>
      <c r="H401" s="63">
        <f t="shared" si="18"/>
        <v>1689.6000000000001</v>
      </c>
    </row>
    <row r="402" spans="1:8" s="62" customFormat="1" ht="24">
      <c r="A402" s="56" t="str">
        <f>IF((LEN('Copy paste to Here'!G406))&gt;5,((CONCATENATE('Copy paste to Here'!G406," &amp; ",'Copy paste to Here'!D406,"  &amp;  ",'Copy paste to Here'!E406))),"Empty Cell")</f>
        <v xml:space="preserve">Surgical steel nose screw, 20g (0.8mm) with 2mm half ball shaped round crystal top &amp; Crystal Color: Light Sapphire  &amp;  </v>
      </c>
      <c r="B402" s="57" t="str">
        <f>'Copy paste to Here'!C406</f>
        <v>NSC</v>
      </c>
      <c r="C402" s="57" t="s">
        <v>1210</v>
      </c>
      <c r="D402" s="58">
        <f>Invoice!B406</f>
        <v>50</v>
      </c>
      <c r="E402" s="59">
        <f>'Shipping Invoice'!J406*$N$1</f>
        <v>0.24</v>
      </c>
      <c r="F402" s="59">
        <f t="shared" si="16"/>
        <v>12</v>
      </c>
      <c r="G402" s="60">
        <f t="shared" si="17"/>
        <v>8.4480000000000004</v>
      </c>
      <c r="H402" s="63">
        <f t="shared" si="18"/>
        <v>422.40000000000003</v>
      </c>
    </row>
    <row r="403" spans="1:8" s="62" customFormat="1" ht="24">
      <c r="A403" s="56" t="str">
        <f>IF((LEN('Copy paste to Here'!G407))&gt;5,((CONCATENATE('Copy paste to Here'!G407," &amp; ",'Copy paste to Here'!D407,"  &amp;  ",'Copy paste to Here'!E407))),"Empty Cell")</f>
        <v xml:space="preserve">Surgical steel nose screw, 20g (0.8mm) with 2mm half ball shaped round crystal top &amp; Crystal Color: Sapphire  &amp;  </v>
      </c>
      <c r="B403" s="57" t="str">
        <f>'Copy paste to Here'!C407</f>
        <v>NSC</v>
      </c>
      <c r="C403" s="57" t="s">
        <v>1210</v>
      </c>
      <c r="D403" s="58">
        <f>Invoice!B407</f>
        <v>50</v>
      </c>
      <c r="E403" s="59">
        <f>'Shipping Invoice'!J407*$N$1</f>
        <v>0.24</v>
      </c>
      <c r="F403" s="59">
        <f t="shared" ref="F403:F466" si="19">D403*E403</f>
        <v>12</v>
      </c>
      <c r="G403" s="60">
        <f t="shared" ref="G403:G466" si="20">E403*$E$14</f>
        <v>8.4480000000000004</v>
      </c>
      <c r="H403" s="63">
        <f t="shared" ref="H403:H466" si="21">D403*G403</f>
        <v>422.40000000000003</v>
      </c>
    </row>
    <row r="404" spans="1:8" s="62" customFormat="1" ht="24">
      <c r="A404" s="56" t="str">
        <f>IF((LEN('Copy paste to Here'!G408))&gt;5,((CONCATENATE('Copy paste to Here'!G408," &amp; ",'Copy paste to Here'!D408,"  &amp;  ",'Copy paste to Here'!E408))),"Empty Cell")</f>
        <v xml:space="preserve">Surgical steel nose screw, 20g (0.8mm) with 2mm half ball shaped round crystal top &amp; Crystal Color: Aquamarine  &amp;  </v>
      </c>
      <c r="B404" s="57" t="str">
        <f>'Copy paste to Here'!C408</f>
        <v>NSC</v>
      </c>
      <c r="C404" s="57" t="s">
        <v>1210</v>
      </c>
      <c r="D404" s="58">
        <f>Invoice!B408</f>
        <v>50</v>
      </c>
      <c r="E404" s="59">
        <f>'Shipping Invoice'!J408*$N$1</f>
        <v>0.24</v>
      </c>
      <c r="F404" s="59">
        <f t="shared" si="19"/>
        <v>12</v>
      </c>
      <c r="G404" s="60">
        <f t="shared" si="20"/>
        <v>8.4480000000000004</v>
      </c>
      <c r="H404" s="63">
        <f t="shared" si="21"/>
        <v>422.40000000000003</v>
      </c>
    </row>
    <row r="405" spans="1:8" s="62" customFormat="1" ht="24">
      <c r="A405" s="56" t="str">
        <f>IF((LEN('Copy paste to Here'!G409))&gt;5,((CONCATENATE('Copy paste to Here'!G409," &amp; ",'Copy paste to Here'!D409,"  &amp;  ",'Copy paste to Here'!E409))),"Empty Cell")</f>
        <v xml:space="preserve">Surgical steel nose screw, 20g (0.8mm) with 2mm half ball shaped round crystal top &amp; Crystal Color: Amethyst  &amp;  </v>
      </c>
      <c r="B405" s="57" t="str">
        <f>'Copy paste to Here'!C409</f>
        <v>NSC</v>
      </c>
      <c r="C405" s="57" t="s">
        <v>1210</v>
      </c>
      <c r="D405" s="58">
        <f>Invoice!B409</f>
        <v>50</v>
      </c>
      <c r="E405" s="59">
        <f>'Shipping Invoice'!J409*$N$1</f>
        <v>0.24</v>
      </c>
      <c r="F405" s="59">
        <f t="shared" si="19"/>
        <v>12</v>
      </c>
      <c r="G405" s="60">
        <f t="shared" si="20"/>
        <v>8.4480000000000004</v>
      </c>
      <c r="H405" s="63">
        <f t="shared" si="21"/>
        <v>422.40000000000003</v>
      </c>
    </row>
    <row r="406" spans="1:8" s="62" customFormat="1" ht="24">
      <c r="A406" s="56" t="str">
        <f>IF((LEN('Copy paste to Here'!G410))&gt;5,((CONCATENATE('Copy paste to Here'!G410," &amp; ",'Copy paste to Here'!D410,"  &amp;  ",'Copy paste to Here'!E410))),"Empty Cell")</f>
        <v xml:space="preserve">Surgical steel nose screw, 20g (0.8mm) with 2mm half ball shaped round crystal top &amp; Crystal Color: Fuchsia  &amp;  </v>
      </c>
      <c r="B406" s="57" t="str">
        <f>'Copy paste to Here'!C410</f>
        <v>NSC</v>
      </c>
      <c r="C406" s="57" t="s">
        <v>1210</v>
      </c>
      <c r="D406" s="58">
        <f>Invoice!B410</f>
        <v>50</v>
      </c>
      <c r="E406" s="59">
        <f>'Shipping Invoice'!J410*$N$1</f>
        <v>0.24</v>
      </c>
      <c r="F406" s="59">
        <f t="shared" si="19"/>
        <v>12</v>
      </c>
      <c r="G406" s="60">
        <f t="shared" si="20"/>
        <v>8.4480000000000004</v>
      </c>
      <c r="H406" s="63">
        <f t="shared" si="21"/>
        <v>422.40000000000003</v>
      </c>
    </row>
    <row r="407" spans="1:8" s="62" customFormat="1" ht="24">
      <c r="A407" s="56" t="str">
        <f>IF((LEN('Copy paste to Here'!G411))&gt;5,((CONCATENATE('Copy paste to Here'!G411," &amp; ",'Copy paste to Here'!D411,"  &amp;  ",'Copy paste to Here'!E411))),"Empty Cell")</f>
        <v xml:space="preserve">Surgical steel nose screw, 20g (0.8mm) with 2mm half ball shaped round crystal top &amp; Crystal Color: Light Siam  &amp;  </v>
      </c>
      <c r="B407" s="57" t="str">
        <f>'Copy paste to Here'!C411</f>
        <v>NSC</v>
      </c>
      <c r="C407" s="57" t="s">
        <v>1210</v>
      </c>
      <c r="D407" s="58">
        <f>Invoice!B411</f>
        <v>50</v>
      </c>
      <c r="E407" s="59">
        <f>'Shipping Invoice'!J411*$N$1</f>
        <v>0.24</v>
      </c>
      <c r="F407" s="59">
        <f t="shared" si="19"/>
        <v>12</v>
      </c>
      <c r="G407" s="60">
        <f t="shared" si="20"/>
        <v>8.4480000000000004</v>
      </c>
      <c r="H407" s="63">
        <f t="shared" si="21"/>
        <v>422.40000000000003</v>
      </c>
    </row>
    <row r="408" spans="1:8" s="62" customFormat="1" ht="24">
      <c r="A408" s="56" t="str">
        <f>IF((LEN('Copy paste to Here'!G412))&gt;5,((CONCATENATE('Copy paste to Here'!G412," &amp; ",'Copy paste to Here'!D412,"  &amp;  ",'Copy paste to Here'!E412))),"Empty Cell")</f>
        <v xml:space="preserve">Surgical steel nose screw, 18g (1mm) with a 2mm round crystal top &amp; Crystal Color: Clear  &amp;  </v>
      </c>
      <c r="B408" s="57" t="str">
        <f>'Copy paste to Here'!C412</f>
        <v>NSC18</v>
      </c>
      <c r="C408" s="57" t="s">
        <v>1213</v>
      </c>
      <c r="D408" s="58">
        <f>Invoice!B412</f>
        <v>200</v>
      </c>
      <c r="E408" s="59">
        <f>'Shipping Invoice'!J412*$N$1</f>
        <v>0.24</v>
      </c>
      <c r="F408" s="59">
        <f t="shared" si="19"/>
        <v>48</v>
      </c>
      <c r="G408" s="60">
        <f t="shared" si="20"/>
        <v>8.4480000000000004</v>
      </c>
      <c r="H408" s="63">
        <f t="shared" si="21"/>
        <v>1689.6000000000001</v>
      </c>
    </row>
    <row r="409" spans="1:8" s="62" customFormat="1" ht="24">
      <c r="A409" s="56" t="str">
        <f>IF((LEN('Copy paste to Here'!G413))&gt;5,((CONCATENATE('Copy paste to Here'!G413," &amp; ",'Copy paste to Here'!D413,"  &amp;  ",'Copy paste to Here'!E413))),"Empty Cell")</f>
        <v xml:space="preserve">Clear Bio-flexible nose screw retainer, 20g (0.8mm) with 2mm ball shaped top &amp;   &amp;  </v>
      </c>
      <c r="B409" s="57" t="str">
        <f>'Copy paste to Here'!C413</f>
        <v>NSCRT20</v>
      </c>
      <c r="C409" s="57" t="s">
        <v>1216</v>
      </c>
      <c r="D409" s="58">
        <f>Invoice!B413</f>
        <v>100</v>
      </c>
      <c r="E409" s="59">
        <f>'Shipping Invoice'!J413*$N$1</f>
        <v>0.14000000000000001</v>
      </c>
      <c r="F409" s="59">
        <f t="shared" si="19"/>
        <v>14.000000000000002</v>
      </c>
      <c r="G409" s="60">
        <f t="shared" si="20"/>
        <v>4.9280000000000008</v>
      </c>
      <c r="H409" s="63">
        <f t="shared" si="21"/>
        <v>492.80000000000007</v>
      </c>
    </row>
    <row r="410" spans="1:8" s="62" customFormat="1" ht="25.5">
      <c r="A410" s="56" t="str">
        <f>IF((LEN('Copy paste to Here'!G414))&gt;5,((CONCATENATE('Copy paste to Here'!G414," &amp; ",'Copy paste to Here'!D414,"  &amp;  ",'Copy paste to Here'!E414))),"Empty Cell")</f>
        <v xml:space="preserve">Surgical steel nose screw, 20g (0.8mm) with star shaped top and round 1.5mm synthetic opal center &amp; Color: Clear  &amp;  </v>
      </c>
      <c r="B410" s="57" t="str">
        <f>'Copy paste to Here'!C414</f>
        <v>NSCSTOP</v>
      </c>
      <c r="C410" s="57" t="s">
        <v>1219</v>
      </c>
      <c r="D410" s="58">
        <f>Invoice!B414</f>
        <v>10</v>
      </c>
      <c r="E410" s="59">
        <f>'Shipping Invoice'!J414*$N$1</f>
        <v>0.95</v>
      </c>
      <c r="F410" s="59">
        <f t="shared" si="19"/>
        <v>9.5</v>
      </c>
      <c r="G410" s="60">
        <f t="shared" si="20"/>
        <v>33.44</v>
      </c>
      <c r="H410" s="63">
        <f t="shared" si="21"/>
        <v>334.4</v>
      </c>
    </row>
    <row r="411" spans="1:8" s="62" customFormat="1" ht="25.5">
      <c r="A411" s="56" t="str">
        <f>IF((LEN('Copy paste to Here'!G415))&gt;5,((CONCATENATE('Copy paste to Here'!G415," &amp; ",'Copy paste to Here'!D415,"  &amp;  ",'Copy paste to Here'!E415))),"Empty Cell")</f>
        <v xml:space="preserve">Surgical steel nose screw, 20g (0.8mm) with star shaped top and round 1.5mm synthetic opal center &amp; Color: Light blue  &amp;  </v>
      </c>
      <c r="B411" s="57" t="str">
        <f>'Copy paste to Here'!C415</f>
        <v>NSCSTOP</v>
      </c>
      <c r="C411" s="57" t="s">
        <v>1219</v>
      </c>
      <c r="D411" s="58">
        <f>Invoice!B415</f>
        <v>10</v>
      </c>
      <c r="E411" s="59">
        <f>'Shipping Invoice'!J415*$N$1</f>
        <v>0.95</v>
      </c>
      <c r="F411" s="59">
        <f t="shared" si="19"/>
        <v>9.5</v>
      </c>
      <c r="G411" s="60">
        <f t="shared" si="20"/>
        <v>33.44</v>
      </c>
      <c r="H411" s="63">
        <f t="shared" si="21"/>
        <v>334.4</v>
      </c>
    </row>
    <row r="412" spans="1:8" s="62" customFormat="1" ht="25.5">
      <c r="A412" s="56" t="str">
        <f>IF((LEN('Copy paste to Here'!G416))&gt;5,((CONCATENATE('Copy paste to Here'!G416," &amp; ",'Copy paste to Here'!D416,"  &amp;  ",'Copy paste to Here'!E416))),"Empty Cell")</f>
        <v xml:space="preserve">Surgical steel nose screw, 20g (0.8mm) with star shaped top and round 1.5mm synthetic opal center &amp; Color: Green  &amp;  </v>
      </c>
      <c r="B412" s="57" t="str">
        <f>'Copy paste to Here'!C416</f>
        <v>NSCSTOP</v>
      </c>
      <c r="C412" s="57" t="s">
        <v>1219</v>
      </c>
      <c r="D412" s="58">
        <f>Invoice!B416</f>
        <v>10</v>
      </c>
      <c r="E412" s="59">
        <f>'Shipping Invoice'!J416*$N$1</f>
        <v>0.95</v>
      </c>
      <c r="F412" s="59">
        <f t="shared" si="19"/>
        <v>9.5</v>
      </c>
      <c r="G412" s="60">
        <f t="shared" si="20"/>
        <v>33.44</v>
      </c>
      <c r="H412" s="63">
        <f t="shared" si="21"/>
        <v>334.4</v>
      </c>
    </row>
    <row r="413" spans="1:8" s="62" customFormat="1" ht="25.5">
      <c r="A413" s="56" t="str">
        <f>IF((LEN('Copy paste to Here'!G417))&gt;5,((CONCATENATE('Copy paste to Here'!G417," &amp; ",'Copy paste to Here'!D417,"  &amp;  ",'Copy paste to Here'!E417))),"Empty Cell")</f>
        <v xml:space="preserve">Surgical steel nose screw, 20g (0.8mm) with star shaped top and round 1.5mm synthetic opal center &amp; Color: Dark green  &amp;  </v>
      </c>
      <c r="B413" s="57" t="str">
        <f>'Copy paste to Here'!C417</f>
        <v>NSCSTOP</v>
      </c>
      <c r="C413" s="57" t="s">
        <v>1219</v>
      </c>
      <c r="D413" s="58">
        <f>Invoice!B417</f>
        <v>10</v>
      </c>
      <c r="E413" s="59">
        <f>'Shipping Invoice'!J417*$N$1</f>
        <v>0.95</v>
      </c>
      <c r="F413" s="59">
        <f t="shared" si="19"/>
        <v>9.5</v>
      </c>
      <c r="G413" s="60">
        <f t="shared" si="20"/>
        <v>33.44</v>
      </c>
      <c r="H413" s="63">
        <f t="shared" si="21"/>
        <v>334.4</v>
      </c>
    </row>
    <row r="414" spans="1:8" s="62" customFormat="1" ht="25.5">
      <c r="A414" s="56" t="str">
        <f>IF((LEN('Copy paste to Here'!G418))&gt;5,((CONCATENATE('Copy paste to Here'!G418," &amp; ",'Copy paste to Here'!D418,"  &amp;  ",'Copy paste to Here'!E418))),"Empty Cell")</f>
        <v xml:space="preserve">Surgical steel nose screw, 20g (0.8mm) with star shaped top and round 1.5mm synthetic opal center &amp; Color: Pink  &amp;  </v>
      </c>
      <c r="B414" s="57" t="str">
        <f>'Copy paste to Here'!C418</f>
        <v>NSCSTOP</v>
      </c>
      <c r="C414" s="57" t="s">
        <v>1219</v>
      </c>
      <c r="D414" s="58">
        <f>Invoice!B418</f>
        <v>10</v>
      </c>
      <c r="E414" s="59">
        <f>'Shipping Invoice'!J418*$N$1</f>
        <v>0.95</v>
      </c>
      <c r="F414" s="59">
        <f t="shared" si="19"/>
        <v>9.5</v>
      </c>
      <c r="G414" s="60">
        <f t="shared" si="20"/>
        <v>33.44</v>
      </c>
      <c r="H414" s="63">
        <f t="shared" si="21"/>
        <v>334.4</v>
      </c>
    </row>
    <row r="415" spans="1:8" s="62" customFormat="1" ht="60">
      <c r="A415" s="56" t="str">
        <f>IF((LEN('Copy paste to Here'!G419))&gt;5,((CONCATENATE('Copy paste to Here'!G419," &amp; ",'Copy paste to Here'!D419,"  &amp;  ",'Copy paste to Here'!E419))),"Empty Cell")</f>
        <v xml:space="preserve">Display box with 52 pcs of 925 sterling silver nose studs, 22g (0.6mm) with rose gold plating and 1.5mm ball shaped top and real rose gold plating (in standard packing or in vacuum sealed packing to prevent tarnishing) &amp; Packing Option: Standard Package  &amp;  </v>
      </c>
      <c r="B415" s="57" t="str">
        <f>'Copy paste to Here'!C419</f>
        <v>NSXRSB</v>
      </c>
      <c r="C415" s="57" t="s">
        <v>1223</v>
      </c>
      <c r="D415" s="58">
        <f>Invoice!B419</f>
        <v>1</v>
      </c>
      <c r="E415" s="59">
        <f>'Shipping Invoice'!J419*$N$1</f>
        <v>27.4</v>
      </c>
      <c r="F415" s="59">
        <f t="shared" si="19"/>
        <v>27.4</v>
      </c>
      <c r="G415" s="60">
        <f t="shared" si="20"/>
        <v>964.48</v>
      </c>
      <c r="H415" s="63">
        <f t="shared" si="21"/>
        <v>964.48</v>
      </c>
    </row>
    <row r="416" spans="1:8" s="62" customFormat="1" ht="25.5">
      <c r="A416" s="56" t="str">
        <f>IF((LEN('Copy paste to Here'!G420))&gt;5,((CONCATENATE('Copy paste to Here'!G420," &amp; ",'Copy paste to Here'!D420,"  &amp;  ",'Copy paste to Here'!E420))),"Empty Cell")</f>
        <v xml:space="preserve">Areng wood double flare plug with giant clear SwarovskiⓇ crystal center &amp; Gauge: 10mm  &amp;  </v>
      </c>
      <c r="B416" s="57" t="str">
        <f>'Copy paste to Here'!C420</f>
        <v>PARGC</v>
      </c>
      <c r="C416" s="57" t="s">
        <v>1226</v>
      </c>
      <c r="D416" s="58">
        <f>Invoice!B420</f>
        <v>10</v>
      </c>
      <c r="E416" s="59">
        <f>'Shipping Invoice'!J420*$N$1</f>
        <v>1.84</v>
      </c>
      <c r="F416" s="59">
        <f t="shared" si="19"/>
        <v>18.400000000000002</v>
      </c>
      <c r="G416" s="60">
        <f t="shared" si="20"/>
        <v>64.768000000000015</v>
      </c>
      <c r="H416" s="63">
        <f t="shared" si="21"/>
        <v>647.68000000000018</v>
      </c>
    </row>
    <row r="417" spans="1:8" s="62" customFormat="1" ht="25.5">
      <c r="A417" s="56" t="str">
        <f>IF((LEN('Copy paste to Here'!G421))&gt;5,((CONCATENATE('Copy paste to Here'!G421," &amp; ",'Copy paste to Here'!D421,"  &amp;  ",'Copy paste to Here'!E421))),"Empty Cell")</f>
        <v xml:space="preserve">Areng wood double flare plug with giant clear SwarovskiⓇ crystal center &amp; Gauge: 12mm  &amp;  </v>
      </c>
      <c r="B417" s="57" t="str">
        <f>'Copy paste to Here'!C421</f>
        <v>PARGC</v>
      </c>
      <c r="C417" s="57" t="s">
        <v>1228</v>
      </c>
      <c r="D417" s="58">
        <f>Invoice!B421</f>
        <v>10</v>
      </c>
      <c r="E417" s="59">
        <f>'Shipping Invoice'!J421*$N$1</f>
        <v>2.14</v>
      </c>
      <c r="F417" s="59">
        <f t="shared" si="19"/>
        <v>21.400000000000002</v>
      </c>
      <c r="G417" s="60">
        <f t="shared" si="20"/>
        <v>75.328000000000017</v>
      </c>
      <c r="H417" s="63">
        <f t="shared" si="21"/>
        <v>753.2800000000002</v>
      </c>
    </row>
    <row r="418" spans="1:8" s="62" customFormat="1" ht="25.5">
      <c r="A418" s="56" t="str">
        <f>IF((LEN('Copy paste to Here'!G422))&gt;5,((CONCATENATE('Copy paste to Here'!G422," &amp; ",'Copy paste to Here'!D422,"  &amp;  ",'Copy paste to Here'!E422))),"Empty Cell")</f>
        <v xml:space="preserve">Areng wood double flare plug with giant clear SwarovskiⓇ crystal center &amp; Gauge: 14mm  &amp;  </v>
      </c>
      <c r="B418" s="57" t="str">
        <f>'Copy paste to Here'!C422</f>
        <v>PARGC</v>
      </c>
      <c r="C418" s="57" t="s">
        <v>1229</v>
      </c>
      <c r="D418" s="58">
        <f>Invoice!B422</f>
        <v>10</v>
      </c>
      <c r="E418" s="59">
        <f>'Shipping Invoice'!J422*$N$1</f>
        <v>2.4900000000000002</v>
      </c>
      <c r="F418" s="59">
        <f t="shared" si="19"/>
        <v>24.900000000000002</v>
      </c>
      <c r="G418" s="60">
        <f t="shared" si="20"/>
        <v>87.64800000000001</v>
      </c>
      <c r="H418" s="63">
        <f t="shared" si="21"/>
        <v>876.48000000000013</v>
      </c>
    </row>
    <row r="419" spans="1:8" s="62" customFormat="1" ht="25.5">
      <c r="A419" s="56" t="str">
        <f>IF((LEN('Copy paste to Here'!G423))&gt;5,((CONCATENATE('Copy paste to Here'!G423," &amp; ",'Copy paste to Here'!D423,"  &amp;  ",'Copy paste to Here'!E423))),"Empty Cell")</f>
        <v xml:space="preserve">Areng wood double flare plug with giant clear SwarovskiⓇ crystal center &amp; Gauge: 16mm  &amp;  </v>
      </c>
      <c r="B419" s="57" t="str">
        <f>'Copy paste to Here'!C423</f>
        <v>PARGC</v>
      </c>
      <c r="C419" s="57" t="s">
        <v>1230</v>
      </c>
      <c r="D419" s="58">
        <f>Invoice!B423</f>
        <v>10</v>
      </c>
      <c r="E419" s="59">
        <f>'Shipping Invoice'!J423*$N$1</f>
        <v>2.99</v>
      </c>
      <c r="F419" s="59">
        <f t="shared" si="19"/>
        <v>29.900000000000002</v>
      </c>
      <c r="G419" s="60">
        <f t="shared" si="20"/>
        <v>105.24800000000002</v>
      </c>
      <c r="H419" s="63">
        <f t="shared" si="21"/>
        <v>1052.4800000000002</v>
      </c>
    </row>
    <row r="420" spans="1:8" s="62" customFormat="1" ht="25.5">
      <c r="A420" s="56" t="str">
        <f>IF((LEN('Copy paste to Here'!G424))&gt;5,((CONCATENATE('Copy paste to Here'!G424," &amp; ",'Copy paste to Here'!D424,"  &amp;  ",'Copy paste to Here'!E424))),"Empty Cell")</f>
        <v xml:space="preserve">Real jade double flared stone plug &amp; Gauge: 10mm  &amp;  </v>
      </c>
      <c r="B420" s="57" t="str">
        <f>'Copy paste to Here'!C424</f>
        <v>PGSAA</v>
      </c>
      <c r="C420" s="57" t="s">
        <v>1232</v>
      </c>
      <c r="D420" s="58">
        <f>Invoice!B424</f>
        <v>20</v>
      </c>
      <c r="E420" s="59">
        <f>'Shipping Invoice'!J424*$N$1</f>
        <v>1.24</v>
      </c>
      <c r="F420" s="59">
        <f t="shared" si="19"/>
        <v>24.8</v>
      </c>
      <c r="G420" s="60">
        <f t="shared" si="20"/>
        <v>43.648000000000003</v>
      </c>
      <c r="H420" s="63">
        <f t="shared" si="21"/>
        <v>872.96</v>
      </c>
    </row>
    <row r="421" spans="1:8" s="62" customFormat="1" ht="25.5">
      <c r="A421" s="56" t="str">
        <f>IF((LEN('Copy paste to Here'!G425))&gt;5,((CONCATENATE('Copy paste to Here'!G425," &amp; ",'Copy paste to Here'!D425,"  &amp;  ",'Copy paste to Here'!E425))),"Empty Cell")</f>
        <v xml:space="preserve">Real jade double flared stone plug &amp; Gauge: 12mm  &amp;  </v>
      </c>
      <c r="B421" s="57" t="str">
        <f>'Copy paste to Here'!C425</f>
        <v>PGSAA</v>
      </c>
      <c r="C421" s="57" t="s">
        <v>1234</v>
      </c>
      <c r="D421" s="58">
        <f>Invoice!B425</f>
        <v>20</v>
      </c>
      <c r="E421" s="59">
        <f>'Shipping Invoice'!J425*$N$1</f>
        <v>1.44</v>
      </c>
      <c r="F421" s="59">
        <f t="shared" si="19"/>
        <v>28.799999999999997</v>
      </c>
      <c r="G421" s="60">
        <f t="shared" si="20"/>
        <v>50.688000000000002</v>
      </c>
      <c r="H421" s="63">
        <f t="shared" si="21"/>
        <v>1013.76</v>
      </c>
    </row>
    <row r="422" spans="1:8" s="62" customFormat="1" ht="25.5">
      <c r="A422" s="56" t="str">
        <f>IF((LEN('Copy paste to Here'!G426))&gt;5,((CONCATENATE('Copy paste to Here'!G426," &amp; ",'Copy paste to Here'!D426,"  &amp;  ",'Copy paste to Here'!E426))),"Empty Cell")</f>
        <v xml:space="preserve">Real jade double flared stone plug &amp; Gauge: 14mm  &amp;  </v>
      </c>
      <c r="B422" s="57" t="str">
        <f>'Copy paste to Here'!C426</f>
        <v>PGSAA</v>
      </c>
      <c r="C422" s="57" t="s">
        <v>1235</v>
      </c>
      <c r="D422" s="58">
        <f>Invoice!B426</f>
        <v>20</v>
      </c>
      <c r="E422" s="59">
        <f>'Shipping Invoice'!J426*$N$1</f>
        <v>1.64</v>
      </c>
      <c r="F422" s="59">
        <f t="shared" si="19"/>
        <v>32.799999999999997</v>
      </c>
      <c r="G422" s="60">
        <f t="shared" si="20"/>
        <v>57.728000000000002</v>
      </c>
      <c r="H422" s="63">
        <f t="shared" si="21"/>
        <v>1154.56</v>
      </c>
    </row>
    <row r="423" spans="1:8" s="62" customFormat="1" ht="25.5">
      <c r="A423" s="56" t="str">
        <f>IF((LEN('Copy paste to Here'!G427))&gt;5,((CONCATENATE('Copy paste to Here'!G427," &amp; ",'Copy paste to Here'!D427,"  &amp;  ",'Copy paste to Here'!E427))),"Empty Cell")</f>
        <v xml:space="preserve">Real jade double flared stone plug &amp; Gauge: 18mm  &amp;  </v>
      </c>
      <c r="B423" s="57" t="str">
        <f>'Copy paste to Here'!C427</f>
        <v>PGSAA</v>
      </c>
      <c r="C423" s="57" t="s">
        <v>1236</v>
      </c>
      <c r="D423" s="58">
        <f>Invoice!B427</f>
        <v>20</v>
      </c>
      <c r="E423" s="59">
        <f>'Shipping Invoice'!J427*$N$1</f>
        <v>2.19</v>
      </c>
      <c r="F423" s="59">
        <f t="shared" si="19"/>
        <v>43.8</v>
      </c>
      <c r="G423" s="60">
        <f t="shared" si="20"/>
        <v>77.088000000000008</v>
      </c>
      <c r="H423" s="63">
        <f t="shared" si="21"/>
        <v>1541.7600000000002</v>
      </c>
    </row>
    <row r="424" spans="1:8" s="62" customFormat="1" ht="25.5">
      <c r="A424" s="56" t="str">
        <f>IF((LEN('Copy paste to Here'!G428))&gt;5,((CONCATENATE('Copy paste to Here'!G428," &amp; ",'Copy paste to Here'!D428,"  &amp;  ",'Copy paste to Here'!E428))),"Empty Cell")</f>
        <v xml:space="preserve">Real jade double flared stone plug &amp; Gauge: 20mm  &amp;  </v>
      </c>
      <c r="B424" s="57" t="str">
        <f>'Copy paste to Here'!C428</f>
        <v>PGSAA</v>
      </c>
      <c r="C424" s="57" t="s">
        <v>1237</v>
      </c>
      <c r="D424" s="58">
        <f>Invoice!B428</f>
        <v>20</v>
      </c>
      <c r="E424" s="59">
        <f>'Shipping Invoice'!J428*$N$1</f>
        <v>2.44</v>
      </c>
      <c r="F424" s="59">
        <f t="shared" si="19"/>
        <v>48.8</v>
      </c>
      <c r="G424" s="60">
        <f t="shared" si="20"/>
        <v>85.888000000000005</v>
      </c>
      <c r="H424" s="63">
        <f t="shared" si="21"/>
        <v>1717.7600000000002</v>
      </c>
    </row>
    <row r="425" spans="1:8" s="62" customFormat="1">
      <c r="A425" s="56" t="str">
        <f>IF((LEN('Copy paste to Here'!G429))&gt;5,((CONCATENATE('Copy paste to Here'!G429," &amp; ",'Copy paste to Here'!D429,"  &amp;  ",'Copy paste to Here'!E429))),"Empty Cell")</f>
        <v xml:space="preserve">Moon stone double flare plug (opalite) &amp; Gauge: 4mm  &amp;  </v>
      </c>
      <c r="B425" s="57" t="str">
        <f>'Copy paste to Here'!C429</f>
        <v>PGSBB</v>
      </c>
      <c r="C425" s="57" t="s">
        <v>1239</v>
      </c>
      <c r="D425" s="58">
        <f>Invoice!B429</f>
        <v>10</v>
      </c>
      <c r="E425" s="59">
        <f>'Shipping Invoice'!J429*$N$1</f>
        <v>0.59</v>
      </c>
      <c r="F425" s="59">
        <f t="shared" si="19"/>
        <v>5.8999999999999995</v>
      </c>
      <c r="G425" s="60">
        <f t="shared" si="20"/>
        <v>20.768000000000001</v>
      </c>
      <c r="H425" s="63">
        <f t="shared" si="21"/>
        <v>207.68</v>
      </c>
    </row>
    <row r="426" spans="1:8" s="62" customFormat="1" ht="25.5">
      <c r="A426" s="56" t="str">
        <f>IF((LEN('Copy paste to Here'!G430))&gt;5,((CONCATENATE('Copy paste to Here'!G430," &amp; ",'Copy paste to Here'!D430,"  &amp;  ",'Copy paste to Here'!E430))),"Empty Cell")</f>
        <v xml:space="preserve">Moon stone double flare plug (opalite) &amp; Gauge: 18mm  &amp;  </v>
      </c>
      <c r="B426" s="57" t="str">
        <f>'Copy paste to Here'!C430</f>
        <v>PGSBB</v>
      </c>
      <c r="C426" s="57" t="s">
        <v>1241</v>
      </c>
      <c r="D426" s="58">
        <f>Invoice!B430</f>
        <v>10</v>
      </c>
      <c r="E426" s="59">
        <f>'Shipping Invoice'!J430*$N$1</f>
        <v>1.79</v>
      </c>
      <c r="F426" s="59">
        <f t="shared" si="19"/>
        <v>17.899999999999999</v>
      </c>
      <c r="G426" s="60">
        <f t="shared" si="20"/>
        <v>63.00800000000001</v>
      </c>
      <c r="H426" s="63">
        <f t="shared" si="21"/>
        <v>630.08000000000015</v>
      </c>
    </row>
    <row r="427" spans="1:8" s="62" customFormat="1" ht="25.5">
      <c r="A427" s="56" t="str">
        <f>IF((LEN('Copy paste to Here'!G431))&gt;5,((CONCATENATE('Copy paste to Here'!G431," &amp; ",'Copy paste to Here'!D431,"  &amp;  ",'Copy paste to Here'!E431))),"Empty Cell")</f>
        <v xml:space="preserve">Moon stone double flare plug (opalite) &amp; Gauge: 20mm  &amp;  </v>
      </c>
      <c r="B427" s="57" t="str">
        <f>'Copy paste to Here'!C431</f>
        <v>PGSBB</v>
      </c>
      <c r="C427" s="57" t="s">
        <v>1242</v>
      </c>
      <c r="D427" s="58">
        <f>Invoice!B431</f>
        <v>10</v>
      </c>
      <c r="E427" s="59">
        <f>'Shipping Invoice'!J431*$N$1</f>
        <v>2.04</v>
      </c>
      <c r="F427" s="59">
        <f t="shared" si="19"/>
        <v>20.399999999999999</v>
      </c>
      <c r="G427" s="60">
        <f t="shared" si="20"/>
        <v>71.808000000000007</v>
      </c>
      <c r="H427" s="63">
        <f t="shared" si="21"/>
        <v>718.08</v>
      </c>
    </row>
    <row r="428" spans="1:8" s="62" customFormat="1">
      <c r="A428" s="56" t="str">
        <f>IF((LEN('Copy paste to Here'!G432))&gt;5,((CONCATENATE('Copy paste to Here'!G432," &amp; ",'Copy paste to Here'!D432,"  &amp;  ",'Copy paste to Here'!E432))),"Empty Cell")</f>
        <v xml:space="preserve">Rose quartz double flared stone plug &amp; Gauge: 4mm  &amp;  </v>
      </c>
      <c r="B428" s="57" t="str">
        <f>'Copy paste to Here'!C432</f>
        <v>PGSCC</v>
      </c>
      <c r="C428" s="57" t="s">
        <v>1244</v>
      </c>
      <c r="D428" s="58">
        <f>Invoice!B432</f>
        <v>20</v>
      </c>
      <c r="E428" s="59">
        <f>'Shipping Invoice'!J432*$N$1</f>
        <v>0.69</v>
      </c>
      <c r="F428" s="59">
        <f t="shared" si="19"/>
        <v>13.799999999999999</v>
      </c>
      <c r="G428" s="60">
        <f t="shared" si="20"/>
        <v>24.288</v>
      </c>
      <c r="H428" s="63">
        <f t="shared" si="21"/>
        <v>485.76</v>
      </c>
    </row>
    <row r="429" spans="1:8" s="62" customFormat="1">
      <c r="A429" s="56" t="str">
        <f>IF((LEN('Copy paste to Here'!G433))&gt;5,((CONCATENATE('Copy paste to Here'!G433," &amp; ",'Copy paste to Here'!D433,"  &amp;  ",'Copy paste to Here'!E433))),"Empty Cell")</f>
        <v xml:space="preserve">Rose quartz double flared stone plug &amp; Gauge: 5mm  &amp;  </v>
      </c>
      <c r="B429" s="57" t="str">
        <f>'Copy paste to Here'!C433</f>
        <v>PGSCC</v>
      </c>
      <c r="C429" s="57" t="s">
        <v>1246</v>
      </c>
      <c r="D429" s="58">
        <f>Invoice!B433</f>
        <v>20</v>
      </c>
      <c r="E429" s="59">
        <f>'Shipping Invoice'!J433*$N$1</f>
        <v>0.76</v>
      </c>
      <c r="F429" s="59">
        <f t="shared" si="19"/>
        <v>15.2</v>
      </c>
      <c r="G429" s="60">
        <f t="shared" si="20"/>
        <v>26.752000000000002</v>
      </c>
      <c r="H429" s="63">
        <f t="shared" si="21"/>
        <v>535.04000000000008</v>
      </c>
    </row>
    <row r="430" spans="1:8" s="62" customFormat="1">
      <c r="A430" s="56" t="str">
        <f>IF((LEN('Copy paste to Here'!G434))&gt;5,((CONCATENATE('Copy paste to Here'!G434," &amp; ",'Copy paste to Here'!D434,"  &amp;  ",'Copy paste to Here'!E434))),"Empty Cell")</f>
        <v xml:space="preserve">Rose quartz double flared stone plug &amp; Gauge: 6mm  &amp;  </v>
      </c>
      <c r="B430" s="57" t="str">
        <f>'Copy paste to Here'!C434</f>
        <v>PGSCC</v>
      </c>
      <c r="C430" s="57" t="s">
        <v>1247</v>
      </c>
      <c r="D430" s="58">
        <f>Invoice!B434</f>
        <v>20</v>
      </c>
      <c r="E430" s="59">
        <f>'Shipping Invoice'!J434*$N$1</f>
        <v>0.89</v>
      </c>
      <c r="F430" s="59">
        <f t="shared" si="19"/>
        <v>17.8</v>
      </c>
      <c r="G430" s="60">
        <f t="shared" si="20"/>
        <v>31.328000000000003</v>
      </c>
      <c r="H430" s="63">
        <f t="shared" si="21"/>
        <v>626.56000000000006</v>
      </c>
    </row>
    <row r="431" spans="1:8" s="62" customFormat="1">
      <c r="A431" s="56" t="str">
        <f>IF((LEN('Copy paste to Here'!G435))&gt;5,((CONCATENATE('Copy paste to Here'!G435," &amp; ",'Copy paste to Here'!D435,"  &amp;  ",'Copy paste to Here'!E435))),"Empty Cell")</f>
        <v xml:space="preserve">Rose quartz double flared stone plug &amp; Gauge: 8mm  &amp;  </v>
      </c>
      <c r="B431" s="57" t="str">
        <f>'Copy paste to Here'!C435</f>
        <v>PGSCC</v>
      </c>
      <c r="C431" s="57" t="s">
        <v>1248</v>
      </c>
      <c r="D431" s="58">
        <f>Invoice!B435</f>
        <v>20</v>
      </c>
      <c r="E431" s="59">
        <f>'Shipping Invoice'!J435*$N$1</f>
        <v>1.04</v>
      </c>
      <c r="F431" s="59">
        <f t="shared" si="19"/>
        <v>20.8</v>
      </c>
      <c r="G431" s="60">
        <f t="shared" si="20"/>
        <v>36.608000000000004</v>
      </c>
      <c r="H431" s="63">
        <f t="shared" si="21"/>
        <v>732.16000000000008</v>
      </c>
    </row>
    <row r="432" spans="1:8" s="62" customFormat="1" ht="25.5">
      <c r="A432" s="56" t="str">
        <f>IF((LEN('Copy paste to Here'!G436))&gt;5,((CONCATENATE('Copy paste to Here'!G436," &amp; ",'Copy paste to Here'!D436,"  &amp;  ",'Copy paste to Here'!E436))),"Empty Cell")</f>
        <v xml:space="preserve">Rose quartz double flared stone plug &amp; Gauge: 10mm  &amp;  </v>
      </c>
      <c r="B432" s="57" t="str">
        <f>'Copy paste to Here'!C436</f>
        <v>PGSCC</v>
      </c>
      <c r="C432" s="57" t="s">
        <v>1249</v>
      </c>
      <c r="D432" s="58">
        <f>Invoice!B436</f>
        <v>20</v>
      </c>
      <c r="E432" s="59">
        <f>'Shipping Invoice'!J436*$N$1</f>
        <v>1.24</v>
      </c>
      <c r="F432" s="59">
        <f t="shared" si="19"/>
        <v>24.8</v>
      </c>
      <c r="G432" s="60">
        <f t="shared" si="20"/>
        <v>43.648000000000003</v>
      </c>
      <c r="H432" s="63">
        <f t="shared" si="21"/>
        <v>872.96</v>
      </c>
    </row>
    <row r="433" spans="1:8" s="62" customFormat="1" ht="25.5">
      <c r="A433" s="56" t="str">
        <f>IF((LEN('Copy paste to Here'!G437))&gt;5,((CONCATENATE('Copy paste to Here'!G437," &amp; ",'Copy paste to Here'!D437,"  &amp;  ",'Copy paste to Here'!E437))),"Empty Cell")</f>
        <v xml:space="preserve">Rose quartz double flared stone plug &amp; Gauge: 14mm  &amp;  </v>
      </c>
      <c r="B433" s="57" t="str">
        <f>'Copy paste to Here'!C437</f>
        <v>PGSCC</v>
      </c>
      <c r="C433" s="57" t="s">
        <v>1250</v>
      </c>
      <c r="D433" s="58">
        <f>Invoice!B437</f>
        <v>10</v>
      </c>
      <c r="E433" s="59">
        <f>'Shipping Invoice'!J437*$N$1</f>
        <v>1.64</v>
      </c>
      <c r="F433" s="59">
        <f t="shared" si="19"/>
        <v>16.399999999999999</v>
      </c>
      <c r="G433" s="60">
        <f t="shared" si="20"/>
        <v>57.728000000000002</v>
      </c>
      <c r="H433" s="63">
        <f t="shared" si="21"/>
        <v>577.28</v>
      </c>
    </row>
    <row r="434" spans="1:8" s="62" customFormat="1" ht="25.5">
      <c r="A434" s="56" t="str">
        <f>IF((LEN('Copy paste to Here'!G438))&gt;5,((CONCATENATE('Copy paste to Here'!G438," &amp; ",'Copy paste to Here'!D438,"  &amp;  ",'Copy paste to Here'!E438))),"Empty Cell")</f>
        <v xml:space="preserve">Rose quartz double flared stone plug &amp; Gauge: 16mm  &amp;  </v>
      </c>
      <c r="B434" s="57" t="str">
        <f>'Copy paste to Here'!C438</f>
        <v>PGSCC</v>
      </c>
      <c r="C434" s="57" t="s">
        <v>1251</v>
      </c>
      <c r="D434" s="58">
        <f>Invoice!B438</f>
        <v>10</v>
      </c>
      <c r="E434" s="59">
        <f>'Shipping Invoice'!J438*$N$1</f>
        <v>1.94</v>
      </c>
      <c r="F434" s="59">
        <f t="shared" si="19"/>
        <v>19.399999999999999</v>
      </c>
      <c r="G434" s="60">
        <f t="shared" si="20"/>
        <v>68.287999999999997</v>
      </c>
      <c r="H434" s="63">
        <f t="shared" si="21"/>
        <v>682.88</v>
      </c>
    </row>
    <row r="435" spans="1:8" s="62" customFormat="1" ht="25.5">
      <c r="A435" s="56" t="str">
        <f>IF((LEN('Copy paste to Here'!G439))&gt;5,((CONCATENATE('Copy paste to Here'!G439," &amp; ",'Copy paste to Here'!D439,"  &amp;  ",'Copy paste to Here'!E439))),"Empty Cell")</f>
        <v xml:space="preserve">Rose quartz double flared stone plug &amp; Gauge: 18mm  &amp;  </v>
      </c>
      <c r="B435" s="57" t="str">
        <f>'Copy paste to Here'!C439</f>
        <v>PGSCC</v>
      </c>
      <c r="C435" s="57" t="s">
        <v>1252</v>
      </c>
      <c r="D435" s="58">
        <f>Invoice!B439</f>
        <v>10</v>
      </c>
      <c r="E435" s="59">
        <f>'Shipping Invoice'!J439*$N$1</f>
        <v>2.19</v>
      </c>
      <c r="F435" s="59">
        <f t="shared" si="19"/>
        <v>21.9</v>
      </c>
      <c r="G435" s="60">
        <f t="shared" si="20"/>
        <v>77.088000000000008</v>
      </c>
      <c r="H435" s="63">
        <f t="shared" si="21"/>
        <v>770.88000000000011</v>
      </c>
    </row>
    <row r="436" spans="1:8" s="62" customFormat="1" ht="25.5">
      <c r="A436" s="56" t="str">
        <f>IF((LEN('Copy paste to Here'!G440))&gt;5,((CONCATENATE('Copy paste to Here'!G440," &amp; ",'Copy paste to Here'!D440,"  &amp;  ",'Copy paste to Here'!E440))),"Empty Cell")</f>
        <v xml:space="preserve">Rose quartz double flared stone plug &amp; Gauge: 20mm  &amp;  </v>
      </c>
      <c r="B436" s="57" t="str">
        <f>'Copy paste to Here'!C440</f>
        <v>PGSCC</v>
      </c>
      <c r="C436" s="57" t="s">
        <v>1253</v>
      </c>
      <c r="D436" s="58">
        <f>Invoice!B440</f>
        <v>10</v>
      </c>
      <c r="E436" s="59">
        <f>'Shipping Invoice'!J440*$N$1</f>
        <v>2.44</v>
      </c>
      <c r="F436" s="59">
        <f t="shared" si="19"/>
        <v>24.4</v>
      </c>
      <c r="G436" s="60">
        <f t="shared" si="20"/>
        <v>85.888000000000005</v>
      </c>
      <c r="H436" s="63">
        <f t="shared" si="21"/>
        <v>858.88000000000011</v>
      </c>
    </row>
    <row r="437" spans="1:8" s="62" customFormat="1" ht="25.5">
      <c r="A437" s="56" t="str">
        <f>IF((LEN('Copy paste to Here'!G441))&gt;5,((CONCATENATE('Copy paste to Here'!G441," &amp; ",'Copy paste to Here'!D441,"  &amp;  ",'Copy paste to Here'!E441))),"Empty Cell")</f>
        <v xml:space="preserve">Amethyst double flared stone plug &amp; Gauge: 18mm  &amp;  </v>
      </c>
      <c r="B437" s="57" t="str">
        <f>'Copy paste to Here'!C441</f>
        <v>PGSFF</v>
      </c>
      <c r="C437" s="57" t="s">
        <v>1255</v>
      </c>
      <c r="D437" s="58">
        <f>Invoice!B441</f>
        <v>4</v>
      </c>
      <c r="E437" s="59">
        <f>'Shipping Invoice'!J441*$N$1</f>
        <v>4.84</v>
      </c>
      <c r="F437" s="59">
        <f t="shared" si="19"/>
        <v>19.36</v>
      </c>
      <c r="G437" s="60">
        <f t="shared" si="20"/>
        <v>170.36799999999999</v>
      </c>
      <c r="H437" s="63">
        <f t="shared" si="21"/>
        <v>681.47199999999998</v>
      </c>
    </row>
    <row r="438" spans="1:8" s="62" customFormat="1" ht="25.5">
      <c r="A438" s="56" t="str">
        <f>IF((LEN('Copy paste to Here'!G442))&gt;5,((CONCATENATE('Copy paste to Here'!G442," &amp; ",'Copy paste to Here'!D442,"  &amp;  ",'Copy paste to Here'!E442))),"Empty Cell")</f>
        <v xml:space="preserve">Green Glitter Sand stone double flared stone plug &amp; Gauge: 10mm  &amp;  </v>
      </c>
      <c r="B438" s="57" t="str">
        <f>'Copy paste to Here'!C442</f>
        <v>PGSGG</v>
      </c>
      <c r="C438" s="57" t="s">
        <v>1258</v>
      </c>
      <c r="D438" s="58">
        <f>Invoice!B442</f>
        <v>6</v>
      </c>
      <c r="E438" s="59">
        <f>'Shipping Invoice'!J442*$N$1</f>
        <v>1.34</v>
      </c>
      <c r="F438" s="59">
        <f t="shared" si="19"/>
        <v>8.0400000000000009</v>
      </c>
      <c r="G438" s="60">
        <f t="shared" si="20"/>
        <v>47.168000000000006</v>
      </c>
      <c r="H438" s="63">
        <f t="shared" si="21"/>
        <v>283.00800000000004</v>
      </c>
    </row>
    <row r="439" spans="1:8" s="62" customFormat="1" ht="25.5">
      <c r="A439" s="56" t="str">
        <f>IF((LEN('Copy paste to Here'!G443))&gt;5,((CONCATENATE('Copy paste to Here'!G443," &amp; ",'Copy paste to Here'!D443,"  &amp;  ",'Copy paste to Here'!E443))),"Empty Cell")</f>
        <v xml:space="preserve">Green Glitter Sand stone double flared stone plug &amp; Gauge: 18mm  &amp;  </v>
      </c>
      <c r="B439" s="57" t="str">
        <f>'Copy paste to Here'!C443</f>
        <v>PGSGG</v>
      </c>
      <c r="C439" s="57" t="s">
        <v>1260</v>
      </c>
      <c r="D439" s="58">
        <f>Invoice!B443</f>
        <v>6</v>
      </c>
      <c r="E439" s="59">
        <f>'Shipping Invoice'!J443*$N$1</f>
        <v>2.59</v>
      </c>
      <c r="F439" s="59">
        <f t="shared" si="19"/>
        <v>15.54</v>
      </c>
      <c r="G439" s="60">
        <f t="shared" si="20"/>
        <v>91.168000000000006</v>
      </c>
      <c r="H439" s="63">
        <f t="shared" si="21"/>
        <v>547.00800000000004</v>
      </c>
    </row>
    <row r="440" spans="1:8" s="62" customFormat="1" ht="25.5">
      <c r="A440" s="56" t="str">
        <f>IF((LEN('Copy paste to Here'!G444))&gt;5,((CONCATENATE('Copy paste to Here'!G444," &amp; ",'Copy paste to Here'!D444,"  &amp;  ",'Copy paste to Here'!E444))),"Empty Cell")</f>
        <v xml:space="preserve">Turquoise stone double flared plug &amp; Gauge: 20mm  &amp;  </v>
      </c>
      <c r="B440" s="57" t="str">
        <f>'Copy paste to Here'!C444</f>
        <v>PGSQ</v>
      </c>
      <c r="C440" s="57" t="s">
        <v>1262</v>
      </c>
      <c r="D440" s="58">
        <f>Invoice!B444</f>
        <v>4</v>
      </c>
      <c r="E440" s="59">
        <f>'Shipping Invoice'!J444*$N$1</f>
        <v>2.94</v>
      </c>
      <c r="F440" s="59">
        <f t="shared" si="19"/>
        <v>11.76</v>
      </c>
      <c r="G440" s="60">
        <f t="shared" si="20"/>
        <v>103.488</v>
      </c>
      <c r="H440" s="63">
        <f t="shared" si="21"/>
        <v>413.952</v>
      </c>
    </row>
    <row r="441" spans="1:8" s="62" customFormat="1" ht="25.5">
      <c r="A441" s="56" t="str">
        <f>IF((LEN('Copy paste to Here'!G445))&gt;5,((CONCATENATE('Copy paste to Here'!G445," &amp; ",'Copy paste to Here'!D445,"  &amp;  ",'Copy paste to Here'!E445))),"Empty Cell")</f>
        <v xml:space="preserve">Green Fluorite double flare stone plug &amp; Gauge: 20mm  &amp;  </v>
      </c>
      <c r="B441" s="57" t="str">
        <f>'Copy paste to Here'!C445</f>
        <v>PGSQQ</v>
      </c>
      <c r="C441" s="57" t="s">
        <v>1265</v>
      </c>
      <c r="D441" s="58">
        <f>Invoice!B445</f>
        <v>6</v>
      </c>
      <c r="E441" s="59">
        <f>'Shipping Invoice'!J445*$N$1</f>
        <v>3.74</v>
      </c>
      <c r="F441" s="59">
        <f t="shared" si="19"/>
        <v>22.44</v>
      </c>
      <c r="G441" s="60">
        <f t="shared" si="20"/>
        <v>131.64800000000002</v>
      </c>
      <c r="H441" s="63">
        <f t="shared" si="21"/>
        <v>789.88800000000015</v>
      </c>
    </row>
    <row r="442" spans="1:8" s="62" customFormat="1" ht="24">
      <c r="A442" s="56" t="str">
        <f>IF((LEN('Copy paste to Here'!G446))&gt;5,((CONCATENATE('Copy paste to Here'!G446," &amp; ",'Copy paste to Here'!D446,"  &amp;  ",'Copy paste to Here'!E446))),"Empty Cell")</f>
        <v xml:space="preserve">Organic double flared flesh tunnel with sawo,areng and jack fruit wood &amp; Gauge: 8mm  &amp;  </v>
      </c>
      <c r="B442" s="57" t="str">
        <f>'Copy paste to Here'!C446</f>
        <v>PSAY</v>
      </c>
      <c r="C442" s="57" t="s">
        <v>1268</v>
      </c>
      <c r="D442" s="58">
        <f>Invoice!B446</f>
        <v>6</v>
      </c>
      <c r="E442" s="59">
        <f>'Shipping Invoice'!J446*$N$1</f>
        <v>1.84</v>
      </c>
      <c r="F442" s="59">
        <f t="shared" si="19"/>
        <v>11.040000000000001</v>
      </c>
      <c r="G442" s="60">
        <f t="shared" si="20"/>
        <v>64.768000000000015</v>
      </c>
      <c r="H442" s="63">
        <f t="shared" si="21"/>
        <v>388.60800000000006</v>
      </c>
    </row>
    <row r="443" spans="1:8" s="62" customFormat="1" ht="25.5">
      <c r="A443" s="56" t="str">
        <f>IF((LEN('Copy paste to Here'!G447))&gt;5,((CONCATENATE('Copy paste to Here'!G447," &amp; ",'Copy paste to Here'!D447,"  &amp;  ",'Copy paste to Here'!E447))),"Empty Cell")</f>
        <v xml:space="preserve">Organic double flared flesh tunnel with sawo,areng and jack fruit wood &amp; Gauge: 20mm  &amp;  </v>
      </c>
      <c r="B443" s="57" t="str">
        <f>'Copy paste to Here'!C447</f>
        <v>PSAY</v>
      </c>
      <c r="C443" s="57" t="s">
        <v>1270</v>
      </c>
      <c r="D443" s="58">
        <f>Invoice!B447</f>
        <v>4</v>
      </c>
      <c r="E443" s="59">
        <f>'Shipping Invoice'!J447*$N$1</f>
        <v>2.99</v>
      </c>
      <c r="F443" s="59">
        <f t="shared" si="19"/>
        <v>11.96</v>
      </c>
      <c r="G443" s="60">
        <f t="shared" si="20"/>
        <v>105.24800000000002</v>
      </c>
      <c r="H443" s="63">
        <f t="shared" si="21"/>
        <v>420.99200000000008</v>
      </c>
    </row>
    <row r="444" spans="1:8" s="62" customFormat="1" ht="24">
      <c r="A444" s="56" t="str">
        <f>IF((LEN('Copy paste to Here'!G448))&gt;5,((CONCATENATE('Copy paste to Here'!G448," &amp; ",'Copy paste to Here'!D448,"  &amp;  ",'Copy paste to Here'!E448))),"Empty Cell")</f>
        <v xml:space="preserve">Surgical steel septum pincher with double rubber O-rings &amp; Pincher Size: Thickness 2.5mm &amp; width 10mm  &amp;  </v>
      </c>
      <c r="B444" s="57" t="str">
        <f>'Copy paste to Here'!C448</f>
        <v>PSP</v>
      </c>
      <c r="C444" s="57" t="s">
        <v>1272</v>
      </c>
      <c r="D444" s="58">
        <f>Invoice!B448</f>
        <v>5</v>
      </c>
      <c r="E444" s="59">
        <f>'Shipping Invoice'!J448*$N$1</f>
        <v>0.94</v>
      </c>
      <c r="F444" s="59">
        <f t="shared" si="19"/>
        <v>4.6999999999999993</v>
      </c>
      <c r="G444" s="60">
        <f t="shared" si="20"/>
        <v>33.088000000000001</v>
      </c>
      <c r="H444" s="63">
        <f t="shared" si="21"/>
        <v>165.44</v>
      </c>
    </row>
    <row r="445" spans="1:8" s="62" customFormat="1" ht="24">
      <c r="A445" s="56" t="str">
        <f>IF((LEN('Copy paste to Here'!G449))&gt;5,((CONCATENATE('Copy paste to Here'!G449," &amp; ",'Copy paste to Here'!D449,"  &amp;  ",'Copy paste to Here'!E449))),"Empty Cell")</f>
        <v xml:space="preserve">Surgical steel septum pincher with double rubber O-rings &amp; Pincher Size: Thickness 3mm &amp; width 10mm  &amp;  </v>
      </c>
      <c r="B445" s="57" t="str">
        <f>'Copy paste to Here'!C449</f>
        <v>PSP</v>
      </c>
      <c r="C445" s="57" t="s">
        <v>1275</v>
      </c>
      <c r="D445" s="58">
        <f>Invoice!B449</f>
        <v>5</v>
      </c>
      <c r="E445" s="59">
        <f>'Shipping Invoice'!J449*$N$1</f>
        <v>1.0900000000000001</v>
      </c>
      <c r="F445" s="59">
        <f t="shared" si="19"/>
        <v>5.45</v>
      </c>
      <c r="G445" s="60">
        <f t="shared" si="20"/>
        <v>38.368000000000009</v>
      </c>
      <c r="H445" s="63">
        <f t="shared" si="21"/>
        <v>191.84000000000003</v>
      </c>
    </row>
    <row r="446" spans="1:8" s="62" customFormat="1">
      <c r="A446" s="56" t="str">
        <f>IF((LEN('Copy paste to Here'!G450))&gt;5,((CONCATENATE('Copy paste to Here'!G450," &amp; ",'Copy paste to Here'!D450,"  &amp;  ",'Copy paste to Here'!E450))),"Empty Cell")</f>
        <v xml:space="preserve">Coconut wood double flared solid plug &amp; Gauge: 8mm  &amp;  </v>
      </c>
      <c r="B446" s="57" t="str">
        <f>'Copy paste to Here'!C450</f>
        <v>PWB</v>
      </c>
      <c r="C446" s="57" t="s">
        <v>1278</v>
      </c>
      <c r="D446" s="58">
        <f>Invoice!B450</f>
        <v>10</v>
      </c>
      <c r="E446" s="59">
        <f>'Shipping Invoice'!J450*$N$1</f>
        <v>0.99</v>
      </c>
      <c r="F446" s="59">
        <f t="shared" si="19"/>
        <v>9.9</v>
      </c>
      <c r="G446" s="60">
        <f t="shared" si="20"/>
        <v>34.847999999999999</v>
      </c>
      <c r="H446" s="63">
        <f t="shared" si="21"/>
        <v>348.48</v>
      </c>
    </row>
    <row r="447" spans="1:8" s="62" customFormat="1">
      <c r="A447" s="56" t="str">
        <f>IF((LEN('Copy paste to Here'!G451))&gt;5,((CONCATENATE('Copy paste to Here'!G451," &amp; ",'Copy paste to Here'!D451,"  &amp;  ",'Copy paste to Here'!E451))),"Empty Cell")</f>
        <v xml:space="preserve">Coconut wood double flared solid plug &amp; Gauge: 10mm  &amp;  </v>
      </c>
      <c r="B447" s="57" t="str">
        <f>'Copy paste to Here'!C451</f>
        <v>PWB</v>
      </c>
      <c r="C447" s="57" t="s">
        <v>1280</v>
      </c>
      <c r="D447" s="58">
        <f>Invoice!B451</f>
        <v>10</v>
      </c>
      <c r="E447" s="59">
        <f>'Shipping Invoice'!J451*$N$1</f>
        <v>1.04</v>
      </c>
      <c r="F447" s="59">
        <f t="shared" si="19"/>
        <v>10.4</v>
      </c>
      <c r="G447" s="60">
        <f t="shared" si="20"/>
        <v>36.608000000000004</v>
      </c>
      <c r="H447" s="63">
        <f t="shared" si="21"/>
        <v>366.08000000000004</v>
      </c>
    </row>
    <row r="448" spans="1:8" s="62" customFormat="1">
      <c r="A448" s="56" t="str">
        <f>IF((LEN('Copy paste to Here'!G452))&gt;5,((CONCATENATE('Copy paste to Here'!G452," &amp; ",'Copy paste to Here'!D452,"  &amp;  ",'Copy paste to Here'!E452))),"Empty Cell")</f>
        <v xml:space="preserve">Coconut wood double flared solid plug &amp; Gauge: 12mm  &amp;  </v>
      </c>
      <c r="B448" s="57" t="str">
        <f>'Copy paste to Here'!C452</f>
        <v>PWB</v>
      </c>
      <c r="C448" s="57" t="s">
        <v>1281</v>
      </c>
      <c r="D448" s="58">
        <f>Invoice!B452</f>
        <v>10</v>
      </c>
      <c r="E448" s="59">
        <f>'Shipping Invoice'!J452*$N$1</f>
        <v>1.0900000000000001</v>
      </c>
      <c r="F448" s="59">
        <f t="shared" si="19"/>
        <v>10.9</v>
      </c>
      <c r="G448" s="60">
        <f t="shared" si="20"/>
        <v>38.368000000000009</v>
      </c>
      <c r="H448" s="63">
        <f t="shared" si="21"/>
        <v>383.68000000000006</v>
      </c>
    </row>
    <row r="449" spans="1:8" s="62" customFormat="1">
      <c r="A449" s="56" t="str">
        <f>IF((LEN('Copy paste to Here'!G453))&gt;5,((CONCATENATE('Copy paste to Here'!G453," &amp; ",'Copy paste to Here'!D453,"  &amp;  ",'Copy paste to Here'!E453))),"Empty Cell")</f>
        <v xml:space="preserve">Coconut wood double flared solid plug &amp; Gauge: 14mm  &amp;  </v>
      </c>
      <c r="B449" s="57" t="str">
        <f>'Copy paste to Here'!C453</f>
        <v>PWB</v>
      </c>
      <c r="C449" s="57" t="s">
        <v>1282</v>
      </c>
      <c r="D449" s="58">
        <f>Invoice!B453</f>
        <v>10</v>
      </c>
      <c r="E449" s="59">
        <f>'Shipping Invoice'!J453*$N$1</f>
        <v>1.19</v>
      </c>
      <c r="F449" s="59">
        <f t="shared" si="19"/>
        <v>11.899999999999999</v>
      </c>
      <c r="G449" s="60">
        <f t="shared" si="20"/>
        <v>41.887999999999998</v>
      </c>
      <c r="H449" s="63">
        <f t="shared" si="21"/>
        <v>418.88</v>
      </c>
    </row>
    <row r="450" spans="1:8" s="62" customFormat="1">
      <c r="A450" s="56" t="str">
        <f>IF((LEN('Copy paste to Here'!G454))&gt;5,((CONCATENATE('Copy paste to Here'!G454," &amp; ",'Copy paste to Here'!D454,"  &amp;  ",'Copy paste to Here'!E454))),"Empty Cell")</f>
        <v xml:space="preserve">Coconut wood double flared solid plug &amp; Gauge: 16mm  &amp;  </v>
      </c>
      <c r="B450" s="57" t="str">
        <f>'Copy paste to Here'!C454</f>
        <v>PWB</v>
      </c>
      <c r="C450" s="57" t="s">
        <v>1283</v>
      </c>
      <c r="D450" s="58">
        <f>Invoice!B454</f>
        <v>10</v>
      </c>
      <c r="E450" s="59">
        <f>'Shipping Invoice'!J454*$N$1</f>
        <v>1.29</v>
      </c>
      <c r="F450" s="59">
        <f t="shared" si="19"/>
        <v>12.9</v>
      </c>
      <c r="G450" s="60">
        <f t="shared" si="20"/>
        <v>45.408000000000008</v>
      </c>
      <c r="H450" s="63">
        <f t="shared" si="21"/>
        <v>454.0800000000001</v>
      </c>
    </row>
    <row r="451" spans="1:8" s="62" customFormat="1" ht="25.5">
      <c r="A451" s="56" t="str">
        <f>IF((LEN('Copy paste to Here'!G455))&gt;5,((CONCATENATE('Copy paste to Here'!G455," &amp; ",'Copy paste to Here'!D455,"  &amp;  ",'Copy paste to Here'!E455))),"Empty Cell")</f>
        <v xml:space="preserve">Coconut wood double flared solid plug &amp; Gauge: 20mm  &amp;  </v>
      </c>
      <c r="B451" s="57" t="str">
        <f>'Copy paste to Here'!C455</f>
        <v>PWB</v>
      </c>
      <c r="C451" s="57" t="s">
        <v>1284</v>
      </c>
      <c r="D451" s="58">
        <f>Invoice!B455</f>
        <v>10</v>
      </c>
      <c r="E451" s="59">
        <f>'Shipping Invoice'!J455*$N$1</f>
        <v>1.59</v>
      </c>
      <c r="F451" s="59">
        <f t="shared" si="19"/>
        <v>15.9</v>
      </c>
      <c r="G451" s="60">
        <f t="shared" si="20"/>
        <v>55.968000000000011</v>
      </c>
      <c r="H451" s="63">
        <f t="shared" si="21"/>
        <v>559.68000000000006</v>
      </c>
    </row>
    <row r="452" spans="1:8" s="62" customFormat="1">
      <c r="A452" s="56" t="str">
        <f>IF((LEN('Copy paste to Here'!G456))&gt;5,((CONCATENATE('Copy paste to Here'!G456," &amp; ",'Copy paste to Here'!D456,"  &amp;  ",'Copy paste to Here'!E456))),"Empty Cell")</f>
        <v xml:space="preserve">Coconut wood double flared solid plug &amp; Gauge: 25mm  &amp;  </v>
      </c>
      <c r="B452" s="57" t="str">
        <f>'Copy paste to Here'!C456</f>
        <v>PWB</v>
      </c>
      <c r="C452" s="57" t="s">
        <v>1285</v>
      </c>
      <c r="D452" s="58">
        <f>Invoice!B456</f>
        <v>10</v>
      </c>
      <c r="E452" s="59">
        <f>'Shipping Invoice'!J456*$N$1</f>
        <v>1.89</v>
      </c>
      <c r="F452" s="59">
        <f t="shared" si="19"/>
        <v>18.899999999999999</v>
      </c>
      <c r="G452" s="60">
        <f t="shared" si="20"/>
        <v>66.528000000000006</v>
      </c>
      <c r="H452" s="63">
        <f t="shared" si="21"/>
        <v>665.28000000000009</v>
      </c>
    </row>
    <row r="453" spans="1:8" s="62" customFormat="1">
      <c r="A453" s="56" t="str">
        <f>IF((LEN('Copy paste to Here'!G457))&gt;5,((CONCATENATE('Copy paste to Here'!G457," &amp; ",'Copy paste to Here'!D457,"  &amp;  ",'Copy paste to Here'!E457))),"Empty Cell")</f>
        <v xml:space="preserve">XL size palm wood concave double flare plug &amp; Gauge: 25mm  &amp;  </v>
      </c>
      <c r="B453" s="57" t="str">
        <f>'Copy paste to Here'!C457</f>
        <v>PWBXL</v>
      </c>
      <c r="C453" s="57" t="s">
        <v>1287</v>
      </c>
      <c r="D453" s="58">
        <f>Invoice!B457</f>
        <v>6</v>
      </c>
      <c r="E453" s="59">
        <f>'Shipping Invoice'!J457*$N$1</f>
        <v>1.89</v>
      </c>
      <c r="F453" s="59">
        <f t="shared" si="19"/>
        <v>11.34</v>
      </c>
      <c r="G453" s="60">
        <f t="shared" si="20"/>
        <v>66.528000000000006</v>
      </c>
      <c r="H453" s="63">
        <f t="shared" si="21"/>
        <v>399.16800000000001</v>
      </c>
    </row>
    <row r="454" spans="1:8" s="62" customFormat="1">
      <c r="A454" s="56" t="str">
        <f>IF((LEN('Copy paste to Here'!G458))&gt;5,((CONCATENATE('Copy paste to Here'!G458," &amp; ",'Copy paste to Here'!D458,"  &amp;  ",'Copy paste to Here'!E458))),"Empty Cell")</f>
        <v xml:space="preserve">Black horn double flared solid plug &amp; Gauge: 4mm  &amp;  </v>
      </c>
      <c r="B454" s="57" t="str">
        <f>'Copy paste to Here'!C458</f>
        <v>PWK</v>
      </c>
      <c r="C454" s="57" t="s">
        <v>1290</v>
      </c>
      <c r="D454" s="58">
        <f>Invoice!B458</f>
        <v>10</v>
      </c>
      <c r="E454" s="59">
        <f>'Shipping Invoice'!J458*$N$1</f>
        <v>0.89</v>
      </c>
      <c r="F454" s="59">
        <f t="shared" si="19"/>
        <v>8.9</v>
      </c>
      <c r="G454" s="60">
        <f t="shared" si="20"/>
        <v>31.328000000000003</v>
      </c>
      <c r="H454" s="63">
        <f t="shared" si="21"/>
        <v>313.28000000000003</v>
      </c>
    </row>
    <row r="455" spans="1:8" s="62" customFormat="1">
      <c r="A455" s="56" t="str">
        <f>IF((LEN('Copy paste to Here'!G459))&gt;5,((CONCATENATE('Copy paste to Here'!G459," &amp; ",'Copy paste to Here'!D459,"  &amp;  ",'Copy paste to Here'!E459))),"Empty Cell")</f>
        <v xml:space="preserve">Black horn double flared solid plug &amp; Gauge: 5mm  &amp;  </v>
      </c>
      <c r="B455" s="57" t="str">
        <f>'Copy paste to Here'!C459</f>
        <v>PWK</v>
      </c>
      <c r="C455" s="57" t="s">
        <v>1292</v>
      </c>
      <c r="D455" s="58">
        <f>Invoice!B459</f>
        <v>10</v>
      </c>
      <c r="E455" s="59">
        <f>'Shipping Invoice'!J459*$N$1</f>
        <v>0.99</v>
      </c>
      <c r="F455" s="59">
        <f t="shared" si="19"/>
        <v>9.9</v>
      </c>
      <c r="G455" s="60">
        <f t="shared" si="20"/>
        <v>34.847999999999999</v>
      </c>
      <c r="H455" s="63">
        <f t="shared" si="21"/>
        <v>348.48</v>
      </c>
    </row>
    <row r="456" spans="1:8" s="62" customFormat="1">
      <c r="A456" s="56" t="str">
        <f>IF((LEN('Copy paste to Here'!G460))&gt;5,((CONCATENATE('Copy paste to Here'!G460," &amp; ",'Copy paste to Here'!D460,"  &amp;  ",'Copy paste to Here'!E460))),"Empty Cell")</f>
        <v xml:space="preserve">Black horn double flared solid plug &amp; Gauge: 10mm  &amp;  </v>
      </c>
      <c r="B456" s="57" t="str">
        <f>'Copy paste to Here'!C460</f>
        <v>PWK</v>
      </c>
      <c r="C456" s="57" t="s">
        <v>1293</v>
      </c>
      <c r="D456" s="58">
        <f>Invoice!B460</f>
        <v>20</v>
      </c>
      <c r="E456" s="59">
        <f>'Shipping Invoice'!J460*$N$1</f>
        <v>1.59</v>
      </c>
      <c r="F456" s="59">
        <f t="shared" si="19"/>
        <v>31.8</v>
      </c>
      <c r="G456" s="60">
        <f t="shared" si="20"/>
        <v>55.968000000000011</v>
      </c>
      <c r="H456" s="63">
        <f t="shared" si="21"/>
        <v>1119.3600000000001</v>
      </c>
    </row>
    <row r="457" spans="1:8" s="62" customFormat="1">
      <c r="A457" s="56" t="str">
        <f>IF((LEN('Copy paste to Here'!G461))&gt;5,((CONCATENATE('Copy paste to Here'!G461," &amp; ",'Copy paste to Here'!D461,"  &amp;  ",'Copy paste to Here'!E461))),"Empty Cell")</f>
        <v xml:space="preserve">Double flare areng wood plug &amp; Gauge: 4mm  &amp;  </v>
      </c>
      <c r="B457" s="57" t="str">
        <f>'Copy paste to Here'!C461</f>
        <v>PWKK</v>
      </c>
      <c r="C457" s="57" t="s">
        <v>1295</v>
      </c>
      <c r="D457" s="58">
        <f>Invoice!B461</f>
        <v>20</v>
      </c>
      <c r="E457" s="59">
        <f>'Shipping Invoice'!J461*$N$1</f>
        <v>0.89</v>
      </c>
      <c r="F457" s="59">
        <f t="shared" si="19"/>
        <v>17.8</v>
      </c>
      <c r="G457" s="60">
        <f t="shared" si="20"/>
        <v>31.328000000000003</v>
      </c>
      <c r="H457" s="63">
        <f t="shared" si="21"/>
        <v>626.56000000000006</v>
      </c>
    </row>
    <row r="458" spans="1:8" s="62" customFormat="1">
      <c r="A458" s="56" t="str">
        <f>IF((LEN('Copy paste to Here'!G462))&gt;5,((CONCATENATE('Copy paste to Here'!G462," &amp; ",'Copy paste to Here'!D462,"  &amp;  ",'Copy paste to Here'!E462))),"Empty Cell")</f>
        <v xml:space="preserve">Double flare areng wood plug &amp; Gauge: 5mm  &amp;  </v>
      </c>
      <c r="B458" s="57" t="str">
        <f>'Copy paste to Here'!C462</f>
        <v>PWKK</v>
      </c>
      <c r="C458" s="57" t="s">
        <v>1297</v>
      </c>
      <c r="D458" s="58">
        <f>Invoice!B462</f>
        <v>20</v>
      </c>
      <c r="E458" s="59">
        <f>'Shipping Invoice'!J462*$N$1</f>
        <v>0.94</v>
      </c>
      <c r="F458" s="59">
        <f t="shared" si="19"/>
        <v>18.799999999999997</v>
      </c>
      <c r="G458" s="60">
        <f t="shared" si="20"/>
        <v>33.088000000000001</v>
      </c>
      <c r="H458" s="63">
        <f t="shared" si="21"/>
        <v>661.76</v>
      </c>
    </row>
    <row r="459" spans="1:8" s="62" customFormat="1">
      <c r="A459" s="56" t="str">
        <f>IF((LEN('Copy paste to Here'!G463))&gt;5,((CONCATENATE('Copy paste to Here'!G463," &amp; ",'Copy paste to Here'!D463,"  &amp;  ",'Copy paste to Here'!E463))),"Empty Cell")</f>
        <v xml:space="preserve">Double flare areng wood plug &amp; Gauge: 10mm  &amp;  </v>
      </c>
      <c r="B459" s="57" t="str">
        <f>'Copy paste to Here'!C463</f>
        <v>PWKK</v>
      </c>
      <c r="C459" s="57" t="s">
        <v>1298</v>
      </c>
      <c r="D459" s="58">
        <f>Invoice!B463</f>
        <v>20</v>
      </c>
      <c r="E459" s="59">
        <f>'Shipping Invoice'!J463*$N$1</f>
        <v>1.19</v>
      </c>
      <c r="F459" s="59">
        <f t="shared" si="19"/>
        <v>23.799999999999997</v>
      </c>
      <c r="G459" s="60">
        <f t="shared" si="20"/>
        <v>41.887999999999998</v>
      </c>
      <c r="H459" s="63">
        <f t="shared" si="21"/>
        <v>837.76</v>
      </c>
    </row>
    <row r="460" spans="1:8" s="62" customFormat="1" ht="25.5">
      <c r="A460" s="56" t="str">
        <f>IF((LEN('Copy paste to Here'!G464))&gt;5,((CONCATENATE('Copy paste to Here'!G464," &amp; ",'Copy paste to Here'!D464,"  &amp;  ",'Copy paste to Here'!E464))),"Empty Cell")</f>
        <v xml:space="preserve">Double flare areng wood plug &amp; Gauge: 12mm  &amp;  </v>
      </c>
      <c r="B460" s="57" t="str">
        <f>'Copy paste to Here'!C464</f>
        <v>PWKK</v>
      </c>
      <c r="C460" s="57" t="s">
        <v>1299</v>
      </c>
      <c r="D460" s="58">
        <f>Invoice!B464</f>
        <v>20</v>
      </c>
      <c r="E460" s="59">
        <f>'Shipping Invoice'!J464*$N$1</f>
        <v>1.29</v>
      </c>
      <c r="F460" s="59">
        <f t="shared" si="19"/>
        <v>25.8</v>
      </c>
      <c r="G460" s="60">
        <f t="shared" si="20"/>
        <v>45.408000000000008</v>
      </c>
      <c r="H460" s="63">
        <f t="shared" si="21"/>
        <v>908.1600000000002</v>
      </c>
    </row>
    <row r="461" spans="1:8" s="62" customFormat="1" ht="25.5">
      <c r="A461" s="56" t="str">
        <f>IF((LEN('Copy paste to Here'!G465))&gt;5,((CONCATENATE('Copy paste to Here'!G465," &amp; ",'Copy paste to Here'!D465,"  &amp;  ",'Copy paste to Here'!E465))),"Empty Cell")</f>
        <v xml:space="preserve">Double flare areng wood plug &amp; Gauge: 14mm  &amp;  </v>
      </c>
      <c r="B461" s="57" t="str">
        <f>'Copy paste to Here'!C465</f>
        <v>PWKK</v>
      </c>
      <c r="C461" s="57" t="s">
        <v>1300</v>
      </c>
      <c r="D461" s="58">
        <f>Invoice!B465</f>
        <v>20</v>
      </c>
      <c r="E461" s="59">
        <f>'Shipping Invoice'!J465*$N$1</f>
        <v>1.39</v>
      </c>
      <c r="F461" s="59">
        <f t="shared" si="19"/>
        <v>27.799999999999997</v>
      </c>
      <c r="G461" s="60">
        <f t="shared" si="20"/>
        <v>48.927999999999997</v>
      </c>
      <c r="H461" s="63">
        <f t="shared" si="21"/>
        <v>978.56</v>
      </c>
    </row>
    <row r="462" spans="1:8" s="62" customFormat="1" ht="25.5">
      <c r="A462" s="56" t="str">
        <f>IF((LEN('Copy paste to Here'!G466))&gt;5,((CONCATENATE('Copy paste to Here'!G466," &amp; ",'Copy paste to Here'!D466,"  &amp;  ",'Copy paste to Here'!E466))),"Empty Cell")</f>
        <v xml:space="preserve">Double flare areng wood plug &amp; Gauge: 16mm  &amp;  </v>
      </c>
      <c r="B462" s="57" t="str">
        <f>'Copy paste to Here'!C466</f>
        <v>PWKK</v>
      </c>
      <c r="C462" s="57" t="s">
        <v>1301</v>
      </c>
      <c r="D462" s="58">
        <f>Invoice!B466</f>
        <v>20</v>
      </c>
      <c r="E462" s="59">
        <f>'Shipping Invoice'!J466*$N$1</f>
        <v>1.49</v>
      </c>
      <c r="F462" s="59">
        <f t="shared" si="19"/>
        <v>29.8</v>
      </c>
      <c r="G462" s="60">
        <f t="shared" si="20"/>
        <v>52.448</v>
      </c>
      <c r="H462" s="63">
        <f t="shared" si="21"/>
        <v>1048.96</v>
      </c>
    </row>
    <row r="463" spans="1:8" s="62" customFormat="1" ht="25.5">
      <c r="A463" s="56" t="str">
        <f>IF((LEN('Copy paste to Here'!G467))&gt;5,((CONCATENATE('Copy paste to Here'!G467," &amp; ",'Copy paste to Here'!D467,"  &amp;  ",'Copy paste to Here'!E467))),"Empty Cell")</f>
        <v xml:space="preserve">Double flare areng wood plug &amp; Gauge: 18mm  &amp;  </v>
      </c>
      <c r="B463" s="57" t="str">
        <f>'Copy paste to Here'!C467</f>
        <v>PWKK</v>
      </c>
      <c r="C463" s="57" t="s">
        <v>1302</v>
      </c>
      <c r="D463" s="58">
        <f>Invoice!B467</f>
        <v>20</v>
      </c>
      <c r="E463" s="59">
        <f>'Shipping Invoice'!J467*$N$1</f>
        <v>1.64</v>
      </c>
      <c r="F463" s="59">
        <f t="shared" si="19"/>
        <v>32.799999999999997</v>
      </c>
      <c r="G463" s="60">
        <f t="shared" si="20"/>
        <v>57.728000000000002</v>
      </c>
      <c r="H463" s="63">
        <f t="shared" si="21"/>
        <v>1154.56</v>
      </c>
    </row>
    <row r="464" spans="1:8" s="62" customFormat="1" ht="25.5">
      <c r="A464" s="56" t="str">
        <f>IF((LEN('Copy paste to Here'!G468))&gt;5,((CONCATENATE('Copy paste to Here'!G468," &amp; ",'Copy paste to Here'!D468,"  &amp;  ",'Copy paste to Here'!E468))),"Empty Cell")</f>
        <v xml:space="preserve">Double flare areng wood plug &amp; Gauge: 19mm  &amp;  </v>
      </c>
      <c r="B464" s="57" t="str">
        <f>'Copy paste to Here'!C468</f>
        <v>PWKK</v>
      </c>
      <c r="C464" s="57" t="s">
        <v>1303</v>
      </c>
      <c r="D464" s="58">
        <f>Invoice!B468</f>
        <v>20</v>
      </c>
      <c r="E464" s="59">
        <f>'Shipping Invoice'!J468*$N$1</f>
        <v>1.74</v>
      </c>
      <c r="F464" s="59">
        <f t="shared" si="19"/>
        <v>34.799999999999997</v>
      </c>
      <c r="G464" s="60">
        <f t="shared" si="20"/>
        <v>61.248000000000005</v>
      </c>
      <c r="H464" s="63">
        <f t="shared" si="21"/>
        <v>1224.96</v>
      </c>
    </row>
    <row r="465" spans="1:8" s="62" customFormat="1" ht="25.5">
      <c r="A465" s="56" t="str">
        <f>IF((LEN('Copy paste to Here'!G469))&gt;5,((CONCATENATE('Copy paste to Here'!G469," &amp; ",'Copy paste to Here'!D469,"  &amp;  ",'Copy paste to Here'!E469))),"Empty Cell")</f>
        <v xml:space="preserve">Double flare areng wood plug &amp; Gauge: 20mm  &amp;  </v>
      </c>
      <c r="B465" s="57" t="str">
        <f>'Copy paste to Here'!C469</f>
        <v>PWKK</v>
      </c>
      <c r="C465" s="57" t="s">
        <v>1305</v>
      </c>
      <c r="D465" s="58">
        <f>Invoice!B469</f>
        <v>20</v>
      </c>
      <c r="E465" s="59">
        <f>'Shipping Invoice'!J469*$N$1</f>
        <v>1.84</v>
      </c>
      <c r="F465" s="59">
        <f t="shared" si="19"/>
        <v>36.800000000000004</v>
      </c>
      <c r="G465" s="60">
        <f t="shared" si="20"/>
        <v>64.768000000000015</v>
      </c>
      <c r="H465" s="63">
        <f t="shared" si="21"/>
        <v>1295.3600000000004</v>
      </c>
    </row>
    <row r="466" spans="1:8" s="62" customFormat="1" ht="25.5">
      <c r="A466" s="56" t="str">
        <f>IF((LEN('Copy paste to Here'!G470))&gt;5,((CONCATENATE('Copy paste to Here'!G470," &amp; ",'Copy paste to Here'!D470,"  &amp;  ",'Copy paste to Here'!E470))),"Empty Cell")</f>
        <v xml:space="preserve">Double flare areng wood plug &amp; Gauge: 22mm  &amp;  </v>
      </c>
      <c r="B466" s="57" t="str">
        <f>'Copy paste to Here'!C470</f>
        <v>PWKK</v>
      </c>
      <c r="C466" s="57" t="s">
        <v>1306</v>
      </c>
      <c r="D466" s="58">
        <f>Invoice!B470</f>
        <v>20</v>
      </c>
      <c r="E466" s="59">
        <f>'Shipping Invoice'!J470*$N$1</f>
        <v>2.04</v>
      </c>
      <c r="F466" s="59">
        <f t="shared" si="19"/>
        <v>40.799999999999997</v>
      </c>
      <c r="G466" s="60">
        <f t="shared" si="20"/>
        <v>71.808000000000007</v>
      </c>
      <c r="H466" s="63">
        <f t="shared" si="21"/>
        <v>1436.16</v>
      </c>
    </row>
    <row r="467" spans="1:8" s="62" customFormat="1">
      <c r="A467" s="56" t="str">
        <f>IF((LEN('Copy paste to Here'!G471))&gt;5,((CONCATENATE('Copy paste to Here'!G471," &amp; ",'Copy paste to Here'!D471,"  &amp;  ",'Copy paste to Here'!E471))),"Empty Cell")</f>
        <v xml:space="preserve">Double flare areng wood plug &amp; Gauge: 25mm  &amp;  </v>
      </c>
      <c r="B467" s="57" t="str">
        <f>'Copy paste to Here'!C471</f>
        <v>PWKK</v>
      </c>
      <c r="C467" s="57" t="s">
        <v>1307</v>
      </c>
      <c r="D467" s="58">
        <f>Invoice!B471</f>
        <v>20</v>
      </c>
      <c r="E467" s="59">
        <f>'Shipping Invoice'!J471*$N$1</f>
        <v>2.2400000000000002</v>
      </c>
      <c r="F467" s="59">
        <f t="shared" ref="F467:F530" si="22">D467*E467</f>
        <v>44.800000000000004</v>
      </c>
      <c r="G467" s="60">
        <f t="shared" ref="G467:G530" si="23">E467*$E$14</f>
        <v>78.848000000000013</v>
      </c>
      <c r="H467" s="63">
        <f t="shared" ref="H467:H530" si="24">D467*G467</f>
        <v>1576.9600000000003</v>
      </c>
    </row>
    <row r="468" spans="1:8" s="62" customFormat="1" ht="36">
      <c r="A468" s="56" t="str">
        <f>IF((LEN('Copy paste to Here'!G472))&gt;5,((CONCATENATE('Copy paste to Here'!G472," &amp; ",'Copy paste to Here'!D472,"  &amp;  ",'Copy paste to Here'!E472))),"Empty Cell")</f>
        <v xml:space="preserve">Rose Gold plated 925 Silver seamless nose ring, 20g (0.8mm) with a 1.5mm synthethic opal encased in a casted prong set &amp; Length: 8mm  &amp;  </v>
      </c>
      <c r="B468" s="57" t="str">
        <f>'Copy paste to Here'!C472</f>
        <v>RSNHO15</v>
      </c>
      <c r="C468" s="57" t="s">
        <v>1309</v>
      </c>
      <c r="D468" s="58">
        <f>Invoice!B472</f>
        <v>5</v>
      </c>
      <c r="E468" s="59">
        <f>'Shipping Invoice'!J472*$N$1</f>
        <v>1.8</v>
      </c>
      <c r="F468" s="59">
        <f t="shared" si="22"/>
        <v>9</v>
      </c>
      <c r="G468" s="60">
        <f t="shared" si="23"/>
        <v>63.360000000000007</v>
      </c>
      <c r="H468" s="63">
        <f t="shared" si="24"/>
        <v>316.8</v>
      </c>
    </row>
    <row r="469" spans="1:8" s="62" customFormat="1" ht="36">
      <c r="A469" s="56" t="str">
        <f>IF((LEN('Copy paste to Here'!G473))&gt;5,((CONCATENATE('Copy paste to Here'!G473," &amp; ",'Copy paste to Here'!D473,"  &amp;  ",'Copy paste to Here'!E473))),"Empty Cell")</f>
        <v xml:space="preserve">Rose Gold plated 925 Silver seamless nose ring, 20g (0.8mm) with a 2mm synthethic opal encased in a casted prong set &amp; Length: 8mm  &amp;  </v>
      </c>
      <c r="B469" s="57" t="str">
        <f>'Copy paste to Here'!C473</f>
        <v>RSNHO2</v>
      </c>
      <c r="C469" s="57" t="s">
        <v>1312</v>
      </c>
      <c r="D469" s="58">
        <f>Invoice!B473</f>
        <v>5</v>
      </c>
      <c r="E469" s="59">
        <f>'Shipping Invoice'!J473*$N$1</f>
        <v>1.99</v>
      </c>
      <c r="F469" s="59">
        <f t="shared" si="22"/>
        <v>9.9499999999999993</v>
      </c>
      <c r="G469" s="60">
        <f t="shared" si="23"/>
        <v>70.048000000000002</v>
      </c>
      <c r="H469" s="63">
        <f t="shared" si="24"/>
        <v>350.24</v>
      </c>
    </row>
    <row r="470" spans="1:8" s="62" customFormat="1" ht="36">
      <c r="A470" s="56" t="str">
        <f>IF((LEN('Copy paste to Here'!G474))&gt;5,((CONCATENATE('Copy paste to Here'!G474," &amp; ",'Copy paste to Here'!D474,"  &amp;  ",'Copy paste to Here'!E474))),"Empty Cell")</f>
        <v xml:space="preserve">Rose Gold plated 925 Silver seamless nose ring, 20g (0.8mm) with a 1.5mm CZ stone encased in a casted prong set &amp; Length: 8mm  &amp;  </v>
      </c>
      <c r="B470" s="57" t="str">
        <f>'Copy paste to Here'!C474</f>
        <v>RSNHZ15</v>
      </c>
      <c r="C470" s="57" t="s">
        <v>1315</v>
      </c>
      <c r="D470" s="58">
        <f>Invoice!B474</f>
        <v>5</v>
      </c>
      <c r="E470" s="59">
        <f>'Shipping Invoice'!J474*$N$1</f>
        <v>1.53</v>
      </c>
      <c r="F470" s="59">
        <f t="shared" si="22"/>
        <v>7.65</v>
      </c>
      <c r="G470" s="60">
        <f t="shared" si="23"/>
        <v>53.856000000000009</v>
      </c>
      <c r="H470" s="63">
        <f t="shared" si="24"/>
        <v>269.28000000000003</v>
      </c>
    </row>
    <row r="471" spans="1:8" s="62" customFormat="1" ht="36">
      <c r="A471" s="56" t="str">
        <f>IF((LEN('Copy paste to Here'!G475))&gt;5,((CONCATENATE('Copy paste to Here'!G475," &amp; ",'Copy paste to Here'!D475,"  &amp;  ",'Copy paste to Here'!E475))),"Empty Cell")</f>
        <v xml:space="preserve">Rose Gold plated 925 Silver seamless nose ring, 20g (0.8mm) with a 2mm CZ stone encased in a casted prong set &amp; Length: 8mm  &amp;  </v>
      </c>
      <c r="B471" s="57" t="str">
        <f>'Copy paste to Here'!C475</f>
        <v>RSNHZ2</v>
      </c>
      <c r="C471" s="57" t="s">
        <v>1318</v>
      </c>
      <c r="D471" s="58">
        <f>Invoice!B475</f>
        <v>5</v>
      </c>
      <c r="E471" s="59">
        <f>'Shipping Invoice'!J475*$N$1</f>
        <v>1.6</v>
      </c>
      <c r="F471" s="59">
        <f t="shared" si="22"/>
        <v>8</v>
      </c>
      <c r="G471" s="60">
        <f t="shared" si="23"/>
        <v>56.320000000000007</v>
      </c>
      <c r="H471" s="63">
        <f t="shared" si="24"/>
        <v>281.60000000000002</v>
      </c>
    </row>
    <row r="472" spans="1:8" s="62" customFormat="1" ht="36">
      <c r="A472" s="56" t="str">
        <f>IF((LEN('Copy paste to Here'!G476))&gt;5,((CONCATENATE('Copy paste to Here'!G476," &amp; ",'Copy paste to Here'!D476,"  &amp;  ",'Copy paste to Here'!E476))),"Empty Cell")</f>
        <v xml:space="preserve">Rose Gold plated 925 Silver seamless nose ring, 20g (0.8mm) with w 2.5mm CZ stone encased in a casted prong set &amp; Length: 8mm  &amp;  </v>
      </c>
      <c r="B472" s="57" t="str">
        <f>'Copy paste to Here'!C476</f>
        <v>RSNHZ25</v>
      </c>
      <c r="C472" s="57" t="s">
        <v>1321</v>
      </c>
      <c r="D472" s="58">
        <f>Invoice!B476</f>
        <v>5</v>
      </c>
      <c r="E472" s="59">
        <f>'Shipping Invoice'!J476*$N$1</f>
        <v>1.66</v>
      </c>
      <c r="F472" s="59">
        <f t="shared" si="22"/>
        <v>8.2999999999999989</v>
      </c>
      <c r="G472" s="60">
        <f t="shared" si="23"/>
        <v>58.432000000000002</v>
      </c>
      <c r="H472" s="63">
        <f t="shared" si="24"/>
        <v>292.16000000000003</v>
      </c>
    </row>
    <row r="473" spans="1:8" s="62" customFormat="1" ht="24">
      <c r="A473" s="56" t="str">
        <f>IF((LEN('Copy paste to Here'!G477))&gt;5,((CONCATENATE('Copy paste to Here'!G477," &amp; ",'Copy paste to Here'!D477,"  &amp;  ",'Copy paste to Here'!E477))),"Empty Cell")</f>
        <v xml:space="preserve">PVD plated 316L steel spring loaded Ball closure ring, 4g (5mm) with an 8mm ball &amp; Length: 12mm  &amp;  </v>
      </c>
      <c r="B473" s="57" t="str">
        <f>'Copy paste to Here'!C477</f>
        <v>SBCRT4</v>
      </c>
      <c r="C473" s="57" t="s">
        <v>1324</v>
      </c>
      <c r="D473" s="58">
        <f>Invoice!B477</f>
        <v>10</v>
      </c>
      <c r="E473" s="59">
        <f>'Shipping Invoice'!J477*$N$1</f>
        <v>2.99</v>
      </c>
      <c r="F473" s="59">
        <f t="shared" si="22"/>
        <v>29.900000000000002</v>
      </c>
      <c r="G473" s="60">
        <f t="shared" si="23"/>
        <v>105.24800000000002</v>
      </c>
      <c r="H473" s="63">
        <f t="shared" si="24"/>
        <v>1052.4800000000002</v>
      </c>
    </row>
    <row r="474" spans="1:8" s="62" customFormat="1" ht="24">
      <c r="A474" s="56" t="str">
        <f>IF((LEN('Copy paste to Here'!G478))&gt;5,((CONCATENATE('Copy paste to Here'!G478," &amp; ",'Copy paste to Here'!D478,"  &amp;  ",'Copy paste to Here'!E478))),"Empty Cell")</f>
        <v xml:space="preserve">PVD plated 316L steel spring loaded Ball closure ring, 6g (4mm) with an 8mm ball &amp; Length: 12mm  &amp;  </v>
      </c>
      <c r="B474" s="57" t="str">
        <f>'Copy paste to Here'!C478</f>
        <v>SBCRT6</v>
      </c>
      <c r="C474" s="57" t="s">
        <v>1327</v>
      </c>
      <c r="D474" s="58">
        <f>Invoice!B478</f>
        <v>10</v>
      </c>
      <c r="E474" s="59">
        <f>'Shipping Invoice'!J478*$N$1</f>
        <v>2.39</v>
      </c>
      <c r="F474" s="59">
        <f t="shared" si="22"/>
        <v>23.900000000000002</v>
      </c>
      <c r="G474" s="60">
        <f t="shared" si="23"/>
        <v>84.128000000000014</v>
      </c>
      <c r="H474" s="63">
        <f t="shared" si="24"/>
        <v>841.2800000000002</v>
      </c>
    </row>
    <row r="475" spans="1:8" s="62" customFormat="1" ht="24">
      <c r="A475" s="56" t="str">
        <f>IF((LEN('Copy paste to Here'!G479))&gt;5,((CONCATENATE('Copy paste to Here'!G479," &amp; ",'Copy paste to Here'!D479,"  &amp;  ",'Copy paste to Here'!E479))),"Empty Cell")</f>
        <v xml:space="preserve">High polished surgical steel hinged segment ring, 18g (1.0mm) &amp; Length: 5mm  &amp;  </v>
      </c>
      <c r="B475" s="57" t="str">
        <f>'Copy paste to Here'!C479</f>
        <v>SEGH18</v>
      </c>
      <c r="C475" s="57" t="s">
        <v>1330</v>
      </c>
      <c r="D475" s="58">
        <f>Invoice!B479</f>
        <v>50</v>
      </c>
      <c r="E475" s="59">
        <f>'Shipping Invoice'!J479*$N$1</f>
        <v>1.69</v>
      </c>
      <c r="F475" s="59">
        <f t="shared" si="22"/>
        <v>84.5</v>
      </c>
      <c r="G475" s="60">
        <f t="shared" si="23"/>
        <v>59.488</v>
      </c>
      <c r="H475" s="63">
        <f t="shared" si="24"/>
        <v>2974.4</v>
      </c>
    </row>
    <row r="476" spans="1:8" s="62" customFormat="1" ht="24">
      <c r="A476" s="56" t="str">
        <f>IF((LEN('Copy paste to Here'!G480))&gt;5,((CONCATENATE('Copy paste to Here'!G480," &amp; ",'Copy paste to Here'!D480,"  &amp;  ",'Copy paste to Here'!E480))),"Empty Cell")</f>
        <v xml:space="preserve">High polished surgical steel hinged segment ring, 18g (1.0mm) &amp; Length: 6mm  &amp;  </v>
      </c>
      <c r="B476" s="57" t="str">
        <f>'Copy paste to Here'!C480</f>
        <v>SEGH18</v>
      </c>
      <c r="C476" s="57" t="s">
        <v>1330</v>
      </c>
      <c r="D476" s="58">
        <f>Invoice!B480</f>
        <v>50</v>
      </c>
      <c r="E476" s="59">
        <f>'Shipping Invoice'!J480*$N$1</f>
        <v>1.69</v>
      </c>
      <c r="F476" s="59">
        <f t="shared" si="22"/>
        <v>84.5</v>
      </c>
      <c r="G476" s="60">
        <f t="shared" si="23"/>
        <v>59.488</v>
      </c>
      <c r="H476" s="63">
        <f t="shared" si="24"/>
        <v>2974.4</v>
      </c>
    </row>
    <row r="477" spans="1:8" s="62" customFormat="1" ht="24">
      <c r="A477" s="56" t="str">
        <f>IF((LEN('Copy paste to Here'!G481))&gt;5,((CONCATENATE('Copy paste to Here'!G481," &amp; ",'Copy paste to Here'!D481,"  &amp;  ",'Copy paste to Here'!E481))),"Empty Cell")</f>
        <v xml:space="preserve">High polished surgical steel hinged segment ring, 18g (1.0mm) &amp; Length: 7mm  &amp;  </v>
      </c>
      <c r="B477" s="57" t="str">
        <f>'Copy paste to Here'!C481</f>
        <v>SEGH18</v>
      </c>
      <c r="C477" s="57" t="s">
        <v>1330</v>
      </c>
      <c r="D477" s="58">
        <f>Invoice!B481</f>
        <v>50</v>
      </c>
      <c r="E477" s="59">
        <f>'Shipping Invoice'!J481*$N$1</f>
        <v>1.69</v>
      </c>
      <c r="F477" s="59">
        <f t="shared" si="22"/>
        <v>84.5</v>
      </c>
      <c r="G477" s="60">
        <f t="shared" si="23"/>
        <v>59.488</v>
      </c>
      <c r="H477" s="63">
        <f t="shared" si="24"/>
        <v>2974.4</v>
      </c>
    </row>
    <row r="478" spans="1:8" s="62" customFormat="1" ht="24">
      <c r="A478" s="56" t="str">
        <f>IF((LEN('Copy paste to Here'!G482))&gt;5,((CONCATENATE('Copy paste to Here'!G482," &amp; ",'Copy paste to Here'!D482,"  &amp;  ",'Copy paste to Here'!E482))),"Empty Cell")</f>
        <v xml:space="preserve">High polished surgical steel hinged segment ring, 18g (1.0mm) &amp; Length: 8mm  &amp;  </v>
      </c>
      <c r="B478" s="57" t="str">
        <f>'Copy paste to Here'!C482</f>
        <v>SEGH18</v>
      </c>
      <c r="C478" s="57" t="s">
        <v>1330</v>
      </c>
      <c r="D478" s="58">
        <f>Invoice!B482</f>
        <v>50</v>
      </c>
      <c r="E478" s="59">
        <f>'Shipping Invoice'!J482*$N$1</f>
        <v>1.69</v>
      </c>
      <c r="F478" s="59">
        <f t="shared" si="22"/>
        <v>84.5</v>
      </c>
      <c r="G478" s="60">
        <f t="shared" si="23"/>
        <v>59.488</v>
      </c>
      <c r="H478" s="63">
        <f t="shared" si="24"/>
        <v>2974.4</v>
      </c>
    </row>
    <row r="479" spans="1:8" s="62" customFormat="1" ht="24">
      <c r="A479" s="56" t="str">
        <f>IF((LEN('Copy paste to Here'!G483))&gt;5,((CONCATENATE('Copy paste to Here'!G483," &amp; ",'Copy paste to Here'!D483,"  &amp;  ",'Copy paste to Here'!E483))),"Empty Cell")</f>
        <v xml:space="preserve">High polished surgical steel hinged segment ring, 18g (1.0mm) &amp; Length: 9mm  &amp;  </v>
      </c>
      <c r="B479" s="57" t="str">
        <f>'Copy paste to Here'!C483</f>
        <v>SEGH18</v>
      </c>
      <c r="C479" s="57" t="s">
        <v>1330</v>
      </c>
      <c r="D479" s="58">
        <f>Invoice!B483</f>
        <v>50</v>
      </c>
      <c r="E479" s="59">
        <f>'Shipping Invoice'!J483*$N$1</f>
        <v>1.69</v>
      </c>
      <c r="F479" s="59">
        <f t="shared" si="22"/>
        <v>84.5</v>
      </c>
      <c r="G479" s="60">
        <f t="shared" si="23"/>
        <v>59.488</v>
      </c>
      <c r="H479" s="63">
        <f t="shared" si="24"/>
        <v>2974.4</v>
      </c>
    </row>
    <row r="480" spans="1:8" s="62" customFormat="1" ht="24">
      <c r="A480" s="56" t="str">
        <f>IF((LEN('Copy paste to Here'!G484))&gt;5,((CONCATENATE('Copy paste to Here'!G484," &amp; ",'Copy paste to Here'!D484,"  &amp;  ",'Copy paste to Here'!E484))),"Empty Cell")</f>
        <v xml:space="preserve">High polished surgical steel hinged segment ring, 18g (1.0mm) &amp; Length: 10mm  &amp;  </v>
      </c>
      <c r="B480" s="57" t="str">
        <f>'Copy paste to Here'!C484</f>
        <v>SEGH18</v>
      </c>
      <c r="C480" s="57" t="s">
        <v>1330</v>
      </c>
      <c r="D480" s="58">
        <f>Invoice!B484</f>
        <v>50</v>
      </c>
      <c r="E480" s="59">
        <f>'Shipping Invoice'!J484*$N$1</f>
        <v>1.69</v>
      </c>
      <c r="F480" s="59">
        <f t="shared" si="22"/>
        <v>84.5</v>
      </c>
      <c r="G480" s="60">
        <f t="shared" si="23"/>
        <v>59.488</v>
      </c>
      <c r="H480" s="63">
        <f t="shared" si="24"/>
        <v>2974.4</v>
      </c>
    </row>
    <row r="481" spans="1:8" s="62" customFormat="1" ht="24">
      <c r="A481" s="56" t="str">
        <f>IF((LEN('Copy paste to Here'!G485))&gt;5,((CONCATENATE('Copy paste to Here'!G485," &amp; ",'Copy paste to Here'!D485,"  &amp;  ",'Copy paste to Here'!E485))),"Empty Cell")</f>
        <v xml:space="preserve">High polished surgical steel hinged segment ring, 18g (1.0mm) &amp; Length: 11mm  &amp;  </v>
      </c>
      <c r="B481" s="57" t="str">
        <f>'Copy paste to Here'!C485</f>
        <v>SEGH18</v>
      </c>
      <c r="C481" s="57" t="s">
        <v>1330</v>
      </c>
      <c r="D481" s="58">
        <f>Invoice!B485</f>
        <v>50</v>
      </c>
      <c r="E481" s="59">
        <f>'Shipping Invoice'!J485*$N$1</f>
        <v>1.69</v>
      </c>
      <c r="F481" s="59">
        <f t="shared" si="22"/>
        <v>84.5</v>
      </c>
      <c r="G481" s="60">
        <f t="shared" si="23"/>
        <v>59.488</v>
      </c>
      <c r="H481" s="63">
        <f t="shared" si="24"/>
        <v>2974.4</v>
      </c>
    </row>
    <row r="482" spans="1:8" s="62" customFormat="1" ht="24">
      <c r="A482" s="56" t="str">
        <f>IF((LEN('Copy paste to Here'!G486))&gt;5,((CONCATENATE('Copy paste to Here'!G486," &amp; ",'Copy paste to Here'!D486,"  &amp;  ",'Copy paste to Here'!E486))),"Empty Cell")</f>
        <v xml:space="preserve">High polished surgical steel hinged segment ring, 18g (1.0mm) &amp; Length: 12mm  &amp;  </v>
      </c>
      <c r="B482" s="57" t="str">
        <f>'Copy paste to Here'!C486</f>
        <v>SEGH18</v>
      </c>
      <c r="C482" s="57" t="s">
        <v>1330</v>
      </c>
      <c r="D482" s="58">
        <f>Invoice!B486</f>
        <v>50</v>
      </c>
      <c r="E482" s="59">
        <f>'Shipping Invoice'!J486*$N$1</f>
        <v>1.69</v>
      </c>
      <c r="F482" s="59">
        <f t="shared" si="22"/>
        <v>84.5</v>
      </c>
      <c r="G482" s="60">
        <f t="shared" si="23"/>
        <v>59.488</v>
      </c>
      <c r="H482" s="63">
        <f t="shared" si="24"/>
        <v>2974.4</v>
      </c>
    </row>
    <row r="483" spans="1:8" s="62" customFormat="1" ht="24">
      <c r="A483" s="56" t="str">
        <f>IF((LEN('Copy paste to Here'!G487))&gt;5,((CONCATENATE('Copy paste to Here'!G487," &amp; ",'Copy paste to Here'!D487,"  &amp;  ",'Copy paste to Here'!E487))),"Empty Cell")</f>
        <v xml:space="preserve">High polished surgical steel hinged segment ring, 18g (1.0mm) &amp; Length: 13mm  &amp;  </v>
      </c>
      <c r="B483" s="57" t="str">
        <f>'Copy paste to Here'!C487</f>
        <v>SEGH18</v>
      </c>
      <c r="C483" s="57" t="s">
        <v>1330</v>
      </c>
      <c r="D483" s="58">
        <f>Invoice!B487</f>
        <v>50</v>
      </c>
      <c r="E483" s="59">
        <f>'Shipping Invoice'!J487*$N$1</f>
        <v>1.69</v>
      </c>
      <c r="F483" s="59">
        <f t="shared" si="22"/>
        <v>84.5</v>
      </c>
      <c r="G483" s="60">
        <f t="shared" si="23"/>
        <v>59.488</v>
      </c>
      <c r="H483" s="63">
        <f t="shared" si="24"/>
        <v>2974.4</v>
      </c>
    </row>
    <row r="484" spans="1:8" s="62" customFormat="1" ht="24">
      <c r="A484" s="56" t="str">
        <f>IF((LEN('Copy paste to Here'!G488))&gt;5,((CONCATENATE('Copy paste to Here'!G488," &amp; ",'Copy paste to Here'!D488,"  &amp;  ",'Copy paste to Here'!E488))),"Empty Cell")</f>
        <v xml:space="preserve">High polished surgical steel hinged segment ring, 8g (3mm) &amp; Length: 10mm  &amp;  </v>
      </c>
      <c r="B484" s="57" t="str">
        <f>'Copy paste to Here'!C488</f>
        <v>SEGH8</v>
      </c>
      <c r="C484" s="57" t="s">
        <v>1334</v>
      </c>
      <c r="D484" s="58">
        <f>Invoice!B488</f>
        <v>10</v>
      </c>
      <c r="E484" s="59">
        <f>'Shipping Invoice'!J488*$N$1</f>
        <v>3.29</v>
      </c>
      <c r="F484" s="59">
        <f t="shared" si="22"/>
        <v>32.9</v>
      </c>
      <c r="G484" s="60">
        <f t="shared" si="23"/>
        <v>115.80800000000001</v>
      </c>
      <c r="H484" s="63">
        <f t="shared" si="24"/>
        <v>1158.0800000000002</v>
      </c>
    </row>
    <row r="485" spans="1:8" s="62" customFormat="1" ht="24">
      <c r="A485" s="56" t="str">
        <f>IF((LEN('Copy paste to Here'!G489))&gt;5,((CONCATENATE('Copy paste to Here'!G489," &amp; ",'Copy paste to Here'!D489,"  &amp;  ",'Copy paste to Here'!E489))),"Empty Cell")</f>
        <v xml:space="preserve">High polished surgical steel hinged segment ring, 8g (3mm) &amp; Length: 12mm  &amp;  </v>
      </c>
      <c r="B485" s="57" t="str">
        <f>'Copy paste to Here'!C489</f>
        <v>SEGH8</v>
      </c>
      <c r="C485" s="57" t="s">
        <v>1334</v>
      </c>
      <c r="D485" s="58">
        <f>Invoice!B489</f>
        <v>10</v>
      </c>
      <c r="E485" s="59">
        <f>'Shipping Invoice'!J489*$N$1</f>
        <v>3.29</v>
      </c>
      <c r="F485" s="59">
        <f t="shared" si="22"/>
        <v>32.9</v>
      </c>
      <c r="G485" s="60">
        <f t="shared" si="23"/>
        <v>115.80800000000001</v>
      </c>
      <c r="H485" s="63">
        <f t="shared" si="24"/>
        <v>1158.0800000000002</v>
      </c>
    </row>
    <row r="486" spans="1:8" s="62" customFormat="1" ht="24">
      <c r="A486" s="56" t="str">
        <f>IF((LEN('Copy paste to Here'!G490))&gt;5,((CONCATENATE('Copy paste to Here'!G490," &amp; ",'Copy paste to Here'!D490,"  &amp;  ",'Copy paste to Here'!E490))),"Empty Cell")</f>
        <v xml:space="preserve">High polished surgical steel hinged segment ring, 8g (3mm) &amp; Length: 16mm  &amp;  </v>
      </c>
      <c r="B486" s="57" t="str">
        <f>'Copy paste to Here'!C490</f>
        <v>SEGH8</v>
      </c>
      <c r="C486" s="57" t="s">
        <v>1334</v>
      </c>
      <c r="D486" s="58">
        <f>Invoice!B490</f>
        <v>10</v>
      </c>
      <c r="E486" s="59">
        <f>'Shipping Invoice'!J490*$N$1</f>
        <v>3.29</v>
      </c>
      <c r="F486" s="59">
        <f t="shared" si="22"/>
        <v>32.9</v>
      </c>
      <c r="G486" s="60">
        <f t="shared" si="23"/>
        <v>115.80800000000001</v>
      </c>
      <c r="H486" s="63">
        <f t="shared" si="24"/>
        <v>1158.0800000000002</v>
      </c>
    </row>
    <row r="487" spans="1:8" s="62" customFormat="1" ht="25.5">
      <c r="A487" s="56" t="str">
        <f>IF((LEN('Copy paste to Here'!G491))&gt;5,((CONCATENATE('Copy paste to Here'!G491," &amp; ",'Copy paste to Here'!D491,"  &amp;  ",'Copy paste to Here'!E491))),"Empty Cell")</f>
        <v xml:space="preserve">Rose gold plated surgical steel hinged segment ring, 16g (1.2mm) with crystals on the lower half &amp; Length: 8mm  &amp;  </v>
      </c>
      <c r="B487" s="57" t="str">
        <f>'Copy paste to Here'!C491</f>
        <v>SEGHR16F</v>
      </c>
      <c r="C487" s="57" t="s">
        <v>1337</v>
      </c>
      <c r="D487" s="58">
        <f>Invoice!B491</f>
        <v>5</v>
      </c>
      <c r="E487" s="59">
        <f>'Shipping Invoice'!J491*$N$1</f>
        <v>2.69</v>
      </c>
      <c r="F487" s="59">
        <f t="shared" si="22"/>
        <v>13.45</v>
      </c>
      <c r="G487" s="60">
        <f t="shared" si="23"/>
        <v>94.688000000000002</v>
      </c>
      <c r="H487" s="63">
        <f t="shared" si="24"/>
        <v>473.44</v>
      </c>
    </row>
    <row r="488" spans="1:8" s="62" customFormat="1" ht="25.5">
      <c r="A488" s="56" t="str">
        <f>IF((LEN('Copy paste to Here'!G492))&gt;5,((CONCATENATE('Copy paste to Here'!G492," &amp; ",'Copy paste to Here'!D492,"  &amp;  ",'Copy paste to Here'!E492))),"Empty Cell")</f>
        <v>PVD plated surgical steel hinged segment ring, 14g (1.6mm) &amp; Length: 6mm  &amp;  Color: Black</v>
      </c>
      <c r="B488" s="57" t="str">
        <f>'Copy paste to Here'!C492</f>
        <v>SEGHT14</v>
      </c>
      <c r="C488" s="57" t="s">
        <v>1340</v>
      </c>
      <c r="D488" s="58">
        <f>Invoice!B492</f>
        <v>10</v>
      </c>
      <c r="E488" s="59">
        <f>'Shipping Invoice'!J492*$N$1</f>
        <v>1.99</v>
      </c>
      <c r="F488" s="59">
        <f t="shared" si="22"/>
        <v>19.899999999999999</v>
      </c>
      <c r="G488" s="60">
        <f t="shared" si="23"/>
        <v>70.048000000000002</v>
      </c>
      <c r="H488" s="63">
        <f t="shared" si="24"/>
        <v>700.48</v>
      </c>
    </row>
    <row r="489" spans="1:8" s="62" customFormat="1" ht="25.5">
      <c r="A489" s="56" t="str">
        <f>IF((LEN('Copy paste to Here'!G493))&gt;5,((CONCATENATE('Copy paste to Here'!G493," &amp; ",'Copy paste to Here'!D493,"  &amp;  ",'Copy paste to Here'!E493))),"Empty Cell")</f>
        <v>PVD plated surgical steel hinged segment ring, 14g (1.6mm) &amp; Length: 6mm  &amp;  Color: Blue</v>
      </c>
      <c r="B489" s="57" t="str">
        <f>'Copy paste to Here'!C493</f>
        <v>SEGHT14</v>
      </c>
      <c r="C489" s="57" t="s">
        <v>1340</v>
      </c>
      <c r="D489" s="58">
        <f>Invoice!B493</f>
        <v>10</v>
      </c>
      <c r="E489" s="59">
        <f>'Shipping Invoice'!J493*$N$1</f>
        <v>1.99</v>
      </c>
      <c r="F489" s="59">
        <f t="shared" si="22"/>
        <v>19.899999999999999</v>
      </c>
      <c r="G489" s="60">
        <f t="shared" si="23"/>
        <v>70.048000000000002</v>
      </c>
      <c r="H489" s="63">
        <f t="shared" si="24"/>
        <v>700.48</v>
      </c>
    </row>
    <row r="490" spans="1:8" s="62" customFormat="1" ht="25.5">
      <c r="A490" s="56" t="str">
        <f>IF((LEN('Copy paste to Here'!G494))&gt;5,((CONCATENATE('Copy paste to Here'!G494," &amp; ",'Copy paste to Here'!D494,"  &amp;  ",'Copy paste to Here'!E494))),"Empty Cell")</f>
        <v>PVD plated surgical steel hinged segment ring, 14g (1.6mm) &amp; Length: 8mm  &amp;  Color: Black</v>
      </c>
      <c r="B490" s="57" t="str">
        <f>'Copy paste to Here'!C494</f>
        <v>SEGHT14</v>
      </c>
      <c r="C490" s="57" t="s">
        <v>1340</v>
      </c>
      <c r="D490" s="58">
        <f>Invoice!B494</f>
        <v>10</v>
      </c>
      <c r="E490" s="59">
        <f>'Shipping Invoice'!J494*$N$1</f>
        <v>1.99</v>
      </c>
      <c r="F490" s="59">
        <f t="shared" si="22"/>
        <v>19.899999999999999</v>
      </c>
      <c r="G490" s="60">
        <f t="shared" si="23"/>
        <v>70.048000000000002</v>
      </c>
      <c r="H490" s="63">
        <f t="shared" si="24"/>
        <v>700.48</v>
      </c>
    </row>
    <row r="491" spans="1:8" s="62" customFormat="1" ht="25.5">
      <c r="A491" s="56" t="str">
        <f>IF((LEN('Copy paste to Here'!G495))&gt;5,((CONCATENATE('Copy paste to Here'!G495," &amp; ",'Copy paste to Here'!D495,"  &amp;  ",'Copy paste to Here'!E495))),"Empty Cell")</f>
        <v>PVD plated surgical steel hinged segment ring, 14g (1.6mm) &amp; Length: 8mm  &amp;  Color: Blue</v>
      </c>
      <c r="B491" s="57" t="str">
        <f>'Copy paste to Here'!C495</f>
        <v>SEGHT14</v>
      </c>
      <c r="C491" s="57" t="s">
        <v>1340</v>
      </c>
      <c r="D491" s="58">
        <f>Invoice!B495</f>
        <v>10</v>
      </c>
      <c r="E491" s="59">
        <f>'Shipping Invoice'!J495*$N$1</f>
        <v>1.99</v>
      </c>
      <c r="F491" s="59">
        <f t="shared" si="22"/>
        <v>19.899999999999999</v>
      </c>
      <c r="G491" s="60">
        <f t="shared" si="23"/>
        <v>70.048000000000002</v>
      </c>
      <c r="H491" s="63">
        <f t="shared" si="24"/>
        <v>700.48</v>
      </c>
    </row>
    <row r="492" spans="1:8" s="62" customFormat="1" ht="25.5">
      <c r="A492" s="56" t="str">
        <f>IF((LEN('Copy paste to Here'!G496))&gt;5,((CONCATENATE('Copy paste to Here'!G496," &amp; ",'Copy paste to Here'!D496,"  &amp;  ",'Copy paste to Here'!E496))),"Empty Cell")</f>
        <v>PVD plated surgical steel hinged segment ring, 16g (1.2mm) &amp; Length: 5mm  &amp;  Color: Black</v>
      </c>
      <c r="B492" s="57" t="str">
        <f>'Copy paste to Here'!C496</f>
        <v>SEGHT16</v>
      </c>
      <c r="C492" s="57" t="s">
        <v>1342</v>
      </c>
      <c r="D492" s="58">
        <f>Invoice!B496</f>
        <v>20</v>
      </c>
      <c r="E492" s="59">
        <f>'Shipping Invoice'!J496*$N$1</f>
        <v>1.94</v>
      </c>
      <c r="F492" s="59">
        <f t="shared" si="22"/>
        <v>38.799999999999997</v>
      </c>
      <c r="G492" s="60">
        <f t="shared" si="23"/>
        <v>68.287999999999997</v>
      </c>
      <c r="H492" s="63">
        <f t="shared" si="24"/>
        <v>1365.76</v>
      </c>
    </row>
    <row r="493" spans="1:8" s="62" customFormat="1" ht="25.5">
      <c r="A493" s="56" t="str">
        <f>IF((LEN('Copy paste to Here'!G497))&gt;5,((CONCATENATE('Copy paste to Here'!G497," &amp; ",'Copy paste to Here'!D497,"  &amp;  ",'Copy paste to Here'!E497))),"Empty Cell")</f>
        <v>PVD plated surgical steel hinged segment ring, 16g (1.2mm) &amp; Length: 5mm  &amp;  Color: Gold</v>
      </c>
      <c r="B493" s="57" t="str">
        <f>'Copy paste to Here'!C497</f>
        <v>SEGHT16</v>
      </c>
      <c r="C493" s="57" t="s">
        <v>1342</v>
      </c>
      <c r="D493" s="58">
        <f>Invoice!B497</f>
        <v>20</v>
      </c>
      <c r="E493" s="59">
        <f>'Shipping Invoice'!J497*$N$1</f>
        <v>1.94</v>
      </c>
      <c r="F493" s="59">
        <f t="shared" si="22"/>
        <v>38.799999999999997</v>
      </c>
      <c r="G493" s="60">
        <f t="shared" si="23"/>
        <v>68.287999999999997</v>
      </c>
      <c r="H493" s="63">
        <f t="shared" si="24"/>
        <v>1365.76</v>
      </c>
    </row>
    <row r="494" spans="1:8" s="62" customFormat="1" ht="25.5">
      <c r="A494" s="56" t="str">
        <f>IF((LEN('Copy paste to Here'!G498))&gt;5,((CONCATENATE('Copy paste to Here'!G498," &amp; ",'Copy paste to Here'!D498,"  &amp;  ",'Copy paste to Here'!E498))),"Empty Cell")</f>
        <v>PVD plated surgical steel hinged segment ring, 16g (1.2mm) &amp; Length: 5mm  &amp;  Color: Rose-gold</v>
      </c>
      <c r="B494" s="57" t="str">
        <f>'Copy paste to Here'!C498</f>
        <v>SEGHT16</v>
      </c>
      <c r="C494" s="57" t="s">
        <v>1342</v>
      </c>
      <c r="D494" s="58">
        <f>Invoice!B498</f>
        <v>10</v>
      </c>
      <c r="E494" s="59">
        <f>'Shipping Invoice'!J498*$N$1</f>
        <v>1.94</v>
      </c>
      <c r="F494" s="59">
        <f t="shared" si="22"/>
        <v>19.399999999999999</v>
      </c>
      <c r="G494" s="60">
        <f t="shared" si="23"/>
        <v>68.287999999999997</v>
      </c>
      <c r="H494" s="63">
        <f t="shared" si="24"/>
        <v>682.88</v>
      </c>
    </row>
    <row r="495" spans="1:8" s="62" customFormat="1" ht="25.5">
      <c r="A495" s="56" t="str">
        <f>IF((LEN('Copy paste to Here'!G499))&gt;5,((CONCATENATE('Copy paste to Here'!G499," &amp; ",'Copy paste to Here'!D499,"  &amp;  ",'Copy paste to Here'!E499))),"Empty Cell")</f>
        <v>PVD plated surgical steel hinged segment ring, 16g (1.2mm) &amp; Length: 6mm  &amp;  Color: Gold</v>
      </c>
      <c r="B495" s="57" t="str">
        <f>'Copy paste to Here'!C499</f>
        <v>SEGHT16</v>
      </c>
      <c r="C495" s="57" t="s">
        <v>1342</v>
      </c>
      <c r="D495" s="58">
        <f>Invoice!B499</f>
        <v>20</v>
      </c>
      <c r="E495" s="59">
        <f>'Shipping Invoice'!J499*$N$1</f>
        <v>1.94</v>
      </c>
      <c r="F495" s="59">
        <f t="shared" si="22"/>
        <v>38.799999999999997</v>
      </c>
      <c r="G495" s="60">
        <f t="shared" si="23"/>
        <v>68.287999999999997</v>
      </c>
      <c r="H495" s="63">
        <f t="shared" si="24"/>
        <v>1365.76</v>
      </c>
    </row>
    <row r="496" spans="1:8" s="62" customFormat="1" ht="25.5">
      <c r="A496" s="56" t="str">
        <f>IF((LEN('Copy paste to Here'!G500))&gt;5,((CONCATENATE('Copy paste to Here'!G500," &amp; ",'Copy paste to Here'!D500,"  &amp;  ",'Copy paste to Here'!E500))),"Empty Cell")</f>
        <v>PVD plated surgical steel hinged segment ring, 16g (1.2mm) &amp; Length: 7mm  &amp;  Color: Gold</v>
      </c>
      <c r="B496" s="57" t="str">
        <f>'Copy paste to Here'!C500</f>
        <v>SEGHT16</v>
      </c>
      <c r="C496" s="57" t="s">
        <v>1342</v>
      </c>
      <c r="D496" s="58">
        <f>Invoice!B500</f>
        <v>20</v>
      </c>
      <c r="E496" s="59">
        <f>'Shipping Invoice'!J500*$N$1</f>
        <v>1.94</v>
      </c>
      <c r="F496" s="59">
        <f t="shared" si="22"/>
        <v>38.799999999999997</v>
      </c>
      <c r="G496" s="60">
        <f t="shared" si="23"/>
        <v>68.287999999999997</v>
      </c>
      <c r="H496" s="63">
        <f t="shared" si="24"/>
        <v>1365.76</v>
      </c>
    </row>
    <row r="497" spans="1:8" s="62" customFormat="1" ht="25.5">
      <c r="A497" s="56" t="str">
        <f>IF((LEN('Copy paste to Here'!G501))&gt;5,((CONCATENATE('Copy paste to Here'!G501," &amp; ",'Copy paste to Here'!D501,"  &amp;  ",'Copy paste to Here'!E501))),"Empty Cell")</f>
        <v>PVD plated surgical steel hinged segment ring, 16g (1.2mm) &amp; Length: 7mm  &amp;  Color: Rose-gold</v>
      </c>
      <c r="B497" s="57" t="str">
        <f>'Copy paste to Here'!C501</f>
        <v>SEGHT16</v>
      </c>
      <c r="C497" s="57" t="s">
        <v>1342</v>
      </c>
      <c r="D497" s="58">
        <f>Invoice!B501</f>
        <v>10</v>
      </c>
      <c r="E497" s="59">
        <f>'Shipping Invoice'!J501*$N$1</f>
        <v>1.94</v>
      </c>
      <c r="F497" s="59">
        <f t="shared" si="22"/>
        <v>19.399999999999999</v>
      </c>
      <c r="G497" s="60">
        <f t="shared" si="23"/>
        <v>68.287999999999997</v>
      </c>
      <c r="H497" s="63">
        <f t="shared" si="24"/>
        <v>682.88</v>
      </c>
    </row>
    <row r="498" spans="1:8" s="62" customFormat="1" ht="25.5">
      <c r="A498" s="56" t="str">
        <f>IF((LEN('Copy paste to Here'!G502))&gt;5,((CONCATENATE('Copy paste to Here'!G502," &amp; ",'Copy paste to Here'!D502,"  &amp;  ",'Copy paste to Here'!E502))),"Empty Cell")</f>
        <v>PVD plated surgical steel hinged segment ring, 16g (1.2mm) &amp; Length: 8mm  &amp;  Color: Gold</v>
      </c>
      <c r="B498" s="57" t="str">
        <f>'Copy paste to Here'!C502</f>
        <v>SEGHT16</v>
      </c>
      <c r="C498" s="57" t="s">
        <v>1342</v>
      </c>
      <c r="D498" s="58">
        <f>Invoice!B502</f>
        <v>20</v>
      </c>
      <c r="E498" s="59">
        <f>'Shipping Invoice'!J502*$N$1</f>
        <v>1.94</v>
      </c>
      <c r="F498" s="59">
        <f t="shared" si="22"/>
        <v>38.799999999999997</v>
      </c>
      <c r="G498" s="60">
        <f t="shared" si="23"/>
        <v>68.287999999999997</v>
      </c>
      <c r="H498" s="63">
        <f t="shared" si="24"/>
        <v>1365.76</v>
      </c>
    </row>
    <row r="499" spans="1:8" s="62" customFormat="1" ht="25.5">
      <c r="A499" s="56" t="str">
        <f>IF((LEN('Copy paste to Here'!G503))&gt;5,((CONCATENATE('Copy paste to Here'!G503," &amp; ",'Copy paste to Here'!D503,"  &amp;  ",'Copy paste to Here'!E503))),"Empty Cell")</f>
        <v>PVD plated surgical steel hinged segment ring, 16g (1.2mm) &amp; Length: 9mm  &amp;  Color: Rose-gold</v>
      </c>
      <c r="B499" s="57" t="str">
        <f>'Copy paste to Here'!C503</f>
        <v>SEGHT16</v>
      </c>
      <c r="C499" s="57" t="s">
        <v>1342</v>
      </c>
      <c r="D499" s="58">
        <f>Invoice!B503</f>
        <v>10</v>
      </c>
      <c r="E499" s="59">
        <f>'Shipping Invoice'!J503*$N$1</f>
        <v>1.94</v>
      </c>
      <c r="F499" s="59">
        <f t="shared" si="22"/>
        <v>19.399999999999999</v>
      </c>
      <c r="G499" s="60">
        <f t="shared" si="23"/>
        <v>68.287999999999997</v>
      </c>
      <c r="H499" s="63">
        <f t="shared" si="24"/>
        <v>682.88</v>
      </c>
    </row>
    <row r="500" spans="1:8" s="62" customFormat="1" ht="25.5">
      <c r="A500" s="56" t="str">
        <f>IF((LEN('Copy paste to Here'!G504))&gt;5,((CONCATENATE('Copy paste to Here'!G504," &amp; ",'Copy paste to Here'!D504,"  &amp;  ",'Copy paste to Here'!E504))),"Empty Cell")</f>
        <v>PVD plated surgical steel hinged segment ring, 16g (1.2mm) &amp; Length: 10mm  &amp;  Color: Gold</v>
      </c>
      <c r="B500" s="57" t="str">
        <f>'Copy paste to Here'!C504</f>
        <v>SEGHT16</v>
      </c>
      <c r="C500" s="57" t="s">
        <v>1342</v>
      </c>
      <c r="D500" s="58">
        <f>Invoice!B504</f>
        <v>20</v>
      </c>
      <c r="E500" s="59">
        <f>'Shipping Invoice'!J504*$N$1</f>
        <v>1.94</v>
      </c>
      <c r="F500" s="59">
        <f t="shared" si="22"/>
        <v>38.799999999999997</v>
      </c>
      <c r="G500" s="60">
        <f t="shared" si="23"/>
        <v>68.287999999999997</v>
      </c>
      <c r="H500" s="63">
        <f t="shared" si="24"/>
        <v>1365.76</v>
      </c>
    </row>
    <row r="501" spans="1:8" s="62" customFormat="1" ht="25.5">
      <c r="A501" s="56" t="str">
        <f>IF((LEN('Copy paste to Here'!G505))&gt;5,((CONCATENATE('Copy paste to Here'!G505," &amp; ",'Copy paste to Here'!D505,"  &amp;  ",'Copy paste to Here'!E505))),"Empty Cell")</f>
        <v>PVD plated surgical steel hinged segment ring, 16g (1.2mm) &amp; Length: 11mm  &amp;  Color: Black</v>
      </c>
      <c r="B501" s="57" t="str">
        <f>'Copy paste to Here'!C505</f>
        <v>SEGHT16</v>
      </c>
      <c r="C501" s="57" t="s">
        <v>1342</v>
      </c>
      <c r="D501" s="58">
        <f>Invoice!B505</f>
        <v>20</v>
      </c>
      <c r="E501" s="59">
        <f>'Shipping Invoice'!J505*$N$1</f>
        <v>1.94</v>
      </c>
      <c r="F501" s="59">
        <f t="shared" si="22"/>
        <v>38.799999999999997</v>
      </c>
      <c r="G501" s="60">
        <f t="shared" si="23"/>
        <v>68.287999999999997</v>
      </c>
      <c r="H501" s="63">
        <f t="shared" si="24"/>
        <v>1365.76</v>
      </c>
    </row>
    <row r="502" spans="1:8" s="62" customFormat="1" ht="25.5">
      <c r="A502" s="56" t="str">
        <f>IF((LEN('Copy paste to Here'!G506))&gt;5,((CONCATENATE('Copy paste to Here'!G506," &amp; ",'Copy paste to Here'!D506,"  &amp;  ",'Copy paste to Here'!E506))),"Empty Cell")</f>
        <v>PVD plated surgical steel hinged segment ring, 16g (1.2mm) &amp; Length: 11mm  &amp;  Color: Gold</v>
      </c>
      <c r="B502" s="57" t="str">
        <f>'Copy paste to Here'!C506</f>
        <v>SEGHT16</v>
      </c>
      <c r="C502" s="57" t="s">
        <v>1342</v>
      </c>
      <c r="D502" s="58">
        <f>Invoice!B506</f>
        <v>20</v>
      </c>
      <c r="E502" s="59">
        <f>'Shipping Invoice'!J506*$N$1</f>
        <v>1.94</v>
      </c>
      <c r="F502" s="59">
        <f t="shared" si="22"/>
        <v>38.799999999999997</v>
      </c>
      <c r="G502" s="60">
        <f t="shared" si="23"/>
        <v>68.287999999999997</v>
      </c>
      <c r="H502" s="63">
        <f t="shared" si="24"/>
        <v>1365.76</v>
      </c>
    </row>
    <row r="503" spans="1:8" s="62" customFormat="1" ht="25.5">
      <c r="A503" s="56" t="str">
        <f>IF((LEN('Copy paste to Here'!G507))&gt;5,((CONCATENATE('Copy paste to Here'!G507," &amp; ",'Copy paste to Here'!D507,"  &amp;  ",'Copy paste to Here'!E507))),"Empty Cell")</f>
        <v>PVD plated surgical steel hinged segment ring, 16g (1.2mm) &amp; Length: 13mm  &amp;  Color: Black</v>
      </c>
      <c r="B503" s="57" t="str">
        <f>'Copy paste to Here'!C507</f>
        <v>SEGHT16</v>
      </c>
      <c r="C503" s="57" t="s">
        <v>1342</v>
      </c>
      <c r="D503" s="58">
        <f>Invoice!B507</f>
        <v>10</v>
      </c>
      <c r="E503" s="59">
        <f>'Shipping Invoice'!J507*$N$1</f>
        <v>1.94</v>
      </c>
      <c r="F503" s="59">
        <f t="shared" si="22"/>
        <v>19.399999999999999</v>
      </c>
      <c r="G503" s="60">
        <f t="shared" si="23"/>
        <v>68.287999999999997</v>
      </c>
      <c r="H503" s="63">
        <f t="shared" si="24"/>
        <v>682.88</v>
      </c>
    </row>
    <row r="504" spans="1:8" s="62" customFormat="1" ht="25.5">
      <c r="A504" s="56" t="str">
        <f>IF((LEN('Copy paste to Here'!G508))&gt;5,((CONCATENATE('Copy paste to Here'!G508," &amp; ",'Copy paste to Here'!D508,"  &amp;  ",'Copy paste to Here'!E508))),"Empty Cell")</f>
        <v>PVD plated surgical steel hinged segment ring, 16g (1.2mm) &amp; Length: 14mm  &amp;  Color: Gold</v>
      </c>
      <c r="B504" s="57" t="str">
        <f>'Copy paste to Here'!C508</f>
        <v>SEGHT16</v>
      </c>
      <c r="C504" s="57" t="s">
        <v>1342</v>
      </c>
      <c r="D504" s="58">
        <f>Invoice!B508</f>
        <v>20</v>
      </c>
      <c r="E504" s="59">
        <f>'Shipping Invoice'!J508*$N$1</f>
        <v>1.94</v>
      </c>
      <c r="F504" s="59">
        <f t="shared" si="22"/>
        <v>38.799999999999997</v>
      </c>
      <c r="G504" s="60">
        <f t="shared" si="23"/>
        <v>68.287999999999997</v>
      </c>
      <c r="H504" s="63">
        <f t="shared" si="24"/>
        <v>1365.76</v>
      </c>
    </row>
    <row r="505" spans="1:8" s="62" customFormat="1" ht="25.5">
      <c r="A505" s="56" t="str">
        <f>IF((LEN('Copy paste to Here'!G509))&gt;5,((CONCATENATE('Copy paste to Here'!G509," &amp; ",'Copy paste to Here'!D509,"  &amp;  ",'Copy paste to Here'!E509))),"Empty Cell")</f>
        <v>PVD plated surgical steel hinged segment ring, 16g (1.2mm) &amp; Length: 16mm  &amp;  Color: Gold</v>
      </c>
      <c r="B505" s="57" t="str">
        <f>'Copy paste to Here'!C509</f>
        <v>SEGHT16</v>
      </c>
      <c r="C505" s="57" t="s">
        <v>1342</v>
      </c>
      <c r="D505" s="58">
        <f>Invoice!B509</f>
        <v>20</v>
      </c>
      <c r="E505" s="59">
        <f>'Shipping Invoice'!J509*$N$1</f>
        <v>1.94</v>
      </c>
      <c r="F505" s="59">
        <f t="shared" si="22"/>
        <v>38.799999999999997</v>
      </c>
      <c r="G505" s="60">
        <f t="shared" si="23"/>
        <v>68.287999999999997</v>
      </c>
      <c r="H505" s="63">
        <f t="shared" si="24"/>
        <v>1365.76</v>
      </c>
    </row>
    <row r="506" spans="1:8" s="62" customFormat="1" ht="25.5">
      <c r="A506" s="56" t="str">
        <f>IF((LEN('Copy paste to Here'!G510))&gt;5,((CONCATENATE('Copy paste to Here'!G510," &amp; ",'Copy paste to Here'!D510,"  &amp;  ",'Copy paste to Here'!E510))),"Empty Cell")</f>
        <v>Anodized surgical steel hinged segment ring, 16g (1.2mm) with small crystals &amp; Length: 6mm  &amp;  Color: Black</v>
      </c>
      <c r="B506" s="57" t="str">
        <f>'Copy paste to Here'!C510</f>
        <v>SEGHT16E</v>
      </c>
      <c r="C506" s="57" t="s">
        <v>1345</v>
      </c>
      <c r="D506" s="58">
        <f>Invoice!B510</f>
        <v>5</v>
      </c>
      <c r="E506" s="59">
        <f>'Shipping Invoice'!J510*$N$1</f>
        <v>2.69</v>
      </c>
      <c r="F506" s="59">
        <f t="shared" si="22"/>
        <v>13.45</v>
      </c>
      <c r="G506" s="60">
        <f t="shared" si="23"/>
        <v>94.688000000000002</v>
      </c>
      <c r="H506" s="63">
        <f t="shared" si="24"/>
        <v>473.44</v>
      </c>
    </row>
    <row r="507" spans="1:8" s="62" customFormat="1" ht="25.5">
      <c r="A507" s="56" t="str">
        <f>IF((LEN('Copy paste to Here'!G511))&gt;5,((CONCATENATE('Copy paste to Here'!G511," &amp; ",'Copy paste to Here'!D511,"  &amp;  ",'Copy paste to Here'!E511))),"Empty Cell")</f>
        <v>Anodized surgical steel hinged segment ring, 16g (1.2mm) with small crystals &amp; Length: 6mm  &amp;  Color: Gold</v>
      </c>
      <c r="B507" s="57" t="str">
        <f>'Copy paste to Here'!C511</f>
        <v>SEGHT16E</v>
      </c>
      <c r="C507" s="57" t="s">
        <v>1345</v>
      </c>
      <c r="D507" s="58">
        <f>Invoice!B511</f>
        <v>5</v>
      </c>
      <c r="E507" s="59">
        <f>'Shipping Invoice'!J511*$N$1</f>
        <v>2.69</v>
      </c>
      <c r="F507" s="59">
        <f t="shared" si="22"/>
        <v>13.45</v>
      </c>
      <c r="G507" s="60">
        <f t="shared" si="23"/>
        <v>94.688000000000002</v>
      </c>
      <c r="H507" s="63">
        <f t="shared" si="24"/>
        <v>473.44</v>
      </c>
    </row>
    <row r="508" spans="1:8" s="62" customFormat="1" ht="25.5">
      <c r="A508" s="56" t="str">
        <f>IF((LEN('Copy paste to Here'!G512))&gt;5,((CONCATENATE('Copy paste to Here'!G512," &amp; ",'Copy paste to Here'!D512,"  &amp;  ",'Copy paste to Here'!E512))),"Empty Cell")</f>
        <v>Anodized surgical steel hinged segment ring, 16g (1.2mm) with small crystals &amp; Length: 12mm  &amp;  Color: Black</v>
      </c>
      <c r="B508" s="57" t="str">
        <f>'Copy paste to Here'!C512</f>
        <v>SEGHT16E</v>
      </c>
      <c r="C508" s="57" t="s">
        <v>1345</v>
      </c>
      <c r="D508" s="58">
        <f>Invoice!B512</f>
        <v>5</v>
      </c>
      <c r="E508" s="59">
        <f>'Shipping Invoice'!J512*$N$1</f>
        <v>2.69</v>
      </c>
      <c r="F508" s="59">
        <f t="shared" si="22"/>
        <v>13.45</v>
      </c>
      <c r="G508" s="60">
        <f t="shared" si="23"/>
        <v>94.688000000000002</v>
      </c>
      <c r="H508" s="63">
        <f t="shared" si="24"/>
        <v>473.44</v>
      </c>
    </row>
    <row r="509" spans="1:8" s="62" customFormat="1" ht="25.5">
      <c r="A509" s="56" t="str">
        <f>IF((LEN('Copy paste to Here'!G513))&gt;5,((CONCATENATE('Copy paste to Here'!G513," &amp; ",'Copy paste to Here'!D513,"  &amp;  ",'Copy paste to Here'!E513))),"Empty Cell")</f>
        <v>Anodized surgical steel hinged segment ring, 16g (1.2mm) with small crystals &amp; Length: 12mm  &amp;  Color: Gold</v>
      </c>
      <c r="B509" s="57" t="str">
        <f>'Copy paste to Here'!C513</f>
        <v>SEGHT16E</v>
      </c>
      <c r="C509" s="57" t="s">
        <v>1345</v>
      </c>
      <c r="D509" s="58">
        <f>Invoice!B513</f>
        <v>5</v>
      </c>
      <c r="E509" s="59">
        <f>'Shipping Invoice'!J513*$N$1</f>
        <v>2.69</v>
      </c>
      <c r="F509" s="59">
        <f t="shared" si="22"/>
        <v>13.45</v>
      </c>
      <c r="G509" s="60">
        <f t="shared" si="23"/>
        <v>94.688000000000002</v>
      </c>
      <c r="H509" s="63">
        <f t="shared" si="24"/>
        <v>473.44</v>
      </c>
    </row>
    <row r="510" spans="1:8" s="62" customFormat="1" ht="25.5">
      <c r="A510" s="56" t="str">
        <f>IF((LEN('Copy paste to Here'!G514))&gt;5,((CONCATENATE('Copy paste to Here'!G514," &amp; ",'Copy paste to Here'!D514,"  &amp;  ",'Copy paste to Here'!E514))),"Empty Cell")</f>
        <v>Anodized surgical steel hinged segment ring, 16g (1.2mm) with small crystals &amp; Size: 8mm  &amp;  Color: Gold</v>
      </c>
      <c r="B510" s="57" t="str">
        <f>'Copy paste to Here'!C514</f>
        <v>SEGHT16E</v>
      </c>
      <c r="C510" s="57" t="s">
        <v>1345</v>
      </c>
      <c r="D510" s="58">
        <f>Invoice!B514</f>
        <v>5</v>
      </c>
      <c r="E510" s="59">
        <f>'Shipping Invoice'!J514*$N$1</f>
        <v>2.69</v>
      </c>
      <c r="F510" s="59">
        <f t="shared" si="22"/>
        <v>13.45</v>
      </c>
      <c r="G510" s="60">
        <f t="shared" si="23"/>
        <v>94.688000000000002</v>
      </c>
      <c r="H510" s="63">
        <f t="shared" si="24"/>
        <v>473.44</v>
      </c>
    </row>
    <row r="511" spans="1:8" s="62" customFormat="1" ht="25.5">
      <c r="A511" s="56" t="str">
        <f>IF((LEN('Copy paste to Here'!G515))&gt;5,((CONCATENATE('Copy paste to Here'!G515," &amp; ",'Copy paste to Here'!D515,"  &amp;  ",'Copy paste to Here'!E515))),"Empty Cell")</f>
        <v>Anodized surgical steel hinged segment ring, 16g (1.2mm) with small crystals &amp; Size: 10mm  &amp;  Color: Gold</v>
      </c>
      <c r="B511" s="57" t="str">
        <f>'Copy paste to Here'!C515</f>
        <v>SEGHT16E</v>
      </c>
      <c r="C511" s="57" t="s">
        <v>1345</v>
      </c>
      <c r="D511" s="58">
        <f>Invoice!B515</f>
        <v>5</v>
      </c>
      <c r="E511" s="59">
        <f>'Shipping Invoice'!J515*$N$1</f>
        <v>2.69</v>
      </c>
      <c r="F511" s="59">
        <f t="shared" si="22"/>
        <v>13.45</v>
      </c>
      <c r="G511" s="60">
        <f t="shared" si="23"/>
        <v>94.688000000000002</v>
      </c>
      <c r="H511" s="63">
        <f t="shared" si="24"/>
        <v>473.44</v>
      </c>
    </row>
    <row r="512" spans="1:8" s="62" customFormat="1" ht="24">
      <c r="A512" s="56" t="str">
        <f>IF((LEN('Copy paste to Here'!G516))&gt;5,((CONCATENATE('Copy paste to Here'!G516," &amp; ",'Copy paste to Here'!D516,"  &amp;  ",'Copy paste to Here'!E516))),"Empty Cell")</f>
        <v xml:space="preserve">D shaped annealed 316L steel seamless hoop ring, 16g (1.2mm) &amp; Length: 6mm  &amp;  </v>
      </c>
      <c r="B512" s="57" t="str">
        <f>'Copy paste to Here'!C516</f>
        <v>SELD16</v>
      </c>
      <c r="C512" s="57" t="s">
        <v>1348</v>
      </c>
      <c r="D512" s="58">
        <f>Invoice!B516</f>
        <v>20</v>
      </c>
      <c r="E512" s="59">
        <f>'Shipping Invoice'!J516*$N$1</f>
        <v>0.17</v>
      </c>
      <c r="F512" s="59">
        <f t="shared" si="22"/>
        <v>3.4000000000000004</v>
      </c>
      <c r="G512" s="60">
        <f t="shared" si="23"/>
        <v>5.9840000000000009</v>
      </c>
      <c r="H512" s="63">
        <f t="shared" si="24"/>
        <v>119.68000000000002</v>
      </c>
    </row>
    <row r="513" spans="1:8" s="62" customFormat="1" ht="24">
      <c r="A513" s="56" t="str">
        <f>IF((LEN('Copy paste to Here'!G517))&gt;5,((CONCATENATE('Copy paste to Here'!G517," &amp; ",'Copy paste to Here'!D517,"  &amp;  ",'Copy paste to Here'!E517))),"Empty Cell")</f>
        <v xml:space="preserve">D shaped annealed 316L steel seamless hoop ring, 16g (1.2mm) &amp; Length: 8mm  &amp;  </v>
      </c>
      <c r="B513" s="57" t="str">
        <f>'Copy paste to Here'!C517</f>
        <v>SELD16</v>
      </c>
      <c r="C513" s="57" t="s">
        <v>1348</v>
      </c>
      <c r="D513" s="58">
        <f>Invoice!B517</f>
        <v>20</v>
      </c>
      <c r="E513" s="59">
        <f>'Shipping Invoice'!J517*$N$1</f>
        <v>0.17</v>
      </c>
      <c r="F513" s="59">
        <f t="shared" si="22"/>
        <v>3.4000000000000004</v>
      </c>
      <c r="G513" s="60">
        <f t="shared" si="23"/>
        <v>5.9840000000000009</v>
      </c>
      <c r="H513" s="63">
        <f t="shared" si="24"/>
        <v>119.68000000000002</v>
      </c>
    </row>
    <row r="514" spans="1:8" s="62" customFormat="1" ht="24">
      <c r="A514" s="56" t="str">
        <f>IF((LEN('Copy paste to Here'!G518))&gt;5,((CONCATENATE('Copy paste to Here'!G518," &amp; ",'Copy paste to Here'!D518,"  &amp;  ",'Copy paste to Here'!E518))),"Empty Cell")</f>
        <v>PVD plated annealed 316L steel seamless hoop ring, 16g (1.2mm) &amp; Length: 8mm  &amp;  Color: Gold</v>
      </c>
      <c r="B514" s="57" t="str">
        <f>'Copy paste to Here'!C518</f>
        <v>SELT16</v>
      </c>
      <c r="C514" s="57" t="s">
        <v>1351</v>
      </c>
      <c r="D514" s="58">
        <f>Invoice!B518</f>
        <v>10</v>
      </c>
      <c r="E514" s="59">
        <f>'Shipping Invoice'!J518*$N$1</f>
        <v>0.59</v>
      </c>
      <c r="F514" s="59">
        <f t="shared" si="22"/>
        <v>5.8999999999999995</v>
      </c>
      <c r="G514" s="60">
        <f t="shared" si="23"/>
        <v>20.768000000000001</v>
      </c>
      <c r="H514" s="63">
        <f t="shared" si="24"/>
        <v>207.68</v>
      </c>
    </row>
    <row r="515" spans="1:8" s="62" customFormat="1" ht="24">
      <c r="A515" s="56" t="str">
        <f>IF((LEN('Copy paste to Here'!G519))&gt;5,((CONCATENATE('Copy paste to Here'!G519," &amp; ",'Copy paste to Here'!D519,"  &amp;  ",'Copy paste to Here'!E519))),"Empty Cell")</f>
        <v>PVD plated annealed 316L steel seamless hoop ring, 20g (0.8mm) &amp; Length: 6mm  &amp;  Color: Gold</v>
      </c>
      <c r="B515" s="57" t="str">
        <f>'Copy paste to Here'!C519</f>
        <v>SELT20</v>
      </c>
      <c r="C515" s="57" t="s">
        <v>1353</v>
      </c>
      <c r="D515" s="58">
        <f>Invoice!B519</f>
        <v>10</v>
      </c>
      <c r="E515" s="59">
        <f>'Shipping Invoice'!J519*$N$1</f>
        <v>0.59</v>
      </c>
      <c r="F515" s="59">
        <f t="shared" si="22"/>
        <v>5.8999999999999995</v>
      </c>
      <c r="G515" s="60">
        <f t="shared" si="23"/>
        <v>20.768000000000001</v>
      </c>
      <c r="H515" s="63">
        <f t="shared" si="24"/>
        <v>207.68</v>
      </c>
    </row>
    <row r="516" spans="1:8" s="62" customFormat="1" ht="24">
      <c r="A516" s="56" t="str">
        <f>IF((LEN('Copy paste to Here'!G520))&gt;5,((CONCATENATE('Copy paste to Here'!G520," &amp; ",'Copy paste to Here'!D520,"  &amp;  ",'Copy paste to Here'!E520))),"Empty Cell")</f>
        <v>PVD plated annealed 316L steel seamless hoop ring, 20g (0.8mm) &amp; Length: 8mm  &amp;  Color: Gold</v>
      </c>
      <c r="B516" s="57" t="str">
        <f>'Copy paste to Here'!C520</f>
        <v>SELT20</v>
      </c>
      <c r="C516" s="57" t="s">
        <v>1353</v>
      </c>
      <c r="D516" s="58">
        <f>Invoice!B520</f>
        <v>10</v>
      </c>
      <c r="E516" s="59">
        <f>'Shipping Invoice'!J520*$N$1</f>
        <v>0.59</v>
      </c>
      <c r="F516" s="59">
        <f t="shared" si="22"/>
        <v>5.8999999999999995</v>
      </c>
      <c r="G516" s="60">
        <f t="shared" si="23"/>
        <v>20.768000000000001</v>
      </c>
      <c r="H516" s="63">
        <f t="shared" si="24"/>
        <v>207.68</v>
      </c>
    </row>
    <row r="517" spans="1:8" s="62" customFormat="1" ht="25.5">
      <c r="A517" s="56" t="str">
        <f>IF((LEN('Copy paste to Here'!G521))&gt;5,((CONCATENATE('Copy paste to Here'!G521," &amp; ",'Copy paste to Here'!D521,"  &amp;  ",'Copy paste to Here'!E521))),"Empty Cell")</f>
        <v>PVD plated annealed surgical steel seamless ring, 16g (1.2mm) with a twisted wire design &amp; Length: 6mm  &amp;  Color: Gold</v>
      </c>
      <c r="B517" s="57" t="str">
        <f>'Copy paste to Here'!C521</f>
        <v>SELTW16</v>
      </c>
      <c r="C517" s="57" t="s">
        <v>1356</v>
      </c>
      <c r="D517" s="58">
        <f>Invoice!B521</f>
        <v>20</v>
      </c>
      <c r="E517" s="59">
        <f>'Shipping Invoice'!J521*$N$1</f>
        <v>0.59</v>
      </c>
      <c r="F517" s="59">
        <f t="shared" si="22"/>
        <v>11.799999999999999</v>
      </c>
      <c r="G517" s="60">
        <f t="shared" si="23"/>
        <v>20.768000000000001</v>
      </c>
      <c r="H517" s="63">
        <f t="shared" si="24"/>
        <v>415.36</v>
      </c>
    </row>
    <row r="518" spans="1:8" s="62" customFormat="1" ht="25.5">
      <c r="A518" s="56" t="str">
        <f>IF((LEN('Copy paste to Here'!G522))&gt;5,((CONCATENATE('Copy paste to Here'!G522," &amp; ",'Copy paste to Here'!D522,"  &amp;  ",'Copy paste to Here'!E522))),"Empty Cell")</f>
        <v>PVD plated annealed surgical steel seamless ring, 16g (1.2mm) with a twisted wire design &amp; Length: 8mm  &amp;  Color: Gold</v>
      </c>
      <c r="B518" s="57" t="str">
        <f>'Copy paste to Here'!C522</f>
        <v>SELTW16</v>
      </c>
      <c r="C518" s="57" t="s">
        <v>1356</v>
      </c>
      <c r="D518" s="58">
        <f>Invoice!B522</f>
        <v>20</v>
      </c>
      <c r="E518" s="59">
        <f>'Shipping Invoice'!J522*$N$1</f>
        <v>0.59</v>
      </c>
      <c r="F518" s="59">
        <f t="shared" si="22"/>
        <v>11.799999999999999</v>
      </c>
      <c r="G518" s="60">
        <f t="shared" si="23"/>
        <v>20.768000000000001</v>
      </c>
      <c r="H518" s="63">
        <f t="shared" si="24"/>
        <v>415.36</v>
      </c>
    </row>
    <row r="519" spans="1:8" s="62" customFormat="1" ht="25.5">
      <c r="A519" s="56" t="str">
        <f>IF((LEN('Copy paste to Here'!G523))&gt;5,((CONCATENATE('Copy paste to Here'!G523," &amp; ",'Copy paste to Here'!D523,"  &amp;  ",'Copy paste to Here'!E523))),"Empty Cell")</f>
        <v>PVD plated annealed surgical steel seamless ring, 16g (1.2mm) with a twisted wire design &amp; Length: 10mm  &amp;  Color: Gold</v>
      </c>
      <c r="B519" s="57" t="str">
        <f>'Copy paste to Here'!C523</f>
        <v>SELTW16</v>
      </c>
      <c r="C519" s="57" t="s">
        <v>1356</v>
      </c>
      <c r="D519" s="58">
        <f>Invoice!B523</f>
        <v>20</v>
      </c>
      <c r="E519" s="59">
        <f>'Shipping Invoice'!J523*$N$1</f>
        <v>0.59</v>
      </c>
      <c r="F519" s="59">
        <f t="shared" si="22"/>
        <v>11.799999999999999</v>
      </c>
      <c r="G519" s="60">
        <f t="shared" si="23"/>
        <v>20.768000000000001</v>
      </c>
      <c r="H519" s="63">
        <f t="shared" si="24"/>
        <v>415.36</v>
      </c>
    </row>
    <row r="520" spans="1:8" s="62" customFormat="1" ht="24">
      <c r="A520" s="56" t="str">
        <f>IF((LEN('Copy paste to Here'!G524))&gt;5,((CONCATENATE('Copy paste to Here'!G524," &amp; ",'Copy paste to Here'!D524,"  &amp;  ",'Copy paste to Here'!E524))),"Empty Cell")</f>
        <v>316L Surgical steel septum retainer in a simple inverted U shape &amp; Gauge: 1.2mm  &amp;  Length: 8mm</v>
      </c>
      <c r="B520" s="57" t="str">
        <f>'Copy paste to Here'!C524</f>
        <v>SEPA</v>
      </c>
      <c r="C520" s="57" t="s">
        <v>1359</v>
      </c>
      <c r="D520" s="58">
        <f>Invoice!B524</f>
        <v>0</v>
      </c>
      <c r="E520" s="59">
        <f>'Shipping Invoice'!J524*$N$1</f>
        <v>0.34</v>
      </c>
      <c r="F520" s="59">
        <f t="shared" si="22"/>
        <v>0</v>
      </c>
      <c r="G520" s="60">
        <f t="shared" si="23"/>
        <v>11.968000000000002</v>
      </c>
      <c r="H520" s="63">
        <f t="shared" si="24"/>
        <v>0</v>
      </c>
    </row>
    <row r="521" spans="1:8" s="62" customFormat="1" ht="24">
      <c r="A521" s="56" t="str">
        <f>IF((LEN('Copy paste to Here'!G525))&gt;5,((CONCATENATE('Copy paste to Here'!G525," &amp; ",'Copy paste to Here'!D525,"  &amp;  ",'Copy paste to Here'!E525))),"Empty Cell")</f>
        <v>316L Surgical steel septum retainer in a simple inverted U shape &amp; Gauge: 2mm  &amp;  Length: 8mm</v>
      </c>
      <c r="B521" s="57" t="str">
        <f>'Copy paste to Here'!C525</f>
        <v>SEPA</v>
      </c>
      <c r="C521" s="57" t="s">
        <v>1361</v>
      </c>
      <c r="D521" s="58">
        <f>Invoice!B525</f>
        <v>20</v>
      </c>
      <c r="E521" s="59">
        <f>'Shipping Invoice'!J525*$N$1</f>
        <v>0.34</v>
      </c>
      <c r="F521" s="59">
        <f t="shared" si="22"/>
        <v>6.8000000000000007</v>
      </c>
      <c r="G521" s="60">
        <f t="shared" si="23"/>
        <v>11.968000000000002</v>
      </c>
      <c r="H521" s="63">
        <f t="shared" si="24"/>
        <v>239.36000000000004</v>
      </c>
    </row>
    <row r="522" spans="1:8" s="62" customFormat="1" ht="24">
      <c r="A522" s="56" t="str">
        <f>IF((LEN('Copy paste to Here'!G526))&gt;5,((CONCATENATE('Copy paste to Here'!G526," &amp; ",'Copy paste to Here'!D526,"  &amp;  ",'Copy paste to Here'!E526))),"Empty Cell")</f>
        <v>316L Surgical steel septum retainer in a simple inverted U shape &amp; Gauge: 3mm  &amp;  Length: 10mm</v>
      </c>
      <c r="B522" s="57" t="str">
        <f>'Copy paste to Here'!C526</f>
        <v>SEPA</v>
      </c>
      <c r="C522" s="57" t="s">
        <v>1363</v>
      </c>
      <c r="D522" s="58">
        <f>Invoice!B526</f>
        <v>10</v>
      </c>
      <c r="E522" s="59">
        <f>'Shipping Invoice'!J526*$N$1</f>
        <v>0.49</v>
      </c>
      <c r="F522" s="59">
        <f t="shared" si="22"/>
        <v>4.9000000000000004</v>
      </c>
      <c r="G522" s="60">
        <f t="shared" si="23"/>
        <v>17.248000000000001</v>
      </c>
      <c r="H522" s="63">
        <f t="shared" si="24"/>
        <v>172.48000000000002</v>
      </c>
    </row>
    <row r="523" spans="1:8" s="62" customFormat="1" ht="24">
      <c r="A523" s="56" t="str">
        <f>IF((LEN('Copy paste to Here'!G527))&gt;5,((CONCATENATE('Copy paste to Here'!G527," &amp; ",'Copy paste to Here'!D527,"  &amp;  ",'Copy paste to Here'!E527))),"Empty Cell")</f>
        <v>316L steel septum retainer in a bell shape with outward pointing ends &amp; Gauge: 1.2mm  &amp;  Length: 8mm</v>
      </c>
      <c r="B523" s="57" t="str">
        <f>'Copy paste to Here'!C527</f>
        <v>SEPD</v>
      </c>
      <c r="C523" s="57" t="s">
        <v>1365</v>
      </c>
      <c r="D523" s="58">
        <f>Invoice!B527</f>
        <v>40</v>
      </c>
      <c r="E523" s="59">
        <f>'Shipping Invoice'!J527*$N$1</f>
        <v>0.28999999999999998</v>
      </c>
      <c r="F523" s="59">
        <f t="shared" si="22"/>
        <v>11.6</v>
      </c>
      <c r="G523" s="60">
        <f t="shared" si="23"/>
        <v>10.208</v>
      </c>
      <c r="H523" s="63">
        <f t="shared" si="24"/>
        <v>408.32</v>
      </c>
    </row>
    <row r="524" spans="1:8" s="62" customFormat="1" ht="24">
      <c r="A524" s="56" t="str">
        <f>IF((LEN('Copy paste to Here'!G528))&gt;5,((CONCATENATE('Copy paste to Here'!G528," &amp; ",'Copy paste to Here'!D528,"  &amp;  ",'Copy paste to Here'!E528))),"Empty Cell")</f>
        <v>316L steel septum retainer in a bell shape with outward pointing ends &amp; Gauge: 1.2mm  &amp;  Length: 10mm</v>
      </c>
      <c r="B524" s="57" t="str">
        <f>'Copy paste to Here'!C528</f>
        <v>SEPD</v>
      </c>
      <c r="C524" s="57" t="s">
        <v>1365</v>
      </c>
      <c r="D524" s="58">
        <f>Invoice!B528</f>
        <v>20</v>
      </c>
      <c r="E524" s="59">
        <f>'Shipping Invoice'!J528*$N$1</f>
        <v>0.28999999999999998</v>
      </c>
      <c r="F524" s="59">
        <f t="shared" si="22"/>
        <v>5.8</v>
      </c>
      <c r="G524" s="60">
        <f t="shared" si="23"/>
        <v>10.208</v>
      </c>
      <c r="H524" s="63">
        <f t="shared" si="24"/>
        <v>204.16</v>
      </c>
    </row>
    <row r="525" spans="1:8" s="62" customFormat="1" ht="24">
      <c r="A525" s="56" t="str">
        <f>IF((LEN('Copy paste to Here'!G529))&gt;5,((CONCATENATE('Copy paste to Here'!G529," &amp; ",'Copy paste to Here'!D529,"  &amp;  ",'Copy paste to Here'!E529))),"Empty Cell")</f>
        <v xml:space="preserve">High polished surgical steel septum clicker with a 16g (1.2mm) closure bar with Indian design &amp; Length: 6mm  &amp;  </v>
      </c>
      <c r="B525" s="57" t="str">
        <f>'Copy paste to Here'!C529</f>
        <v>SEPS16</v>
      </c>
      <c r="C525" s="57" t="s">
        <v>1368</v>
      </c>
      <c r="D525" s="58">
        <f>Invoice!B529</f>
        <v>5</v>
      </c>
      <c r="E525" s="59">
        <f>'Shipping Invoice'!J529*$N$1</f>
        <v>4.3899999999999997</v>
      </c>
      <c r="F525" s="59">
        <f t="shared" si="22"/>
        <v>21.95</v>
      </c>
      <c r="G525" s="60">
        <f t="shared" si="23"/>
        <v>154.52799999999999</v>
      </c>
      <c r="H525" s="63">
        <f t="shared" si="24"/>
        <v>772.64</v>
      </c>
    </row>
    <row r="526" spans="1:8" s="62" customFormat="1" ht="24">
      <c r="A526" s="56" t="str">
        <f>IF((LEN('Copy paste to Here'!G530))&gt;5,((CONCATENATE('Copy paste to Here'!G530," &amp; ",'Copy paste to Here'!D530,"  &amp;  ",'Copy paste to Here'!E530))),"Empty Cell")</f>
        <v xml:space="preserve">High polished surgical steel septum clicker with a 16g (1.2mm) closure bar with Indian swirl design &amp; Length: 6mm  &amp;  </v>
      </c>
      <c r="B526" s="57" t="str">
        <f>'Copy paste to Here'!C530</f>
        <v>SEPW16</v>
      </c>
      <c r="C526" s="57" t="s">
        <v>1371</v>
      </c>
      <c r="D526" s="58">
        <f>Invoice!B530</f>
        <v>5</v>
      </c>
      <c r="E526" s="59">
        <f>'Shipping Invoice'!J530*$N$1</f>
        <v>4.3899999999999997</v>
      </c>
      <c r="F526" s="59">
        <f t="shared" si="22"/>
        <v>21.95</v>
      </c>
      <c r="G526" s="60">
        <f t="shared" si="23"/>
        <v>154.52799999999999</v>
      </c>
      <c r="H526" s="63">
        <f t="shared" si="24"/>
        <v>772.64</v>
      </c>
    </row>
    <row r="527" spans="1:8" s="62" customFormat="1" ht="24">
      <c r="A527" s="56" t="str">
        <f>IF((LEN('Copy paste to Here'!G531))&gt;5,((CONCATENATE('Copy paste to Here'!G531," &amp; ",'Copy paste to Here'!D531,"  &amp;  ",'Copy paste to Here'!E531))),"Empty Cell")</f>
        <v xml:space="preserve">High polished internally threaded surgical steel double flare flesh tunnel &amp; Gauge: 4mm  &amp;  </v>
      </c>
      <c r="B527" s="57" t="str">
        <f>'Copy paste to Here'!C531</f>
        <v>SHP</v>
      </c>
      <c r="C527" s="57" t="s">
        <v>1374</v>
      </c>
      <c r="D527" s="58">
        <f>Invoice!B531</f>
        <v>10</v>
      </c>
      <c r="E527" s="59">
        <f>'Shipping Invoice'!J531*$N$1</f>
        <v>1.79</v>
      </c>
      <c r="F527" s="59">
        <f t="shared" si="22"/>
        <v>17.899999999999999</v>
      </c>
      <c r="G527" s="60">
        <f t="shared" si="23"/>
        <v>63.00800000000001</v>
      </c>
      <c r="H527" s="63">
        <f t="shared" si="24"/>
        <v>630.08000000000015</v>
      </c>
    </row>
    <row r="528" spans="1:8" s="62" customFormat="1" ht="24">
      <c r="A528" s="56" t="str">
        <f>IF((LEN('Copy paste to Here'!G532))&gt;5,((CONCATENATE('Copy paste to Here'!G532," &amp; ",'Copy paste to Here'!D532,"  &amp;  ",'Copy paste to Here'!E532))),"Empty Cell")</f>
        <v xml:space="preserve">High polished internally threaded surgical steel double flare flesh tunnel &amp; Gauge: 6mm  &amp;  </v>
      </c>
      <c r="B528" s="57" t="str">
        <f>'Copy paste to Here'!C532</f>
        <v>SHP</v>
      </c>
      <c r="C528" s="57" t="s">
        <v>1376</v>
      </c>
      <c r="D528" s="58">
        <f>Invoice!B532</f>
        <v>10</v>
      </c>
      <c r="E528" s="59">
        <f>'Shipping Invoice'!J532*$N$1</f>
        <v>1.99</v>
      </c>
      <c r="F528" s="59">
        <f t="shared" si="22"/>
        <v>19.899999999999999</v>
      </c>
      <c r="G528" s="60">
        <f t="shared" si="23"/>
        <v>70.048000000000002</v>
      </c>
      <c r="H528" s="63">
        <f t="shared" si="24"/>
        <v>700.48</v>
      </c>
    </row>
    <row r="529" spans="1:8" s="62" customFormat="1" ht="24">
      <c r="A529" s="56" t="str">
        <f>IF((LEN('Copy paste to Here'!G533))&gt;5,((CONCATENATE('Copy paste to Here'!G533," &amp; ",'Copy paste to Here'!D533,"  &amp;  ",'Copy paste to Here'!E533))),"Empty Cell")</f>
        <v xml:space="preserve">High polished internally threaded surgical steel double flare flesh tunnel &amp; Gauge: 10mm  &amp;  </v>
      </c>
      <c r="B529" s="57" t="str">
        <f>'Copy paste to Here'!C533</f>
        <v>SHP</v>
      </c>
      <c r="C529" s="57" t="s">
        <v>1377</v>
      </c>
      <c r="D529" s="58">
        <f>Invoice!B533</f>
        <v>20</v>
      </c>
      <c r="E529" s="59">
        <f>'Shipping Invoice'!J533*$N$1</f>
        <v>2.29</v>
      </c>
      <c r="F529" s="59">
        <f t="shared" si="22"/>
        <v>45.8</v>
      </c>
      <c r="G529" s="60">
        <f t="shared" si="23"/>
        <v>80.608000000000004</v>
      </c>
      <c r="H529" s="63">
        <f t="shared" si="24"/>
        <v>1612.16</v>
      </c>
    </row>
    <row r="530" spans="1:8" s="62" customFormat="1" ht="24">
      <c r="A530" s="56" t="str">
        <f>IF((LEN('Copy paste to Here'!G534))&gt;5,((CONCATENATE('Copy paste to Here'!G534," &amp; ",'Copy paste to Here'!D534,"  &amp;  ",'Copy paste to Here'!E534))),"Empty Cell")</f>
        <v xml:space="preserve">High polished internally threaded surgical steel double flare flesh tunnel &amp; Gauge: 14mm  &amp;  </v>
      </c>
      <c r="B530" s="57" t="str">
        <f>'Copy paste to Here'!C534</f>
        <v>SHP</v>
      </c>
      <c r="C530" s="57" t="s">
        <v>1378</v>
      </c>
      <c r="D530" s="58">
        <f>Invoice!B534</f>
        <v>10</v>
      </c>
      <c r="E530" s="59">
        <f>'Shipping Invoice'!J534*$N$1</f>
        <v>2.69</v>
      </c>
      <c r="F530" s="59">
        <f t="shared" si="22"/>
        <v>26.9</v>
      </c>
      <c r="G530" s="60">
        <f t="shared" si="23"/>
        <v>94.688000000000002</v>
      </c>
      <c r="H530" s="63">
        <f t="shared" si="24"/>
        <v>946.88</v>
      </c>
    </row>
    <row r="531" spans="1:8" s="62" customFormat="1" ht="24">
      <c r="A531" s="56" t="str">
        <f>IF((LEN('Copy paste to Here'!G535))&gt;5,((CONCATENATE('Copy paste to Here'!G535," &amp; ",'Copy paste to Here'!D535,"  &amp;  ",'Copy paste to Here'!E535))),"Empty Cell")</f>
        <v xml:space="preserve">High polished internally threaded surgical steel double flare flesh tunnel &amp; Gauge: 22mm  &amp;  </v>
      </c>
      <c r="B531" s="57" t="str">
        <f>'Copy paste to Here'!C535</f>
        <v>SHP</v>
      </c>
      <c r="C531" s="57" t="s">
        <v>1379</v>
      </c>
      <c r="D531" s="58">
        <f>Invoice!B535</f>
        <v>10</v>
      </c>
      <c r="E531" s="59">
        <f>'Shipping Invoice'!J535*$N$1</f>
        <v>4.24</v>
      </c>
      <c r="F531" s="59">
        <f t="shared" ref="F531:F594" si="25">D531*E531</f>
        <v>42.400000000000006</v>
      </c>
      <c r="G531" s="60">
        <f t="shared" ref="G531:G594" si="26">E531*$E$14</f>
        <v>149.24800000000002</v>
      </c>
      <c r="H531" s="63">
        <f t="shared" ref="H531:H594" si="27">D531*G531</f>
        <v>1492.4800000000002</v>
      </c>
    </row>
    <row r="532" spans="1:8" s="62" customFormat="1" ht="24">
      <c r="A532" s="56" t="str">
        <f>IF((LEN('Copy paste to Here'!G536))&gt;5,((CONCATENATE('Copy paste to Here'!G536," &amp; ",'Copy paste to Here'!D536,"  &amp;  ",'Copy paste to Here'!E536))),"Empty Cell")</f>
        <v>Silicone double flared solid plug retainer &amp; Gauge: 5mm  &amp;  Color: # 1 in picture</v>
      </c>
      <c r="B532" s="57" t="str">
        <f>'Copy paste to Here'!C536</f>
        <v>SIPG</v>
      </c>
      <c r="C532" s="57" t="s">
        <v>1381</v>
      </c>
      <c r="D532" s="58">
        <f>Invoice!B536</f>
        <v>0</v>
      </c>
      <c r="E532" s="59">
        <f>'Shipping Invoice'!J536*$N$1</f>
        <v>0.46</v>
      </c>
      <c r="F532" s="59">
        <f t="shared" si="25"/>
        <v>0</v>
      </c>
      <c r="G532" s="60">
        <f t="shared" si="26"/>
        <v>16.192000000000004</v>
      </c>
      <c r="H532" s="63">
        <f t="shared" si="27"/>
        <v>0</v>
      </c>
    </row>
    <row r="533" spans="1:8" s="62" customFormat="1" ht="24">
      <c r="A533" s="56" t="str">
        <f>IF((LEN('Copy paste to Here'!G537))&gt;5,((CONCATENATE('Copy paste to Here'!G537," &amp; ",'Copy paste to Here'!D537,"  &amp;  ",'Copy paste to Here'!E537))),"Empty Cell")</f>
        <v>Silicone double flared solid plug retainer &amp; Gauge: 6mm  &amp;  Color: # 1 in picture</v>
      </c>
      <c r="B533" s="57" t="str">
        <f>'Copy paste to Here'!C537</f>
        <v>SIPG</v>
      </c>
      <c r="C533" s="57" t="s">
        <v>1383</v>
      </c>
      <c r="D533" s="58">
        <f>Invoice!B537</f>
        <v>20</v>
      </c>
      <c r="E533" s="59">
        <f>'Shipping Invoice'!J537*$N$1</f>
        <v>0.49</v>
      </c>
      <c r="F533" s="59">
        <f t="shared" si="25"/>
        <v>9.8000000000000007</v>
      </c>
      <c r="G533" s="60">
        <f t="shared" si="26"/>
        <v>17.248000000000001</v>
      </c>
      <c r="H533" s="63">
        <f t="shared" si="27"/>
        <v>344.96000000000004</v>
      </c>
    </row>
    <row r="534" spans="1:8" s="62" customFormat="1" ht="24">
      <c r="A534" s="56" t="str">
        <f>IF((LEN('Copy paste to Here'!G538))&gt;5,((CONCATENATE('Copy paste to Here'!G538," &amp; ",'Copy paste to Here'!D538,"  &amp;  ",'Copy paste to Here'!E538))),"Empty Cell")</f>
        <v>Silicone double flared solid plug retainer &amp; Gauge: 8mm  &amp;  Color: # 3 in picture</v>
      </c>
      <c r="B534" s="57" t="str">
        <f>'Copy paste to Here'!C538</f>
        <v>SIPG</v>
      </c>
      <c r="C534" s="57" t="s">
        <v>1384</v>
      </c>
      <c r="D534" s="58">
        <f>Invoice!B538</f>
        <v>20</v>
      </c>
      <c r="E534" s="59">
        <f>'Shipping Invoice'!J538*$N$1</f>
        <v>0.53</v>
      </c>
      <c r="F534" s="59">
        <f t="shared" si="25"/>
        <v>10.600000000000001</v>
      </c>
      <c r="G534" s="60">
        <f t="shared" si="26"/>
        <v>18.656000000000002</v>
      </c>
      <c r="H534" s="63">
        <f t="shared" si="27"/>
        <v>373.12000000000006</v>
      </c>
    </row>
    <row r="535" spans="1:8" s="62" customFormat="1" ht="24">
      <c r="A535" s="56" t="str">
        <f>IF((LEN('Copy paste to Here'!G539))&gt;5,((CONCATENATE('Copy paste to Here'!G539," &amp; ",'Copy paste to Here'!D539,"  &amp;  ",'Copy paste to Here'!E539))),"Empty Cell")</f>
        <v>Silicone double flared solid plug retainer &amp; Gauge: 10mm  &amp;  Color: # 2 in picture</v>
      </c>
      <c r="B535" s="57" t="str">
        <f>'Copy paste to Here'!C539</f>
        <v>SIPG</v>
      </c>
      <c r="C535" s="57" t="s">
        <v>1385</v>
      </c>
      <c r="D535" s="58">
        <f>Invoice!B539</f>
        <v>20</v>
      </c>
      <c r="E535" s="59">
        <f>'Shipping Invoice'!J539*$N$1</f>
        <v>0.56999999999999995</v>
      </c>
      <c r="F535" s="59">
        <f t="shared" si="25"/>
        <v>11.399999999999999</v>
      </c>
      <c r="G535" s="60">
        <f t="shared" si="26"/>
        <v>20.064</v>
      </c>
      <c r="H535" s="63">
        <f t="shared" si="27"/>
        <v>401.28</v>
      </c>
    </row>
    <row r="536" spans="1:8" s="62" customFormat="1" ht="24">
      <c r="A536" s="56" t="str">
        <f>IF((LEN('Copy paste to Here'!G540))&gt;5,((CONCATENATE('Copy paste to Here'!G540," &amp; ",'Copy paste to Here'!D540,"  &amp;  ",'Copy paste to Here'!E540))),"Empty Cell")</f>
        <v>Silicone double flared solid plug retainer &amp; Gauge: 10mm  &amp;  Color: # 4 in picture</v>
      </c>
      <c r="B536" s="57" t="str">
        <f>'Copy paste to Here'!C540</f>
        <v>SIPG</v>
      </c>
      <c r="C536" s="57" t="s">
        <v>1385</v>
      </c>
      <c r="D536" s="58">
        <f>Invoice!B540</f>
        <v>20</v>
      </c>
      <c r="E536" s="59">
        <f>'Shipping Invoice'!J540*$N$1</f>
        <v>0.56999999999999995</v>
      </c>
      <c r="F536" s="59">
        <f t="shared" si="25"/>
        <v>11.399999999999999</v>
      </c>
      <c r="G536" s="60">
        <f t="shared" si="26"/>
        <v>20.064</v>
      </c>
      <c r="H536" s="63">
        <f t="shared" si="27"/>
        <v>401.28</v>
      </c>
    </row>
    <row r="537" spans="1:8" s="62" customFormat="1" ht="36">
      <c r="A537" s="56" t="str">
        <f>IF((LEN('Copy paste to Here'!G541))&gt;5,((CONCATENATE('Copy paste to Here'!G541," &amp; ",'Copy paste to Here'!D541,"  &amp;  ",'Copy paste to Here'!E541))),"Empty Cell")</f>
        <v xml:space="preserve">Titanium G23 dermal anchor top part with 3mm bezel set crystal (this item does only fit our dermal anchors and surface bars) &amp; Crystal Color: Clear  &amp;  </v>
      </c>
      <c r="B537" s="57" t="str">
        <f>'Copy paste to Here'!C541</f>
        <v>TAJF3</v>
      </c>
      <c r="C537" s="57" t="s">
        <v>1387</v>
      </c>
      <c r="D537" s="58">
        <f>Invoice!B541</f>
        <v>5</v>
      </c>
      <c r="E537" s="59">
        <f>'Shipping Invoice'!J541*$N$1</f>
        <v>0.69</v>
      </c>
      <c r="F537" s="59">
        <f t="shared" si="25"/>
        <v>3.4499999999999997</v>
      </c>
      <c r="G537" s="60">
        <f t="shared" si="26"/>
        <v>24.288</v>
      </c>
      <c r="H537" s="63">
        <f t="shared" si="27"/>
        <v>121.44</v>
      </c>
    </row>
    <row r="538" spans="1:8" s="62" customFormat="1" ht="36">
      <c r="A538" s="56" t="str">
        <f>IF((LEN('Copy paste to Here'!G542))&gt;5,((CONCATENATE('Copy paste to Here'!G542," &amp; ",'Copy paste to Here'!D542,"  &amp;  ",'Copy paste to Here'!E542))),"Empty Cell")</f>
        <v xml:space="preserve">Titanium G23 dermal anchor top part with 3mm bezel set crystal (this item does only fit our dermal anchors and surface bars) &amp; Crystal Color: AB  &amp;  </v>
      </c>
      <c r="B538" s="57" t="str">
        <f>'Copy paste to Here'!C542</f>
        <v>TAJF3</v>
      </c>
      <c r="C538" s="57" t="s">
        <v>1387</v>
      </c>
      <c r="D538" s="58">
        <f>Invoice!B542</f>
        <v>5</v>
      </c>
      <c r="E538" s="59">
        <f>'Shipping Invoice'!J542*$N$1</f>
        <v>0.69</v>
      </c>
      <c r="F538" s="59">
        <f t="shared" si="25"/>
        <v>3.4499999999999997</v>
      </c>
      <c r="G538" s="60">
        <f t="shared" si="26"/>
        <v>24.288</v>
      </c>
      <c r="H538" s="63">
        <f t="shared" si="27"/>
        <v>121.44</v>
      </c>
    </row>
    <row r="539" spans="1:8" s="62" customFormat="1" ht="36">
      <c r="A539" s="56" t="str">
        <f>IF((LEN('Copy paste to Here'!G543))&gt;5,((CONCATENATE('Copy paste to Here'!G543," &amp; ",'Copy paste to Here'!D543,"  &amp;  ",'Copy paste to Here'!E543))),"Empty Cell")</f>
        <v xml:space="preserve">Titanium G23 dermal anchor top part with 3mm bezel set crystal (this item does only fit our dermal anchors and surface bars) &amp; Crystal Color: Rose  &amp;  </v>
      </c>
      <c r="B539" s="57" t="str">
        <f>'Copy paste to Here'!C543</f>
        <v>TAJF3</v>
      </c>
      <c r="C539" s="57" t="s">
        <v>1387</v>
      </c>
      <c r="D539" s="58">
        <f>Invoice!B543</f>
        <v>5</v>
      </c>
      <c r="E539" s="59">
        <f>'Shipping Invoice'!J543*$N$1</f>
        <v>0.69</v>
      </c>
      <c r="F539" s="59">
        <f t="shared" si="25"/>
        <v>3.4499999999999997</v>
      </c>
      <c r="G539" s="60">
        <f t="shared" si="26"/>
        <v>24.288</v>
      </c>
      <c r="H539" s="63">
        <f t="shared" si="27"/>
        <v>121.44</v>
      </c>
    </row>
    <row r="540" spans="1:8" s="62" customFormat="1" ht="36">
      <c r="A540" s="56" t="str">
        <f>IF((LEN('Copy paste to Here'!G544))&gt;5,((CONCATENATE('Copy paste to Here'!G544," &amp; ",'Copy paste to Here'!D544,"  &amp;  ",'Copy paste to Here'!E544))),"Empty Cell")</f>
        <v xml:space="preserve">Titanium G23 dermal anchor top part with 3mm bezel set crystal (this item does only fit our dermal anchors and surface bars) &amp; Crystal Color: Light Sapphire  &amp;  </v>
      </c>
      <c r="B540" s="57" t="str">
        <f>'Copy paste to Here'!C544</f>
        <v>TAJF3</v>
      </c>
      <c r="C540" s="57" t="s">
        <v>1387</v>
      </c>
      <c r="D540" s="58">
        <f>Invoice!B544</f>
        <v>5</v>
      </c>
      <c r="E540" s="59">
        <f>'Shipping Invoice'!J544*$N$1</f>
        <v>0.69</v>
      </c>
      <c r="F540" s="59">
        <f t="shared" si="25"/>
        <v>3.4499999999999997</v>
      </c>
      <c r="G540" s="60">
        <f t="shared" si="26"/>
        <v>24.288</v>
      </c>
      <c r="H540" s="63">
        <f t="shared" si="27"/>
        <v>121.44</v>
      </c>
    </row>
    <row r="541" spans="1:8" s="62" customFormat="1" ht="36">
      <c r="A541" s="56" t="str">
        <f>IF((LEN('Copy paste to Here'!G545))&gt;5,((CONCATENATE('Copy paste to Here'!G545," &amp; ",'Copy paste to Here'!D545,"  &amp;  ",'Copy paste to Here'!E545))),"Empty Cell")</f>
        <v xml:space="preserve">Titanium G23 dermal anchor top part with 3mm bezel set crystal (this item does only fit our dermal anchors and surface bars) &amp; Crystal Color: Sapphire  &amp;  </v>
      </c>
      <c r="B541" s="57" t="str">
        <f>'Copy paste to Here'!C545</f>
        <v>TAJF3</v>
      </c>
      <c r="C541" s="57" t="s">
        <v>1387</v>
      </c>
      <c r="D541" s="58">
        <f>Invoice!B545</f>
        <v>5</v>
      </c>
      <c r="E541" s="59">
        <f>'Shipping Invoice'!J545*$N$1</f>
        <v>0.69</v>
      </c>
      <c r="F541" s="59">
        <f t="shared" si="25"/>
        <v>3.4499999999999997</v>
      </c>
      <c r="G541" s="60">
        <f t="shared" si="26"/>
        <v>24.288</v>
      </c>
      <c r="H541" s="63">
        <f t="shared" si="27"/>
        <v>121.44</v>
      </c>
    </row>
    <row r="542" spans="1:8" s="62" customFormat="1" ht="36">
      <c r="A542" s="56" t="str">
        <f>IF((LEN('Copy paste to Here'!G546))&gt;5,((CONCATENATE('Copy paste to Here'!G546," &amp; ",'Copy paste to Here'!D546,"  &amp;  ",'Copy paste to Here'!E546))),"Empty Cell")</f>
        <v xml:space="preserve">Titanium G23 dermal anchor top part with 3mm bezel set crystal (this item does only fit our dermal anchors and surface bars) &amp; Crystal Color: Aquamarine  &amp;  </v>
      </c>
      <c r="B542" s="57" t="str">
        <f>'Copy paste to Here'!C546</f>
        <v>TAJF3</v>
      </c>
      <c r="C542" s="57" t="s">
        <v>1387</v>
      </c>
      <c r="D542" s="58">
        <f>Invoice!B546</f>
        <v>5</v>
      </c>
      <c r="E542" s="59">
        <f>'Shipping Invoice'!J546*$N$1</f>
        <v>0.69</v>
      </c>
      <c r="F542" s="59">
        <f t="shared" si="25"/>
        <v>3.4499999999999997</v>
      </c>
      <c r="G542" s="60">
        <f t="shared" si="26"/>
        <v>24.288</v>
      </c>
      <c r="H542" s="63">
        <f t="shared" si="27"/>
        <v>121.44</v>
      </c>
    </row>
    <row r="543" spans="1:8" s="62" customFormat="1" ht="36">
      <c r="A543" s="56" t="str">
        <f>IF((LEN('Copy paste to Here'!G547))&gt;5,((CONCATENATE('Copy paste to Here'!G547," &amp; ",'Copy paste to Here'!D547,"  &amp;  ",'Copy paste to Here'!E547))),"Empty Cell")</f>
        <v xml:space="preserve">Titanium G23 dermal anchor top part with 3mm bezel set crystal (this item does only fit our dermal anchors and surface bars) &amp; Crystal Color: Blue Zircon  &amp;  </v>
      </c>
      <c r="B543" s="57" t="str">
        <f>'Copy paste to Here'!C547</f>
        <v>TAJF3</v>
      </c>
      <c r="C543" s="57" t="s">
        <v>1387</v>
      </c>
      <c r="D543" s="58">
        <f>Invoice!B547</f>
        <v>5</v>
      </c>
      <c r="E543" s="59">
        <f>'Shipping Invoice'!J547*$N$1</f>
        <v>0.69</v>
      </c>
      <c r="F543" s="59">
        <f t="shared" si="25"/>
        <v>3.4499999999999997</v>
      </c>
      <c r="G543" s="60">
        <f t="shared" si="26"/>
        <v>24.288</v>
      </c>
      <c r="H543" s="63">
        <f t="shared" si="27"/>
        <v>121.44</v>
      </c>
    </row>
    <row r="544" spans="1:8" s="62" customFormat="1" ht="36">
      <c r="A544" s="56" t="str">
        <f>IF((LEN('Copy paste to Here'!G548))&gt;5,((CONCATENATE('Copy paste to Here'!G548," &amp; ",'Copy paste to Here'!D548,"  &amp;  ",'Copy paste to Here'!E548))),"Empty Cell")</f>
        <v xml:space="preserve">Titanium G23 dermal anchor top part with 3mm bezel set crystal (this item does only fit our dermal anchors and surface bars) &amp; Crystal Color: Light Amethyst  &amp;  </v>
      </c>
      <c r="B544" s="57" t="str">
        <f>'Copy paste to Here'!C548</f>
        <v>TAJF3</v>
      </c>
      <c r="C544" s="57" t="s">
        <v>1387</v>
      </c>
      <c r="D544" s="58">
        <f>Invoice!B548</f>
        <v>5</v>
      </c>
      <c r="E544" s="59">
        <f>'Shipping Invoice'!J548*$N$1</f>
        <v>0.69</v>
      </c>
      <c r="F544" s="59">
        <f t="shared" si="25"/>
        <v>3.4499999999999997</v>
      </c>
      <c r="G544" s="60">
        <f t="shared" si="26"/>
        <v>24.288</v>
      </c>
      <c r="H544" s="63">
        <f t="shared" si="27"/>
        <v>121.44</v>
      </c>
    </row>
    <row r="545" spans="1:8" s="62" customFormat="1" ht="36">
      <c r="A545" s="56" t="str">
        <f>IF((LEN('Copy paste to Here'!G549))&gt;5,((CONCATENATE('Copy paste to Here'!G549," &amp; ",'Copy paste to Here'!D549,"  &amp;  ",'Copy paste to Here'!E549))),"Empty Cell")</f>
        <v xml:space="preserve">Titanium G23 dermal anchor top part with 3mm bezel set crystal (this item does only fit our dermal anchors and surface bars) &amp; Crystal Color: Amethyst  &amp;  </v>
      </c>
      <c r="B545" s="57" t="str">
        <f>'Copy paste to Here'!C549</f>
        <v>TAJF3</v>
      </c>
      <c r="C545" s="57" t="s">
        <v>1387</v>
      </c>
      <c r="D545" s="58">
        <f>Invoice!B549</f>
        <v>5</v>
      </c>
      <c r="E545" s="59">
        <f>'Shipping Invoice'!J549*$N$1</f>
        <v>0.69</v>
      </c>
      <c r="F545" s="59">
        <f t="shared" si="25"/>
        <v>3.4499999999999997</v>
      </c>
      <c r="G545" s="60">
        <f t="shared" si="26"/>
        <v>24.288</v>
      </c>
      <c r="H545" s="63">
        <f t="shared" si="27"/>
        <v>121.44</v>
      </c>
    </row>
    <row r="546" spans="1:8" s="62" customFormat="1" ht="36">
      <c r="A546" s="56" t="str">
        <f>IF((LEN('Copy paste to Here'!G550))&gt;5,((CONCATENATE('Copy paste to Here'!G550," &amp; ",'Copy paste to Here'!D550,"  &amp;  ",'Copy paste to Here'!E550))),"Empty Cell")</f>
        <v xml:space="preserve">Titanium G23 dermal anchor top part with 3mm bezel set crystal (this item does only fit our dermal anchors and surface bars) &amp; Crystal Color: Jet  &amp;  </v>
      </c>
      <c r="B546" s="57" t="str">
        <f>'Copy paste to Here'!C550</f>
        <v>TAJF3</v>
      </c>
      <c r="C546" s="57" t="s">
        <v>1387</v>
      </c>
      <c r="D546" s="58">
        <f>Invoice!B550</f>
        <v>5</v>
      </c>
      <c r="E546" s="59">
        <f>'Shipping Invoice'!J550*$N$1</f>
        <v>0.69</v>
      </c>
      <c r="F546" s="59">
        <f t="shared" si="25"/>
        <v>3.4499999999999997</v>
      </c>
      <c r="G546" s="60">
        <f t="shared" si="26"/>
        <v>24.288</v>
      </c>
      <c r="H546" s="63">
        <f t="shared" si="27"/>
        <v>121.44</v>
      </c>
    </row>
    <row r="547" spans="1:8" s="62" customFormat="1" ht="36">
      <c r="A547" s="56" t="str">
        <f>IF((LEN('Copy paste to Here'!G551))&gt;5,((CONCATENATE('Copy paste to Here'!G551," &amp; ",'Copy paste to Here'!D551,"  &amp;  ",'Copy paste to Here'!E551))),"Empty Cell")</f>
        <v xml:space="preserve">Titanium G23 dermal anchor top part with 3mm bezel set crystal (this item does only fit our dermal anchors and surface bars) &amp; Crystal Color: Fuchsia  &amp;  </v>
      </c>
      <c r="B547" s="57" t="str">
        <f>'Copy paste to Here'!C551</f>
        <v>TAJF3</v>
      </c>
      <c r="C547" s="57" t="s">
        <v>1387</v>
      </c>
      <c r="D547" s="58">
        <f>Invoice!B551</f>
        <v>5</v>
      </c>
      <c r="E547" s="59">
        <f>'Shipping Invoice'!J551*$N$1</f>
        <v>0.69</v>
      </c>
      <c r="F547" s="59">
        <f t="shared" si="25"/>
        <v>3.4499999999999997</v>
      </c>
      <c r="G547" s="60">
        <f t="shared" si="26"/>
        <v>24.288</v>
      </c>
      <c r="H547" s="63">
        <f t="shared" si="27"/>
        <v>121.44</v>
      </c>
    </row>
    <row r="548" spans="1:8" s="62" customFormat="1" ht="36">
      <c r="A548" s="56" t="str">
        <f>IF((LEN('Copy paste to Here'!G552))&gt;5,((CONCATENATE('Copy paste to Here'!G552," &amp; ",'Copy paste to Here'!D552,"  &amp;  ",'Copy paste to Here'!E552))),"Empty Cell")</f>
        <v xml:space="preserve">Titanium G23 dermal anchor top part with 3mm bezel set crystal (this item does only fit our dermal anchors and surface bars) &amp; Crystal Color: Light Siam  &amp;  </v>
      </c>
      <c r="B548" s="57" t="str">
        <f>'Copy paste to Here'!C552</f>
        <v>TAJF3</v>
      </c>
      <c r="C548" s="57" t="s">
        <v>1387</v>
      </c>
      <c r="D548" s="58">
        <f>Invoice!B552</f>
        <v>5</v>
      </c>
      <c r="E548" s="59">
        <f>'Shipping Invoice'!J552*$N$1</f>
        <v>0.69</v>
      </c>
      <c r="F548" s="59">
        <f t="shared" si="25"/>
        <v>3.4499999999999997</v>
      </c>
      <c r="G548" s="60">
        <f t="shared" si="26"/>
        <v>24.288</v>
      </c>
      <c r="H548" s="63">
        <f t="shared" si="27"/>
        <v>121.44</v>
      </c>
    </row>
    <row r="549" spans="1:8" s="62" customFormat="1" ht="36">
      <c r="A549" s="56" t="str">
        <f>IF((LEN('Copy paste to Here'!G553))&gt;5,((CONCATENATE('Copy paste to Here'!G553," &amp; ",'Copy paste to Here'!D553,"  &amp;  ",'Copy paste to Here'!E553))),"Empty Cell")</f>
        <v xml:space="preserve">Titanium G23 dermal anchor top part with 3mm bezel set crystal (this item does only fit our dermal anchors and surface bars) &amp; Crystal Color: Peridot  &amp;  </v>
      </c>
      <c r="B549" s="57" t="str">
        <f>'Copy paste to Here'!C553</f>
        <v>TAJF3</v>
      </c>
      <c r="C549" s="57" t="s">
        <v>1387</v>
      </c>
      <c r="D549" s="58">
        <f>Invoice!B553</f>
        <v>5</v>
      </c>
      <c r="E549" s="59">
        <f>'Shipping Invoice'!J553*$N$1</f>
        <v>0.69</v>
      </c>
      <c r="F549" s="59">
        <f t="shared" si="25"/>
        <v>3.4499999999999997</v>
      </c>
      <c r="G549" s="60">
        <f t="shared" si="26"/>
        <v>24.288</v>
      </c>
      <c r="H549" s="63">
        <f t="shared" si="27"/>
        <v>121.44</v>
      </c>
    </row>
    <row r="550" spans="1:8" s="62" customFormat="1" ht="36">
      <c r="A550" s="56" t="str">
        <f>IF((LEN('Copy paste to Here'!G554))&gt;5,((CONCATENATE('Copy paste to Here'!G554," &amp; ",'Copy paste to Here'!D554,"  &amp;  ",'Copy paste to Here'!E554))),"Empty Cell")</f>
        <v xml:space="preserve">Titanium G23 dermal anchor top part with 3mm bezel set crystal (this item does only fit our dermal anchors and surface bars) &amp; Crystal Color: Assorted  &amp;  </v>
      </c>
      <c r="B550" s="57" t="str">
        <f>'Copy paste to Here'!C554</f>
        <v>TAJF3</v>
      </c>
      <c r="C550" s="57" t="s">
        <v>1387</v>
      </c>
      <c r="D550" s="58">
        <f>Invoice!B554</f>
        <v>5</v>
      </c>
      <c r="E550" s="59">
        <f>'Shipping Invoice'!J554*$N$1</f>
        <v>0.69</v>
      </c>
      <c r="F550" s="59">
        <f t="shared" si="25"/>
        <v>3.4499999999999997</v>
      </c>
      <c r="G550" s="60">
        <f t="shared" si="26"/>
        <v>24.288</v>
      </c>
      <c r="H550" s="63">
        <f t="shared" si="27"/>
        <v>121.44</v>
      </c>
    </row>
    <row r="551" spans="1:8" s="62" customFormat="1" ht="48">
      <c r="A551" s="56" t="str">
        <f>IF((LEN('Copy paste to Here'!G555))&gt;5,((CONCATENATE('Copy paste to Here'!G555," &amp; ",'Copy paste to Here'!D555,"  &amp;  ",'Copy paste to Here'!E555))),"Empty Cell")</f>
        <v xml:space="preserve">4mm flat shaped titanium G23 dermal anchor top part with crystal for internally threaded, 16g (1.2mm) dermal anchor base plate with a height of 2mm - 2.5mm (this item does only fit our dermal anchors and surface bars) &amp; Crystal Color: Clear  &amp;  </v>
      </c>
      <c r="B551" s="57" t="str">
        <f>'Copy paste to Here'!C555</f>
        <v>TAJF4</v>
      </c>
      <c r="C551" s="57" t="s">
        <v>1390</v>
      </c>
      <c r="D551" s="58">
        <f>Invoice!B555</f>
        <v>5</v>
      </c>
      <c r="E551" s="59">
        <f>'Shipping Invoice'!J555*$N$1</f>
        <v>0.79</v>
      </c>
      <c r="F551" s="59">
        <f t="shared" si="25"/>
        <v>3.95</v>
      </c>
      <c r="G551" s="60">
        <f t="shared" si="26"/>
        <v>27.808000000000003</v>
      </c>
      <c r="H551" s="63">
        <f t="shared" si="27"/>
        <v>139.04000000000002</v>
      </c>
    </row>
    <row r="552" spans="1:8" s="62" customFormat="1" ht="48">
      <c r="A552" s="56" t="str">
        <f>IF((LEN('Copy paste to Here'!G556))&gt;5,((CONCATENATE('Copy paste to Here'!G556," &amp; ",'Copy paste to Here'!D556,"  &amp;  ",'Copy paste to Here'!E556))),"Empty Cell")</f>
        <v xml:space="preserve">4mm flat shaped titanium G23 dermal anchor top part with crystal for internally threaded, 16g (1.2mm) dermal anchor base plate with a height of 2mm - 2.5mm (this item does only fit our dermal anchors and surface bars) &amp; Crystal Color: AB  &amp;  </v>
      </c>
      <c r="B552" s="57" t="str">
        <f>'Copy paste to Here'!C556</f>
        <v>TAJF4</v>
      </c>
      <c r="C552" s="57" t="s">
        <v>1390</v>
      </c>
      <c r="D552" s="58">
        <f>Invoice!B556</f>
        <v>5</v>
      </c>
      <c r="E552" s="59">
        <f>'Shipping Invoice'!J556*$N$1</f>
        <v>0.79</v>
      </c>
      <c r="F552" s="59">
        <f t="shared" si="25"/>
        <v>3.95</v>
      </c>
      <c r="G552" s="60">
        <f t="shared" si="26"/>
        <v>27.808000000000003</v>
      </c>
      <c r="H552" s="63">
        <f t="shared" si="27"/>
        <v>139.04000000000002</v>
      </c>
    </row>
    <row r="553" spans="1:8" s="62" customFormat="1" ht="48">
      <c r="A553" s="56" t="str">
        <f>IF((LEN('Copy paste to Here'!G557))&gt;5,((CONCATENATE('Copy paste to Here'!G557," &amp; ",'Copy paste to Here'!D557,"  &amp;  ",'Copy paste to Here'!E557))),"Empty Cell")</f>
        <v xml:space="preserve">4mm flat shaped titanium G23 dermal anchor top part with crystal for internally threaded, 16g (1.2mm) dermal anchor base plate with a height of 2mm - 2.5mm (this item does only fit our dermal anchors and surface bars) &amp; Crystal Color: Rose  &amp;  </v>
      </c>
      <c r="B553" s="57" t="str">
        <f>'Copy paste to Here'!C557</f>
        <v>TAJF4</v>
      </c>
      <c r="C553" s="57" t="s">
        <v>1390</v>
      </c>
      <c r="D553" s="58">
        <f>Invoice!B557</f>
        <v>5</v>
      </c>
      <c r="E553" s="59">
        <f>'Shipping Invoice'!J557*$N$1</f>
        <v>0.79</v>
      </c>
      <c r="F553" s="59">
        <f t="shared" si="25"/>
        <v>3.95</v>
      </c>
      <c r="G553" s="60">
        <f t="shared" si="26"/>
        <v>27.808000000000003</v>
      </c>
      <c r="H553" s="63">
        <f t="shared" si="27"/>
        <v>139.04000000000002</v>
      </c>
    </row>
    <row r="554" spans="1:8" s="62" customFormat="1" ht="48">
      <c r="A554" s="56" t="str">
        <f>IF((LEN('Copy paste to Here'!G558))&gt;5,((CONCATENATE('Copy paste to Here'!G558," &amp; ",'Copy paste to Here'!D558,"  &amp;  ",'Copy paste to Here'!E558))),"Empty Cell")</f>
        <v xml:space="preserve">4mm flat shaped titanium G23 dermal anchor top part with crystal for internally threaded, 16g (1.2mm) dermal anchor base plate with a height of 2mm - 2.5mm (this item does only fit our dermal anchors and surface bars) &amp; Crystal Color: Light Sapphire  &amp;  </v>
      </c>
      <c r="B554" s="57" t="str">
        <f>'Copy paste to Here'!C558</f>
        <v>TAJF4</v>
      </c>
      <c r="C554" s="57" t="s">
        <v>1390</v>
      </c>
      <c r="D554" s="58">
        <f>Invoice!B558</f>
        <v>5</v>
      </c>
      <c r="E554" s="59">
        <f>'Shipping Invoice'!J558*$N$1</f>
        <v>0.79</v>
      </c>
      <c r="F554" s="59">
        <f t="shared" si="25"/>
        <v>3.95</v>
      </c>
      <c r="G554" s="60">
        <f t="shared" si="26"/>
        <v>27.808000000000003</v>
      </c>
      <c r="H554" s="63">
        <f t="shared" si="27"/>
        <v>139.04000000000002</v>
      </c>
    </row>
    <row r="555" spans="1:8" s="62" customFormat="1" ht="48">
      <c r="A555" s="56" t="str">
        <f>IF((LEN('Copy paste to Here'!G559))&gt;5,((CONCATENATE('Copy paste to Here'!G559," &amp; ",'Copy paste to Here'!D559,"  &amp;  ",'Copy paste to Here'!E559))),"Empty Cell")</f>
        <v xml:space="preserve">4mm flat shaped titanium G23 dermal anchor top part with crystal for internally threaded, 16g (1.2mm) dermal anchor base plate with a height of 2mm - 2.5mm (this item does only fit our dermal anchors and surface bars) &amp; Crystal Color: Sapphire  &amp;  </v>
      </c>
      <c r="B555" s="57" t="str">
        <f>'Copy paste to Here'!C559</f>
        <v>TAJF4</v>
      </c>
      <c r="C555" s="57" t="s">
        <v>1390</v>
      </c>
      <c r="D555" s="58">
        <f>Invoice!B559</f>
        <v>5</v>
      </c>
      <c r="E555" s="59">
        <f>'Shipping Invoice'!J559*$N$1</f>
        <v>0.79</v>
      </c>
      <c r="F555" s="59">
        <f t="shared" si="25"/>
        <v>3.95</v>
      </c>
      <c r="G555" s="60">
        <f t="shared" si="26"/>
        <v>27.808000000000003</v>
      </c>
      <c r="H555" s="63">
        <f t="shared" si="27"/>
        <v>139.04000000000002</v>
      </c>
    </row>
    <row r="556" spans="1:8" s="62" customFormat="1" ht="48">
      <c r="A556" s="56" t="str">
        <f>IF((LEN('Copy paste to Here'!G560))&gt;5,((CONCATENATE('Copy paste to Here'!G560," &amp; ",'Copy paste to Here'!D560,"  &amp;  ",'Copy paste to Here'!E560))),"Empty Cell")</f>
        <v xml:space="preserve">4mm flat shaped titanium G23 dermal anchor top part with crystal for internally threaded, 16g (1.2mm) dermal anchor base plate with a height of 2mm - 2.5mm (this item does only fit our dermal anchors and surface bars) &amp; Crystal Color: Aquamarine  &amp;  </v>
      </c>
      <c r="B556" s="57" t="str">
        <f>'Copy paste to Here'!C560</f>
        <v>TAJF4</v>
      </c>
      <c r="C556" s="57" t="s">
        <v>1390</v>
      </c>
      <c r="D556" s="58">
        <f>Invoice!B560</f>
        <v>5</v>
      </c>
      <c r="E556" s="59">
        <f>'Shipping Invoice'!J560*$N$1</f>
        <v>0.79</v>
      </c>
      <c r="F556" s="59">
        <f t="shared" si="25"/>
        <v>3.95</v>
      </c>
      <c r="G556" s="60">
        <f t="shared" si="26"/>
        <v>27.808000000000003</v>
      </c>
      <c r="H556" s="63">
        <f t="shared" si="27"/>
        <v>139.04000000000002</v>
      </c>
    </row>
    <row r="557" spans="1:8" s="62" customFormat="1" ht="48">
      <c r="A557" s="56" t="str">
        <f>IF((LEN('Copy paste to Here'!G561))&gt;5,((CONCATENATE('Copy paste to Here'!G561," &amp; ",'Copy paste to Here'!D561,"  &amp;  ",'Copy paste to Here'!E561))),"Empty Cell")</f>
        <v xml:space="preserve">4mm flat shaped titanium G23 dermal anchor top part with crystal for internally threaded, 16g (1.2mm) dermal anchor base plate with a height of 2mm - 2.5mm (this item does only fit our dermal anchors and surface bars) &amp; Crystal Color: Blue Zircon  &amp;  </v>
      </c>
      <c r="B557" s="57" t="str">
        <f>'Copy paste to Here'!C561</f>
        <v>TAJF4</v>
      </c>
      <c r="C557" s="57" t="s">
        <v>1390</v>
      </c>
      <c r="D557" s="58">
        <f>Invoice!B561</f>
        <v>5</v>
      </c>
      <c r="E557" s="59">
        <f>'Shipping Invoice'!J561*$N$1</f>
        <v>0.79</v>
      </c>
      <c r="F557" s="59">
        <f t="shared" si="25"/>
        <v>3.95</v>
      </c>
      <c r="G557" s="60">
        <f t="shared" si="26"/>
        <v>27.808000000000003</v>
      </c>
      <c r="H557" s="63">
        <f t="shared" si="27"/>
        <v>139.04000000000002</v>
      </c>
    </row>
    <row r="558" spans="1:8" s="62" customFormat="1" ht="48">
      <c r="A558" s="56" t="str">
        <f>IF((LEN('Copy paste to Here'!G562))&gt;5,((CONCATENATE('Copy paste to Here'!G562," &amp; ",'Copy paste to Here'!D562,"  &amp;  ",'Copy paste to Here'!E562))),"Empty Cell")</f>
        <v xml:space="preserve">4mm flat shaped titanium G23 dermal anchor top part with crystal for internally threaded, 16g (1.2mm) dermal anchor base plate with a height of 2mm - 2.5mm (this item does only fit our dermal anchors and surface bars) &amp; Crystal Color: Light Amethyst  &amp;  </v>
      </c>
      <c r="B558" s="57" t="str">
        <f>'Copy paste to Here'!C562</f>
        <v>TAJF4</v>
      </c>
      <c r="C558" s="57" t="s">
        <v>1390</v>
      </c>
      <c r="D558" s="58">
        <f>Invoice!B562</f>
        <v>5</v>
      </c>
      <c r="E558" s="59">
        <f>'Shipping Invoice'!J562*$N$1</f>
        <v>0.79</v>
      </c>
      <c r="F558" s="59">
        <f t="shared" si="25"/>
        <v>3.95</v>
      </c>
      <c r="G558" s="60">
        <f t="shared" si="26"/>
        <v>27.808000000000003</v>
      </c>
      <c r="H558" s="63">
        <f t="shared" si="27"/>
        <v>139.04000000000002</v>
      </c>
    </row>
    <row r="559" spans="1:8" s="62" customFormat="1" ht="48">
      <c r="A559" s="56" t="str">
        <f>IF((LEN('Copy paste to Here'!G563))&gt;5,((CONCATENATE('Copy paste to Here'!G563," &amp; ",'Copy paste to Here'!D563,"  &amp;  ",'Copy paste to Here'!E563))),"Empty Cell")</f>
        <v xml:space="preserve">4mm flat shaped titanium G23 dermal anchor top part with crystal for internally threaded, 16g (1.2mm) dermal anchor base plate with a height of 2mm - 2.5mm (this item does only fit our dermal anchors and surface bars) &amp; Crystal Color: Amethyst  &amp;  </v>
      </c>
      <c r="B559" s="57" t="str">
        <f>'Copy paste to Here'!C563</f>
        <v>TAJF4</v>
      </c>
      <c r="C559" s="57" t="s">
        <v>1390</v>
      </c>
      <c r="D559" s="58">
        <f>Invoice!B563</f>
        <v>5</v>
      </c>
      <c r="E559" s="59">
        <f>'Shipping Invoice'!J563*$N$1</f>
        <v>0.79</v>
      </c>
      <c r="F559" s="59">
        <f t="shared" si="25"/>
        <v>3.95</v>
      </c>
      <c r="G559" s="60">
        <f t="shared" si="26"/>
        <v>27.808000000000003</v>
      </c>
      <c r="H559" s="63">
        <f t="shared" si="27"/>
        <v>139.04000000000002</v>
      </c>
    </row>
    <row r="560" spans="1:8" s="62" customFormat="1" ht="48">
      <c r="A560" s="56" t="str">
        <f>IF((LEN('Copy paste to Here'!G564))&gt;5,((CONCATENATE('Copy paste to Here'!G564," &amp; ",'Copy paste to Here'!D564,"  &amp;  ",'Copy paste to Here'!E564))),"Empty Cell")</f>
        <v xml:space="preserve">4mm flat shaped titanium G23 dermal anchor top part with crystal for internally threaded, 16g (1.2mm) dermal anchor base plate with a height of 2mm - 2.5mm (this item does only fit our dermal anchors and surface bars) &amp; Crystal Color: Jet  &amp;  </v>
      </c>
      <c r="B560" s="57" t="str">
        <f>'Copy paste to Here'!C564</f>
        <v>TAJF4</v>
      </c>
      <c r="C560" s="57" t="s">
        <v>1390</v>
      </c>
      <c r="D560" s="58">
        <f>Invoice!B564</f>
        <v>5</v>
      </c>
      <c r="E560" s="59">
        <f>'Shipping Invoice'!J564*$N$1</f>
        <v>0.79</v>
      </c>
      <c r="F560" s="59">
        <f t="shared" si="25"/>
        <v>3.95</v>
      </c>
      <c r="G560" s="60">
        <f t="shared" si="26"/>
        <v>27.808000000000003</v>
      </c>
      <c r="H560" s="63">
        <f t="shared" si="27"/>
        <v>139.04000000000002</v>
      </c>
    </row>
    <row r="561" spans="1:8" s="62" customFormat="1" ht="48">
      <c r="A561" s="56" t="str">
        <f>IF((LEN('Copy paste to Here'!G565))&gt;5,((CONCATENATE('Copy paste to Here'!G565," &amp; ",'Copy paste to Here'!D565,"  &amp;  ",'Copy paste to Here'!E565))),"Empty Cell")</f>
        <v xml:space="preserve">4mm flat shaped titanium G23 dermal anchor top part with crystal for internally threaded, 16g (1.2mm) dermal anchor base plate with a height of 2mm - 2.5mm (this item does only fit our dermal anchors and surface bars) &amp; Crystal Color: Fuchsia  &amp;  </v>
      </c>
      <c r="B561" s="57" t="str">
        <f>'Copy paste to Here'!C565</f>
        <v>TAJF4</v>
      </c>
      <c r="C561" s="57" t="s">
        <v>1390</v>
      </c>
      <c r="D561" s="58">
        <f>Invoice!B565</f>
        <v>5</v>
      </c>
      <c r="E561" s="59">
        <f>'Shipping Invoice'!J565*$N$1</f>
        <v>0.79</v>
      </c>
      <c r="F561" s="59">
        <f t="shared" si="25"/>
        <v>3.95</v>
      </c>
      <c r="G561" s="60">
        <f t="shared" si="26"/>
        <v>27.808000000000003</v>
      </c>
      <c r="H561" s="63">
        <f t="shared" si="27"/>
        <v>139.04000000000002</v>
      </c>
    </row>
    <row r="562" spans="1:8" s="62" customFormat="1" ht="48">
      <c r="A562" s="56" t="str">
        <f>IF((LEN('Copy paste to Here'!G566))&gt;5,((CONCATENATE('Copy paste to Here'!G566," &amp; ",'Copy paste to Here'!D566,"  &amp;  ",'Copy paste to Here'!E566))),"Empty Cell")</f>
        <v xml:space="preserve">4mm flat shaped titanium G23 dermal anchor top part with crystal for internally threaded, 16g (1.2mm) dermal anchor base plate with a height of 2mm - 2.5mm (this item does only fit our dermal anchors and surface bars) &amp; Crystal Color: Light Siam  &amp;  </v>
      </c>
      <c r="B562" s="57" t="str">
        <f>'Copy paste to Here'!C566</f>
        <v>TAJF4</v>
      </c>
      <c r="C562" s="57" t="s">
        <v>1390</v>
      </c>
      <c r="D562" s="58">
        <f>Invoice!B566</f>
        <v>5</v>
      </c>
      <c r="E562" s="59">
        <f>'Shipping Invoice'!J566*$N$1</f>
        <v>0.79</v>
      </c>
      <c r="F562" s="59">
        <f t="shared" si="25"/>
        <v>3.95</v>
      </c>
      <c r="G562" s="60">
        <f t="shared" si="26"/>
        <v>27.808000000000003</v>
      </c>
      <c r="H562" s="63">
        <f t="shared" si="27"/>
        <v>139.04000000000002</v>
      </c>
    </row>
    <row r="563" spans="1:8" s="62" customFormat="1" ht="48">
      <c r="A563" s="56" t="str">
        <f>IF((LEN('Copy paste to Here'!G567))&gt;5,((CONCATENATE('Copy paste to Here'!G567," &amp; ",'Copy paste to Here'!D567,"  &amp;  ",'Copy paste to Here'!E567))),"Empty Cell")</f>
        <v xml:space="preserve">4mm flat shaped titanium G23 dermal anchor top part with crystal for internally threaded, 16g (1.2mm) dermal anchor base plate with a height of 2mm - 2.5mm (this item does only fit our dermal anchors and surface bars) &amp; Crystal Color: Peridot  &amp;  </v>
      </c>
      <c r="B563" s="57" t="str">
        <f>'Copy paste to Here'!C567</f>
        <v>TAJF4</v>
      </c>
      <c r="C563" s="57" t="s">
        <v>1390</v>
      </c>
      <c r="D563" s="58">
        <f>Invoice!B567</f>
        <v>5</v>
      </c>
      <c r="E563" s="59">
        <f>'Shipping Invoice'!J567*$N$1</f>
        <v>0.79</v>
      </c>
      <c r="F563" s="59">
        <f t="shared" si="25"/>
        <v>3.95</v>
      </c>
      <c r="G563" s="60">
        <f t="shared" si="26"/>
        <v>27.808000000000003</v>
      </c>
      <c r="H563" s="63">
        <f t="shared" si="27"/>
        <v>139.04000000000002</v>
      </c>
    </row>
    <row r="564" spans="1:8" s="62" customFormat="1" ht="48">
      <c r="A564" s="56" t="str">
        <f>IF((LEN('Copy paste to Here'!G568))&gt;5,((CONCATENATE('Copy paste to Here'!G568," &amp; ",'Copy paste to Here'!D568,"  &amp;  ",'Copy paste to Here'!E568))),"Empty Cell")</f>
        <v xml:space="preserve">4mm flat shaped titanium G23 dermal anchor top part with crystal for internally threaded, 16g (1.2mm) dermal anchor base plate with a height of 2mm - 2.5mm (this item does only fit our dermal anchors and surface bars) &amp; Crystal Color: Assorted  &amp;  </v>
      </c>
      <c r="B564" s="57" t="str">
        <f>'Copy paste to Here'!C568</f>
        <v>TAJF4</v>
      </c>
      <c r="C564" s="57" t="s">
        <v>1390</v>
      </c>
      <c r="D564" s="58">
        <f>Invoice!B568</f>
        <v>5</v>
      </c>
      <c r="E564" s="59">
        <f>'Shipping Invoice'!J568*$N$1</f>
        <v>0.79</v>
      </c>
      <c r="F564" s="59">
        <f t="shared" si="25"/>
        <v>3.95</v>
      </c>
      <c r="G564" s="60">
        <f t="shared" si="26"/>
        <v>27.808000000000003</v>
      </c>
      <c r="H564" s="63">
        <f t="shared" si="27"/>
        <v>139.04000000000002</v>
      </c>
    </row>
    <row r="565" spans="1:8" s="62" customFormat="1" ht="48">
      <c r="A565" s="56" t="str">
        <f>IF((LEN('Copy paste to Here'!G569))&gt;5,((CONCATENATE('Copy paste to Here'!G569," &amp; ",'Copy paste to Here'!D569,"  &amp;  ",'Copy paste to Here'!E569))),"Empty Cell")</f>
        <v xml:space="preserve">5mm flat shaped titanium G23 dermal anchor top part with crystal for internally threaded, 16g (1.2mm) dermal anchor base plate with a height of 2mm - 2.5mm (this item does only fit our dermal anchors and surface bars) &amp; Crystal Color: Clear  &amp;  </v>
      </c>
      <c r="B565" s="57" t="str">
        <f>'Copy paste to Here'!C569</f>
        <v>TAJF5</v>
      </c>
      <c r="C565" s="57" t="s">
        <v>1393</v>
      </c>
      <c r="D565" s="58">
        <f>Invoice!B569</f>
        <v>5</v>
      </c>
      <c r="E565" s="59">
        <f>'Shipping Invoice'!J569*$N$1</f>
        <v>0.89</v>
      </c>
      <c r="F565" s="59">
        <f t="shared" si="25"/>
        <v>4.45</v>
      </c>
      <c r="G565" s="60">
        <f t="shared" si="26"/>
        <v>31.328000000000003</v>
      </c>
      <c r="H565" s="63">
        <f t="shared" si="27"/>
        <v>156.64000000000001</v>
      </c>
    </row>
    <row r="566" spans="1:8" s="62" customFormat="1" ht="48">
      <c r="A566" s="56" t="str">
        <f>IF((LEN('Copy paste to Here'!G570))&gt;5,((CONCATENATE('Copy paste to Here'!G570," &amp; ",'Copy paste to Here'!D570,"  &amp;  ",'Copy paste to Here'!E570))),"Empty Cell")</f>
        <v xml:space="preserve">5mm flat shaped titanium G23 dermal anchor top part with crystal for internally threaded, 16g (1.2mm) dermal anchor base plate with a height of 2mm - 2.5mm (this item does only fit our dermal anchors and surface bars) &amp; Crystal Color: AB  &amp;  </v>
      </c>
      <c r="B566" s="57" t="str">
        <f>'Copy paste to Here'!C570</f>
        <v>TAJF5</v>
      </c>
      <c r="C566" s="57" t="s">
        <v>1393</v>
      </c>
      <c r="D566" s="58">
        <f>Invoice!B570</f>
        <v>5</v>
      </c>
      <c r="E566" s="59">
        <f>'Shipping Invoice'!J570*$N$1</f>
        <v>0.89</v>
      </c>
      <c r="F566" s="59">
        <f t="shared" si="25"/>
        <v>4.45</v>
      </c>
      <c r="G566" s="60">
        <f t="shared" si="26"/>
        <v>31.328000000000003</v>
      </c>
      <c r="H566" s="63">
        <f t="shared" si="27"/>
        <v>156.64000000000001</v>
      </c>
    </row>
    <row r="567" spans="1:8" s="62" customFormat="1" ht="48">
      <c r="A567" s="56" t="str">
        <f>IF((LEN('Copy paste to Here'!G571))&gt;5,((CONCATENATE('Copy paste to Here'!G571," &amp; ",'Copy paste to Here'!D571,"  &amp;  ",'Copy paste to Here'!E571))),"Empty Cell")</f>
        <v xml:space="preserve">5mm flat shaped titanium G23 dermal anchor top part with crystal for internally threaded, 16g (1.2mm) dermal anchor base plate with a height of 2mm - 2.5mm (this item does only fit our dermal anchors and surface bars) &amp; Crystal Color: Rose  &amp;  </v>
      </c>
      <c r="B567" s="57" t="str">
        <f>'Copy paste to Here'!C571</f>
        <v>TAJF5</v>
      </c>
      <c r="C567" s="57" t="s">
        <v>1393</v>
      </c>
      <c r="D567" s="58">
        <f>Invoice!B571</f>
        <v>5</v>
      </c>
      <c r="E567" s="59">
        <f>'Shipping Invoice'!J571*$N$1</f>
        <v>0.89</v>
      </c>
      <c r="F567" s="59">
        <f t="shared" si="25"/>
        <v>4.45</v>
      </c>
      <c r="G567" s="60">
        <f t="shared" si="26"/>
        <v>31.328000000000003</v>
      </c>
      <c r="H567" s="63">
        <f t="shared" si="27"/>
        <v>156.64000000000001</v>
      </c>
    </row>
    <row r="568" spans="1:8" s="62" customFormat="1" ht="48">
      <c r="A568" s="56" t="str">
        <f>IF((LEN('Copy paste to Here'!G572))&gt;5,((CONCATENATE('Copy paste to Here'!G572," &amp; ",'Copy paste to Here'!D572,"  &amp;  ",'Copy paste to Here'!E572))),"Empty Cell")</f>
        <v xml:space="preserve">5mm flat shaped titanium G23 dermal anchor top part with crystal for internally threaded, 16g (1.2mm) dermal anchor base plate with a height of 2mm - 2.5mm (this item does only fit our dermal anchors and surface bars) &amp; Crystal Color: Light Sapphire  &amp;  </v>
      </c>
      <c r="B568" s="57" t="str">
        <f>'Copy paste to Here'!C572</f>
        <v>TAJF5</v>
      </c>
      <c r="C568" s="57" t="s">
        <v>1393</v>
      </c>
      <c r="D568" s="58">
        <f>Invoice!B572</f>
        <v>5</v>
      </c>
      <c r="E568" s="59">
        <f>'Shipping Invoice'!J572*$N$1</f>
        <v>0.89</v>
      </c>
      <c r="F568" s="59">
        <f t="shared" si="25"/>
        <v>4.45</v>
      </c>
      <c r="G568" s="60">
        <f t="shared" si="26"/>
        <v>31.328000000000003</v>
      </c>
      <c r="H568" s="63">
        <f t="shared" si="27"/>
        <v>156.64000000000001</v>
      </c>
    </row>
    <row r="569" spans="1:8" s="62" customFormat="1" ht="48">
      <c r="A569" s="56" t="str">
        <f>IF((LEN('Copy paste to Here'!G573))&gt;5,((CONCATENATE('Copy paste to Here'!G573," &amp; ",'Copy paste to Here'!D573,"  &amp;  ",'Copy paste to Here'!E573))),"Empty Cell")</f>
        <v xml:space="preserve">5mm flat shaped titanium G23 dermal anchor top part with crystal for internally threaded, 16g (1.2mm) dermal anchor base plate with a height of 2mm - 2.5mm (this item does only fit our dermal anchors and surface bars) &amp; Crystal Color: Sapphire  &amp;  </v>
      </c>
      <c r="B569" s="57" t="str">
        <f>'Copy paste to Here'!C573</f>
        <v>TAJF5</v>
      </c>
      <c r="C569" s="57" t="s">
        <v>1393</v>
      </c>
      <c r="D569" s="58">
        <f>Invoice!B573</f>
        <v>5</v>
      </c>
      <c r="E569" s="59">
        <f>'Shipping Invoice'!J573*$N$1</f>
        <v>0.89</v>
      </c>
      <c r="F569" s="59">
        <f t="shared" si="25"/>
        <v>4.45</v>
      </c>
      <c r="G569" s="60">
        <f t="shared" si="26"/>
        <v>31.328000000000003</v>
      </c>
      <c r="H569" s="63">
        <f t="shared" si="27"/>
        <v>156.64000000000001</v>
      </c>
    </row>
    <row r="570" spans="1:8" s="62" customFormat="1" ht="48">
      <c r="A570" s="56" t="str">
        <f>IF((LEN('Copy paste to Here'!G574))&gt;5,((CONCATENATE('Copy paste to Here'!G574," &amp; ",'Copy paste to Here'!D574,"  &amp;  ",'Copy paste to Here'!E574))),"Empty Cell")</f>
        <v xml:space="preserve">5mm flat shaped titanium G23 dermal anchor top part with crystal for internally threaded, 16g (1.2mm) dermal anchor base plate with a height of 2mm - 2.5mm (this item does only fit our dermal anchors and surface bars) &amp; Crystal Color: Aquamarine  &amp;  </v>
      </c>
      <c r="B570" s="57" t="str">
        <f>'Copy paste to Here'!C574</f>
        <v>TAJF5</v>
      </c>
      <c r="C570" s="57" t="s">
        <v>1393</v>
      </c>
      <c r="D570" s="58">
        <f>Invoice!B574</f>
        <v>5</v>
      </c>
      <c r="E570" s="59">
        <f>'Shipping Invoice'!J574*$N$1</f>
        <v>0.89</v>
      </c>
      <c r="F570" s="59">
        <f t="shared" si="25"/>
        <v>4.45</v>
      </c>
      <c r="G570" s="60">
        <f t="shared" si="26"/>
        <v>31.328000000000003</v>
      </c>
      <c r="H570" s="63">
        <f t="shared" si="27"/>
        <v>156.64000000000001</v>
      </c>
    </row>
    <row r="571" spans="1:8" s="62" customFormat="1" ht="48">
      <c r="A571" s="56" t="str">
        <f>IF((LEN('Copy paste to Here'!G575))&gt;5,((CONCATENATE('Copy paste to Here'!G575," &amp; ",'Copy paste to Here'!D575,"  &amp;  ",'Copy paste to Here'!E575))),"Empty Cell")</f>
        <v xml:space="preserve">5mm flat shaped titanium G23 dermal anchor top part with crystal for internally threaded, 16g (1.2mm) dermal anchor base plate with a height of 2mm - 2.5mm (this item does only fit our dermal anchors and surface bars) &amp; Crystal Color: Blue Zircon  &amp;  </v>
      </c>
      <c r="B571" s="57" t="str">
        <f>'Copy paste to Here'!C575</f>
        <v>TAJF5</v>
      </c>
      <c r="C571" s="57" t="s">
        <v>1393</v>
      </c>
      <c r="D571" s="58">
        <f>Invoice!B575</f>
        <v>5</v>
      </c>
      <c r="E571" s="59">
        <f>'Shipping Invoice'!J575*$N$1</f>
        <v>0.89</v>
      </c>
      <c r="F571" s="59">
        <f t="shared" si="25"/>
        <v>4.45</v>
      </c>
      <c r="G571" s="60">
        <f t="shared" si="26"/>
        <v>31.328000000000003</v>
      </c>
      <c r="H571" s="63">
        <f t="shared" si="27"/>
        <v>156.64000000000001</v>
      </c>
    </row>
    <row r="572" spans="1:8" s="62" customFormat="1" ht="48">
      <c r="A572" s="56" t="str">
        <f>IF((LEN('Copy paste to Here'!G576))&gt;5,((CONCATENATE('Copy paste to Here'!G576," &amp; ",'Copy paste to Here'!D576,"  &amp;  ",'Copy paste to Here'!E576))),"Empty Cell")</f>
        <v xml:space="preserve">5mm flat shaped titanium G23 dermal anchor top part with crystal for internally threaded, 16g (1.2mm) dermal anchor base plate with a height of 2mm - 2.5mm (this item does only fit our dermal anchors and surface bars) &amp; Crystal Color: Light Amethyst  &amp;  </v>
      </c>
      <c r="B572" s="57" t="str">
        <f>'Copy paste to Here'!C576</f>
        <v>TAJF5</v>
      </c>
      <c r="C572" s="57" t="s">
        <v>1393</v>
      </c>
      <c r="D572" s="58">
        <f>Invoice!B576</f>
        <v>5</v>
      </c>
      <c r="E572" s="59">
        <f>'Shipping Invoice'!J576*$N$1</f>
        <v>0.89</v>
      </c>
      <c r="F572" s="59">
        <f t="shared" si="25"/>
        <v>4.45</v>
      </c>
      <c r="G572" s="60">
        <f t="shared" si="26"/>
        <v>31.328000000000003</v>
      </c>
      <c r="H572" s="63">
        <f t="shared" si="27"/>
        <v>156.64000000000001</v>
      </c>
    </row>
    <row r="573" spans="1:8" s="62" customFormat="1" ht="48">
      <c r="A573" s="56" t="str">
        <f>IF((LEN('Copy paste to Here'!G577))&gt;5,((CONCATENATE('Copy paste to Here'!G577," &amp; ",'Copy paste to Here'!D577,"  &amp;  ",'Copy paste to Here'!E577))),"Empty Cell")</f>
        <v xml:space="preserve">5mm flat shaped titanium G23 dermal anchor top part with crystal for internally threaded, 16g (1.2mm) dermal anchor base plate with a height of 2mm - 2.5mm (this item does only fit our dermal anchors and surface bars) &amp; Crystal Color: Amethyst  &amp;  </v>
      </c>
      <c r="B573" s="57" t="str">
        <f>'Copy paste to Here'!C577</f>
        <v>TAJF5</v>
      </c>
      <c r="C573" s="57" t="s">
        <v>1393</v>
      </c>
      <c r="D573" s="58">
        <f>Invoice!B577</f>
        <v>5</v>
      </c>
      <c r="E573" s="59">
        <f>'Shipping Invoice'!J577*$N$1</f>
        <v>0.89</v>
      </c>
      <c r="F573" s="59">
        <f t="shared" si="25"/>
        <v>4.45</v>
      </c>
      <c r="G573" s="60">
        <f t="shared" si="26"/>
        <v>31.328000000000003</v>
      </c>
      <c r="H573" s="63">
        <f t="shared" si="27"/>
        <v>156.64000000000001</v>
      </c>
    </row>
    <row r="574" spans="1:8" s="62" customFormat="1" ht="48">
      <c r="A574" s="56" t="str">
        <f>IF((LEN('Copy paste to Here'!G578))&gt;5,((CONCATENATE('Copy paste to Here'!G578," &amp; ",'Copy paste to Here'!D578,"  &amp;  ",'Copy paste to Here'!E578))),"Empty Cell")</f>
        <v xml:space="preserve">5mm flat shaped titanium G23 dermal anchor top part with crystal for internally threaded, 16g (1.2mm) dermal anchor base plate with a height of 2mm - 2.5mm (this item does only fit our dermal anchors and surface bars) &amp; Crystal Color: Jet  &amp;  </v>
      </c>
      <c r="B574" s="57" t="str">
        <f>'Copy paste to Here'!C578</f>
        <v>TAJF5</v>
      </c>
      <c r="C574" s="57" t="s">
        <v>1393</v>
      </c>
      <c r="D574" s="58">
        <f>Invoice!B578</f>
        <v>5</v>
      </c>
      <c r="E574" s="59">
        <f>'Shipping Invoice'!J578*$N$1</f>
        <v>0.89</v>
      </c>
      <c r="F574" s="59">
        <f t="shared" si="25"/>
        <v>4.45</v>
      </c>
      <c r="G574" s="60">
        <f t="shared" si="26"/>
        <v>31.328000000000003</v>
      </c>
      <c r="H574" s="63">
        <f t="shared" si="27"/>
        <v>156.64000000000001</v>
      </c>
    </row>
    <row r="575" spans="1:8" s="62" customFormat="1" ht="48">
      <c r="A575" s="56" t="str">
        <f>IF((LEN('Copy paste to Here'!G579))&gt;5,((CONCATENATE('Copy paste to Here'!G579," &amp; ",'Copy paste to Here'!D579,"  &amp;  ",'Copy paste to Here'!E579))),"Empty Cell")</f>
        <v xml:space="preserve">5mm flat shaped titanium G23 dermal anchor top part with crystal for internally threaded, 16g (1.2mm) dermal anchor base plate with a height of 2mm - 2.5mm (this item does only fit our dermal anchors and surface bars) &amp; Crystal Color: Fuchsia  &amp;  </v>
      </c>
      <c r="B575" s="57" t="str">
        <f>'Copy paste to Here'!C579</f>
        <v>TAJF5</v>
      </c>
      <c r="C575" s="57" t="s">
        <v>1393</v>
      </c>
      <c r="D575" s="58">
        <f>Invoice!B579</f>
        <v>5</v>
      </c>
      <c r="E575" s="59">
        <f>'Shipping Invoice'!J579*$N$1</f>
        <v>0.89</v>
      </c>
      <c r="F575" s="59">
        <f t="shared" si="25"/>
        <v>4.45</v>
      </c>
      <c r="G575" s="60">
        <f t="shared" si="26"/>
        <v>31.328000000000003</v>
      </c>
      <c r="H575" s="63">
        <f t="shared" si="27"/>
        <v>156.64000000000001</v>
      </c>
    </row>
    <row r="576" spans="1:8" s="62" customFormat="1" ht="48">
      <c r="A576" s="56" t="str">
        <f>IF((LEN('Copy paste to Here'!G580))&gt;5,((CONCATENATE('Copy paste to Here'!G580," &amp; ",'Copy paste to Here'!D580,"  &amp;  ",'Copy paste to Here'!E580))),"Empty Cell")</f>
        <v xml:space="preserve">5mm flat shaped titanium G23 dermal anchor top part with crystal for internally threaded, 16g (1.2mm) dermal anchor base plate with a height of 2mm - 2.5mm (this item does only fit our dermal anchors and surface bars) &amp; Crystal Color: Peridot  &amp;  </v>
      </c>
      <c r="B576" s="57" t="str">
        <f>'Copy paste to Here'!C580</f>
        <v>TAJF5</v>
      </c>
      <c r="C576" s="57" t="s">
        <v>1393</v>
      </c>
      <c r="D576" s="58">
        <f>Invoice!B580</f>
        <v>5</v>
      </c>
      <c r="E576" s="59">
        <f>'Shipping Invoice'!J580*$N$1</f>
        <v>0.89</v>
      </c>
      <c r="F576" s="59">
        <f t="shared" si="25"/>
        <v>4.45</v>
      </c>
      <c r="G576" s="60">
        <f t="shared" si="26"/>
        <v>31.328000000000003</v>
      </c>
      <c r="H576" s="63">
        <f t="shared" si="27"/>
        <v>156.64000000000001</v>
      </c>
    </row>
    <row r="577" spans="1:8" s="62" customFormat="1" ht="48">
      <c r="A577" s="56" t="str">
        <f>IF((LEN('Copy paste to Here'!G581))&gt;5,((CONCATENATE('Copy paste to Here'!G581," &amp; ",'Copy paste to Here'!D581,"  &amp;  ",'Copy paste to Here'!E581))),"Empty Cell")</f>
        <v xml:space="preserve">5mm flat shaped titanium G23 dermal anchor top part with crystal for internally threaded, 16g (1.2mm) dermal anchor base plate with a height of 2mm - 2.5mm (this item does only fit our dermal anchors and surface bars) &amp; Crystal Color: AB Light Siam  &amp;  </v>
      </c>
      <c r="B577" s="57" t="str">
        <f>'Copy paste to Here'!C581</f>
        <v>TAJF5</v>
      </c>
      <c r="C577" s="57" t="s">
        <v>1393</v>
      </c>
      <c r="D577" s="58">
        <f>Invoice!B581</f>
        <v>5</v>
      </c>
      <c r="E577" s="59">
        <f>'Shipping Invoice'!J581*$N$1</f>
        <v>0.89</v>
      </c>
      <c r="F577" s="59">
        <f t="shared" si="25"/>
        <v>4.45</v>
      </c>
      <c r="G577" s="60">
        <f t="shared" si="26"/>
        <v>31.328000000000003</v>
      </c>
      <c r="H577" s="63">
        <f t="shared" si="27"/>
        <v>156.64000000000001</v>
      </c>
    </row>
    <row r="578" spans="1:8" s="62" customFormat="1" ht="48">
      <c r="A578" s="56" t="str">
        <f>IF((LEN('Copy paste to Here'!G582))&gt;5,((CONCATENATE('Copy paste to Here'!G582," &amp; ",'Copy paste to Here'!D582,"  &amp;  ",'Copy paste to Here'!E582))),"Empty Cell")</f>
        <v xml:space="preserve">5mm flat shaped titanium G23 dermal anchor top part with crystal for internally threaded, 16g (1.2mm) dermal anchor base plate with a height of 2mm - 2.5mm (this item does only fit our dermal anchors and surface bars) &amp; Crystal Color: Assorted  &amp;  </v>
      </c>
      <c r="B578" s="57" t="str">
        <f>'Copy paste to Here'!C582</f>
        <v>TAJF5</v>
      </c>
      <c r="C578" s="57" t="s">
        <v>1393</v>
      </c>
      <c r="D578" s="58">
        <f>Invoice!B582</f>
        <v>5</v>
      </c>
      <c r="E578" s="59">
        <f>'Shipping Invoice'!J582*$N$1</f>
        <v>0.89</v>
      </c>
      <c r="F578" s="59">
        <f t="shared" si="25"/>
        <v>4.45</v>
      </c>
      <c r="G578" s="60">
        <f t="shared" si="26"/>
        <v>31.328000000000003</v>
      </c>
      <c r="H578" s="63">
        <f t="shared" si="27"/>
        <v>156.64000000000001</v>
      </c>
    </row>
    <row r="579" spans="1:8" s="62" customFormat="1" ht="36">
      <c r="A579" s="56" t="str">
        <f>IF((LEN('Copy paste to Here'!G583))&gt;5,((CONCATENATE('Copy paste to Here'!G583," &amp; ",'Copy paste to Here'!D583,"  &amp;  ",'Copy paste to Here'!E583))),"Empty Cell")</f>
        <v>PVD plated 316L steel endless nose ring, 0.6mm (22g) with inner diameter from 8mm to 10mm &amp; Color: Gold  &amp;  Length: 8mm</v>
      </c>
      <c r="B579" s="57" t="str">
        <f>'Copy paste to Here'!C583</f>
        <v>TEND</v>
      </c>
      <c r="C579" s="57" t="s">
        <v>1397</v>
      </c>
      <c r="D579" s="58">
        <f>Invoice!B583</f>
        <v>10</v>
      </c>
      <c r="E579" s="59">
        <f>'Shipping Invoice'!J583*$N$1</f>
        <v>0.79</v>
      </c>
      <c r="F579" s="59">
        <f t="shared" si="25"/>
        <v>7.9</v>
      </c>
      <c r="G579" s="60">
        <f t="shared" si="26"/>
        <v>27.808000000000003</v>
      </c>
      <c r="H579" s="63">
        <f t="shared" si="27"/>
        <v>278.08000000000004</v>
      </c>
    </row>
    <row r="580" spans="1:8" s="62" customFormat="1" ht="36">
      <c r="A580" s="56" t="str">
        <f>IF((LEN('Copy paste to Here'!G584))&gt;5,((CONCATENATE('Copy paste to Here'!G584," &amp; ",'Copy paste to Here'!D584,"  &amp;  ",'Copy paste to Here'!E584))),"Empty Cell")</f>
        <v>PVD plated 316L steel endless nose ring, 0.6mm (22g) with inner diameter from 8mm to 10mm &amp; Color: Gold  &amp;  Length: 10mm</v>
      </c>
      <c r="B580" s="57" t="str">
        <f>'Copy paste to Here'!C584</f>
        <v>TEND</v>
      </c>
      <c r="C580" s="57" t="s">
        <v>1397</v>
      </c>
      <c r="D580" s="58">
        <f>Invoice!B584</f>
        <v>10</v>
      </c>
      <c r="E580" s="59">
        <f>'Shipping Invoice'!J584*$N$1</f>
        <v>0.79</v>
      </c>
      <c r="F580" s="59">
        <f t="shared" si="25"/>
        <v>7.9</v>
      </c>
      <c r="G580" s="60">
        <f t="shared" si="26"/>
        <v>27.808000000000003</v>
      </c>
      <c r="H580" s="63">
        <f t="shared" si="27"/>
        <v>278.08000000000004</v>
      </c>
    </row>
    <row r="581" spans="1:8" s="62" customFormat="1" ht="36">
      <c r="A581" s="56" t="str">
        <f>IF((LEN('Copy paste to Here'!G585))&gt;5,((CONCATENATE('Copy paste to Here'!G585," &amp; ",'Copy paste to Here'!D585,"  &amp;  ",'Copy paste to Here'!E585))),"Empty Cell")</f>
        <v xml:space="preserve">316L steel Tragus Labret, 16g (1.2mm) with a tiny 2.5mm round base plate suitable for tragus piercings and a 2.5mm ball  &amp; Length: 8mm  &amp;  </v>
      </c>
      <c r="B581" s="57" t="str">
        <f>'Copy paste to Here'!C585</f>
        <v>TLBB25</v>
      </c>
      <c r="C581" s="57" t="s">
        <v>1400</v>
      </c>
      <c r="D581" s="58">
        <f>Invoice!B585</f>
        <v>20</v>
      </c>
      <c r="E581" s="59">
        <f>'Shipping Invoice'!J585*$N$1</f>
        <v>0.19</v>
      </c>
      <c r="F581" s="59">
        <f t="shared" si="25"/>
        <v>3.8</v>
      </c>
      <c r="G581" s="60">
        <f t="shared" si="26"/>
        <v>6.6880000000000006</v>
      </c>
      <c r="H581" s="63">
        <f t="shared" si="27"/>
        <v>133.76000000000002</v>
      </c>
    </row>
    <row r="582" spans="1:8" s="62" customFormat="1" ht="36">
      <c r="A582" s="56" t="str">
        <f>IF((LEN('Copy paste to Here'!G586))&gt;5,((CONCATENATE('Copy paste to Here'!G586," &amp; ",'Copy paste to Here'!D586,"  &amp;  ",'Copy paste to Here'!E586))),"Empty Cell")</f>
        <v xml:space="preserve">316L steel Tragus Labret, 16g (1.2mm) with a tiny 2.5mm round base plate suitable for tragus piercings and a 5mm ball  &amp; Length: 5mm  &amp;  </v>
      </c>
      <c r="B582" s="57" t="str">
        <f>'Copy paste to Here'!C586</f>
        <v>TLBB5S</v>
      </c>
      <c r="C582" s="57" t="s">
        <v>1403</v>
      </c>
      <c r="D582" s="58">
        <f>Invoice!B586</f>
        <v>20</v>
      </c>
      <c r="E582" s="59">
        <f>'Shipping Invoice'!J586*$N$1</f>
        <v>0.2</v>
      </c>
      <c r="F582" s="59">
        <f t="shared" si="25"/>
        <v>4</v>
      </c>
      <c r="G582" s="60">
        <f t="shared" si="26"/>
        <v>7.0400000000000009</v>
      </c>
      <c r="H582" s="63">
        <f t="shared" si="27"/>
        <v>140.80000000000001</v>
      </c>
    </row>
    <row r="583" spans="1:8" s="62" customFormat="1" ht="36">
      <c r="A583" s="56" t="str">
        <f>IF((LEN('Copy paste to Here'!G587))&gt;5,((CONCATENATE('Copy paste to Here'!G587," &amp; ",'Copy paste to Here'!D587,"  &amp;  ",'Copy paste to Here'!E587))),"Empty Cell")</f>
        <v xml:space="preserve">316L steel Tragus Labret, 16g (1.2mm) with a tiny 2.5mm round base plate suitable for tragus piercings and a 5mm ball  &amp; Length: 6mm  &amp;  </v>
      </c>
      <c r="B583" s="57" t="str">
        <f>'Copy paste to Here'!C587</f>
        <v>TLBB5S</v>
      </c>
      <c r="C583" s="57" t="s">
        <v>1403</v>
      </c>
      <c r="D583" s="58">
        <f>Invoice!B587</f>
        <v>20</v>
      </c>
      <c r="E583" s="59">
        <f>'Shipping Invoice'!J587*$N$1</f>
        <v>0.2</v>
      </c>
      <c r="F583" s="59">
        <f t="shared" si="25"/>
        <v>4</v>
      </c>
      <c r="G583" s="60">
        <f t="shared" si="26"/>
        <v>7.0400000000000009</v>
      </c>
      <c r="H583" s="63">
        <f t="shared" si="27"/>
        <v>140.80000000000001</v>
      </c>
    </row>
    <row r="584" spans="1:8" s="62" customFormat="1" ht="36">
      <c r="A584" s="56" t="str">
        <f>IF((LEN('Copy paste to Here'!G588))&gt;5,((CONCATENATE('Copy paste to Here'!G588," &amp; ",'Copy paste to Here'!D588,"  &amp;  ",'Copy paste to Here'!E588))),"Empty Cell")</f>
        <v xml:space="preserve">316L steel Tragus Labret, 16g (1.2mm) with a tiny 2.5mm round base plate suitable for tragus piercings and a 5mm ball  &amp; Length: 8mm  &amp;  </v>
      </c>
      <c r="B584" s="57" t="str">
        <f>'Copy paste to Here'!C588</f>
        <v>TLBB5S</v>
      </c>
      <c r="C584" s="57" t="s">
        <v>1403</v>
      </c>
      <c r="D584" s="58">
        <f>Invoice!B588</f>
        <v>20</v>
      </c>
      <c r="E584" s="59">
        <f>'Shipping Invoice'!J588*$N$1</f>
        <v>0.2</v>
      </c>
      <c r="F584" s="59">
        <f t="shared" si="25"/>
        <v>4</v>
      </c>
      <c r="G584" s="60">
        <f t="shared" si="26"/>
        <v>7.0400000000000009</v>
      </c>
      <c r="H584" s="63">
        <f t="shared" si="27"/>
        <v>140.80000000000001</v>
      </c>
    </row>
    <row r="585" spans="1:8" s="62" customFormat="1" ht="36">
      <c r="A585" s="56" t="str">
        <f>IF((LEN('Copy paste to Here'!G589))&gt;5,((CONCATENATE('Copy paste to Here'!G589," &amp; ",'Copy paste to Here'!D589,"  &amp;  ",'Copy paste to Here'!E589))),"Empty Cell")</f>
        <v xml:space="preserve">316L steel Tragus Labret, 16g (1.2mm) with a tiny 2.5mm round base plate suitable for tragus piercings and a 5mm ball  &amp; Length: 4mm  &amp;  </v>
      </c>
      <c r="B585" s="57" t="str">
        <f>'Copy paste to Here'!C589</f>
        <v>TLBB5S</v>
      </c>
      <c r="C585" s="57" t="s">
        <v>1403</v>
      </c>
      <c r="D585" s="58">
        <f>Invoice!B589</f>
        <v>20</v>
      </c>
      <c r="E585" s="59">
        <f>'Shipping Invoice'!J589*$N$1</f>
        <v>0.2</v>
      </c>
      <c r="F585" s="59">
        <f t="shared" si="25"/>
        <v>4</v>
      </c>
      <c r="G585" s="60">
        <f t="shared" si="26"/>
        <v>7.0400000000000009</v>
      </c>
      <c r="H585" s="63">
        <f t="shared" si="27"/>
        <v>140.80000000000001</v>
      </c>
    </row>
    <row r="586" spans="1:8" s="62" customFormat="1" ht="24">
      <c r="A586" s="56" t="str">
        <f>IF((LEN('Copy paste to Here'!G590))&gt;5,((CONCATENATE('Copy paste to Here'!G590," &amp; ",'Copy paste to Here'!D590,"  &amp;  ",'Copy paste to Here'!E590))),"Empty Cell")</f>
        <v xml:space="preserve">Black acrylic taper with hot printed cute stars pattern with double rubber O-rings &amp; Gauge: 6mm  &amp;  </v>
      </c>
      <c r="B586" s="57" t="str">
        <f>'Copy paste to Here'!C590</f>
        <v>TPAAR</v>
      </c>
      <c r="C586" s="57" t="s">
        <v>1407</v>
      </c>
      <c r="D586" s="58">
        <f>Invoice!B590</f>
        <v>6</v>
      </c>
      <c r="E586" s="59">
        <f>'Shipping Invoice'!J590*$N$1</f>
        <v>0.65</v>
      </c>
      <c r="F586" s="59">
        <f t="shared" si="25"/>
        <v>3.9000000000000004</v>
      </c>
      <c r="G586" s="60">
        <f t="shared" si="26"/>
        <v>22.880000000000003</v>
      </c>
      <c r="H586" s="63">
        <f t="shared" si="27"/>
        <v>137.28000000000003</v>
      </c>
    </row>
    <row r="587" spans="1:8" s="62" customFormat="1" ht="24">
      <c r="A587" s="56" t="str">
        <f>IF((LEN('Copy paste to Here'!G591))&gt;5,((CONCATENATE('Copy paste to Here'!G591," &amp; ",'Copy paste to Here'!D591,"  &amp;  ",'Copy paste to Here'!E591))),"Empty Cell")</f>
        <v xml:space="preserve">Black acrylic taper with hot printed cute stars pattern with double rubber O-rings &amp; Gauge: 10mm  &amp;  </v>
      </c>
      <c r="B587" s="57" t="str">
        <f>'Copy paste to Here'!C591</f>
        <v>TPAAR</v>
      </c>
      <c r="C587" s="57" t="s">
        <v>1409</v>
      </c>
      <c r="D587" s="58">
        <f>Invoice!B591</f>
        <v>6</v>
      </c>
      <c r="E587" s="59">
        <f>'Shipping Invoice'!J591*$N$1</f>
        <v>0.69</v>
      </c>
      <c r="F587" s="59">
        <f t="shared" si="25"/>
        <v>4.1399999999999997</v>
      </c>
      <c r="G587" s="60">
        <f t="shared" si="26"/>
        <v>24.288</v>
      </c>
      <c r="H587" s="63">
        <f t="shared" si="27"/>
        <v>145.72800000000001</v>
      </c>
    </row>
    <row r="588" spans="1:8" s="62" customFormat="1" ht="25.5">
      <c r="A588" s="56" t="str">
        <f>IF((LEN('Copy paste to Here'!G592))&gt;5,((CONCATENATE('Copy paste to Here'!G592," &amp; ",'Copy paste to Here'!D592,"  &amp;  ",'Copy paste to Here'!E592))),"Empty Cell")</f>
        <v xml:space="preserve">Black acrylic taper with hot printed cute stars pattern with double rubber O-rings &amp; Gauge: 12mm  &amp;  </v>
      </c>
      <c r="B588" s="57" t="str">
        <f>'Copy paste to Here'!C592</f>
        <v>TPAAR</v>
      </c>
      <c r="C588" s="57" t="s">
        <v>1410</v>
      </c>
      <c r="D588" s="58">
        <f>Invoice!B592</f>
        <v>6</v>
      </c>
      <c r="E588" s="59">
        <f>'Shipping Invoice'!J592*$N$1</f>
        <v>0.74</v>
      </c>
      <c r="F588" s="59">
        <f t="shared" si="25"/>
        <v>4.4399999999999995</v>
      </c>
      <c r="G588" s="60">
        <f t="shared" si="26"/>
        <v>26.048000000000002</v>
      </c>
      <c r="H588" s="63">
        <f t="shared" si="27"/>
        <v>156.28800000000001</v>
      </c>
    </row>
    <row r="589" spans="1:8" s="62" customFormat="1">
      <c r="A589" s="56" t="str">
        <f>IF((LEN('Copy paste to Here'!G593))&gt;5,((CONCATENATE('Copy paste to Here'!G593," &amp; ",'Copy paste to Here'!D593,"  &amp;  ",'Copy paste to Here'!E593))),"Empty Cell")</f>
        <v xml:space="preserve">Coconut wood taper with double rubber O-rings &amp; Gauge: 8mm  &amp;  </v>
      </c>
      <c r="B589" s="57" t="str">
        <f>'Copy paste to Here'!C593</f>
        <v>TPCOR</v>
      </c>
      <c r="C589" s="57" t="s">
        <v>1412</v>
      </c>
      <c r="D589" s="58">
        <f>Invoice!B593</f>
        <v>6</v>
      </c>
      <c r="E589" s="59">
        <f>'Shipping Invoice'!J593*$N$1</f>
        <v>1.19</v>
      </c>
      <c r="F589" s="59">
        <f t="shared" si="25"/>
        <v>7.14</v>
      </c>
      <c r="G589" s="60">
        <f t="shared" si="26"/>
        <v>41.887999999999998</v>
      </c>
      <c r="H589" s="63">
        <f t="shared" si="27"/>
        <v>251.32799999999997</v>
      </c>
    </row>
    <row r="590" spans="1:8" s="62" customFormat="1" ht="36">
      <c r="A590" s="56" t="str">
        <f>IF((LEN('Copy paste to Here'!G594))&gt;5,((CONCATENATE('Copy paste to Here'!G594," &amp; ",'Copy paste to Here'!D594,"  &amp;  ",'Copy paste to Here'!E594))),"Empty Cell")</f>
        <v>PVD plated surgical steel tragus barbell, 16g (1.2mm) with upper 4mm multi jewel ball and a lower 3mm plain steel ball &amp; Length: 6mm  &amp;  Color: Blue Anodized w/ Clear crystal</v>
      </c>
      <c r="B590" s="57" t="str">
        <f>'Copy paste to Here'!C594</f>
        <v>TRGT9</v>
      </c>
      <c r="C590" s="57" t="s">
        <v>1415</v>
      </c>
      <c r="D590" s="58">
        <f>Invoice!B594</f>
        <v>5</v>
      </c>
      <c r="E590" s="59">
        <f>'Shipping Invoice'!J594*$N$1</f>
        <v>1.2</v>
      </c>
      <c r="F590" s="59">
        <f t="shared" si="25"/>
        <v>6</v>
      </c>
      <c r="G590" s="60">
        <f t="shared" si="26"/>
        <v>42.24</v>
      </c>
      <c r="H590" s="63">
        <f t="shared" si="27"/>
        <v>211.20000000000002</v>
      </c>
    </row>
    <row r="591" spans="1:8" s="62" customFormat="1" ht="36">
      <c r="A591" s="56" t="str">
        <f>IF((LEN('Copy paste to Here'!G595))&gt;5,((CONCATENATE('Copy paste to Here'!G595," &amp; ",'Copy paste to Here'!D595,"  &amp;  ",'Copy paste to Here'!E595))),"Empty Cell")</f>
        <v xml:space="preserve">Rose gold plated surgical steel tragus piercing barbell, 16g (1.2mm) with 3mm frosted steel top ball and 3mm plain steel lower ball &amp; Length: 6mm  &amp;  </v>
      </c>
      <c r="B591" s="57" t="str">
        <f>'Copy paste to Here'!C595</f>
        <v>TRGTT34</v>
      </c>
      <c r="C591" s="57" t="s">
        <v>1419</v>
      </c>
      <c r="D591" s="58">
        <f>Invoice!B595</f>
        <v>10</v>
      </c>
      <c r="E591" s="59">
        <f>'Shipping Invoice'!J595*$N$1</f>
        <v>0.71</v>
      </c>
      <c r="F591" s="59">
        <f t="shared" si="25"/>
        <v>7.1</v>
      </c>
      <c r="G591" s="60">
        <f t="shared" si="26"/>
        <v>24.992000000000001</v>
      </c>
      <c r="H591" s="63">
        <f t="shared" si="27"/>
        <v>249.92000000000002</v>
      </c>
    </row>
    <row r="592" spans="1:8" s="62" customFormat="1" ht="24">
      <c r="A592" s="56" t="str">
        <f>IF((LEN('Copy paste to Here'!G596))&gt;5,((CONCATENATE('Copy paste to Here'!G596," &amp; ",'Copy paste to Here'!D596,"  &amp;  ",'Copy paste to Here'!E596))),"Empty Cell")</f>
        <v>Triangle shaped silicone double flared flesh tunnel &amp; Gauge: 10mm  &amp;  Color: Black</v>
      </c>
      <c r="B592" s="57" t="str">
        <f>'Copy paste to Here'!C596</f>
        <v>TRSI</v>
      </c>
      <c r="C592" s="57" t="s">
        <v>1422</v>
      </c>
      <c r="D592" s="58">
        <f>Invoice!B596</f>
        <v>10</v>
      </c>
      <c r="E592" s="59">
        <f>'Shipping Invoice'!J596*$N$1</f>
        <v>0.5</v>
      </c>
      <c r="F592" s="59">
        <f t="shared" si="25"/>
        <v>5</v>
      </c>
      <c r="G592" s="60">
        <f t="shared" si="26"/>
        <v>17.600000000000001</v>
      </c>
      <c r="H592" s="63">
        <f t="shared" si="27"/>
        <v>176</v>
      </c>
    </row>
    <row r="593" spans="1:8" s="62" customFormat="1" ht="60">
      <c r="A593" s="56" t="str">
        <f>IF((LEN('Copy paste to Here'!G597))&gt;5,((CONCATENATE('Copy paste to Here'!G597," &amp; ",'Copy paste to Here'!D597,"  &amp;  ",'Copy paste to Here'!E597))),"Empty Cell")</f>
        <v xml:space="preserve">High polished titanium G23 base part for dermal anchor, 14g (1.6mm) with surface piercing with three circular holes in the base plate and with a 16g (1.2mm) internal threading connector (this product only fits our dermal anchor top parts) &amp; Height: 2mm  &amp;  </v>
      </c>
      <c r="B593" s="57" t="str">
        <f>'Copy paste to Here'!C597</f>
        <v>TSA2</v>
      </c>
      <c r="C593" s="57" t="s">
        <v>1425</v>
      </c>
      <c r="D593" s="58">
        <f>Invoice!B597</f>
        <v>5</v>
      </c>
      <c r="E593" s="59">
        <f>'Shipping Invoice'!J597*$N$1</f>
        <v>2.4900000000000002</v>
      </c>
      <c r="F593" s="59">
        <f t="shared" si="25"/>
        <v>12.450000000000001</v>
      </c>
      <c r="G593" s="60">
        <f t="shared" si="26"/>
        <v>87.64800000000001</v>
      </c>
      <c r="H593" s="63">
        <f t="shared" si="27"/>
        <v>438.24000000000007</v>
      </c>
    </row>
    <row r="594" spans="1:8" s="62" customFormat="1" ht="60">
      <c r="A594" s="56" t="str">
        <f>IF((LEN('Copy paste to Here'!G598))&gt;5,((CONCATENATE('Copy paste to Here'!G598," &amp; ",'Copy paste to Here'!D598,"  &amp;  ",'Copy paste to Here'!E598))),"Empty Cell")</f>
        <v xml:space="preserve">High polished titanium G23 base part for dermal anchor, 14g (1.6mm) with surface piercing with three circular holes in the base plate and with a 16g (1.2mm) internal threading connector (this product only fits our dermal anchor top parts) &amp; Height: 2.5mm  &amp;  </v>
      </c>
      <c r="B594" s="57" t="str">
        <f>'Copy paste to Here'!C598</f>
        <v>TSA2</v>
      </c>
      <c r="C594" s="57" t="s">
        <v>1425</v>
      </c>
      <c r="D594" s="58">
        <f>Invoice!B598</f>
        <v>5</v>
      </c>
      <c r="E594" s="59">
        <f>'Shipping Invoice'!J598*$N$1</f>
        <v>2.4900000000000002</v>
      </c>
      <c r="F594" s="59">
        <f t="shared" si="25"/>
        <v>12.450000000000001</v>
      </c>
      <c r="G594" s="60">
        <f t="shared" si="26"/>
        <v>87.64800000000001</v>
      </c>
      <c r="H594" s="63">
        <f t="shared" si="27"/>
        <v>438.24000000000007</v>
      </c>
    </row>
    <row r="595" spans="1:8" s="62" customFormat="1" ht="60">
      <c r="A595" s="56" t="str">
        <f>IF((LEN('Copy paste to Here'!G599))&gt;5,((CONCATENATE('Copy paste to Here'!G599," &amp; ",'Copy paste to Here'!D599,"  &amp;  ",'Copy paste to Here'!E599))),"Empty Cell")</f>
        <v xml:space="preserve">High polished titanium G23 base part for dermal anchor, 14g (1.6mm) with surface piercing with a long hole and a circular holes in the base plate and with a 16g (1.2mm) internal threading connector (this product only fits our dermal anchor top parts) &amp; Height: 2.5mm  &amp;  </v>
      </c>
      <c r="B595" s="57" t="str">
        <f>'Copy paste to Here'!C599</f>
        <v>TSA3</v>
      </c>
      <c r="C595" s="57" t="s">
        <v>1430</v>
      </c>
      <c r="D595" s="58">
        <f>Invoice!B599</f>
        <v>5</v>
      </c>
      <c r="E595" s="59">
        <f>'Shipping Invoice'!J599*$N$1</f>
        <v>2.4900000000000002</v>
      </c>
      <c r="F595" s="59">
        <f t="shared" ref="F595:F658" si="28">D595*E595</f>
        <v>12.450000000000001</v>
      </c>
      <c r="G595" s="60">
        <f t="shared" ref="G595:G658" si="29">E595*$E$14</f>
        <v>87.64800000000001</v>
      </c>
      <c r="H595" s="63">
        <f t="shared" ref="H595:H658" si="30">D595*G595</f>
        <v>438.24000000000007</v>
      </c>
    </row>
    <row r="596" spans="1:8" s="62" customFormat="1" ht="36">
      <c r="A596" s="56" t="str">
        <f>IF((LEN('Copy paste to Here'!G600))&gt;5,((CONCATENATE('Copy paste to Here'!G600," &amp; ",'Copy paste to Here'!D600,"  &amp;  ",'Copy paste to Here'!E600))),"Empty Cell")</f>
        <v>High polished titanium G23 barbell, 1.6mm (14g) with 6mm upper bezel set jewel ball and lower 5mm plain titanium ball &amp; Length: 14mm  &amp;  Crystal Color: Clear</v>
      </c>
      <c r="B596" s="57" t="str">
        <f>'Copy paste to Here'!C600</f>
        <v>UBBC</v>
      </c>
      <c r="C596" s="57" t="s">
        <v>1433</v>
      </c>
      <c r="D596" s="58">
        <f>Invoice!B600</f>
        <v>20</v>
      </c>
      <c r="E596" s="59">
        <f>'Shipping Invoice'!J600*$N$1</f>
        <v>1.97</v>
      </c>
      <c r="F596" s="59">
        <f t="shared" si="28"/>
        <v>39.4</v>
      </c>
      <c r="G596" s="60">
        <f t="shared" si="29"/>
        <v>69.344000000000008</v>
      </c>
      <c r="H596" s="63">
        <f t="shared" si="30"/>
        <v>1386.88</v>
      </c>
    </row>
    <row r="597" spans="1:8" s="62" customFormat="1" ht="36">
      <c r="A597" s="56" t="str">
        <f>IF((LEN('Copy paste to Here'!G601))&gt;5,((CONCATENATE('Copy paste to Here'!G601," &amp; ",'Copy paste to Here'!D601,"  &amp;  ",'Copy paste to Here'!E601))),"Empty Cell")</f>
        <v>High polished titanium G23 barbell, 1.6mm (14g) with 6mm upper bezel set jewel ball and lower 5mm plain titanium ball &amp; Length: 14mm  &amp;  Crystal Color: Light Sapphire</v>
      </c>
      <c r="B597" s="57" t="str">
        <f>'Copy paste to Here'!C601</f>
        <v>UBBC</v>
      </c>
      <c r="C597" s="57" t="s">
        <v>1433</v>
      </c>
      <c r="D597" s="58">
        <f>Invoice!B601</f>
        <v>10</v>
      </c>
      <c r="E597" s="59">
        <f>'Shipping Invoice'!J601*$N$1</f>
        <v>1.97</v>
      </c>
      <c r="F597" s="59">
        <f t="shared" si="28"/>
        <v>19.7</v>
      </c>
      <c r="G597" s="60">
        <f t="shared" si="29"/>
        <v>69.344000000000008</v>
      </c>
      <c r="H597" s="63">
        <f t="shared" si="30"/>
        <v>693.44</v>
      </c>
    </row>
    <row r="598" spans="1:8" s="62" customFormat="1" ht="36">
      <c r="A598" s="56" t="str">
        <f>IF((LEN('Copy paste to Here'!G602))&gt;5,((CONCATENATE('Copy paste to Here'!G602," &amp; ",'Copy paste to Here'!D602,"  &amp;  ",'Copy paste to Here'!E602))),"Empty Cell")</f>
        <v>High polished titanium G23 barbell, 1.6mm (14g) with 6mm upper bezel set jewel ball and lower 5mm plain titanium ball &amp; Length: 16mm  &amp;  Crystal Color: Clear</v>
      </c>
      <c r="B598" s="57" t="str">
        <f>'Copy paste to Here'!C602</f>
        <v>UBBC</v>
      </c>
      <c r="C598" s="57" t="s">
        <v>1433</v>
      </c>
      <c r="D598" s="58">
        <f>Invoice!B602</f>
        <v>20</v>
      </c>
      <c r="E598" s="59">
        <f>'Shipping Invoice'!J602*$N$1</f>
        <v>1.97</v>
      </c>
      <c r="F598" s="59">
        <f t="shared" si="28"/>
        <v>39.4</v>
      </c>
      <c r="G598" s="60">
        <f t="shared" si="29"/>
        <v>69.344000000000008</v>
      </c>
      <c r="H598" s="63">
        <f t="shared" si="30"/>
        <v>1386.88</v>
      </c>
    </row>
    <row r="599" spans="1:8" s="62" customFormat="1" ht="36">
      <c r="A599" s="56" t="str">
        <f>IF((LEN('Copy paste to Here'!G603))&gt;5,((CONCATENATE('Copy paste to Here'!G603," &amp; ",'Copy paste to Here'!D603,"  &amp;  ",'Copy paste to Here'!E603))),"Empty Cell")</f>
        <v>High polished titanium G23 barbell, 1.6mm (14g) with 6mm upper bezel set jewel ball and lower 5mm plain titanium ball &amp; Length: 16mm  &amp;  Crystal Color: Light Sapphire</v>
      </c>
      <c r="B599" s="57" t="str">
        <f>'Copy paste to Here'!C603</f>
        <v>UBBC</v>
      </c>
      <c r="C599" s="57" t="s">
        <v>1433</v>
      </c>
      <c r="D599" s="58">
        <f>Invoice!B603</f>
        <v>10</v>
      </c>
      <c r="E599" s="59">
        <f>'Shipping Invoice'!J603*$N$1</f>
        <v>1.97</v>
      </c>
      <c r="F599" s="59">
        <f t="shared" si="28"/>
        <v>19.7</v>
      </c>
      <c r="G599" s="60">
        <f t="shared" si="29"/>
        <v>69.344000000000008</v>
      </c>
      <c r="H599" s="63">
        <f t="shared" si="30"/>
        <v>693.44</v>
      </c>
    </row>
    <row r="600" spans="1:8" s="62" customFormat="1" ht="36">
      <c r="A600" s="56" t="str">
        <f>IF((LEN('Copy paste to Here'!G604))&gt;5,((CONCATENATE('Copy paste to Here'!G604," &amp; ",'Copy paste to Here'!D604,"  &amp;  ",'Copy paste to Here'!E604))),"Empty Cell")</f>
        <v>High polished titanium G23 barbell, 1.6mm (14g) with 6mm upper bezel set jewel ball and lower 5mm plain titanium ball &amp; Length: 19mm  &amp;  Crystal Color: Clear</v>
      </c>
      <c r="B600" s="57" t="str">
        <f>'Copy paste to Here'!C604</f>
        <v>UBBC</v>
      </c>
      <c r="C600" s="57" t="s">
        <v>1433</v>
      </c>
      <c r="D600" s="58">
        <f>Invoice!B604</f>
        <v>10</v>
      </c>
      <c r="E600" s="59">
        <f>'Shipping Invoice'!J604*$N$1</f>
        <v>1.97</v>
      </c>
      <c r="F600" s="59">
        <f t="shared" si="28"/>
        <v>19.7</v>
      </c>
      <c r="G600" s="60">
        <f t="shared" si="29"/>
        <v>69.344000000000008</v>
      </c>
      <c r="H600" s="63">
        <f t="shared" si="30"/>
        <v>693.44</v>
      </c>
    </row>
    <row r="601" spans="1:8" s="62" customFormat="1" ht="24">
      <c r="A601" s="56" t="str">
        <f>IF((LEN('Copy paste to Here'!G605))&gt;5,((CONCATENATE('Copy paste to Here'!G605," &amp; ",'Copy paste to Here'!D605,"  &amp;  ",'Copy paste to Here'!E605))),"Empty Cell")</f>
        <v xml:space="preserve">High polished titanium G23 industrial barbell, 1.2mm (16g) with two 4mm balls &amp; Length: 32mm  &amp;  </v>
      </c>
      <c r="B601" s="57" t="str">
        <f>'Copy paste to Here'!C605</f>
        <v>UBBINDS</v>
      </c>
      <c r="C601" s="57" t="s">
        <v>1436</v>
      </c>
      <c r="D601" s="58">
        <f>Invoice!B605</f>
        <v>10</v>
      </c>
      <c r="E601" s="59">
        <f>'Shipping Invoice'!J605*$N$1</f>
        <v>1.4</v>
      </c>
      <c r="F601" s="59">
        <f t="shared" si="28"/>
        <v>14</v>
      </c>
      <c r="G601" s="60">
        <f t="shared" si="29"/>
        <v>49.28</v>
      </c>
      <c r="H601" s="63">
        <f t="shared" si="30"/>
        <v>492.8</v>
      </c>
    </row>
    <row r="602" spans="1:8" s="62" customFormat="1" ht="24">
      <c r="A602" s="56" t="str">
        <f>IF((LEN('Copy paste to Here'!G606))&gt;5,((CONCATENATE('Copy paste to Here'!G606," &amp; ",'Copy paste to Here'!D606,"  &amp;  ",'Copy paste to Here'!E606))),"Empty Cell")</f>
        <v xml:space="preserve">High polished titanium G23 industrial barbell, 1.2mm (16g) with two 4mm balls &amp; Length: 35mm  &amp;  </v>
      </c>
      <c r="B602" s="57" t="str">
        <f>'Copy paste to Here'!C606</f>
        <v>UBBINDS</v>
      </c>
      <c r="C602" s="57" t="s">
        <v>1436</v>
      </c>
      <c r="D602" s="58">
        <f>Invoice!B606</f>
        <v>10</v>
      </c>
      <c r="E602" s="59">
        <f>'Shipping Invoice'!J606*$N$1</f>
        <v>1.4</v>
      </c>
      <c r="F602" s="59">
        <f t="shared" si="28"/>
        <v>14</v>
      </c>
      <c r="G602" s="60">
        <f t="shared" si="29"/>
        <v>49.28</v>
      </c>
      <c r="H602" s="63">
        <f t="shared" si="30"/>
        <v>492.8</v>
      </c>
    </row>
    <row r="603" spans="1:8" s="62" customFormat="1" ht="24">
      <c r="A603" s="56" t="str">
        <f>IF((LEN('Copy paste to Here'!G607))&gt;5,((CONCATENATE('Copy paste to Here'!G607," &amp; ",'Copy paste to Here'!D607,"  &amp;  ",'Copy paste to Here'!E607))),"Empty Cell")</f>
        <v xml:space="preserve">High polished titanium G23 industrial barbell, 1.2mm (16g) with two 4mm balls &amp; Length: 38mm  &amp;  </v>
      </c>
      <c r="B603" s="57" t="str">
        <f>'Copy paste to Here'!C607</f>
        <v>UBBINDS</v>
      </c>
      <c r="C603" s="57" t="s">
        <v>1436</v>
      </c>
      <c r="D603" s="58">
        <f>Invoice!B607</f>
        <v>10</v>
      </c>
      <c r="E603" s="59">
        <f>'Shipping Invoice'!J607*$N$1</f>
        <v>1.4</v>
      </c>
      <c r="F603" s="59">
        <f t="shared" si="28"/>
        <v>14</v>
      </c>
      <c r="G603" s="60">
        <f t="shared" si="29"/>
        <v>49.28</v>
      </c>
      <c r="H603" s="63">
        <f t="shared" si="30"/>
        <v>492.8</v>
      </c>
    </row>
    <row r="604" spans="1:8" s="62" customFormat="1" ht="36">
      <c r="A604" s="56" t="str">
        <f>IF((LEN('Copy paste to Here'!G608))&gt;5,((CONCATENATE('Copy paste to Here'!G608," &amp; ",'Copy paste to Here'!D608,"  &amp;  ",'Copy paste to Here'!E608))),"Empty Cell")</f>
        <v xml:space="preserve">High polished titanium G23 industrial barbell, 1.6mm (14g) with two 5mm balls and round 1.5mm Cubic Zirconia (CZ) stones set on the barbell &amp; Length: 31mm  &amp;  </v>
      </c>
      <c r="B604" s="57" t="str">
        <f>'Copy paste to Here'!C608</f>
        <v>UBBINDZ</v>
      </c>
      <c r="C604" s="57" t="s">
        <v>1439</v>
      </c>
      <c r="D604" s="58">
        <f>Invoice!B608</f>
        <v>10</v>
      </c>
      <c r="E604" s="59">
        <f>'Shipping Invoice'!J608*$N$1</f>
        <v>3.69</v>
      </c>
      <c r="F604" s="59">
        <f t="shared" si="28"/>
        <v>36.9</v>
      </c>
      <c r="G604" s="60">
        <f t="shared" si="29"/>
        <v>129.88800000000001</v>
      </c>
      <c r="H604" s="63">
        <f t="shared" si="30"/>
        <v>1298.8800000000001</v>
      </c>
    </row>
    <row r="605" spans="1:8" s="62" customFormat="1" ht="36">
      <c r="A605" s="56" t="str">
        <f>IF((LEN('Copy paste to Here'!G609))&gt;5,((CONCATENATE('Copy paste to Here'!G609," &amp; ",'Copy paste to Here'!D609,"  &amp;  ",'Copy paste to Here'!E609))),"Empty Cell")</f>
        <v xml:space="preserve">High polished titanium G23 industrial barbell, 1.6mm (14g) with two 5mm balls and round 1.5mm Cubic Zirconia (CZ) stones set on the barbell &amp; Length: 38mm  &amp;  </v>
      </c>
      <c r="B605" s="57" t="str">
        <f>'Copy paste to Here'!C609</f>
        <v>UBBINDZ</v>
      </c>
      <c r="C605" s="57" t="s">
        <v>1442</v>
      </c>
      <c r="D605" s="58">
        <f>Invoice!B609</f>
        <v>10</v>
      </c>
      <c r="E605" s="59">
        <f>'Shipping Invoice'!J609*$N$1</f>
        <v>4.29</v>
      </c>
      <c r="F605" s="59">
        <f t="shared" si="28"/>
        <v>42.9</v>
      </c>
      <c r="G605" s="60">
        <f t="shared" si="29"/>
        <v>151.00800000000001</v>
      </c>
      <c r="H605" s="63">
        <f t="shared" si="30"/>
        <v>1510.0800000000002</v>
      </c>
    </row>
    <row r="606" spans="1:8" s="62" customFormat="1" ht="36">
      <c r="A606" s="56" t="str">
        <f>IF((LEN('Copy paste to Here'!G610))&gt;5,((CONCATENATE('Copy paste to Here'!G610," &amp; ",'Copy paste to Here'!D610,"  &amp;  ",'Copy paste to Here'!E610))),"Empty Cell")</f>
        <v xml:space="preserve">High polished titanium G23 industrial barbell, 1.6mm (14g) with two 5mm balls and round 1.5mm Cubic Zirconia (CZ) stones set on the barbell &amp; Length: 34mm  &amp;  </v>
      </c>
      <c r="B606" s="57" t="str">
        <f>'Copy paste to Here'!C610</f>
        <v>UBBINDZ</v>
      </c>
      <c r="C606" s="57" t="s">
        <v>1443</v>
      </c>
      <c r="D606" s="58">
        <f>Invoice!B610</f>
        <v>10</v>
      </c>
      <c r="E606" s="59">
        <f>'Shipping Invoice'!J610*$N$1</f>
        <v>4.09</v>
      </c>
      <c r="F606" s="59">
        <f t="shared" si="28"/>
        <v>40.9</v>
      </c>
      <c r="G606" s="60">
        <f t="shared" si="29"/>
        <v>143.96800000000002</v>
      </c>
      <c r="H606" s="63">
        <f t="shared" si="30"/>
        <v>1439.6800000000003</v>
      </c>
    </row>
    <row r="607" spans="1:8" s="62" customFormat="1" ht="36">
      <c r="A607" s="56" t="str">
        <f>IF((LEN('Copy paste to Here'!G611))&gt;5,((CONCATENATE('Copy paste to Here'!G611," &amp; ",'Copy paste to Here'!D611,"  &amp;  ",'Copy paste to Here'!E611))),"Empty Cell")</f>
        <v>Titanium G23 belly banana, 14g (1.6mm) with an 8mm bezel set jewel ball and an upper 5mm plain titanium ball &amp; Length: 8mm  &amp;  Crystal Color: Light Amethyst</v>
      </c>
      <c r="B607" s="57" t="str">
        <f>'Copy paste to Here'!C611</f>
        <v>UBN1CG</v>
      </c>
      <c r="C607" s="57" t="s">
        <v>1446</v>
      </c>
      <c r="D607" s="58">
        <f>Invoice!B611</f>
        <v>10</v>
      </c>
      <c r="E607" s="59">
        <f>'Shipping Invoice'!J611*$N$1</f>
        <v>1.99</v>
      </c>
      <c r="F607" s="59">
        <f t="shared" si="28"/>
        <v>19.899999999999999</v>
      </c>
      <c r="G607" s="60">
        <f t="shared" si="29"/>
        <v>70.048000000000002</v>
      </c>
      <c r="H607" s="63">
        <f t="shared" si="30"/>
        <v>700.48</v>
      </c>
    </row>
    <row r="608" spans="1:8" s="62" customFormat="1" ht="36">
      <c r="A608" s="56" t="str">
        <f>IF((LEN('Copy paste to Here'!G612))&gt;5,((CONCATENATE('Copy paste to Here'!G612," &amp; ",'Copy paste to Here'!D612,"  &amp;  ",'Copy paste to Here'!E612))),"Empty Cell")</f>
        <v>Titanium G23 belly banana, 14g (1.6mm) with an 8mm bezel set jewel ball and an upper 5mm plain titanium ball &amp; Length: 8mm  &amp;  Crystal Color: Jet</v>
      </c>
      <c r="B608" s="57" t="str">
        <f>'Copy paste to Here'!C612</f>
        <v>UBN1CG</v>
      </c>
      <c r="C608" s="57" t="s">
        <v>1446</v>
      </c>
      <c r="D608" s="58">
        <f>Invoice!B612</f>
        <v>10</v>
      </c>
      <c r="E608" s="59">
        <f>'Shipping Invoice'!J612*$N$1</f>
        <v>1.99</v>
      </c>
      <c r="F608" s="59">
        <f t="shared" si="28"/>
        <v>19.899999999999999</v>
      </c>
      <c r="G608" s="60">
        <f t="shared" si="29"/>
        <v>70.048000000000002</v>
      </c>
      <c r="H608" s="63">
        <f t="shared" si="30"/>
        <v>700.48</v>
      </c>
    </row>
    <row r="609" spans="1:8" s="62" customFormat="1" ht="36">
      <c r="A609" s="56" t="str">
        <f>IF((LEN('Copy paste to Here'!G613))&gt;5,((CONCATENATE('Copy paste to Here'!G613," &amp; ",'Copy paste to Here'!D613,"  &amp;  ",'Copy paste to Here'!E613))),"Empty Cell")</f>
        <v>Titanium G23 belly banana, 14g (1.6mm) with an 8mm bezel set jewel ball and an upper 5mm plain titanium ball &amp; Length: 10mm  &amp;  Crystal Color: Clear</v>
      </c>
      <c r="B609" s="57" t="str">
        <f>'Copy paste to Here'!C613</f>
        <v>UBN1CG</v>
      </c>
      <c r="C609" s="57" t="s">
        <v>1446</v>
      </c>
      <c r="D609" s="58">
        <f>Invoice!B613</f>
        <v>20</v>
      </c>
      <c r="E609" s="59">
        <f>'Shipping Invoice'!J613*$N$1</f>
        <v>1.99</v>
      </c>
      <c r="F609" s="59">
        <f t="shared" si="28"/>
        <v>39.799999999999997</v>
      </c>
      <c r="G609" s="60">
        <f t="shared" si="29"/>
        <v>70.048000000000002</v>
      </c>
      <c r="H609" s="63">
        <f t="shared" si="30"/>
        <v>1400.96</v>
      </c>
    </row>
    <row r="610" spans="1:8" s="62" customFormat="1" ht="36">
      <c r="A610" s="56" t="str">
        <f>IF((LEN('Copy paste to Here'!G614))&gt;5,((CONCATENATE('Copy paste to Here'!G614," &amp; ",'Copy paste to Here'!D614,"  &amp;  ",'Copy paste to Here'!E614))),"Empty Cell")</f>
        <v>Titanium G23 belly banana, 14g (1.6mm) with an 8mm bezel set jewel ball and an upper 5mm plain titanium ball &amp; Length: 10mm  &amp;  Crystal Color: Light Amethyst</v>
      </c>
      <c r="B610" s="57" t="str">
        <f>'Copy paste to Here'!C614</f>
        <v>UBN1CG</v>
      </c>
      <c r="C610" s="57" t="s">
        <v>1446</v>
      </c>
      <c r="D610" s="58">
        <f>Invoice!B614</f>
        <v>10</v>
      </c>
      <c r="E610" s="59">
        <f>'Shipping Invoice'!J614*$N$1</f>
        <v>1.99</v>
      </c>
      <c r="F610" s="59">
        <f t="shared" si="28"/>
        <v>19.899999999999999</v>
      </c>
      <c r="G610" s="60">
        <f t="shared" si="29"/>
        <v>70.048000000000002</v>
      </c>
      <c r="H610" s="63">
        <f t="shared" si="30"/>
        <v>700.48</v>
      </c>
    </row>
    <row r="611" spans="1:8" s="62" customFormat="1" ht="36">
      <c r="A611" s="56" t="str">
        <f>IF((LEN('Copy paste to Here'!G615))&gt;5,((CONCATENATE('Copy paste to Here'!G615," &amp; ",'Copy paste to Here'!D615,"  &amp;  ",'Copy paste to Here'!E615))),"Empty Cell")</f>
        <v>Titanium G23 belly banana, 14g (1.6mm) with an 8mm bezel set jewel ball and an upper 5mm plain titanium ball &amp; Length: 12mm  &amp;  Crystal Color: Clear</v>
      </c>
      <c r="B611" s="57" t="str">
        <f>'Copy paste to Here'!C615</f>
        <v>UBN1CG</v>
      </c>
      <c r="C611" s="57" t="s">
        <v>1446</v>
      </c>
      <c r="D611" s="58">
        <f>Invoice!B615</f>
        <v>20</v>
      </c>
      <c r="E611" s="59">
        <f>'Shipping Invoice'!J615*$N$1</f>
        <v>1.99</v>
      </c>
      <c r="F611" s="59">
        <f t="shared" si="28"/>
        <v>39.799999999999997</v>
      </c>
      <c r="G611" s="60">
        <f t="shared" si="29"/>
        <v>70.048000000000002</v>
      </c>
      <c r="H611" s="63">
        <f t="shared" si="30"/>
        <v>1400.96</v>
      </c>
    </row>
    <row r="612" spans="1:8" s="62" customFormat="1" ht="24">
      <c r="A612" s="56" t="str">
        <f>IF((LEN('Copy paste to Here'!G616))&gt;5,((CONCATENATE('Copy paste to Here'!G616," &amp; ",'Copy paste to Here'!D616,"  &amp;  ",'Copy paste to Here'!E616))),"Empty Cell")</f>
        <v xml:space="preserve">High polished titanium G23 circular barbell, 1.6mm (14g) with two 3mm balls &amp; Length: 8mm  &amp;  </v>
      </c>
      <c r="B612" s="57" t="str">
        <f>'Copy paste to Here'!C616</f>
        <v>UCBB3</v>
      </c>
      <c r="C612" s="57" t="s">
        <v>1449</v>
      </c>
      <c r="D612" s="58">
        <f>Invoice!B616</f>
        <v>10</v>
      </c>
      <c r="E612" s="59">
        <f>'Shipping Invoice'!J616*$N$1</f>
        <v>1.17</v>
      </c>
      <c r="F612" s="59">
        <f t="shared" si="28"/>
        <v>11.7</v>
      </c>
      <c r="G612" s="60">
        <f t="shared" si="29"/>
        <v>41.183999999999997</v>
      </c>
      <c r="H612" s="63">
        <f t="shared" si="30"/>
        <v>411.84</v>
      </c>
    </row>
    <row r="613" spans="1:8" s="62" customFormat="1" ht="24">
      <c r="A613" s="56" t="str">
        <f>IF((LEN('Copy paste to Here'!G617))&gt;5,((CONCATENATE('Copy paste to Here'!G617," &amp; ",'Copy paste to Here'!D617,"  &amp;  ",'Copy paste to Here'!E617))),"Empty Cell")</f>
        <v xml:space="preserve">High polished titanium G23 circular barbell, 1.6mm (14g) with two 3mm balls &amp; Length: 14mm  &amp;  </v>
      </c>
      <c r="B613" s="57" t="str">
        <f>'Copy paste to Here'!C617</f>
        <v>UCBB3</v>
      </c>
      <c r="C613" s="57" t="s">
        <v>1449</v>
      </c>
      <c r="D613" s="58">
        <f>Invoice!B617</f>
        <v>10</v>
      </c>
      <c r="E613" s="59">
        <f>'Shipping Invoice'!J617*$N$1</f>
        <v>1.17</v>
      </c>
      <c r="F613" s="59">
        <f t="shared" si="28"/>
        <v>11.7</v>
      </c>
      <c r="G613" s="60">
        <f t="shared" si="29"/>
        <v>41.183999999999997</v>
      </c>
      <c r="H613" s="63">
        <f t="shared" si="30"/>
        <v>411.84</v>
      </c>
    </row>
    <row r="614" spans="1:8" s="62" customFormat="1" ht="24">
      <c r="A614" s="56" t="str">
        <f>IF((LEN('Copy paste to Here'!G618))&gt;5,((CONCATENATE('Copy paste to Here'!G618," &amp; ",'Copy paste to Here'!D618,"  &amp;  ",'Copy paste to Here'!E618))),"Empty Cell")</f>
        <v xml:space="preserve">High polished titanium G23 industrial barbell, 1.6mm (14g) with two 4mm balls &amp; Length: 35mm  &amp;  </v>
      </c>
      <c r="B614" s="57" t="str">
        <f>'Copy paste to Here'!C618</f>
        <v>UINDB4</v>
      </c>
      <c r="C614" s="57" t="s">
        <v>1452</v>
      </c>
      <c r="D614" s="58">
        <f>Invoice!B618</f>
        <v>10</v>
      </c>
      <c r="E614" s="59">
        <f>'Shipping Invoice'!J618*$N$1</f>
        <v>1.39</v>
      </c>
      <c r="F614" s="59">
        <f t="shared" si="28"/>
        <v>13.899999999999999</v>
      </c>
      <c r="G614" s="60">
        <f t="shared" si="29"/>
        <v>48.927999999999997</v>
      </c>
      <c r="H614" s="63">
        <f t="shared" si="30"/>
        <v>489.28</v>
      </c>
    </row>
    <row r="615" spans="1:8" s="62" customFormat="1" ht="24">
      <c r="A615" s="56" t="str">
        <f>IF((LEN('Copy paste to Here'!G619))&gt;5,((CONCATENATE('Copy paste to Here'!G619," &amp; ",'Copy paste to Here'!D619,"  &amp;  ",'Copy paste to Here'!E619))),"Empty Cell")</f>
        <v xml:space="preserve">Titanium G23 labret, 16g (1.2mm) with a 4mm ball &amp; Length: 5mm  &amp;  </v>
      </c>
      <c r="B615" s="57" t="str">
        <f>'Copy paste to Here'!C619</f>
        <v>ULB4S</v>
      </c>
      <c r="C615" s="57" t="s">
        <v>1455</v>
      </c>
      <c r="D615" s="58">
        <f>Invoice!B619</f>
        <v>10</v>
      </c>
      <c r="E615" s="59">
        <f>'Shipping Invoice'!J619*$N$1</f>
        <v>1.04</v>
      </c>
      <c r="F615" s="59">
        <f t="shared" si="28"/>
        <v>10.4</v>
      </c>
      <c r="G615" s="60">
        <f t="shared" si="29"/>
        <v>36.608000000000004</v>
      </c>
      <c r="H615" s="63">
        <f t="shared" si="30"/>
        <v>366.08000000000004</v>
      </c>
    </row>
    <row r="616" spans="1:8" s="62" customFormat="1" ht="24">
      <c r="A616" s="56" t="str">
        <f>IF((LEN('Copy paste to Here'!G620))&gt;5,((CONCATENATE('Copy paste to Here'!G620," &amp; ",'Copy paste to Here'!D620,"  &amp;  ",'Copy paste to Here'!E620))),"Empty Cell")</f>
        <v xml:space="preserve">Titanium G23 labret, 16g (1.2mm) with a 4mm ball &amp; Length: 6mm  &amp;  </v>
      </c>
      <c r="B616" s="57" t="str">
        <f>'Copy paste to Here'!C620</f>
        <v>ULB4S</v>
      </c>
      <c r="C616" s="57" t="s">
        <v>1455</v>
      </c>
      <c r="D616" s="58">
        <f>Invoice!B620</f>
        <v>10</v>
      </c>
      <c r="E616" s="59">
        <f>'Shipping Invoice'!J620*$N$1</f>
        <v>1.04</v>
      </c>
      <c r="F616" s="59">
        <f t="shared" si="28"/>
        <v>10.4</v>
      </c>
      <c r="G616" s="60">
        <f t="shared" si="29"/>
        <v>36.608000000000004</v>
      </c>
      <c r="H616" s="63">
        <f t="shared" si="30"/>
        <v>366.08000000000004</v>
      </c>
    </row>
    <row r="617" spans="1:8" s="62" customFormat="1" ht="24">
      <c r="A617" s="56" t="str">
        <f>IF((LEN('Copy paste to Here'!G621))&gt;5,((CONCATENATE('Copy paste to Here'!G621," &amp; ",'Copy paste to Here'!D621,"  &amp;  ",'Copy paste to Here'!E621))),"Empty Cell")</f>
        <v xml:space="preserve">Titanium G23 labret, 16g (1.2mm) with a 4mm ball &amp; Length: 7mm  &amp;  </v>
      </c>
      <c r="B617" s="57" t="str">
        <f>'Copy paste to Here'!C621</f>
        <v>ULB4S</v>
      </c>
      <c r="C617" s="57" t="s">
        <v>1455</v>
      </c>
      <c r="D617" s="58">
        <f>Invoice!B621</f>
        <v>10</v>
      </c>
      <c r="E617" s="59">
        <f>'Shipping Invoice'!J621*$N$1</f>
        <v>1.04</v>
      </c>
      <c r="F617" s="59">
        <f t="shared" si="28"/>
        <v>10.4</v>
      </c>
      <c r="G617" s="60">
        <f t="shared" si="29"/>
        <v>36.608000000000004</v>
      </c>
      <c r="H617" s="63">
        <f t="shared" si="30"/>
        <v>366.08000000000004</v>
      </c>
    </row>
    <row r="618" spans="1:8" s="62" customFormat="1" ht="24">
      <c r="A618" s="56" t="str">
        <f>IF((LEN('Copy paste to Here'!G622))&gt;5,((CONCATENATE('Copy paste to Here'!G622," &amp; ",'Copy paste to Here'!D622,"  &amp;  ",'Copy paste to Here'!E622))),"Empty Cell")</f>
        <v xml:space="preserve">Titanium G23 labret, 16g (1.2mm) with a 4mm ball &amp; Length: 8mm  &amp;  </v>
      </c>
      <c r="B618" s="57" t="str">
        <f>'Copy paste to Here'!C622</f>
        <v>ULB4S</v>
      </c>
      <c r="C618" s="57" t="s">
        <v>1455</v>
      </c>
      <c r="D618" s="58">
        <f>Invoice!B622</f>
        <v>10</v>
      </c>
      <c r="E618" s="59">
        <f>'Shipping Invoice'!J622*$N$1</f>
        <v>1.04</v>
      </c>
      <c r="F618" s="59">
        <f t="shared" si="28"/>
        <v>10.4</v>
      </c>
      <c r="G618" s="60">
        <f t="shared" si="29"/>
        <v>36.608000000000004</v>
      </c>
      <c r="H618" s="63">
        <f t="shared" si="30"/>
        <v>366.08000000000004</v>
      </c>
    </row>
    <row r="619" spans="1:8" s="62" customFormat="1" ht="24">
      <c r="A619" s="56" t="str">
        <f>IF((LEN('Copy paste to Here'!G623))&gt;5,((CONCATENATE('Copy paste to Here'!G623," &amp; ",'Copy paste to Here'!D623,"  &amp;  ",'Copy paste to Here'!E623))),"Empty Cell")</f>
        <v xml:space="preserve">Titanium G23 labret, 16g (1.2mm) with a 4mm ball &amp; Length: 9mm  &amp;  </v>
      </c>
      <c r="B619" s="57" t="str">
        <f>'Copy paste to Here'!C623</f>
        <v>ULB4S</v>
      </c>
      <c r="C619" s="57" t="s">
        <v>1455</v>
      </c>
      <c r="D619" s="58">
        <f>Invoice!B623</f>
        <v>10</v>
      </c>
      <c r="E619" s="59">
        <f>'Shipping Invoice'!J623*$N$1</f>
        <v>1.04</v>
      </c>
      <c r="F619" s="59">
        <f t="shared" si="28"/>
        <v>10.4</v>
      </c>
      <c r="G619" s="60">
        <f t="shared" si="29"/>
        <v>36.608000000000004</v>
      </c>
      <c r="H619" s="63">
        <f t="shared" si="30"/>
        <v>366.08000000000004</v>
      </c>
    </row>
    <row r="620" spans="1:8" s="62" customFormat="1" ht="24">
      <c r="A620" s="56" t="str">
        <f>IF((LEN('Copy paste to Here'!G624))&gt;5,((CONCATENATE('Copy paste to Here'!G624," &amp; ",'Copy paste to Here'!D624,"  &amp;  ",'Copy paste to Here'!E624))),"Empty Cell")</f>
        <v xml:space="preserve">Titanium G23 labret, 16g (1.2mm) with a 4mm ball &amp; Length: 11mm  &amp;  </v>
      </c>
      <c r="B620" s="57" t="str">
        <f>'Copy paste to Here'!C624</f>
        <v>ULB4S</v>
      </c>
      <c r="C620" s="57" t="s">
        <v>1455</v>
      </c>
      <c r="D620" s="58">
        <f>Invoice!B624</f>
        <v>10</v>
      </c>
      <c r="E620" s="59">
        <f>'Shipping Invoice'!J624*$N$1</f>
        <v>1.04</v>
      </c>
      <c r="F620" s="59">
        <f t="shared" si="28"/>
        <v>10.4</v>
      </c>
      <c r="G620" s="60">
        <f t="shared" si="29"/>
        <v>36.608000000000004</v>
      </c>
      <c r="H620" s="63">
        <f t="shared" si="30"/>
        <v>366.08000000000004</v>
      </c>
    </row>
    <row r="621" spans="1:8" s="62" customFormat="1" ht="24">
      <c r="A621" s="56" t="str">
        <f>IF((LEN('Copy paste to Here'!G625))&gt;5,((CONCATENATE('Copy paste to Here'!G625," &amp; ",'Copy paste to Here'!D625,"  &amp;  ",'Copy paste to Here'!E625))),"Empty Cell")</f>
        <v xml:space="preserve">Titanium G23 labret, 16g (1.2mm) with a 4mm ball &amp; Length: 16mm  &amp;  </v>
      </c>
      <c r="B621" s="57" t="str">
        <f>'Copy paste to Here'!C625</f>
        <v>ULB4S</v>
      </c>
      <c r="C621" s="57" t="s">
        <v>1455</v>
      </c>
      <c r="D621" s="58">
        <f>Invoice!B625</f>
        <v>10</v>
      </c>
      <c r="E621" s="59">
        <f>'Shipping Invoice'!J625*$N$1</f>
        <v>1.04</v>
      </c>
      <c r="F621" s="59">
        <f t="shared" si="28"/>
        <v>10.4</v>
      </c>
      <c r="G621" s="60">
        <f t="shared" si="29"/>
        <v>36.608000000000004</v>
      </c>
      <c r="H621" s="63">
        <f t="shared" si="30"/>
        <v>366.08000000000004</v>
      </c>
    </row>
    <row r="622" spans="1:8" s="62" customFormat="1" ht="24">
      <c r="A622" s="56" t="str">
        <f>IF((LEN('Copy paste to Here'!G626))&gt;5,((CONCATENATE('Copy paste to Here'!G626," &amp; ",'Copy paste to Here'!D626,"  &amp;  ",'Copy paste to Here'!E626))),"Empty Cell")</f>
        <v xml:space="preserve">Titanium G23 labret, 16g (1.2mm) with a 4mm ball &amp; Length: 4mm  &amp;  </v>
      </c>
      <c r="B622" s="57" t="str">
        <f>'Copy paste to Here'!C626</f>
        <v>ULB4S</v>
      </c>
      <c r="C622" s="57" t="s">
        <v>1455</v>
      </c>
      <c r="D622" s="58">
        <f>Invoice!B626</f>
        <v>10</v>
      </c>
      <c r="E622" s="59">
        <f>'Shipping Invoice'!J626*$N$1</f>
        <v>1.04</v>
      </c>
      <c r="F622" s="59">
        <f t="shared" si="28"/>
        <v>10.4</v>
      </c>
      <c r="G622" s="60">
        <f t="shared" si="29"/>
        <v>36.608000000000004</v>
      </c>
      <c r="H622" s="63">
        <f t="shared" si="30"/>
        <v>366.08000000000004</v>
      </c>
    </row>
    <row r="623" spans="1:8" s="62" customFormat="1" ht="24">
      <c r="A623" s="56" t="str">
        <f>IF((LEN('Copy paste to Here'!G627))&gt;5,((CONCATENATE('Copy paste to Here'!G627," &amp; ",'Copy paste to Here'!D627,"  &amp;  ",'Copy paste to Here'!E627))),"Empty Cell")</f>
        <v>Titanium G23 labret, 16g (1.2mm) with a 3mm bezel set jewel ball &amp; Length: 16mm  &amp;  Crystal Color: Clear</v>
      </c>
      <c r="B623" s="57" t="str">
        <f>'Copy paste to Here'!C627</f>
        <v>ULBC3</v>
      </c>
      <c r="C623" s="57" t="s">
        <v>1458</v>
      </c>
      <c r="D623" s="58">
        <f>Invoice!B627</f>
        <v>10</v>
      </c>
      <c r="E623" s="59">
        <f>'Shipping Invoice'!J627*$N$1</f>
        <v>1.24</v>
      </c>
      <c r="F623" s="59">
        <f t="shared" si="28"/>
        <v>12.4</v>
      </c>
      <c r="G623" s="60">
        <f t="shared" si="29"/>
        <v>43.648000000000003</v>
      </c>
      <c r="H623" s="63">
        <f t="shared" si="30"/>
        <v>436.48</v>
      </c>
    </row>
    <row r="624" spans="1:8" s="62" customFormat="1" ht="24">
      <c r="A624" s="56" t="str">
        <f>IF((LEN('Copy paste to Here'!G628))&gt;5,((CONCATENATE('Copy paste to Here'!G628," &amp; ",'Copy paste to Here'!D628,"  &amp;  ",'Copy paste to Here'!E628))),"Empty Cell")</f>
        <v>Titanium G23 labret, 16g (1.2mm) with a 3mm bezel set jewel ball &amp; Length: 16mm  &amp;  Crystal Color: AB</v>
      </c>
      <c r="B624" s="57" t="str">
        <f>'Copy paste to Here'!C628</f>
        <v>ULBC3</v>
      </c>
      <c r="C624" s="57" t="s">
        <v>1458</v>
      </c>
      <c r="D624" s="58">
        <f>Invoice!B628</f>
        <v>10</v>
      </c>
      <c r="E624" s="59">
        <f>'Shipping Invoice'!J628*$N$1</f>
        <v>1.24</v>
      </c>
      <c r="F624" s="59">
        <f t="shared" si="28"/>
        <v>12.4</v>
      </c>
      <c r="G624" s="60">
        <f t="shared" si="29"/>
        <v>43.648000000000003</v>
      </c>
      <c r="H624" s="63">
        <f t="shared" si="30"/>
        <v>436.48</v>
      </c>
    </row>
    <row r="625" spans="1:8" s="62" customFormat="1" ht="24">
      <c r="A625" s="56" t="str">
        <f>IF((LEN('Copy paste to Here'!G629))&gt;5,((CONCATENATE('Copy paste to Here'!G629," &amp; ",'Copy paste to Here'!D629,"  &amp;  ",'Copy paste to Here'!E629))),"Empty Cell")</f>
        <v>Titanium G23 labret, 16g (1.2mm) with a 3mm bezel set jewel ball &amp; Length: 16mm  &amp;  Crystal Color: Rose</v>
      </c>
      <c r="B625" s="57" t="str">
        <f>'Copy paste to Here'!C629</f>
        <v>ULBC3</v>
      </c>
      <c r="C625" s="57" t="s">
        <v>1458</v>
      </c>
      <c r="D625" s="58">
        <f>Invoice!B629</f>
        <v>10</v>
      </c>
      <c r="E625" s="59">
        <f>'Shipping Invoice'!J629*$N$1</f>
        <v>1.24</v>
      </c>
      <c r="F625" s="59">
        <f t="shared" si="28"/>
        <v>12.4</v>
      </c>
      <c r="G625" s="60">
        <f t="shared" si="29"/>
        <v>43.648000000000003</v>
      </c>
      <c r="H625" s="63">
        <f t="shared" si="30"/>
        <v>436.48</v>
      </c>
    </row>
    <row r="626" spans="1:8" s="62" customFormat="1" ht="24">
      <c r="A626" s="56" t="str">
        <f>IF((LEN('Copy paste to Here'!G630))&gt;5,((CONCATENATE('Copy paste to Here'!G630," &amp; ",'Copy paste to Here'!D630,"  &amp;  ",'Copy paste to Here'!E630))),"Empty Cell")</f>
        <v>Titanium G23 labret, 16g (1.2mm) with a 3mm bezel set jewel ball &amp; Length: 16mm  &amp;  Crystal Color: Light Sapphire</v>
      </c>
      <c r="B626" s="57" t="str">
        <f>'Copy paste to Here'!C630</f>
        <v>ULBC3</v>
      </c>
      <c r="C626" s="57" t="s">
        <v>1458</v>
      </c>
      <c r="D626" s="58">
        <f>Invoice!B630</f>
        <v>10</v>
      </c>
      <c r="E626" s="59">
        <f>'Shipping Invoice'!J630*$N$1</f>
        <v>1.24</v>
      </c>
      <c r="F626" s="59">
        <f t="shared" si="28"/>
        <v>12.4</v>
      </c>
      <c r="G626" s="60">
        <f t="shared" si="29"/>
        <v>43.648000000000003</v>
      </c>
      <c r="H626" s="63">
        <f t="shared" si="30"/>
        <v>436.48</v>
      </c>
    </row>
    <row r="627" spans="1:8" s="62" customFormat="1" ht="24">
      <c r="A627" s="56" t="str">
        <f>IF((LEN('Copy paste to Here'!G631))&gt;5,((CONCATENATE('Copy paste to Here'!G631," &amp; ",'Copy paste to Here'!D631,"  &amp;  ",'Copy paste to Here'!E631))),"Empty Cell")</f>
        <v>Titanium G23 labret, 16g (1.2mm) with a 3mm bezel set jewel ball &amp; Length: 16mm  &amp;  Crystal Color: Sapphire</v>
      </c>
      <c r="B627" s="57" t="str">
        <f>'Copy paste to Here'!C631</f>
        <v>ULBC3</v>
      </c>
      <c r="C627" s="57" t="s">
        <v>1458</v>
      </c>
      <c r="D627" s="58">
        <f>Invoice!B631</f>
        <v>10</v>
      </c>
      <c r="E627" s="59">
        <f>'Shipping Invoice'!J631*$N$1</f>
        <v>1.24</v>
      </c>
      <c r="F627" s="59">
        <f t="shared" si="28"/>
        <v>12.4</v>
      </c>
      <c r="G627" s="60">
        <f t="shared" si="29"/>
        <v>43.648000000000003</v>
      </c>
      <c r="H627" s="63">
        <f t="shared" si="30"/>
        <v>436.48</v>
      </c>
    </row>
    <row r="628" spans="1:8" s="62" customFormat="1" ht="24">
      <c r="A628" s="56" t="str">
        <f>IF((LEN('Copy paste to Here'!G632))&gt;5,((CONCATENATE('Copy paste to Here'!G632," &amp; ",'Copy paste to Here'!D632,"  &amp;  ",'Copy paste to Here'!E632))),"Empty Cell")</f>
        <v>Titanium G23 labret, 16g (1.2mm) with a 3mm bezel set jewel ball &amp; Length: 16mm  &amp;  Crystal Color: Aquamarine</v>
      </c>
      <c r="B628" s="57" t="str">
        <f>'Copy paste to Here'!C632</f>
        <v>ULBC3</v>
      </c>
      <c r="C628" s="57" t="s">
        <v>1458</v>
      </c>
      <c r="D628" s="58">
        <f>Invoice!B632</f>
        <v>10</v>
      </c>
      <c r="E628" s="59">
        <f>'Shipping Invoice'!J632*$N$1</f>
        <v>1.24</v>
      </c>
      <c r="F628" s="59">
        <f t="shared" si="28"/>
        <v>12.4</v>
      </c>
      <c r="G628" s="60">
        <f t="shared" si="29"/>
        <v>43.648000000000003</v>
      </c>
      <c r="H628" s="63">
        <f t="shared" si="30"/>
        <v>436.48</v>
      </c>
    </row>
    <row r="629" spans="1:8" s="62" customFormat="1" ht="24">
      <c r="A629" s="56" t="str">
        <f>IF((LEN('Copy paste to Here'!G633))&gt;5,((CONCATENATE('Copy paste to Here'!G633," &amp; ",'Copy paste to Here'!D633,"  &amp;  ",'Copy paste to Here'!E633))),"Empty Cell")</f>
        <v>Titanium G23 labret, 16g (1.2mm) with a 3mm bezel set jewel ball &amp; Length: 16mm  &amp;  Crystal Color: Blue Zircon</v>
      </c>
      <c r="B629" s="57" t="str">
        <f>'Copy paste to Here'!C633</f>
        <v>ULBC3</v>
      </c>
      <c r="C629" s="57" t="s">
        <v>1458</v>
      </c>
      <c r="D629" s="58">
        <f>Invoice!B633</f>
        <v>10</v>
      </c>
      <c r="E629" s="59">
        <f>'Shipping Invoice'!J633*$N$1</f>
        <v>1.24</v>
      </c>
      <c r="F629" s="59">
        <f t="shared" si="28"/>
        <v>12.4</v>
      </c>
      <c r="G629" s="60">
        <f t="shared" si="29"/>
        <v>43.648000000000003</v>
      </c>
      <c r="H629" s="63">
        <f t="shared" si="30"/>
        <v>436.48</v>
      </c>
    </row>
    <row r="630" spans="1:8" s="62" customFormat="1" ht="24">
      <c r="A630" s="56" t="str">
        <f>IF((LEN('Copy paste to Here'!G634))&gt;5,((CONCATENATE('Copy paste to Here'!G634," &amp; ",'Copy paste to Here'!D634,"  &amp;  ",'Copy paste to Here'!E634))),"Empty Cell")</f>
        <v>Titanium G23 labret, 16g (1.2mm) with a 3mm bezel set jewel ball &amp; Length: 16mm  &amp;  Crystal Color: Light Amethyst</v>
      </c>
      <c r="B630" s="57" t="str">
        <f>'Copy paste to Here'!C634</f>
        <v>ULBC3</v>
      </c>
      <c r="C630" s="57" t="s">
        <v>1458</v>
      </c>
      <c r="D630" s="58">
        <f>Invoice!B634</f>
        <v>10</v>
      </c>
      <c r="E630" s="59">
        <f>'Shipping Invoice'!J634*$N$1</f>
        <v>1.24</v>
      </c>
      <c r="F630" s="59">
        <f t="shared" si="28"/>
        <v>12.4</v>
      </c>
      <c r="G630" s="60">
        <f t="shared" si="29"/>
        <v>43.648000000000003</v>
      </c>
      <c r="H630" s="63">
        <f t="shared" si="30"/>
        <v>436.48</v>
      </c>
    </row>
    <row r="631" spans="1:8" s="62" customFormat="1" ht="24">
      <c r="A631" s="56" t="str">
        <f>IF((LEN('Copy paste to Here'!G635))&gt;5,((CONCATENATE('Copy paste to Here'!G635," &amp; ",'Copy paste to Here'!D635,"  &amp;  ",'Copy paste to Here'!E635))),"Empty Cell")</f>
        <v>Titanium G23 labret, 16g (1.2mm) with a 3mm bezel set jewel ball &amp; Length: 16mm  &amp;  Crystal Color: Jet</v>
      </c>
      <c r="B631" s="57" t="str">
        <f>'Copy paste to Here'!C635</f>
        <v>ULBC3</v>
      </c>
      <c r="C631" s="57" t="s">
        <v>1458</v>
      </c>
      <c r="D631" s="58">
        <f>Invoice!B635</f>
        <v>10</v>
      </c>
      <c r="E631" s="59">
        <f>'Shipping Invoice'!J635*$N$1</f>
        <v>1.24</v>
      </c>
      <c r="F631" s="59">
        <f t="shared" si="28"/>
        <v>12.4</v>
      </c>
      <c r="G631" s="60">
        <f t="shared" si="29"/>
        <v>43.648000000000003</v>
      </c>
      <c r="H631" s="63">
        <f t="shared" si="30"/>
        <v>436.48</v>
      </c>
    </row>
    <row r="632" spans="1:8" s="62" customFormat="1" ht="24">
      <c r="A632" s="56" t="str">
        <f>IF((LEN('Copy paste to Here'!G636))&gt;5,((CONCATENATE('Copy paste to Here'!G636," &amp; ",'Copy paste to Here'!D636,"  &amp;  ",'Copy paste to Here'!E636))),"Empty Cell")</f>
        <v>Titanium G23 labret, 16g (1.2mm) with a 3mm bezel set jewel ball &amp; Length: 16mm  &amp;  Crystal Color: Light Siam</v>
      </c>
      <c r="B632" s="57" t="str">
        <f>'Copy paste to Here'!C636</f>
        <v>ULBC3</v>
      </c>
      <c r="C632" s="57" t="s">
        <v>1458</v>
      </c>
      <c r="D632" s="58">
        <f>Invoice!B636</f>
        <v>10</v>
      </c>
      <c r="E632" s="59">
        <f>'Shipping Invoice'!J636*$N$1</f>
        <v>1.24</v>
      </c>
      <c r="F632" s="59">
        <f t="shared" si="28"/>
        <v>12.4</v>
      </c>
      <c r="G632" s="60">
        <f t="shared" si="29"/>
        <v>43.648000000000003</v>
      </c>
      <c r="H632" s="63">
        <f t="shared" si="30"/>
        <v>436.48</v>
      </c>
    </row>
    <row r="633" spans="1:8" s="62" customFormat="1" ht="24">
      <c r="A633" s="56" t="str">
        <f>IF((LEN('Copy paste to Here'!G637))&gt;5,((CONCATENATE('Copy paste to Here'!G637," &amp; ",'Copy paste to Here'!D637,"  &amp;  ",'Copy paste to Here'!E637))),"Empty Cell")</f>
        <v>Titanium G23 labret, 16g (1.2mm) with a 3mm bezel set jewel ball &amp; Length: 16mm  &amp;  Crystal Color: Peridot</v>
      </c>
      <c r="B633" s="57" t="str">
        <f>'Copy paste to Here'!C637</f>
        <v>ULBC3</v>
      </c>
      <c r="C633" s="57" t="s">
        <v>1458</v>
      </c>
      <c r="D633" s="58">
        <f>Invoice!B637</f>
        <v>10</v>
      </c>
      <c r="E633" s="59">
        <f>'Shipping Invoice'!J637*$N$1</f>
        <v>1.24</v>
      </c>
      <c r="F633" s="59">
        <f t="shared" si="28"/>
        <v>12.4</v>
      </c>
      <c r="G633" s="60">
        <f t="shared" si="29"/>
        <v>43.648000000000003</v>
      </c>
      <c r="H633" s="63">
        <f t="shared" si="30"/>
        <v>436.48</v>
      </c>
    </row>
    <row r="634" spans="1:8" s="62" customFormat="1" ht="48">
      <c r="A634" s="56" t="str">
        <f>IF((LEN('Copy paste to Here'!G638))&gt;5,((CONCATENATE('Copy paste to Here'!G638," &amp; ",'Copy paste to Here'!D638,"  &amp;  ",'Copy paste to Here'!E638))),"Empty Cell")</f>
        <v>High polished titanium G23 belly banana with 5mm ball, 14g (1.6mm) with a brass 8mm round prong set Cubic Zirconia (CZ) stone and a dangling 8mm round Cubic Zirconia (CZ) stone &amp; Length: 8mm  &amp;  Cz Color: Clear</v>
      </c>
      <c r="B634" s="57" t="str">
        <f>'Copy paste to Here'!C638</f>
        <v>UMCDZ407</v>
      </c>
      <c r="C634" s="57" t="s">
        <v>1461</v>
      </c>
      <c r="D634" s="58">
        <f>Invoice!B638</f>
        <v>10</v>
      </c>
      <c r="E634" s="59">
        <f>'Shipping Invoice'!J638*$N$1</f>
        <v>2.77</v>
      </c>
      <c r="F634" s="59">
        <f t="shared" si="28"/>
        <v>27.7</v>
      </c>
      <c r="G634" s="60">
        <f t="shared" si="29"/>
        <v>97.504000000000005</v>
      </c>
      <c r="H634" s="63">
        <f t="shared" si="30"/>
        <v>975.04000000000008</v>
      </c>
    </row>
    <row r="635" spans="1:8" s="62" customFormat="1" ht="48">
      <c r="A635" s="56" t="str">
        <f>IF((LEN('Copy paste to Here'!G639))&gt;5,((CONCATENATE('Copy paste to Here'!G639," &amp; ",'Copy paste to Here'!D639,"  &amp;  ",'Copy paste to Here'!E639))),"Empty Cell")</f>
        <v>High polished titanium G23 belly banana with 5mm ball, 14g (1.6mm) with a brass 8mm round prong set Cubic Zirconia (CZ) stone and a dangling 8mm round Cubic Zirconia (CZ) stone &amp; Length: 12mm  &amp;  Cz Color: Lavender</v>
      </c>
      <c r="B635" s="57" t="str">
        <f>'Copy paste to Here'!C639</f>
        <v>UMCDZ407</v>
      </c>
      <c r="C635" s="57" t="s">
        <v>1461</v>
      </c>
      <c r="D635" s="58">
        <f>Invoice!B639</f>
        <v>5</v>
      </c>
      <c r="E635" s="59">
        <f>'Shipping Invoice'!J639*$N$1</f>
        <v>2.77</v>
      </c>
      <c r="F635" s="59">
        <f t="shared" si="28"/>
        <v>13.85</v>
      </c>
      <c r="G635" s="60">
        <f t="shared" si="29"/>
        <v>97.504000000000005</v>
      </c>
      <c r="H635" s="63">
        <f t="shared" si="30"/>
        <v>487.52000000000004</v>
      </c>
    </row>
    <row r="636" spans="1:8" s="62" customFormat="1" ht="48">
      <c r="A636" s="56" t="str">
        <f>IF((LEN('Copy paste to Here'!G640))&gt;5,((CONCATENATE('Copy paste to Here'!G640," &amp; ",'Copy paste to Here'!D640,"  &amp;  ",'Copy paste to Here'!E640))),"Empty Cell")</f>
        <v>High polished titanium G23 belly banana with 5mm ball, 14g (1.6mm) with a brass 8mm round prong set Cubic Zirconia (CZ) stone and a dangling 8mm round Cubic Zirconia (CZ) stone &amp; Length: 14mm  &amp;  Cz Color: Clear</v>
      </c>
      <c r="B636" s="57" t="str">
        <f>'Copy paste to Here'!C640</f>
        <v>UMCDZ407</v>
      </c>
      <c r="C636" s="57" t="s">
        <v>1461</v>
      </c>
      <c r="D636" s="58">
        <f>Invoice!B640</f>
        <v>5</v>
      </c>
      <c r="E636" s="59">
        <f>'Shipping Invoice'!J640*$N$1</f>
        <v>2.77</v>
      </c>
      <c r="F636" s="59">
        <f t="shared" si="28"/>
        <v>13.85</v>
      </c>
      <c r="G636" s="60">
        <f t="shared" si="29"/>
        <v>97.504000000000005</v>
      </c>
      <c r="H636" s="63">
        <f t="shared" si="30"/>
        <v>487.52000000000004</v>
      </c>
    </row>
    <row r="637" spans="1:8" s="62" customFormat="1" ht="24">
      <c r="A637" s="56" t="str">
        <f>IF((LEN('Copy paste to Here'!G641))&gt;5,((CONCATENATE('Copy paste to Here'!G641," &amp; ",'Copy paste to Here'!D641,"  &amp;  ",'Copy paste to Here'!E641))),"Empty Cell")</f>
        <v xml:space="preserve">Titanium G23 nose bone, 18g (1mm) with bezel set round crystal top &amp; Crystal Color: Light Amethyst  &amp;  </v>
      </c>
      <c r="B637" s="57" t="str">
        <f>'Copy paste to Here'!C641</f>
        <v>UNBC</v>
      </c>
      <c r="C637" s="57" t="s">
        <v>1464</v>
      </c>
      <c r="D637" s="58">
        <f>Invoice!B641</f>
        <v>10</v>
      </c>
      <c r="E637" s="59">
        <f>'Shipping Invoice'!J641*$N$1</f>
        <v>0.99</v>
      </c>
      <c r="F637" s="59">
        <f t="shared" si="28"/>
        <v>9.9</v>
      </c>
      <c r="G637" s="60">
        <f t="shared" si="29"/>
        <v>34.847999999999999</v>
      </c>
      <c r="H637" s="63">
        <f t="shared" si="30"/>
        <v>348.48</v>
      </c>
    </row>
    <row r="638" spans="1:8" s="62" customFormat="1" ht="24">
      <c r="A638" s="56" t="str">
        <f>IF((LEN('Copy paste to Here'!G642))&gt;5,((CONCATENATE('Copy paste to Here'!G642," &amp; ",'Copy paste to Here'!D642,"  &amp;  ",'Copy paste to Here'!E642))),"Empty Cell")</f>
        <v xml:space="preserve">Titanium G23 nose bone, 18g (1mm) with bezel set round crystal top &amp; Crystal Color: Amethyst  &amp;  </v>
      </c>
      <c r="B638" s="57" t="str">
        <f>'Copy paste to Here'!C642</f>
        <v>UNBC</v>
      </c>
      <c r="C638" s="57" t="s">
        <v>1464</v>
      </c>
      <c r="D638" s="58">
        <f>Invoice!B642</f>
        <v>10</v>
      </c>
      <c r="E638" s="59">
        <f>'Shipping Invoice'!J642*$N$1</f>
        <v>0.99</v>
      </c>
      <c r="F638" s="59">
        <f t="shared" si="28"/>
        <v>9.9</v>
      </c>
      <c r="G638" s="60">
        <f t="shared" si="29"/>
        <v>34.847999999999999</v>
      </c>
      <c r="H638" s="63">
        <f t="shared" si="30"/>
        <v>348.48</v>
      </c>
    </row>
    <row r="639" spans="1:8" s="62" customFormat="1" ht="24">
      <c r="A639" s="56" t="str">
        <f>IF((LEN('Copy paste to Here'!G643))&gt;5,((CONCATENATE('Copy paste to Here'!G643," &amp; ",'Copy paste to Here'!D643,"  &amp;  ",'Copy paste to Here'!E643))),"Empty Cell")</f>
        <v xml:space="preserve">Titanium G23 nose bone, 18g (1mm) with bezel set round crystal top &amp; Crystal Color: Peridot  &amp;  </v>
      </c>
      <c r="B639" s="57" t="str">
        <f>'Copy paste to Here'!C643</f>
        <v>UNBC</v>
      </c>
      <c r="C639" s="57" t="s">
        <v>1464</v>
      </c>
      <c r="D639" s="58">
        <f>Invoice!B643</f>
        <v>10</v>
      </c>
      <c r="E639" s="59">
        <f>'Shipping Invoice'!J643*$N$1</f>
        <v>0.99</v>
      </c>
      <c r="F639" s="59">
        <f t="shared" si="28"/>
        <v>9.9</v>
      </c>
      <c r="G639" s="60">
        <f t="shared" si="29"/>
        <v>34.847999999999999</v>
      </c>
      <c r="H639" s="63">
        <f t="shared" si="30"/>
        <v>348.48</v>
      </c>
    </row>
    <row r="640" spans="1:8" s="62" customFormat="1" ht="24">
      <c r="A640" s="56" t="str">
        <f>IF((LEN('Copy paste to Here'!G644))&gt;5,((CONCATENATE('Copy paste to Here'!G644," &amp; ",'Copy paste to Here'!D644,"  &amp;  ",'Copy paste to Here'!E644))),"Empty Cell")</f>
        <v xml:space="preserve">High polished titanium G23 nose screw, 0.8mm (20g) with a 1.5mm ball shaped top &amp;   &amp;  </v>
      </c>
      <c r="B640" s="57" t="str">
        <f>'Copy paste to Here'!C644</f>
        <v>UNSB15</v>
      </c>
      <c r="C640" s="57" t="s">
        <v>1467</v>
      </c>
      <c r="D640" s="58">
        <f>Invoice!B644</f>
        <v>10</v>
      </c>
      <c r="E640" s="59">
        <f>'Shipping Invoice'!J644*$N$1</f>
        <v>0.79</v>
      </c>
      <c r="F640" s="59">
        <f t="shared" si="28"/>
        <v>7.9</v>
      </c>
      <c r="G640" s="60">
        <f t="shared" si="29"/>
        <v>27.808000000000003</v>
      </c>
      <c r="H640" s="63">
        <f t="shared" si="30"/>
        <v>278.08000000000004</v>
      </c>
    </row>
    <row r="641" spans="1:8" s="62" customFormat="1" ht="24">
      <c r="A641" s="56" t="str">
        <f>IF((LEN('Copy paste to Here'!G645))&gt;5,((CONCATENATE('Copy paste to Here'!G645," &amp; ",'Copy paste to Here'!D645,"  &amp;  ",'Copy paste to Here'!E645))),"Empty Cell")</f>
        <v xml:space="preserve">High polished titanium G23 nose screw, 1mm (18g) with 2.5mm bezel set color round crystal &amp; Crystal Color: Clear  &amp;  </v>
      </c>
      <c r="B641" s="57" t="str">
        <f>'Copy paste to Here'!C645</f>
        <v>UNSC</v>
      </c>
      <c r="C641" s="57" t="s">
        <v>1470</v>
      </c>
      <c r="D641" s="58">
        <f>Invoice!B645</f>
        <v>10</v>
      </c>
      <c r="E641" s="59">
        <f>'Shipping Invoice'!J645*$N$1</f>
        <v>1.1200000000000001</v>
      </c>
      <c r="F641" s="59">
        <f t="shared" si="28"/>
        <v>11.200000000000001</v>
      </c>
      <c r="G641" s="60">
        <f t="shared" si="29"/>
        <v>39.424000000000007</v>
      </c>
      <c r="H641" s="63">
        <f t="shared" si="30"/>
        <v>394.24000000000007</v>
      </c>
    </row>
    <row r="642" spans="1:8" s="62" customFormat="1" ht="24">
      <c r="A642" s="56" t="str">
        <f>IF((LEN('Copy paste to Here'!G646))&gt;5,((CONCATENATE('Copy paste to Here'!G646," &amp; ",'Copy paste to Here'!D646,"  &amp;  ",'Copy paste to Here'!E646))),"Empty Cell")</f>
        <v xml:space="preserve">High polished titanium G23 nose screw, 1mm (18g) with 2.5mm bezel set color round crystal &amp; Crystal Color: Light Sapphire  &amp;  </v>
      </c>
      <c r="B642" s="57" t="str">
        <f>'Copy paste to Here'!C646</f>
        <v>UNSC</v>
      </c>
      <c r="C642" s="57" t="s">
        <v>1470</v>
      </c>
      <c r="D642" s="58">
        <f>Invoice!B646</f>
        <v>10</v>
      </c>
      <c r="E642" s="59">
        <f>'Shipping Invoice'!J646*$N$1</f>
        <v>1.1200000000000001</v>
      </c>
      <c r="F642" s="59">
        <f t="shared" si="28"/>
        <v>11.200000000000001</v>
      </c>
      <c r="G642" s="60">
        <f t="shared" si="29"/>
        <v>39.424000000000007</v>
      </c>
      <c r="H642" s="63">
        <f t="shared" si="30"/>
        <v>394.24000000000007</v>
      </c>
    </row>
    <row r="643" spans="1:8" s="62" customFormat="1" ht="24">
      <c r="A643" s="56" t="str">
        <f>IF((LEN('Copy paste to Here'!G647))&gt;5,((CONCATENATE('Copy paste to Here'!G647," &amp; ",'Copy paste to Here'!D647,"  &amp;  ",'Copy paste to Here'!E647))),"Empty Cell")</f>
        <v xml:space="preserve">High polished titanium G23 nose screw, 1mm (18g) with 2.5mm bezel set color round crystal &amp; Crystal Color: Aquamarine  &amp;  </v>
      </c>
      <c r="B643" s="57" t="str">
        <f>'Copy paste to Here'!C647</f>
        <v>UNSC</v>
      </c>
      <c r="C643" s="57" t="s">
        <v>1470</v>
      </c>
      <c r="D643" s="58">
        <f>Invoice!B647</f>
        <v>10</v>
      </c>
      <c r="E643" s="59">
        <f>'Shipping Invoice'!J647*$N$1</f>
        <v>1.1200000000000001</v>
      </c>
      <c r="F643" s="59">
        <f t="shared" si="28"/>
        <v>11.200000000000001</v>
      </c>
      <c r="G643" s="60">
        <f t="shared" si="29"/>
        <v>39.424000000000007</v>
      </c>
      <c r="H643" s="63">
        <f t="shared" si="30"/>
        <v>394.24000000000007</v>
      </c>
    </row>
    <row r="644" spans="1:8" s="62" customFormat="1" ht="36">
      <c r="A644" s="56" t="str">
        <f>IF((LEN('Copy paste to Here'!G648))&gt;5,((CONCATENATE('Copy paste to Here'!G648," &amp; ",'Copy paste to Here'!D648,"  &amp;  ",'Copy paste to Here'!E648))),"Empty Cell")</f>
        <v xml:space="preserve">First time tongue piercing kit of Titanium G23 including 3 pcs of 14g (1.6mm) barbell with a length of 5/8'', 3/4'' and 7/8'' (16/19/22mm) and two 6mm balls &amp;   &amp;  </v>
      </c>
      <c r="B644" s="57" t="str">
        <f>'Copy paste to Here'!C648</f>
        <v>USET05</v>
      </c>
      <c r="C644" s="57" t="s">
        <v>1473</v>
      </c>
      <c r="D644" s="58">
        <f>Invoice!B648</f>
        <v>5</v>
      </c>
      <c r="E644" s="59">
        <f>'Shipping Invoice'!J648*$N$1</f>
        <v>2.35</v>
      </c>
      <c r="F644" s="59">
        <f t="shared" si="28"/>
        <v>11.75</v>
      </c>
      <c r="G644" s="60">
        <f t="shared" si="29"/>
        <v>82.720000000000013</v>
      </c>
      <c r="H644" s="63">
        <f t="shared" si="30"/>
        <v>413.60000000000008</v>
      </c>
    </row>
    <row r="645" spans="1:8" s="62" customFormat="1" ht="36">
      <c r="A645" s="56" t="str">
        <f>IF((LEN('Copy paste to Here'!G649))&gt;5,((CONCATENATE('Copy paste to Here'!G649," &amp; ",'Copy paste to Here'!D649,"  &amp;  ",'Copy paste to Here'!E649))),"Empty Cell")</f>
        <v xml:space="preserve">High polished titanium G23 hinged segment ring, 1.2mm (16g) with side facing CNC set Cubic Zirconia (CZ) stones at the side, inner diameter from 6mm to 10mm &amp; Length: 8mm  &amp;  </v>
      </c>
      <c r="B645" s="57" t="str">
        <f>'Copy paste to Here'!C649</f>
        <v>USGSH11</v>
      </c>
      <c r="C645" s="57" t="s">
        <v>1475</v>
      </c>
      <c r="D645" s="58">
        <f>Invoice!B649</f>
        <v>5</v>
      </c>
      <c r="E645" s="59">
        <f>'Shipping Invoice'!J649*$N$1</f>
        <v>7.34</v>
      </c>
      <c r="F645" s="59">
        <f t="shared" si="28"/>
        <v>36.700000000000003</v>
      </c>
      <c r="G645" s="60">
        <f t="shared" si="29"/>
        <v>258.36799999999999</v>
      </c>
      <c r="H645" s="63">
        <f t="shared" si="30"/>
        <v>1291.8399999999999</v>
      </c>
    </row>
    <row r="646" spans="1:8" s="62" customFormat="1" ht="36">
      <c r="A646" s="56" t="str">
        <f>IF((LEN('Copy paste to Here'!G650))&gt;5,((CONCATENATE('Copy paste to Here'!G650," &amp; ",'Copy paste to Here'!D650,"  &amp;  ",'Copy paste to Here'!E650))),"Empty Cell")</f>
        <v xml:space="preserve">High polished titanium G23 hinged segment ring, 1.2mm (16g) with side facing CNC set Cubic Zirconia (CZ) stones at the side, inner diameter from 6mm to 10mm &amp; Length: 9mm  &amp;  </v>
      </c>
      <c r="B646" s="57" t="str">
        <f>'Copy paste to Here'!C650</f>
        <v>USGSH11</v>
      </c>
      <c r="C646" s="57" t="s">
        <v>1477</v>
      </c>
      <c r="D646" s="58">
        <f>Invoice!B650</f>
        <v>5</v>
      </c>
      <c r="E646" s="59">
        <f>'Shipping Invoice'!J650*$N$1</f>
        <v>7.74</v>
      </c>
      <c r="F646" s="59">
        <f t="shared" si="28"/>
        <v>38.700000000000003</v>
      </c>
      <c r="G646" s="60">
        <f t="shared" si="29"/>
        <v>272.44800000000004</v>
      </c>
      <c r="H646" s="63">
        <f t="shared" si="30"/>
        <v>1362.2400000000002</v>
      </c>
    </row>
    <row r="647" spans="1:8" s="62" customFormat="1" ht="36">
      <c r="A647" s="56" t="str">
        <f>IF((LEN('Copy paste to Here'!G651))&gt;5,((CONCATENATE('Copy paste to Here'!G651," &amp; ",'Copy paste to Here'!D651,"  &amp;  ",'Copy paste to Here'!E651))),"Empty Cell")</f>
        <v>PVD plated titanium G23 hinged segment ring, 1.2mm (16g) with side facing CNC set Cubic Zirconia (CZ) stones at the side, inner diameter from 6mm to 10mm &amp; Length: 6mm  &amp;  Color: Rainbow</v>
      </c>
      <c r="B647" s="57" t="str">
        <f>'Copy paste to Here'!C651</f>
        <v>USGTSH11</v>
      </c>
      <c r="C647" s="57" t="s">
        <v>1479</v>
      </c>
      <c r="D647" s="58">
        <f>Invoice!B651</f>
        <v>2</v>
      </c>
      <c r="E647" s="59">
        <f>'Shipping Invoice'!J651*$N$1</f>
        <v>7.29</v>
      </c>
      <c r="F647" s="59">
        <f t="shared" si="28"/>
        <v>14.58</v>
      </c>
      <c r="G647" s="60">
        <f t="shared" si="29"/>
        <v>256.608</v>
      </c>
      <c r="H647" s="63">
        <f t="shared" si="30"/>
        <v>513.21600000000001</v>
      </c>
    </row>
    <row r="648" spans="1:8" s="62" customFormat="1" ht="36">
      <c r="A648" s="56" t="str">
        <f>IF((LEN('Copy paste to Here'!G652))&gt;5,((CONCATENATE('Copy paste to Here'!G652," &amp; ",'Copy paste to Here'!D652,"  &amp;  ",'Copy paste to Here'!E652))),"Empty Cell")</f>
        <v>PVD plated titanium G23 hinged segment ring, 1.2mm (16g) with side facing CNC set Cubic Zirconia (CZ) stones at the side, inner diameter from 6mm to 10mm &amp; Length: 8mm  &amp;  Color: Rainbow</v>
      </c>
      <c r="B648" s="57" t="str">
        <f>'Copy paste to Here'!C652</f>
        <v>USGTSH11</v>
      </c>
      <c r="C648" s="57" t="s">
        <v>1481</v>
      </c>
      <c r="D648" s="58">
        <f>Invoice!B652</f>
        <v>2</v>
      </c>
      <c r="E648" s="59">
        <f>'Shipping Invoice'!J652*$N$1</f>
        <v>7.74</v>
      </c>
      <c r="F648" s="59">
        <f t="shared" si="28"/>
        <v>15.48</v>
      </c>
      <c r="G648" s="60">
        <f t="shared" si="29"/>
        <v>272.44800000000004</v>
      </c>
      <c r="H648" s="63">
        <f t="shared" si="30"/>
        <v>544.89600000000007</v>
      </c>
    </row>
    <row r="649" spans="1:8" s="62" customFormat="1" ht="36">
      <c r="A649" s="56" t="str">
        <f>IF((LEN('Copy paste to Here'!G653))&gt;5,((CONCATENATE('Copy paste to Here'!G653," &amp; ",'Copy paste to Here'!D653,"  &amp;  ",'Copy paste to Here'!E653))),"Empty Cell")</f>
        <v>925 Silver septum clicker with a 14g (1.6mm) 316L steel closure bar with a small prong set CZ stones &amp; Length: 6mm  &amp;  Cz Color: Rose</v>
      </c>
      <c r="B649" s="57" t="str">
        <f>'Copy paste to Here'!C653</f>
        <v>VSEPC14</v>
      </c>
      <c r="C649" s="57" t="s">
        <v>1483</v>
      </c>
      <c r="D649" s="58">
        <f>Invoice!B653</f>
        <v>3</v>
      </c>
      <c r="E649" s="59">
        <f>'Shipping Invoice'!J653*$N$1</f>
        <v>8.07</v>
      </c>
      <c r="F649" s="59">
        <f t="shared" si="28"/>
        <v>24.21</v>
      </c>
      <c r="G649" s="60">
        <f t="shared" si="29"/>
        <v>284.06400000000002</v>
      </c>
      <c r="H649" s="63">
        <f t="shared" si="30"/>
        <v>852.19200000000001</v>
      </c>
    </row>
    <row r="650" spans="1:8" s="62" customFormat="1" ht="36">
      <c r="A650" s="56" t="str">
        <f>IF((LEN('Copy paste to Here'!G654))&gt;5,((CONCATENATE('Copy paste to Here'!G654," &amp; ",'Copy paste to Here'!D654,"  &amp;  ",'Copy paste to Here'!E654))),"Empty Cell")</f>
        <v>925 Silver septum clicker with a 14g (1.6mm) 316L steel closure bar with 3 big CZ stones and 4 small CZ stone &amp; Length: 8mm  &amp;  Cz Color: Clear</v>
      </c>
      <c r="B650" s="57" t="str">
        <f>'Copy paste to Here'!C654</f>
        <v>VSEPH14</v>
      </c>
      <c r="C650" s="57" t="s">
        <v>1486</v>
      </c>
      <c r="D650" s="58">
        <f>Invoice!B654</f>
        <v>2</v>
      </c>
      <c r="E650" s="59">
        <f>'Shipping Invoice'!J654*$N$1</f>
        <v>8.2200000000000006</v>
      </c>
      <c r="F650" s="59">
        <f t="shared" si="28"/>
        <v>16.440000000000001</v>
      </c>
      <c r="G650" s="60">
        <f t="shared" si="29"/>
        <v>289.34400000000005</v>
      </c>
      <c r="H650" s="63">
        <f t="shared" si="30"/>
        <v>578.6880000000001</v>
      </c>
    </row>
    <row r="651" spans="1:8" s="62" customFormat="1" ht="36">
      <c r="A651" s="56" t="str">
        <f>IF((LEN('Copy paste to Here'!G655))&gt;5,((CONCATENATE('Copy paste to Here'!G655," &amp; ",'Copy paste to Here'!D655,"  &amp;  ",'Copy paste to Here'!E655))),"Empty Cell")</f>
        <v>925 Silver septum clicker with a 14g (1.6mm) 316L steel closure bar with 3 big CZ stones and 4 small CZ stone &amp; Length: 8mm  &amp;  Cz Color: Jet</v>
      </c>
      <c r="B651" s="57" t="str">
        <f>'Copy paste to Here'!C655</f>
        <v>VSEPH14</v>
      </c>
      <c r="C651" s="57" t="s">
        <v>1486</v>
      </c>
      <c r="D651" s="58">
        <f>Invoice!B655</f>
        <v>2</v>
      </c>
      <c r="E651" s="59">
        <f>'Shipping Invoice'!J655*$N$1</f>
        <v>8.2200000000000006</v>
      </c>
      <c r="F651" s="59">
        <f t="shared" si="28"/>
        <v>16.440000000000001</v>
      </c>
      <c r="G651" s="60">
        <f t="shared" si="29"/>
        <v>289.34400000000005</v>
      </c>
      <c r="H651" s="63">
        <f t="shared" si="30"/>
        <v>578.6880000000001</v>
      </c>
    </row>
    <row r="652" spans="1:8" s="62" customFormat="1">
      <c r="A652" s="56" t="str">
        <f>IF((LEN('Copy paste to Here'!G656))&gt;5,((CONCATENATE('Copy paste to Here'!G656," &amp; ",'Copy paste to Here'!D656,"  &amp;  ",'Copy paste to Here'!E656))),"Empty Cell")</f>
        <v xml:space="preserve">Surgical steel wire spiral taper &amp; Gauge: 2.5mm  &amp;  </v>
      </c>
      <c r="B652" s="57" t="str">
        <f>'Copy paste to Here'!C656</f>
        <v>WRA</v>
      </c>
      <c r="C652" s="57" t="s">
        <v>1489</v>
      </c>
      <c r="D652" s="58">
        <f>Invoice!B656</f>
        <v>0</v>
      </c>
      <c r="E652" s="59">
        <f>'Shipping Invoice'!J656*$N$1</f>
        <v>0.86</v>
      </c>
      <c r="F652" s="59">
        <f t="shared" si="28"/>
        <v>0</v>
      </c>
      <c r="G652" s="60">
        <f t="shared" si="29"/>
        <v>30.272000000000002</v>
      </c>
      <c r="H652" s="63">
        <f t="shared" si="30"/>
        <v>0</v>
      </c>
    </row>
    <row r="653" spans="1:8" s="62" customFormat="1" ht="25.5">
      <c r="A653" s="56" t="str">
        <f>IF((LEN('Copy paste to Here'!G657))&gt;5,((CONCATENATE('Copy paste to Here'!G657," &amp; ",'Copy paste to Here'!D657,"  &amp;  ",'Copy paste to Here'!E657))),"Empty Cell")</f>
        <v xml:space="preserve">Set of 10 pcs. of 5mm AB coated acrylic balls with 14g (1.6mm) threading &amp; Color: Blue  &amp;  </v>
      </c>
      <c r="B653" s="57" t="str">
        <f>'Copy paste to Here'!C657</f>
        <v>XABUVB5</v>
      </c>
      <c r="C653" s="57" t="s">
        <v>1493</v>
      </c>
      <c r="D653" s="58">
        <f>Invoice!B657</f>
        <v>5</v>
      </c>
      <c r="E653" s="59">
        <f>'Shipping Invoice'!J657*$N$1</f>
        <v>1.74</v>
      </c>
      <c r="F653" s="59">
        <f t="shared" si="28"/>
        <v>8.6999999999999993</v>
      </c>
      <c r="G653" s="60">
        <f t="shared" si="29"/>
        <v>61.248000000000005</v>
      </c>
      <c r="H653" s="63">
        <f t="shared" si="30"/>
        <v>306.24</v>
      </c>
    </row>
    <row r="654" spans="1:8" s="62" customFormat="1" ht="25.5">
      <c r="A654" s="56" t="str">
        <f>IF((LEN('Copy paste to Here'!G658))&gt;5,((CONCATENATE('Copy paste to Here'!G658," &amp; ",'Copy paste to Here'!D658,"  &amp;  ",'Copy paste to Here'!E658))),"Empty Cell")</f>
        <v xml:space="preserve">Set of 10 pcs. of 8mm AB coated acrylic balls with 14g (1.6mm) threading &amp; Color: Black  &amp;  </v>
      </c>
      <c r="B654" s="57" t="str">
        <f>'Copy paste to Here'!C658</f>
        <v>XABUVB8</v>
      </c>
      <c r="C654" s="57" t="s">
        <v>1496</v>
      </c>
      <c r="D654" s="58">
        <f>Invoice!B658</f>
        <v>2</v>
      </c>
      <c r="E654" s="59">
        <f>'Shipping Invoice'!J658*$N$1</f>
        <v>1.94</v>
      </c>
      <c r="F654" s="59">
        <f t="shared" si="28"/>
        <v>3.88</v>
      </c>
      <c r="G654" s="60">
        <f t="shared" si="29"/>
        <v>68.287999999999997</v>
      </c>
      <c r="H654" s="63">
        <f t="shared" si="30"/>
        <v>136.57599999999999</v>
      </c>
    </row>
    <row r="655" spans="1:8" s="62" customFormat="1" ht="25.5">
      <c r="A655" s="56" t="str">
        <f>IF((LEN('Copy paste to Here'!G659))&gt;5,((CONCATENATE('Copy paste to Here'!G659," &amp; ",'Copy paste to Here'!D659,"  &amp;  ",'Copy paste to Here'!E659))),"Empty Cell")</f>
        <v xml:space="preserve">Set of 10 pcs. of 8mm AB coated acrylic balls with 14g (1.6mm) threading &amp; Color: White  &amp;  </v>
      </c>
      <c r="B655" s="57" t="str">
        <f>'Copy paste to Here'!C659</f>
        <v>XABUVB8</v>
      </c>
      <c r="C655" s="57" t="s">
        <v>1496</v>
      </c>
      <c r="D655" s="58">
        <f>Invoice!B659</f>
        <v>2</v>
      </c>
      <c r="E655" s="59">
        <f>'Shipping Invoice'!J659*$N$1</f>
        <v>1.94</v>
      </c>
      <c r="F655" s="59">
        <f t="shared" si="28"/>
        <v>3.88</v>
      </c>
      <c r="G655" s="60">
        <f t="shared" si="29"/>
        <v>68.287999999999997</v>
      </c>
      <c r="H655" s="63">
        <f t="shared" si="30"/>
        <v>136.57599999999999</v>
      </c>
    </row>
    <row r="656" spans="1:8" s="62" customFormat="1" ht="25.5">
      <c r="A656" s="56" t="str">
        <f>IF((LEN('Copy paste to Here'!G660))&gt;5,((CONCATENATE('Copy paste to Here'!G660," &amp; ",'Copy paste to Here'!D660,"  &amp;  ",'Copy paste to Here'!E660))),"Empty Cell")</f>
        <v xml:space="preserve">Set of 10 pcs. of 8mm AB coated acrylic balls with 14g (1.6mm) threading &amp; Color: Purple  &amp;  </v>
      </c>
      <c r="B656" s="57" t="str">
        <f>'Copy paste to Here'!C660</f>
        <v>XABUVB8</v>
      </c>
      <c r="C656" s="57" t="s">
        <v>1496</v>
      </c>
      <c r="D656" s="58">
        <f>Invoice!B660</f>
        <v>2</v>
      </c>
      <c r="E656" s="59">
        <f>'Shipping Invoice'!J660*$N$1</f>
        <v>1.94</v>
      </c>
      <c r="F656" s="59">
        <f t="shared" si="28"/>
        <v>3.88</v>
      </c>
      <c r="G656" s="60">
        <f t="shared" si="29"/>
        <v>68.287999999999997</v>
      </c>
      <c r="H656" s="63">
        <f t="shared" si="30"/>
        <v>136.57599999999999</v>
      </c>
    </row>
    <row r="657" spans="1:8" s="62" customFormat="1" ht="24">
      <c r="A657" s="56" t="str">
        <f>IF((LEN('Copy paste to Here'!G661))&gt;5,((CONCATENATE('Copy paste to Here'!G661," &amp; ",'Copy paste to Here'!D661,"  &amp;  ",'Copy paste to Here'!E661))),"Empty Cell")</f>
        <v>Pack of 10 pcs. of Flexible acrylic labret with external threading, 16g (1.2mm) &amp; Length: 6mm  &amp;  Color: Clear</v>
      </c>
      <c r="B657" s="57" t="str">
        <f>'Copy paste to Here'!C661</f>
        <v>XALB16G</v>
      </c>
      <c r="C657" s="57" t="s">
        <v>1500</v>
      </c>
      <c r="D657" s="58">
        <f>Invoice!B661</f>
        <v>10</v>
      </c>
      <c r="E657" s="59">
        <f>'Shipping Invoice'!J661*$N$1</f>
        <v>0.78</v>
      </c>
      <c r="F657" s="59">
        <f t="shared" si="28"/>
        <v>7.8000000000000007</v>
      </c>
      <c r="G657" s="60">
        <f t="shared" si="29"/>
        <v>27.456000000000003</v>
      </c>
      <c r="H657" s="63">
        <f t="shared" si="30"/>
        <v>274.56000000000006</v>
      </c>
    </row>
    <row r="658" spans="1:8" s="62" customFormat="1" ht="24">
      <c r="A658" s="56" t="str">
        <f>IF((LEN('Copy paste to Here'!G662))&gt;5,((CONCATENATE('Copy paste to Here'!G662," &amp; ",'Copy paste to Here'!D662,"  &amp;  ",'Copy paste to Here'!E662))),"Empty Cell")</f>
        <v>Pack of 10 pcs. of Flexible acrylic labret with external threading, 16g (1.2mm) &amp; Length: 8mm  &amp;  Color: Clear</v>
      </c>
      <c r="B658" s="57" t="str">
        <f>'Copy paste to Here'!C662</f>
        <v>XALB16G</v>
      </c>
      <c r="C658" s="57" t="s">
        <v>1500</v>
      </c>
      <c r="D658" s="58">
        <f>Invoice!B662</f>
        <v>10</v>
      </c>
      <c r="E658" s="59">
        <f>'Shipping Invoice'!J662*$N$1</f>
        <v>0.78</v>
      </c>
      <c r="F658" s="59">
        <f t="shared" si="28"/>
        <v>7.8000000000000007</v>
      </c>
      <c r="G658" s="60">
        <f t="shared" si="29"/>
        <v>27.456000000000003</v>
      </c>
      <c r="H658" s="63">
        <f t="shared" si="30"/>
        <v>274.56000000000006</v>
      </c>
    </row>
    <row r="659" spans="1:8" s="62" customFormat="1" ht="24">
      <c r="A659" s="56" t="str">
        <f>IF((LEN('Copy paste to Here'!G663))&gt;5,((CONCATENATE('Copy paste to Here'!G663," &amp; ",'Copy paste to Here'!D663,"  &amp;  ",'Copy paste to Here'!E663))),"Empty Cell")</f>
        <v xml:space="preserve">Pack of 10 pcs. of high polished 316L steel eyebrow banana posts - threading 1.2mm (16g) &amp; Length: 6mm  &amp;  </v>
      </c>
      <c r="B659" s="57" t="str">
        <f>'Copy paste to Here'!C663</f>
        <v>XBN16G</v>
      </c>
      <c r="C659" s="57" t="s">
        <v>1503</v>
      </c>
      <c r="D659" s="58">
        <f>Invoice!B663</f>
        <v>10</v>
      </c>
      <c r="E659" s="59">
        <f>'Shipping Invoice'!J663*$N$1</f>
        <v>0.64</v>
      </c>
      <c r="F659" s="59">
        <f t="shared" ref="F659:F722" si="31">D659*E659</f>
        <v>6.4</v>
      </c>
      <c r="G659" s="60">
        <f t="shared" ref="G659:G722" si="32">E659*$E$14</f>
        <v>22.528000000000002</v>
      </c>
      <c r="H659" s="63">
        <f t="shared" ref="H659:H722" si="33">D659*G659</f>
        <v>225.28000000000003</v>
      </c>
    </row>
    <row r="660" spans="1:8" s="62" customFormat="1" ht="24">
      <c r="A660" s="56" t="str">
        <f>IF((LEN('Copy paste to Here'!G664))&gt;5,((CONCATENATE('Copy paste to Here'!G664," &amp; ",'Copy paste to Here'!D664,"  &amp;  ",'Copy paste to Here'!E664))),"Empty Cell")</f>
        <v xml:space="preserve">Pack of 10 pcs. of high polished 316L steel eyebrow banana posts - threading 1.2mm (16g) &amp; Length: 8mm  &amp;  </v>
      </c>
      <c r="B660" s="57" t="str">
        <f>'Copy paste to Here'!C664</f>
        <v>XBN16G</v>
      </c>
      <c r="C660" s="57" t="s">
        <v>1503</v>
      </c>
      <c r="D660" s="58">
        <f>Invoice!B664</f>
        <v>10</v>
      </c>
      <c r="E660" s="59">
        <f>'Shipping Invoice'!J664*$N$1</f>
        <v>0.64</v>
      </c>
      <c r="F660" s="59">
        <f t="shared" si="31"/>
        <v>6.4</v>
      </c>
      <c r="G660" s="60">
        <f t="shared" si="32"/>
        <v>22.528000000000002</v>
      </c>
      <c r="H660" s="63">
        <f t="shared" si="33"/>
        <v>225.28000000000003</v>
      </c>
    </row>
    <row r="661" spans="1:8" s="62" customFormat="1" ht="24">
      <c r="A661" s="56" t="str">
        <f>IF((LEN('Copy paste to Here'!G665))&gt;5,((CONCATENATE('Copy paste to Here'!G665," &amp; ",'Copy paste to Here'!D665,"  &amp;  ",'Copy paste to Here'!E665))),"Empty Cell")</f>
        <v xml:space="preserve">Pack of 10 pcs. of high polished 316L steel eyebrow banana posts - threading 1.2mm (16g) &amp; Length: 10mm  &amp;  </v>
      </c>
      <c r="B661" s="57" t="str">
        <f>'Copy paste to Here'!C665</f>
        <v>XBN16G</v>
      </c>
      <c r="C661" s="57" t="s">
        <v>1503</v>
      </c>
      <c r="D661" s="58">
        <f>Invoice!B665</f>
        <v>10</v>
      </c>
      <c r="E661" s="59">
        <f>'Shipping Invoice'!J665*$N$1</f>
        <v>0.64</v>
      </c>
      <c r="F661" s="59">
        <f t="shared" si="31"/>
        <v>6.4</v>
      </c>
      <c r="G661" s="60">
        <f t="shared" si="32"/>
        <v>22.528000000000002</v>
      </c>
      <c r="H661" s="63">
        <f t="shared" si="33"/>
        <v>225.28000000000003</v>
      </c>
    </row>
    <row r="662" spans="1:8" s="62" customFormat="1" ht="24">
      <c r="A662" s="56" t="str">
        <f>IF((LEN('Copy paste to Here'!G666))&gt;5,((CONCATENATE('Copy paste to Here'!G666," &amp; ",'Copy paste to Here'!D666,"  &amp;  ",'Copy paste to Here'!E666))),"Empty Cell")</f>
        <v xml:space="preserve">Pack of 10 pcs. of high polished 316L steel eyebrow banana posts - threading 1.2mm (16g) &amp; Length: 11mm  &amp;  </v>
      </c>
      <c r="B662" s="57" t="str">
        <f>'Copy paste to Here'!C666</f>
        <v>XBN16G</v>
      </c>
      <c r="C662" s="57" t="s">
        <v>1503</v>
      </c>
      <c r="D662" s="58">
        <f>Invoice!B666</f>
        <v>10</v>
      </c>
      <c r="E662" s="59">
        <f>'Shipping Invoice'!J666*$N$1</f>
        <v>0.64</v>
      </c>
      <c r="F662" s="59">
        <f t="shared" si="31"/>
        <v>6.4</v>
      </c>
      <c r="G662" s="60">
        <f t="shared" si="32"/>
        <v>22.528000000000002</v>
      </c>
      <c r="H662" s="63">
        <f t="shared" si="33"/>
        <v>225.28000000000003</v>
      </c>
    </row>
    <row r="663" spans="1:8" s="62" customFormat="1" ht="24">
      <c r="A663" s="56" t="str">
        <f>IF((LEN('Copy paste to Here'!G667))&gt;5,((CONCATENATE('Copy paste to Here'!G667," &amp; ",'Copy paste to Here'!D667,"  &amp;  ",'Copy paste to Here'!E667))),"Empty Cell")</f>
        <v xml:space="preserve">Pack of 10 pcs. of high polished 316L steel eyebrow banana posts - threading 1.2mm (16g) &amp; Length: 12mm  &amp;  </v>
      </c>
      <c r="B663" s="57" t="str">
        <f>'Copy paste to Here'!C667</f>
        <v>XBN16G</v>
      </c>
      <c r="C663" s="57" t="s">
        <v>1503</v>
      </c>
      <c r="D663" s="58">
        <f>Invoice!B667</f>
        <v>10</v>
      </c>
      <c r="E663" s="59">
        <f>'Shipping Invoice'!J667*$N$1</f>
        <v>0.64</v>
      </c>
      <c r="F663" s="59">
        <f t="shared" si="31"/>
        <v>6.4</v>
      </c>
      <c r="G663" s="60">
        <f t="shared" si="32"/>
        <v>22.528000000000002</v>
      </c>
      <c r="H663" s="63">
        <f t="shared" si="33"/>
        <v>225.28000000000003</v>
      </c>
    </row>
    <row r="664" spans="1:8" s="62" customFormat="1" ht="24">
      <c r="A664" s="56" t="str">
        <f>IF((LEN('Copy paste to Here'!G668))&gt;5,((CONCATENATE('Copy paste to Here'!G668," &amp; ",'Copy paste to Here'!D668,"  &amp;  ",'Copy paste to Here'!E668))),"Empty Cell")</f>
        <v xml:space="preserve">Pack of 10 pcs. of high polished 316L steel eyebrow banana posts - threading 1.2mm (16g) &amp; Length: 13mm  &amp;  </v>
      </c>
      <c r="B664" s="57" t="str">
        <f>'Copy paste to Here'!C668</f>
        <v>XBN16G</v>
      </c>
      <c r="C664" s="57" t="s">
        <v>1503</v>
      </c>
      <c r="D664" s="58">
        <f>Invoice!B668</f>
        <v>10</v>
      </c>
      <c r="E664" s="59">
        <f>'Shipping Invoice'!J668*$N$1</f>
        <v>0.64</v>
      </c>
      <c r="F664" s="59">
        <f t="shared" si="31"/>
        <v>6.4</v>
      </c>
      <c r="G664" s="60">
        <f t="shared" si="32"/>
        <v>22.528000000000002</v>
      </c>
      <c r="H664" s="63">
        <f t="shared" si="33"/>
        <v>225.28000000000003</v>
      </c>
    </row>
    <row r="665" spans="1:8" s="62" customFormat="1" ht="24">
      <c r="A665" s="56" t="str">
        <f>IF((LEN('Copy paste to Here'!G669))&gt;5,((CONCATENATE('Copy paste to Here'!G669," &amp; ",'Copy paste to Here'!D669,"  &amp;  ",'Copy paste to Here'!E669))),"Empty Cell")</f>
        <v xml:space="preserve">Pack of 10 pcs. of high polished 316L steel eyebrow banana posts - threading 1.2mm (16g) &amp; Length: 14mm  &amp;  </v>
      </c>
      <c r="B665" s="57" t="str">
        <f>'Copy paste to Here'!C669</f>
        <v>XBN16G</v>
      </c>
      <c r="C665" s="57" t="s">
        <v>1503</v>
      </c>
      <c r="D665" s="58">
        <f>Invoice!B669</f>
        <v>10</v>
      </c>
      <c r="E665" s="59">
        <f>'Shipping Invoice'!J669*$N$1</f>
        <v>0.64</v>
      </c>
      <c r="F665" s="59">
        <f t="shared" si="31"/>
        <v>6.4</v>
      </c>
      <c r="G665" s="60">
        <f t="shared" si="32"/>
        <v>22.528000000000002</v>
      </c>
      <c r="H665" s="63">
        <f t="shared" si="33"/>
        <v>225.28000000000003</v>
      </c>
    </row>
    <row r="666" spans="1:8" s="62" customFormat="1" ht="24">
      <c r="A666" s="56" t="str">
        <f>IF((LEN('Copy paste to Here'!G670))&gt;5,((CONCATENATE('Copy paste to Here'!G670," &amp; ",'Copy paste to Here'!D670,"  &amp;  ",'Copy paste to Here'!E670))),"Empty Cell")</f>
        <v xml:space="preserve">Pack of 10 pcs. of high polished 316L steel eyebrow banana posts - threading 1.2mm (16g) &amp; Length: 16mm  &amp;  </v>
      </c>
      <c r="B666" s="57" t="str">
        <f>'Copy paste to Here'!C670</f>
        <v>XBN16G</v>
      </c>
      <c r="C666" s="57" t="s">
        <v>1503</v>
      </c>
      <c r="D666" s="58">
        <f>Invoice!B670</f>
        <v>10</v>
      </c>
      <c r="E666" s="59">
        <f>'Shipping Invoice'!J670*$N$1</f>
        <v>0.64</v>
      </c>
      <c r="F666" s="59">
        <f t="shared" si="31"/>
        <v>6.4</v>
      </c>
      <c r="G666" s="60">
        <f t="shared" si="32"/>
        <v>22.528000000000002</v>
      </c>
      <c r="H666" s="63">
        <f t="shared" si="33"/>
        <v>225.28000000000003</v>
      </c>
    </row>
    <row r="667" spans="1:8" s="62" customFormat="1" ht="24">
      <c r="A667" s="56" t="str">
        <f>IF((LEN('Copy paste to Here'!G671))&gt;5,((CONCATENATE('Copy paste to Here'!G671," &amp; ",'Copy paste to Here'!D671,"  &amp;  ",'Copy paste to Here'!E671))),"Empty Cell")</f>
        <v xml:space="preserve">Pack of 10 pcs. of high polished 316L steel eyebrow banana posts - threading 1.2mm (16g) &amp; Length: 20mm  &amp;  </v>
      </c>
      <c r="B667" s="57" t="str">
        <f>'Copy paste to Here'!C671</f>
        <v>XBN16G</v>
      </c>
      <c r="C667" s="57" t="s">
        <v>1503</v>
      </c>
      <c r="D667" s="58">
        <f>Invoice!B671</f>
        <v>10</v>
      </c>
      <c r="E667" s="59">
        <f>'Shipping Invoice'!J671*$N$1</f>
        <v>0.64</v>
      </c>
      <c r="F667" s="59">
        <f t="shared" si="31"/>
        <v>6.4</v>
      </c>
      <c r="G667" s="60">
        <f t="shared" si="32"/>
        <v>22.528000000000002</v>
      </c>
      <c r="H667" s="63">
        <f t="shared" si="33"/>
        <v>225.28000000000003</v>
      </c>
    </row>
    <row r="668" spans="1:8" s="62" customFormat="1" ht="24">
      <c r="A668" s="56" t="str">
        <f>IF((LEN('Copy paste to Here'!G672))&gt;5,((CONCATENATE('Copy paste to Here'!G672," &amp; ",'Copy paste to Here'!D672,"  &amp;  ",'Copy paste to Here'!E672))),"Empty Cell")</f>
        <v xml:space="preserve">Pack of 10 pcs. of 2.5mm anodized surgical steel balls with threading 1.2mm (16g) &amp; Color: Black  &amp;  </v>
      </c>
      <c r="B668" s="57" t="str">
        <f>'Copy paste to Here'!C672</f>
        <v>XBT25</v>
      </c>
      <c r="C668" s="57" t="s">
        <v>1506</v>
      </c>
      <c r="D668" s="58">
        <f>Invoice!B672</f>
        <v>5</v>
      </c>
      <c r="E668" s="59">
        <f>'Shipping Invoice'!J672*$N$1</f>
        <v>1.94</v>
      </c>
      <c r="F668" s="59">
        <f t="shared" si="31"/>
        <v>9.6999999999999993</v>
      </c>
      <c r="G668" s="60">
        <f t="shared" si="32"/>
        <v>68.287999999999997</v>
      </c>
      <c r="H668" s="63">
        <f t="shared" si="33"/>
        <v>341.44</v>
      </c>
    </row>
    <row r="669" spans="1:8" s="62" customFormat="1" ht="24">
      <c r="A669" s="56" t="str">
        <f>IF((LEN('Copy paste to Here'!G673))&gt;5,((CONCATENATE('Copy paste to Here'!G673," &amp; ",'Copy paste to Here'!D673,"  &amp;  ",'Copy paste to Here'!E673))),"Empty Cell")</f>
        <v xml:space="preserve">Pack of 10 pcs. of 2.5mm anodized surgical steel balls with threading 1.2mm (16g) &amp; Color: Blue  &amp;  </v>
      </c>
      <c r="B669" s="57" t="str">
        <f>'Copy paste to Here'!C673</f>
        <v>XBT25</v>
      </c>
      <c r="C669" s="57" t="s">
        <v>1506</v>
      </c>
      <c r="D669" s="58">
        <f>Invoice!B673</f>
        <v>5</v>
      </c>
      <c r="E669" s="59">
        <f>'Shipping Invoice'!J673*$N$1</f>
        <v>1.94</v>
      </c>
      <c r="F669" s="59">
        <f t="shared" si="31"/>
        <v>9.6999999999999993</v>
      </c>
      <c r="G669" s="60">
        <f t="shared" si="32"/>
        <v>68.287999999999997</v>
      </c>
      <c r="H669" s="63">
        <f t="shared" si="33"/>
        <v>341.44</v>
      </c>
    </row>
    <row r="670" spans="1:8" s="62" customFormat="1" ht="24">
      <c r="A670" s="56" t="str">
        <f>IF((LEN('Copy paste to Here'!G674))&gt;5,((CONCATENATE('Copy paste to Here'!G674," &amp; ",'Copy paste to Here'!D674,"  &amp;  ",'Copy paste to Here'!E674))),"Empty Cell")</f>
        <v xml:space="preserve">Pack of 10 pcs. of 2.5mm anodized surgical steel balls with threading 1.2mm (16g) &amp; Color: Rainbow  &amp;  </v>
      </c>
      <c r="B670" s="57" t="str">
        <f>'Copy paste to Here'!C674</f>
        <v>XBT25</v>
      </c>
      <c r="C670" s="57" t="s">
        <v>1506</v>
      </c>
      <c r="D670" s="58">
        <f>Invoice!B674</f>
        <v>5</v>
      </c>
      <c r="E670" s="59">
        <f>'Shipping Invoice'!J674*$N$1</f>
        <v>1.94</v>
      </c>
      <c r="F670" s="59">
        <f t="shared" si="31"/>
        <v>9.6999999999999993</v>
      </c>
      <c r="G670" s="60">
        <f t="shared" si="32"/>
        <v>68.287999999999997</v>
      </c>
      <c r="H670" s="63">
        <f t="shared" si="33"/>
        <v>341.44</v>
      </c>
    </row>
    <row r="671" spans="1:8" s="62" customFormat="1" ht="24">
      <c r="A671" s="56" t="str">
        <f>IF((LEN('Copy paste to Here'!G675))&gt;5,((CONCATENATE('Copy paste to Here'!G675," &amp; ",'Copy paste to Here'!D675,"  &amp;  ",'Copy paste to Here'!E675))),"Empty Cell")</f>
        <v xml:space="preserve">Pack of 10 pcs. of 2.5mm anodized surgical steel balls with threading 1.2mm (16g) &amp; Color: Gold  &amp;  </v>
      </c>
      <c r="B671" s="57" t="str">
        <f>'Copy paste to Here'!C675</f>
        <v>XBT25</v>
      </c>
      <c r="C671" s="57" t="s">
        <v>1506</v>
      </c>
      <c r="D671" s="58">
        <f>Invoice!B675</f>
        <v>5</v>
      </c>
      <c r="E671" s="59">
        <f>'Shipping Invoice'!J675*$N$1</f>
        <v>1.94</v>
      </c>
      <c r="F671" s="59">
        <f t="shared" si="31"/>
        <v>9.6999999999999993</v>
      </c>
      <c r="G671" s="60">
        <f t="shared" si="32"/>
        <v>68.287999999999997</v>
      </c>
      <c r="H671" s="63">
        <f t="shared" si="33"/>
        <v>341.44</v>
      </c>
    </row>
    <row r="672" spans="1:8" s="62" customFormat="1" ht="24">
      <c r="A672" s="56" t="str">
        <f>IF((LEN('Copy paste to Here'!G676))&gt;5,((CONCATENATE('Copy paste to Here'!G676," &amp; ",'Copy paste to Here'!D676,"  &amp;  ",'Copy paste to Here'!E676))),"Empty Cell")</f>
        <v xml:space="preserve">Pack of 10 pcs. of 2.5mm anodized surgical steel balls with threading 1.2mm (16g) &amp; Color: Rose-gold  &amp;  </v>
      </c>
      <c r="B672" s="57" t="str">
        <f>'Copy paste to Here'!C676</f>
        <v>XBT25</v>
      </c>
      <c r="C672" s="57" t="s">
        <v>1506</v>
      </c>
      <c r="D672" s="58">
        <f>Invoice!B676</f>
        <v>5</v>
      </c>
      <c r="E672" s="59">
        <f>'Shipping Invoice'!J676*$N$1</f>
        <v>1.94</v>
      </c>
      <c r="F672" s="59">
        <f t="shared" si="31"/>
        <v>9.6999999999999993</v>
      </c>
      <c r="G672" s="60">
        <f t="shared" si="32"/>
        <v>68.287999999999997</v>
      </c>
      <c r="H672" s="63">
        <f t="shared" si="33"/>
        <v>341.44</v>
      </c>
    </row>
    <row r="673" spans="1:8" s="62" customFormat="1" ht="24">
      <c r="A673" s="56" t="str">
        <f>IF((LEN('Copy paste to Here'!G677))&gt;5,((CONCATENATE('Copy paste to Here'!G677," &amp; ",'Copy paste to Here'!D677,"  &amp;  ",'Copy paste to Here'!E677))),"Empty Cell")</f>
        <v xml:space="preserve">Pack of 10 pcs. of 3mm anodized surgical steel balls with threading 1.6mm (14g) &amp; Color: Black  &amp;  </v>
      </c>
      <c r="B673" s="57" t="str">
        <f>'Copy paste to Here'!C677</f>
        <v>XBT3G</v>
      </c>
      <c r="C673" s="57" t="s">
        <v>1509</v>
      </c>
      <c r="D673" s="58">
        <f>Invoice!B677</f>
        <v>10</v>
      </c>
      <c r="E673" s="59">
        <f>'Shipping Invoice'!J677*$N$1</f>
        <v>1.95</v>
      </c>
      <c r="F673" s="59">
        <f t="shared" si="31"/>
        <v>19.5</v>
      </c>
      <c r="G673" s="60">
        <f t="shared" si="32"/>
        <v>68.64</v>
      </c>
      <c r="H673" s="63">
        <f t="shared" si="33"/>
        <v>686.4</v>
      </c>
    </row>
    <row r="674" spans="1:8" s="62" customFormat="1" ht="24">
      <c r="A674" s="56" t="str">
        <f>IF((LEN('Copy paste to Here'!G678))&gt;5,((CONCATENATE('Copy paste to Here'!G678," &amp; ",'Copy paste to Here'!D678,"  &amp;  ",'Copy paste to Here'!E678))),"Empty Cell")</f>
        <v xml:space="preserve">Pack of 10 pcs. of 3mm anodized surgical steel balls with threading 1.6mm (14g) &amp; Color: Gold  &amp;  </v>
      </c>
      <c r="B674" s="57" t="str">
        <f>'Copy paste to Here'!C678</f>
        <v>XBT3G</v>
      </c>
      <c r="C674" s="57" t="s">
        <v>1509</v>
      </c>
      <c r="D674" s="58">
        <f>Invoice!B678</f>
        <v>10</v>
      </c>
      <c r="E674" s="59">
        <f>'Shipping Invoice'!J678*$N$1</f>
        <v>1.95</v>
      </c>
      <c r="F674" s="59">
        <f t="shared" si="31"/>
        <v>19.5</v>
      </c>
      <c r="G674" s="60">
        <f t="shared" si="32"/>
        <v>68.64</v>
      </c>
      <c r="H674" s="63">
        <f t="shared" si="33"/>
        <v>686.4</v>
      </c>
    </row>
    <row r="675" spans="1:8" s="62" customFormat="1" ht="25.5">
      <c r="A675" s="56" t="str">
        <f>IF((LEN('Copy paste to Here'!G679))&gt;5,((CONCATENATE('Copy paste to Here'!G679," &amp; ",'Copy paste to Here'!D679,"  &amp;  ",'Copy paste to Here'!E679))),"Empty Cell")</f>
        <v xml:space="preserve">Rose gold PVD plated surgical steel 2.5mm balls for 0.8mm (20g) post with 1mm (18g) threading, 10 pcs per pack &amp;   &amp;  </v>
      </c>
      <c r="B675" s="57" t="str">
        <f>'Copy paste to Here'!C679</f>
        <v>XBTT25XS</v>
      </c>
      <c r="C675" s="57" t="s">
        <v>502</v>
      </c>
      <c r="D675" s="58">
        <f>Invoice!B679</f>
        <v>5</v>
      </c>
      <c r="E675" s="59">
        <f>'Shipping Invoice'!J679*$N$1</f>
        <v>3.94</v>
      </c>
      <c r="F675" s="59">
        <f t="shared" si="31"/>
        <v>19.7</v>
      </c>
      <c r="G675" s="60">
        <f t="shared" si="32"/>
        <v>138.68800000000002</v>
      </c>
      <c r="H675" s="63">
        <f t="shared" si="33"/>
        <v>693.44</v>
      </c>
    </row>
    <row r="676" spans="1:8" s="62" customFormat="1" ht="24">
      <c r="A676" s="56" t="str">
        <f>IF((LEN('Copy paste to Here'!G680))&gt;5,((CONCATENATE('Copy paste to Here'!G680," &amp; ",'Copy paste to Here'!D680,"  &amp;  ",'Copy paste to Here'!E680))),"Empty Cell")</f>
        <v xml:space="preserve">Rose gold PVD plated surgical steel 3mm balls for 0.8mm (20g) post with 1mm (18g) threading, 10 pcs per pack &amp;   &amp;  </v>
      </c>
      <c r="B676" s="57" t="str">
        <f>'Copy paste to Here'!C680</f>
        <v>XBTT3XS</v>
      </c>
      <c r="C676" s="57" t="s">
        <v>399</v>
      </c>
      <c r="D676" s="58">
        <f>Invoice!B680</f>
        <v>5</v>
      </c>
      <c r="E676" s="59">
        <f>'Shipping Invoice'!J680*$N$1</f>
        <v>3.94</v>
      </c>
      <c r="F676" s="59">
        <f t="shared" si="31"/>
        <v>19.7</v>
      </c>
      <c r="G676" s="60">
        <f t="shared" si="32"/>
        <v>138.68800000000002</v>
      </c>
      <c r="H676" s="63">
        <f t="shared" si="33"/>
        <v>693.44</v>
      </c>
    </row>
    <row r="677" spans="1:8" s="62" customFormat="1" ht="24">
      <c r="A677" s="56" t="str">
        <f>IF((LEN('Copy paste to Here'!G681))&gt;5,((CONCATENATE('Copy paste to Here'!G681," &amp; ",'Copy paste to Here'!D681,"  &amp;  ",'Copy paste to Here'!E681))),"Empty Cell")</f>
        <v xml:space="preserve">Pack of 10 pcs. of 4mm rose gold PVD plated 316L steel balls with 1.2mm threading (16g) &amp;   &amp;  </v>
      </c>
      <c r="B677" s="57" t="str">
        <f>'Copy paste to Here'!C681</f>
        <v>XBTT4S</v>
      </c>
      <c r="C677" s="57" t="s">
        <v>1512</v>
      </c>
      <c r="D677" s="58">
        <f>Invoice!B681</f>
        <v>10</v>
      </c>
      <c r="E677" s="59">
        <f>'Shipping Invoice'!J681*$N$1</f>
        <v>1.99</v>
      </c>
      <c r="F677" s="59">
        <f t="shared" si="31"/>
        <v>19.899999999999999</v>
      </c>
      <c r="G677" s="60">
        <f t="shared" si="32"/>
        <v>70.048000000000002</v>
      </c>
      <c r="H677" s="63">
        <f t="shared" si="33"/>
        <v>700.48</v>
      </c>
    </row>
    <row r="678" spans="1:8" s="62" customFormat="1" ht="24">
      <c r="A678" s="56" t="str">
        <f>IF((LEN('Copy paste to Here'!G682))&gt;5,((CONCATENATE('Copy paste to Here'!G682," &amp; ",'Copy paste to Here'!D682,"  &amp;  ",'Copy paste to Here'!E682))),"Empty Cell")</f>
        <v xml:space="preserve">Pack of 10 pcs. of 5mm rose gold PVD plated 316L steel balls with 1.6mm threading (14g) &amp;   &amp;  </v>
      </c>
      <c r="B678" s="57" t="str">
        <f>'Copy paste to Here'!C682</f>
        <v>XBTT5G</v>
      </c>
      <c r="C678" s="57" t="s">
        <v>1515</v>
      </c>
      <c r="D678" s="58">
        <f>Invoice!B682</f>
        <v>5</v>
      </c>
      <c r="E678" s="59">
        <f>'Shipping Invoice'!J682*$N$1</f>
        <v>2.37</v>
      </c>
      <c r="F678" s="59">
        <f t="shared" si="31"/>
        <v>11.850000000000001</v>
      </c>
      <c r="G678" s="60">
        <f t="shared" si="32"/>
        <v>83.424000000000007</v>
      </c>
      <c r="H678" s="63">
        <f t="shared" si="33"/>
        <v>417.12</v>
      </c>
    </row>
    <row r="679" spans="1:8" s="62" customFormat="1" ht="24">
      <c r="A679" s="56" t="str">
        <f>IF((LEN('Copy paste to Here'!G683))&gt;5,((CONCATENATE('Copy paste to Here'!G683," &amp; ",'Copy paste to Here'!D683,"  &amp;  ",'Copy paste to Here'!E683))),"Empty Cell")</f>
        <v xml:space="preserve">Pack of 10 pcs. of 4mm anodized surgical steel cones with threading 1.6mm (14g) &amp; Color: Black  &amp;  </v>
      </c>
      <c r="B679" s="57" t="str">
        <f>'Copy paste to Here'!C683</f>
        <v>XCNT4G</v>
      </c>
      <c r="C679" s="57" t="s">
        <v>1518</v>
      </c>
      <c r="D679" s="58">
        <f>Invoice!B683</f>
        <v>5</v>
      </c>
      <c r="E679" s="59">
        <f>'Shipping Invoice'!J683*$N$1</f>
        <v>1.96</v>
      </c>
      <c r="F679" s="59">
        <f t="shared" si="31"/>
        <v>9.8000000000000007</v>
      </c>
      <c r="G679" s="60">
        <f t="shared" si="32"/>
        <v>68.992000000000004</v>
      </c>
      <c r="H679" s="63">
        <f t="shared" si="33"/>
        <v>344.96000000000004</v>
      </c>
    </row>
    <row r="680" spans="1:8" s="62" customFormat="1" ht="25.5">
      <c r="A680" s="56" t="str">
        <f>IF((LEN('Copy paste to Here'!G684))&gt;5,((CONCATENATE('Copy paste to Here'!G684," &amp; ",'Copy paste to Here'!D684,"  &amp;  ",'Copy paste to Here'!E684))),"Empty Cell")</f>
        <v xml:space="preserve">Pack of 10 pcs. of 3mm PVD plated 316L steel ball with a frosted effect surface - 1.6mm threading (14g) &amp; Color: Black  &amp;  </v>
      </c>
      <c r="B680" s="57" t="str">
        <f>'Copy paste to Here'!C684</f>
        <v>XFOBT3G</v>
      </c>
      <c r="C680" s="57" t="s">
        <v>1521</v>
      </c>
      <c r="D680" s="58">
        <f>Invoice!B684</f>
        <v>5</v>
      </c>
      <c r="E680" s="59">
        <f>'Shipping Invoice'!J684*$N$1</f>
        <v>2.94</v>
      </c>
      <c r="F680" s="59">
        <f t="shared" si="31"/>
        <v>14.7</v>
      </c>
      <c r="G680" s="60">
        <f t="shared" si="32"/>
        <v>103.488</v>
      </c>
      <c r="H680" s="63">
        <f t="shared" si="33"/>
        <v>517.44000000000005</v>
      </c>
    </row>
    <row r="681" spans="1:8" s="62" customFormat="1" ht="25.5">
      <c r="A681" s="56" t="str">
        <f>IF((LEN('Copy paste to Here'!G685))&gt;5,((CONCATENATE('Copy paste to Here'!G685," &amp; ",'Copy paste to Here'!D685,"  &amp;  ",'Copy paste to Here'!E685))),"Empty Cell")</f>
        <v xml:space="preserve">Pack of 10 pcs. of 3mm Rose gold plated 316L steel ball with a frosted effect surface - 1.2mm threading (16g) &amp;   &amp;  </v>
      </c>
      <c r="B681" s="57" t="str">
        <f>'Copy paste to Here'!C685</f>
        <v>XFOBTT3S</v>
      </c>
      <c r="C681" s="57" t="s">
        <v>1524</v>
      </c>
      <c r="D681" s="58">
        <f>Invoice!B685</f>
        <v>5</v>
      </c>
      <c r="E681" s="59">
        <f>'Shipping Invoice'!J685*$N$1</f>
        <v>2.94</v>
      </c>
      <c r="F681" s="59">
        <f t="shared" si="31"/>
        <v>14.7</v>
      </c>
      <c r="G681" s="60">
        <f t="shared" si="32"/>
        <v>103.488</v>
      </c>
      <c r="H681" s="63">
        <f t="shared" si="33"/>
        <v>517.44000000000005</v>
      </c>
    </row>
    <row r="682" spans="1:8" s="62" customFormat="1" ht="25.5">
      <c r="A682" s="56" t="str">
        <f>IF((LEN('Copy paste to Here'!G686))&gt;5,((CONCATENATE('Copy paste to Here'!G686," &amp; ",'Copy paste to Here'!D686,"  &amp;  ",'Copy paste to Here'!E686))),"Empty Cell")</f>
        <v xml:space="preserve">Pack of 10 pcs. of 5mm Rose gold plated 316L steel ball with a frosted effect surface - 1.6mm threading (14g) &amp;   &amp;  </v>
      </c>
      <c r="B682" s="57" t="str">
        <f>'Copy paste to Here'!C686</f>
        <v>XFOBTT5G</v>
      </c>
      <c r="C682" s="57" t="s">
        <v>1527</v>
      </c>
      <c r="D682" s="58">
        <f>Invoice!B686</f>
        <v>2</v>
      </c>
      <c r="E682" s="59">
        <f>'Shipping Invoice'!J686*$N$1</f>
        <v>3.24</v>
      </c>
      <c r="F682" s="59">
        <f t="shared" si="31"/>
        <v>6.48</v>
      </c>
      <c r="G682" s="60">
        <f t="shared" si="32"/>
        <v>114.04800000000002</v>
      </c>
      <c r="H682" s="63">
        <f t="shared" si="33"/>
        <v>228.09600000000003</v>
      </c>
    </row>
    <row r="683" spans="1:8" s="62" customFormat="1" ht="36">
      <c r="A683" s="56" t="str">
        <f>IF((LEN('Copy paste to Here'!G687))&gt;5,((CONCATENATE('Copy paste to Here'!G687," &amp; ",'Copy paste to Here'!D687,"  &amp;  ",'Copy paste to Here'!E687))),"Empty Cell")</f>
        <v xml:space="preserve">Pack of 10 pcs. of 2.5 mm tiny anodized surgical steel balls with bezel set crystal and with 1.2mm threading (16g) &amp; Color: Black Anodized w/ Clear crystal  &amp;  </v>
      </c>
      <c r="B683" s="57" t="str">
        <f>'Copy paste to Here'!C687</f>
        <v>XJBT25S</v>
      </c>
      <c r="C683" s="57" t="s">
        <v>1530</v>
      </c>
      <c r="D683" s="58">
        <f>Invoice!B687</f>
        <v>2</v>
      </c>
      <c r="E683" s="59">
        <f>'Shipping Invoice'!J687*$N$1</f>
        <v>6.29</v>
      </c>
      <c r="F683" s="59">
        <f t="shared" si="31"/>
        <v>12.58</v>
      </c>
      <c r="G683" s="60">
        <f t="shared" si="32"/>
        <v>221.40800000000002</v>
      </c>
      <c r="H683" s="63">
        <f t="shared" si="33"/>
        <v>442.81600000000003</v>
      </c>
    </row>
    <row r="684" spans="1:8" s="62" customFormat="1" ht="36">
      <c r="A684" s="56" t="str">
        <f>IF((LEN('Copy paste to Here'!G688))&gt;5,((CONCATENATE('Copy paste to Here'!G688," &amp; ",'Copy paste to Here'!D688,"  &amp;  ",'Copy paste to Here'!E688))),"Empty Cell")</f>
        <v xml:space="preserve">Pack of 10 pcs. of 2.5 mm tiny anodized surgical steel balls with bezel set crystal and with 1.2mm threading (16g) &amp; Color: Black Anodized w/ Aquamarine crystal  &amp;  </v>
      </c>
      <c r="B684" s="57" t="str">
        <f>'Copy paste to Here'!C688</f>
        <v>XJBT25S</v>
      </c>
      <c r="C684" s="57" t="s">
        <v>1530</v>
      </c>
      <c r="D684" s="58">
        <f>Invoice!B688</f>
        <v>5</v>
      </c>
      <c r="E684" s="59">
        <f>'Shipping Invoice'!J688*$N$1</f>
        <v>6.29</v>
      </c>
      <c r="F684" s="59">
        <f t="shared" si="31"/>
        <v>31.45</v>
      </c>
      <c r="G684" s="60">
        <f t="shared" si="32"/>
        <v>221.40800000000002</v>
      </c>
      <c r="H684" s="63">
        <f t="shared" si="33"/>
        <v>1107.04</v>
      </c>
    </row>
    <row r="685" spans="1:8" s="62" customFormat="1" ht="24">
      <c r="A685" s="56" t="str">
        <f>IF((LEN('Copy paste to Here'!G689))&gt;5,((CONCATENATE('Copy paste to Here'!G689," &amp; ",'Copy paste to Here'!D689,"  &amp;  ",'Copy paste to Here'!E689))),"Empty Cell")</f>
        <v xml:space="preserve">Pack of 10 pcs. of 14g rubber O-ring with 1.5mm thickness &amp; Gauge: 1.6mm  &amp;  </v>
      </c>
      <c r="B685" s="57" t="str">
        <f>'Copy paste to Here'!C689</f>
        <v>XORI</v>
      </c>
      <c r="C685" s="57" t="s">
        <v>1534</v>
      </c>
      <c r="D685" s="58">
        <f>Invoice!B689</f>
        <v>10</v>
      </c>
      <c r="E685" s="59">
        <f>'Shipping Invoice'!J689*$N$1</f>
        <v>0.74</v>
      </c>
      <c r="F685" s="59">
        <f t="shared" si="31"/>
        <v>7.4</v>
      </c>
      <c r="G685" s="60">
        <f t="shared" si="32"/>
        <v>26.048000000000002</v>
      </c>
      <c r="H685" s="63">
        <f t="shared" si="33"/>
        <v>260.48</v>
      </c>
    </row>
    <row r="686" spans="1:8" s="62" customFormat="1" ht="24">
      <c r="A686" s="56" t="str">
        <f>IF((LEN('Copy paste to Here'!G690))&gt;5,((CONCATENATE('Copy paste to Here'!G690," &amp; ",'Copy paste to Here'!D690,"  &amp;  ",'Copy paste to Here'!E690))),"Empty Cell")</f>
        <v xml:space="preserve">Pack of 10 pcs. of 14g rubber O-ring with 1.5mm thickness &amp; Gauge: 4mm  &amp;  </v>
      </c>
      <c r="B686" s="57" t="str">
        <f>'Copy paste to Here'!C690</f>
        <v>XORI</v>
      </c>
      <c r="C686" s="57" t="s">
        <v>1536</v>
      </c>
      <c r="D686" s="58">
        <f>Invoice!B690</f>
        <v>10</v>
      </c>
      <c r="E686" s="59">
        <f>'Shipping Invoice'!J690*$N$1</f>
        <v>0.75</v>
      </c>
      <c r="F686" s="59">
        <f t="shared" si="31"/>
        <v>7.5</v>
      </c>
      <c r="G686" s="60">
        <f t="shared" si="32"/>
        <v>26.400000000000002</v>
      </c>
      <c r="H686" s="63">
        <f t="shared" si="33"/>
        <v>264</v>
      </c>
    </row>
    <row r="687" spans="1:8" s="62" customFormat="1" ht="24">
      <c r="A687" s="56" t="str">
        <f>IF((LEN('Copy paste to Here'!G691))&gt;5,((CONCATENATE('Copy paste to Here'!G691," &amp; ",'Copy paste to Here'!D691,"  &amp;  ",'Copy paste to Here'!E691))),"Empty Cell")</f>
        <v xml:space="preserve">Pack of 10 pcs. of 14g rubber O-ring with 1.5mm thickness &amp; Gauge: 6mm  &amp;  </v>
      </c>
      <c r="B687" s="57" t="str">
        <f>'Copy paste to Here'!C691</f>
        <v>XORI</v>
      </c>
      <c r="C687" s="57" t="s">
        <v>1537</v>
      </c>
      <c r="D687" s="58">
        <f>Invoice!B691</f>
        <v>10</v>
      </c>
      <c r="E687" s="59">
        <f>'Shipping Invoice'!J691*$N$1</f>
        <v>0.75</v>
      </c>
      <c r="F687" s="59">
        <f t="shared" si="31"/>
        <v>7.5</v>
      </c>
      <c r="G687" s="60">
        <f t="shared" si="32"/>
        <v>26.400000000000002</v>
      </c>
      <c r="H687" s="63">
        <f t="shared" si="33"/>
        <v>264</v>
      </c>
    </row>
    <row r="688" spans="1:8" s="62" customFormat="1" ht="24">
      <c r="A688" s="56" t="str">
        <f>IF((LEN('Copy paste to Here'!G692))&gt;5,((CONCATENATE('Copy paste to Here'!G692," &amp; ",'Copy paste to Here'!D692,"  &amp;  ",'Copy paste to Here'!E692))),"Empty Cell")</f>
        <v xml:space="preserve">Pack of 10 pcs. of 14g rubber O-ring with 1.5mm thickness &amp; Gauge: 8mm  &amp;  </v>
      </c>
      <c r="B688" s="57" t="str">
        <f>'Copy paste to Here'!C692</f>
        <v>XORI</v>
      </c>
      <c r="C688" s="57" t="s">
        <v>1538</v>
      </c>
      <c r="D688" s="58">
        <f>Invoice!B692</f>
        <v>10</v>
      </c>
      <c r="E688" s="59">
        <f>'Shipping Invoice'!J692*$N$1</f>
        <v>0.75</v>
      </c>
      <c r="F688" s="59">
        <f t="shared" si="31"/>
        <v>7.5</v>
      </c>
      <c r="G688" s="60">
        <f t="shared" si="32"/>
        <v>26.400000000000002</v>
      </c>
      <c r="H688" s="63">
        <f t="shared" si="33"/>
        <v>264</v>
      </c>
    </row>
    <row r="689" spans="1:8" s="62" customFormat="1" ht="24">
      <c r="A689" s="56" t="str">
        <f>IF((LEN('Copy paste to Here'!G693))&gt;5,((CONCATENATE('Copy paste to Here'!G693," &amp; ",'Copy paste to Here'!D693,"  &amp;  ",'Copy paste to Here'!E693))),"Empty Cell")</f>
        <v xml:space="preserve">Pack of 10 pcs. of 14g rubber O-ring with 1.5mm thickness &amp; Gauge: 10mm  &amp;  </v>
      </c>
      <c r="B689" s="57" t="str">
        <f>'Copy paste to Here'!C693</f>
        <v>XORI</v>
      </c>
      <c r="C689" s="57" t="s">
        <v>1539</v>
      </c>
      <c r="D689" s="58">
        <f>Invoice!B693</f>
        <v>10</v>
      </c>
      <c r="E689" s="59">
        <f>'Shipping Invoice'!J693*$N$1</f>
        <v>0.75</v>
      </c>
      <c r="F689" s="59">
        <f t="shared" si="31"/>
        <v>7.5</v>
      </c>
      <c r="G689" s="60">
        <f t="shared" si="32"/>
        <v>26.400000000000002</v>
      </c>
      <c r="H689" s="63">
        <f t="shared" si="33"/>
        <v>264</v>
      </c>
    </row>
    <row r="690" spans="1:8" s="62" customFormat="1" ht="24">
      <c r="A690" s="56" t="str">
        <f>IF((LEN('Copy paste to Here'!G694))&gt;5,((CONCATENATE('Copy paste to Here'!G694," &amp; ",'Copy paste to Here'!D694,"  &amp;  ",'Copy paste to Here'!E694))),"Empty Cell")</f>
        <v xml:space="preserve">Pack of 10 pcs. of 14g rubber O-ring with 1.5mm thickness &amp; Gauge: 12mm  &amp;  </v>
      </c>
      <c r="B690" s="57" t="str">
        <f>'Copy paste to Here'!C694</f>
        <v>XORI</v>
      </c>
      <c r="C690" s="57" t="s">
        <v>1540</v>
      </c>
      <c r="D690" s="58">
        <f>Invoice!B694</f>
        <v>10</v>
      </c>
      <c r="E690" s="59">
        <f>'Shipping Invoice'!J694*$N$1</f>
        <v>0.75</v>
      </c>
      <c r="F690" s="59">
        <f t="shared" si="31"/>
        <v>7.5</v>
      </c>
      <c r="G690" s="60">
        <f t="shared" si="32"/>
        <v>26.400000000000002</v>
      </c>
      <c r="H690" s="63">
        <f t="shared" si="33"/>
        <v>264</v>
      </c>
    </row>
    <row r="691" spans="1:8" s="62" customFormat="1" ht="25.5">
      <c r="A691" s="56" t="str">
        <f>IF((LEN('Copy paste to Here'!G695))&gt;5,((CONCATENATE('Copy paste to Here'!G695," &amp; ",'Copy paste to Here'!D695,"  &amp;  ",'Copy paste to Here'!E695))),"Empty Cell")</f>
        <v>Pack of 10 pcs. of anodized 316L steel steel barbells posts - threading 1.6mm (14g) &amp; Length: 8mm  &amp;  Color: Black</v>
      </c>
      <c r="B691" s="57" t="str">
        <f>'Copy paste to Here'!C695</f>
        <v>XTBB14G</v>
      </c>
      <c r="C691" s="57" t="s">
        <v>1542</v>
      </c>
      <c r="D691" s="58">
        <f>Invoice!B695</f>
        <v>5</v>
      </c>
      <c r="E691" s="59">
        <f>'Shipping Invoice'!J695*$N$1</f>
        <v>2.76</v>
      </c>
      <c r="F691" s="59">
        <f t="shared" si="31"/>
        <v>13.799999999999999</v>
      </c>
      <c r="G691" s="60">
        <f t="shared" si="32"/>
        <v>97.152000000000001</v>
      </c>
      <c r="H691" s="63">
        <f t="shared" si="33"/>
        <v>485.76</v>
      </c>
    </row>
    <row r="692" spans="1:8" s="62" customFormat="1" ht="25.5">
      <c r="A692" s="56" t="str">
        <f>IF((LEN('Copy paste to Here'!G696))&gt;5,((CONCATENATE('Copy paste to Here'!G696," &amp; ",'Copy paste to Here'!D696,"  &amp;  ",'Copy paste to Here'!E696))),"Empty Cell")</f>
        <v>Pack of 10 pcs. of anodized 316L steel steel barbells posts - threading 1.6mm (14g) &amp; Length: 8mm  &amp;  Color: Blue</v>
      </c>
      <c r="B692" s="57" t="str">
        <f>'Copy paste to Here'!C696</f>
        <v>XTBB14G</v>
      </c>
      <c r="C692" s="57" t="s">
        <v>1542</v>
      </c>
      <c r="D692" s="58">
        <f>Invoice!B696</f>
        <v>5</v>
      </c>
      <c r="E692" s="59">
        <f>'Shipping Invoice'!J696*$N$1</f>
        <v>2.76</v>
      </c>
      <c r="F692" s="59">
        <f t="shared" si="31"/>
        <v>13.799999999999999</v>
      </c>
      <c r="G692" s="60">
        <f t="shared" si="32"/>
        <v>97.152000000000001</v>
      </c>
      <c r="H692" s="63">
        <f t="shared" si="33"/>
        <v>485.76</v>
      </c>
    </row>
    <row r="693" spans="1:8" s="62" customFormat="1" ht="25.5">
      <c r="A693" s="56" t="str">
        <f>IF((LEN('Copy paste to Here'!G697))&gt;5,((CONCATENATE('Copy paste to Here'!G697," &amp; ",'Copy paste to Here'!D697,"  &amp;  ",'Copy paste to Here'!E697))),"Empty Cell")</f>
        <v>Pack of 10 pcs. of anodized 316L steel steel barbells posts - threading 1.6mm (14g) &amp; Length: 8mm  &amp;  Color: Rainbow</v>
      </c>
      <c r="B693" s="57" t="str">
        <f>'Copy paste to Here'!C697</f>
        <v>XTBB14G</v>
      </c>
      <c r="C693" s="57" t="s">
        <v>1542</v>
      </c>
      <c r="D693" s="58">
        <f>Invoice!B697</f>
        <v>5</v>
      </c>
      <c r="E693" s="59">
        <f>'Shipping Invoice'!J697*$N$1</f>
        <v>2.76</v>
      </c>
      <c r="F693" s="59">
        <f t="shared" si="31"/>
        <v>13.799999999999999</v>
      </c>
      <c r="G693" s="60">
        <f t="shared" si="32"/>
        <v>97.152000000000001</v>
      </c>
      <c r="H693" s="63">
        <f t="shared" si="33"/>
        <v>485.76</v>
      </c>
    </row>
    <row r="694" spans="1:8" s="62" customFormat="1" ht="25.5">
      <c r="A694" s="56" t="str">
        <f>IF((LEN('Copy paste to Here'!G698))&gt;5,((CONCATENATE('Copy paste to Here'!G698," &amp; ",'Copy paste to Here'!D698,"  &amp;  ",'Copy paste to Here'!E698))),"Empty Cell")</f>
        <v>Pack of 10 pcs. of anodized 316L steel barbells posts - threading 1.2mm (16g) &amp; Length: 6mm  &amp;  Color: Black</v>
      </c>
      <c r="B694" s="57" t="str">
        <f>'Copy paste to Here'!C698</f>
        <v>XTBB16G</v>
      </c>
      <c r="C694" s="57" t="s">
        <v>1545</v>
      </c>
      <c r="D694" s="58">
        <f>Invoice!B698</f>
        <v>10</v>
      </c>
      <c r="E694" s="59">
        <f>'Shipping Invoice'!J698*$N$1</f>
        <v>2.6</v>
      </c>
      <c r="F694" s="59">
        <f t="shared" si="31"/>
        <v>26</v>
      </c>
      <c r="G694" s="60">
        <f t="shared" si="32"/>
        <v>91.52000000000001</v>
      </c>
      <c r="H694" s="63">
        <f t="shared" si="33"/>
        <v>915.2</v>
      </c>
    </row>
    <row r="695" spans="1:8" s="62" customFormat="1" ht="25.5">
      <c r="A695" s="56" t="str">
        <f>IF((LEN('Copy paste to Here'!G699))&gt;5,((CONCATENATE('Copy paste to Here'!G699," &amp; ",'Copy paste to Here'!D699,"  &amp;  ",'Copy paste to Here'!E699))),"Empty Cell")</f>
        <v>Pack of 10 pcs. of anodized 316L steel barbells posts - threading 1.2mm (16g) &amp; Length: 6mm  &amp;  Color: Blue</v>
      </c>
      <c r="B695" s="57" t="str">
        <f>'Copy paste to Here'!C699</f>
        <v>XTBB16G</v>
      </c>
      <c r="C695" s="57" t="s">
        <v>1545</v>
      </c>
      <c r="D695" s="58">
        <f>Invoice!B699</f>
        <v>2</v>
      </c>
      <c r="E695" s="59">
        <f>'Shipping Invoice'!J699*$N$1</f>
        <v>2.6</v>
      </c>
      <c r="F695" s="59">
        <f t="shared" si="31"/>
        <v>5.2</v>
      </c>
      <c r="G695" s="60">
        <f t="shared" si="32"/>
        <v>91.52000000000001</v>
      </c>
      <c r="H695" s="63">
        <f t="shared" si="33"/>
        <v>183.04000000000002</v>
      </c>
    </row>
    <row r="696" spans="1:8" s="62" customFormat="1" ht="25.5">
      <c r="A696" s="56" t="str">
        <f>IF((LEN('Copy paste to Here'!G700))&gt;5,((CONCATENATE('Copy paste to Here'!G700," &amp; ",'Copy paste to Here'!D700,"  &amp;  ",'Copy paste to Here'!E700))),"Empty Cell")</f>
        <v>Pack of 10 pcs. of anodized 316L steel barbells posts - threading 1.2mm (16g) &amp; Length: 6mm  &amp;  Color: Rainbow</v>
      </c>
      <c r="B696" s="57" t="str">
        <f>'Copy paste to Here'!C700</f>
        <v>XTBB16G</v>
      </c>
      <c r="C696" s="57" t="s">
        <v>1545</v>
      </c>
      <c r="D696" s="58">
        <f>Invoice!B700</f>
        <v>2</v>
      </c>
      <c r="E696" s="59">
        <f>'Shipping Invoice'!J700*$N$1</f>
        <v>2.6</v>
      </c>
      <c r="F696" s="59">
        <f t="shared" si="31"/>
        <v>5.2</v>
      </c>
      <c r="G696" s="60">
        <f t="shared" si="32"/>
        <v>91.52000000000001</v>
      </c>
      <c r="H696" s="63">
        <f t="shared" si="33"/>
        <v>183.04000000000002</v>
      </c>
    </row>
    <row r="697" spans="1:8" s="62" customFormat="1" ht="25.5">
      <c r="A697" s="56" t="str">
        <f>IF((LEN('Copy paste to Here'!G701))&gt;5,((CONCATENATE('Copy paste to Here'!G701," &amp; ",'Copy paste to Here'!D701,"  &amp;  ",'Copy paste to Here'!E701))),"Empty Cell")</f>
        <v>Pack of 10 pcs. of anodized 316L steel barbells posts - threading 1.2mm (16g) &amp; Length: 6mm  &amp;  Color: Gold</v>
      </c>
      <c r="B697" s="57" t="str">
        <f>'Copy paste to Here'!C701</f>
        <v>XTBB16G</v>
      </c>
      <c r="C697" s="57" t="s">
        <v>1545</v>
      </c>
      <c r="D697" s="58">
        <f>Invoice!B701</f>
        <v>2</v>
      </c>
      <c r="E697" s="59">
        <f>'Shipping Invoice'!J701*$N$1</f>
        <v>2.6</v>
      </c>
      <c r="F697" s="59">
        <f t="shared" si="31"/>
        <v>5.2</v>
      </c>
      <c r="G697" s="60">
        <f t="shared" si="32"/>
        <v>91.52000000000001</v>
      </c>
      <c r="H697" s="63">
        <f t="shared" si="33"/>
        <v>183.04000000000002</v>
      </c>
    </row>
    <row r="698" spans="1:8" s="62" customFormat="1" ht="25.5">
      <c r="A698" s="56" t="str">
        <f>IF((LEN('Copy paste to Here'!G702))&gt;5,((CONCATENATE('Copy paste to Here'!G702," &amp; ",'Copy paste to Here'!D702,"  &amp;  ",'Copy paste to Here'!E702))),"Empty Cell")</f>
        <v>Pack of 10 pcs. of anodized 316L steel barbells posts - threading 1.2mm (16g) &amp; Length: 6mm  &amp;  Color: Rose-gold</v>
      </c>
      <c r="B698" s="57" t="str">
        <f>'Copy paste to Here'!C702</f>
        <v>XTBB16G</v>
      </c>
      <c r="C698" s="57" t="s">
        <v>1545</v>
      </c>
      <c r="D698" s="58">
        <f>Invoice!B702</f>
        <v>2</v>
      </c>
      <c r="E698" s="59">
        <f>'Shipping Invoice'!J702*$N$1</f>
        <v>2.6</v>
      </c>
      <c r="F698" s="59">
        <f t="shared" si="31"/>
        <v>5.2</v>
      </c>
      <c r="G698" s="60">
        <f t="shared" si="32"/>
        <v>91.52000000000001</v>
      </c>
      <c r="H698" s="63">
        <f t="shared" si="33"/>
        <v>183.04000000000002</v>
      </c>
    </row>
    <row r="699" spans="1:8" s="62" customFormat="1" ht="25.5">
      <c r="A699" s="56" t="str">
        <f>IF((LEN('Copy paste to Here'!G703))&gt;5,((CONCATENATE('Copy paste to Here'!G703," &amp; ",'Copy paste to Here'!D703,"  &amp;  ",'Copy paste to Here'!E703))),"Empty Cell")</f>
        <v>Pack of 10 pcs. of anodized 316L steel barbells posts - threading 1.2mm (16g) &amp; Length: 8mm  &amp;  Color: Black</v>
      </c>
      <c r="B699" s="57" t="str">
        <f>'Copy paste to Here'!C703</f>
        <v>XTBB16G</v>
      </c>
      <c r="C699" s="57" t="s">
        <v>1545</v>
      </c>
      <c r="D699" s="58">
        <f>Invoice!B703</f>
        <v>10</v>
      </c>
      <c r="E699" s="59">
        <f>'Shipping Invoice'!J703*$N$1</f>
        <v>2.6</v>
      </c>
      <c r="F699" s="59">
        <f t="shared" si="31"/>
        <v>26</v>
      </c>
      <c r="G699" s="60">
        <f t="shared" si="32"/>
        <v>91.52000000000001</v>
      </c>
      <c r="H699" s="63">
        <f t="shared" si="33"/>
        <v>915.2</v>
      </c>
    </row>
    <row r="700" spans="1:8" s="62" customFormat="1" ht="25.5">
      <c r="A700" s="56" t="str">
        <f>IF((LEN('Copy paste to Here'!G704))&gt;5,((CONCATENATE('Copy paste to Here'!G704," &amp; ",'Copy paste to Here'!D704,"  &amp;  ",'Copy paste to Here'!E704))),"Empty Cell")</f>
        <v>Pack of 10 pcs. of anodized 316L steel barbells posts - threading 1.2mm (16g) &amp; Length: 8mm  &amp;  Color: Blue</v>
      </c>
      <c r="B700" s="57" t="str">
        <f>'Copy paste to Here'!C704</f>
        <v>XTBB16G</v>
      </c>
      <c r="C700" s="57" t="s">
        <v>1545</v>
      </c>
      <c r="D700" s="58">
        <f>Invoice!B704</f>
        <v>2</v>
      </c>
      <c r="E700" s="59">
        <f>'Shipping Invoice'!J704*$N$1</f>
        <v>2.6</v>
      </c>
      <c r="F700" s="59">
        <f t="shared" si="31"/>
        <v>5.2</v>
      </c>
      <c r="G700" s="60">
        <f t="shared" si="32"/>
        <v>91.52000000000001</v>
      </c>
      <c r="H700" s="63">
        <f t="shared" si="33"/>
        <v>183.04000000000002</v>
      </c>
    </row>
    <row r="701" spans="1:8" s="62" customFormat="1" ht="25.5">
      <c r="A701" s="56" t="str">
        <f>IF((LEN('Copy paste to Here'!G705))&gt;5,((CONCATENATE('Copy paste to Here'!G705," &amp; ",'Copy paste to Here'!D705,"  &amp;  ",'Copy paste to Here'!E705))),"Empty Cell")</f>
        <v>Pack of 10 pcs. of anodized 316L steel barbells posts - threading 1.2mm (16g) &amp; Length: 8mm  &amp;  Color: Rainbow</v>
      </c>
      <c r="B701" s="57" t="str">
        <f>'Copy paste to Here'!C705</f>
        <v>XTBB16G</v>
      </c>
      <c r="C701" s="57" t="s">
        <v>1545</v>
      </c>
      <c r="D701" s="58">
        <f>Invoice!B705</f>
        <v>2</v>
      </c>
      <c r="E701" s="59">
        <f>'Shipping Invoice'!J705*$N$1</f>
        <v>2.6</v>
      </c>
      <c r="F701" s="59">
        <f t="shared" si="31"/>
        <v>5.2</v>
      </c>
      <c r="G701" s="60">
        <f t="shared" si="32"/>
        <v>91.52000000000001</v>
      </c>
      <c r="H701" s="63">
        <f t="shared" si="33"/>
        <v>183.04000000000002</v>
      </c>
    </row>
    <row r="702" spans="1:8" s="62" customFormat="1" ht="25.5">
      <c r="A702" s="56" t="str">
        <f>IF((LEN('Copy paste to Here'!G706))&gt;5,((CONCATENATE('Copy paste to Here'!G706," &amp; ",'Copy paste to Here'!D706,"  &amp;  ",'Copy paste to Here'!E706))),"Empty Cell")</f>
        <v>Pack of 10 pcs. of anodized 316L steel barbells posts - threading 1.2mm (16g) &amp; Length: 8mm  &amp;  Color: Gold</v>
      </c>
      <c r="B702" s="57" t="str">
        <f>'Copy paste to Here'!C706</f>
        <v>XTBB16G</v>
      </c>
      <c r="C702" s="57" t="s">
        <v>1545</v>
      </c>
      <c r="D702" s="58">
        <f>Invoice!B706</f>
        <v>2</v>
      </c>
      <c r="E702" s="59">
        <f>'Shipping Invoice'!J706*$N$1</f>
        <v>2.6</v>
      </c>
      <c r="F702" s="59">
        <f t="shared" si="31"/>
        <v>5.2</v>
      </c>
      <c r="G702" s="60">
        <f t="shared" si="32"/>
        <v>91.52000000000001</v>
      </c>
      <c r="H702" s="63">
        <f t="shared" si="33"/>
        <v>183.04000000000002</v>
      </c>
    </row>
    <row r="703" spans="1:8" s="62" customFormat="1" ht="25.5">
      <c r="A703" s="56" t="str">
        <f>IF((LEN('Copy paste to Here'!G707))&gt;5,((CONCATENATE('Copy paste to Here'!G707," &amp; ",'Copy paste to Here'!D707,"  &amp;  ",'Copy paste to Here'!E707))),"Empty Cell")</f>
        <v>Pack of 10 pcs. of anodized 316L steel barbells posts - threading 1.2mm (16g) &amp; Length: 8mm  &amp;  Color: Rose-gold</v>
      </c>
      <c r="B703" s="57" t="str">
        <f>'Copy paste to Here'!C707</f>
        <v>XTBB16G</v>
      </c>
      <c r="C703" s="57" t="s">
        <v>1545</v>
      </c>
      <c r="D703" s="58">
        <f>Invoice!B707</f>
        <v>2</v>
      </c>
      <c r="E703" s="59">
        <f>'Shipping Invoice'!J707*$N$1</f>
        <v>2.6</v>
      </c>
      <c r="F703" s="59">
        <f t="shared" si="31"/>
        <v>5.2</v>
      </c>
      <c r="G703" s="60">
        <f t="shared" si="32"/>
        <v>91.52000000000001</v>
      </c>
      <c r="H703" s="63">
        <f t="shared" si="33"/>
        <v>183.04000000000002</v>
      </c>
    </row>
    <row r="704" spans="1:8" s="62" customFormat="1" ht="25.5">
      <c r="A704" s="56" t="str">
        <f>IF((LEN('Copy paste to Here'!G708))&gt;5,((CONCATENATE('Copy paste to Here'!G708," &amp; ",'Copy paste to Here'!D708,"  &amp;  ",'Copy paste to Here'!E708))),"Empty Cell")</f>
        <v>Pack of 10 pcs. of anodized 316L steel barbells posts - threading 1.2mm (16g) &amp; Length: 10mm  &amp;  Color: Black</v>
      </c>
      <c r="B704" s="57" t="str">
        <f>'Copy paste to Here'!C708</f>
        <v>XTBB16G</v>
      </c>
      <c r="C704" s="57" t="s">
        <v>1545</v>
      </c>
      <c r="D704" s="58">
        <f>Invoice!B708</f>
        <v>10</v>
      </c>
      <c r="E704" s="59">
        <f>'Shipping Invoice'!J708*$N$1</f>
        <v>2.6</v>
      </c>
      <c r="F704" s="59">
        <f t="shared" si="31"/>
        <v>26</v>
      </c>
      <c r="G704" s="60">
        <f t="shared" si="32"/>
        <v>91.52000000000001</v>
      </c>
      <c r="H704" s="63">
        <f t="shared" si="33"/>
        <v>915.2</v>
      </c>
    </row>
    <row r="705" spans="1:8" s="62" customFormat="1" ht="25.5">
      <c r="A705" s="56" t="str">
        <f>IF((LEN('Copy paste to Here'!G709))&gt;5,((CONCATENATE('Copy paste to Here'!G709," &amp; ",'Copy paste to Here'!D709,"  &amp;  ",'Copy paste to Here'!E709))),"Empty Cell")</f>
        <v>Pack of 10 pcs. of anodized 316L steel barbells posts - threading 1.2mm (16g) &amp; Length: 10mm  &amp;  Color: Blue</v>
      </c>
      <c r="B705" s="57" t="str">
        <f>'Copy paste to Here'!C709</f>
        <v>XTBB16G</v>
      </c>
      <c r="C705" s="57" t="s">
        <v>1545</v>
      </c>
      <c r="D705" s="58">
        <f>Invoice!B709</f>
        <v>2</v>
      </c>
      <c r="E705" s="59">
        <f>'Shipping Invoice'!J709*$N$1</f>
        <v>2.6</v>
      </c>
      <c r="F705" s="59">
        <f t="shared" si="31"/>
        <v>5.2</v>
      </c>
      <c r="G705" s="60">
        <f t="shared" si="32"/>
        <v>91.52000000000001</v>
      </c>
      <c r="H705" s="63">
        <f t="shared" si="33"/>
        <v>183.04000000000002</v>
      </c>
    </row>
    <row r="706" spans="1:8" s="62" customFormat="1" ht="25.5">
      <c r="A706" s="56" t="str">
        <f>IF((LEN('Copy paste to Here'!G710))&gt;5,((CONCATENATE('Copy paste to Here'!G710," &amp; ",'Copy paste to Here'!D710,"  &amp;  ",'Copy paste to Here'!E710))),"Empty Cell")</f>
        <v>Pack of 10 pcs. of anodized 316L steel barbells posts - threading 1.2mm (16g) &amp; Length: 10mm  &amp;  Color: Rainbow</v>
      </c>
      <c r="B706" s="57" t="str">
        <f>'Copy paste to Here'!C710</f>
        <v>XTBB16G</v>
      </c>
      <c r="C706" s="57" t="s">
        <v>1545</v>
      </c>
      <c r="D706" s="58">
        <f>Invoice!B710</f>
        <v>2</v>
      </c>
      <c r="E706" s="59">
        <f>'Shipping Invoice'!J710*$N$1</f>
        <v>2.6</v>
      </c>
      <c r="F706" s="59">
        <f t="shared" si="31"/>
        <v>5.2</v>
      </c>
      <c r="G706" s="60">
        <f t="shared" si="32"/>
        <v>91.52000000000001</v>
      </c>
      <c r="H706" s="63">
        <f t="shared" si="33"/>
        <v>183.04000000000002</v>
      </c>
    </row>
    <row r="707" spans="1:8" s="62" customFormat="1" ht="25.5">
      <c r="A707" s="56" t="str">
        <f>IF((LEN('Copy paste to Here'!G711))&gt;5,((CONCATENATE('Copy paste to Here'!G711," &amp; ",'Copy paste to Here'!D711,"  &amp;  ",'Copy paste to Here'!E711))),"Empty Cell")</f>
        <v>Pack of 10 pcs. of anodized 316L steel barbells posts - threading 1.2mm (16g) &amp; Length: 10mm  &amp;  Color: Gold</v>
      </c>
      <c r="B707" s="57" t="str">
        <f>'Copy paste to Here'!C711</f>
        <v>XTBB16G</v>
      </c>
      <c r="C707" s="57" t="s">
        <v>1545</v>
      </c>
      <c r="D707" s="58">
        <f>Invoice!B711</f>
        <v>2</v>
      </c>
      <c r="E707" s="59">
        <f>'Shipping Invoice'!J711*$N$1</f>
        <v>2.6</v>
      </c>
      <c r="F707" s="59">
        <f t="shared" si="31"/>
        <v>5.2</v>
      </c>
      <c r="G707" s="60">
        <f t="shared" si="32"/>
        <v>91.52000000000001</v>
      </c>
      <c r="H707" s="63">
        <f t="shared" si="33"/>
        <v>183.04000000000002</v>
      </c>
    </row>
    <row r="708" spans="1:8" s="62" customFormat="1" ht="25.5">
      <c r="A708" s="56" t="str">
        <f>IF((LEN('Copy paste to Here'!G712))&gt;5,((CONCATENATE('Copy paste to Here'!G712," &amp; ",'Copy paste to Here'!D712,"  &amp;  ",'Copy paste to Here'!E712))),"Empty Cell")</f>
        <v>Pack of 10 pcs. of anodized 316L steel barbells posts - threading 1.2mm (16g) &amp; Length: 10mm  &amp;  Color: Rose-gold</v>
      </c>
      <c r="B708" s="57" t="str">
        <f>'Copy paste to Here'!C712</f>
        <v>XTBB16G</v>
      </c>
      <c r="C708" s="57" t="s">
        <v>1545</v>
      </c>
      <c r="D708" s="58">
        <f>Invoice!B712</f>
        <v>2</v>
      </c>
      <c r="E708" s="59">
        <f>'Shipping Invoice'!J712*$N$1</f>
        <v>2.6</v>
      </c>
      <c r="F708" s="59">
        <f t="shared" si="31"/>
        <v>5.2</v>
      </c>
      <c r="G708" s="60">
        <f t="shared" si="32"/>
        <v>91.52000000000001</v>
      </c>
      <c r="H708" s="63">
        <f t="shared" si="33"/>
        <v>183.04000000000002</v>
      </c>
    </row>
    <row r="709" spans="1:8" s="62" customFormat="1" ht="25.5">
      <c r="A709" s="56" t="str">
        <f>IF((LEN('Copy paste to Here'!G713))&gt;5,((CONCATENATE('Copy paste to Here'!G713," &amp; ",'Copy paste to Here'!D713,"  &amp;  ",'Copy paste to Here'!E713))),"Empty Cell")</f>
        <v>Pack of 10 pcs. of anodized 316L steel barbells posts - threading 1.2mm (16g) &amp; Length: 11mm  &amp;  Color: Black</v>
      </c>
      <c r="B709" s="57" t="str">
        <f>'Copy paste to Here'!C713</f>
        <v>XTBB16G</v>
      </c>
      <c r="C709" s="57" t="s">
        <v>1545</v>
      </c>
      <c r="D709" s="58">
        <f>Invoice!B713</f>
        <v>2</v>
      </c>
      <c r="E709" s="59">
        <f>'Shipping Invoice'!J713*$N$1</f>
        <v>2.6</v>
      </c>
      <c r="F709" s="59">
        <f t="shared" si="31"/>
        <v>5.2</v>
      </c>
      <c r="G709" s="60">
        <f t="shared" si="32"/>
        <v>91.52000000000001</v>
      </c>
      <c r="H709" s="63">
        <f t="shared" si="33"/>
        <v>183.04000000000002</v>
      </c>
    </row>
    <row r="710" spans="1:8" s="62" customFormat="1" ht="25.5">
      <c r="A710" s="56" t="str">
        <f>IF((LEN('Copy paste to Here'!G714))&gt;5,((CONCATENATE('Copy paste to Here'!G714," &amp; ",'Copy paste to Here'!D714,"  &amp;  ",'Copy paste to Here'!E714))),"Empty Cell")</f>
        <v>Pack of 10 pcs. of anodized 316L steel barbells posts - threading 1.2mm (16g) &amp; Length: 11mm  &amp;  Color: Blue</v>
      </c>
      <c r="B710" s="57" t="str">
        <f>'Copy paste to Here'!C714</f>
        <v>XTBB16G</v>
      </c>
      <c r="C710" s="57" t="s">
        <v>1545</v>
      </c>
      <c r="D710" s="58">
        <f>Invoice!B714</f>
        <v>0</v>
      </c>
      <c r="E710" s="59">
        <f>'Shipping Invoice'!J714*$N$1</f>
        <v>2.6</v>
      </c>
      <c r="F710" s="59">
        <f t="shared" si="31"/>
        <v>0</v>
      </c>
      <c r="G710" s="60">
        <f t="shared" si="32"/>
        <v>91.52000000000001</v>
      </c>
      <c r="H710" s="63">
        <f t="shared" si="33"/>
        <v>0</v>
      </c>
    </row>
    <row r="711" spans="1:8" s="62" customFormat="1" ht="25.5">
      <c r="A711" s="56" t="str">
        <f>IF((LEN('Copy paste to Here'!G715))&gt;5,((CONCATENATE('Copy paste to Here'!G715," &amp; ",'Copy paste to Here'!D715,"  &amp;  ",'Copy paste to Here'!E715))),"Empty Cell")</f>
        <v>Pack of 10 pcs. of anodized 316L steel barbells posts - threading 1.2mm (16g) &amp; Length: 11mm  &amp;  Color: Rainbow</v>
      </c>
      <c r="B711" s="57" t="str">
        <f>'Copy paste to Here'!C715</f>
        <v>XTBB16G</v>
      </c>
      <c r="C711" s="57" t="s">
        <v>1545</v>
      </c>
      <c r="D711" s="58">
        <f>Invoice!B715</f>
        <v>2</v>
      </c>
      <c r="E711" s="59">
        <f>'Shipping Invoice'!J715*$N$1</f>
        <v>2.6</v>
      </c>
      <c r="F711" s="59">
        <f t="shared" si="31"/>
        <v>5.2</v>
      </c>
      <c r="G711" s="60">
        <f t="shared" si="32"/>
        <v>91.52000000000001</v>
      </c>
      <c r="H711" s="63">
        <f t="shared" si="33"/>
        <v>183.04000000000002</v>
      </c>
    </row>
    <row r="712" spans="1:8" s="62" customFormat="1" ht="25.5">
      <c r="A712" s="56" t="str">
        <f>IF((LEN('Copy paste to Here'!G716))&gt;5,((CONCATENATE('Copy paste to Here'!G716," &amp; ",'Copy paste to Here'!D716,"  &amp;  ",'Copy paste to Here'!E716))),"Empty Cell")</f>
        <v>Pack of 10 pcs. of anodized 316L steel barbells posts - threading 1.2mm (16g) &amp; Length: 11mm  &amp;  Color: Gold</v>
      </c>
      <c r="B712" s="57" t="str">
        <f>'Copy paste to Here'!C716</f>
        <v>XTBB16G</v>
      </c>
      <c r="C712" s="57" t="s">
        <v>1545</v>
      </c>
      <c r="D712" s="58">
        <f>Invoice!B716</f>
        <v>2</v>
      </c>
      <c r="E712" s="59">
        <f>'Shipping Invoice'!J716*$N$1</f>
        <v>2.6</v>
      </c>
      <c r="F712" s="59">
        <f t="shared" si="31"/>
        <v>5.2</v>
      </c>
      <c r="G712" s="60">
        <f t="shared" si="32"/>
        <v>91.52000000000001</v>
      </c>
      <c r="H712" s="63">
        <f t="shared" si="33"/>
        <v>183.04000000000002</v>
      </c>
    </row>
    <row r="713" spans="1:8" s="62" customFormat="1" ht="25.5">
      <c r="A713" s="56" t="str">
        <f>IF((LEN('Copy paste to Here'!G717))&gt;5,((CONCATENATE('Copy paste to Here'!G717," &amp; ",'Copy paste to Here'!D717,"  &amp;  ",'Copy paste to Here'!E717))),"Empty Cell")</f>
        <v>Pack of 10 pcs. of anodized 316L steel barbells posts - threading 1.2mm (16g) &amp; Length: 12mm  &amp;  Color: Black</v>
      </c>
      <c r="B713" s="57" t="str">
        <f>'Copy paste to Here'!C717</f>
        <v>XTBB16G</v>
      </c>
      <c r="C713" s="57" t="s">
        <v>1545</v>
      </c>
      <c r="D713" s="58">
        <f>Invoice!B717</f>
        <v>2</v>
      </c>
      <c r="E713" s="59">
        <f>'Shipping Invoice'!J717*$N$1</f>
        <v>2.6</v>
      </c>
      <c r="F713" s="59">
        <f t="shared" si="31"/>
        <v>5.2</v>
      </c>
      <c r="G713" s="60">
        <f t="shared" si="32"/>
        <v>91.52000000000001</v>
      </c>
      <c r="H713" s="63">
        <f t="shared" si="33"/>
        <v>183.04000000000002</v>
      </c>
    </row>
    <row r="714" spans="1:8" s="62" customFormat="1" ht="25.5">
      <c r="A714" s="56" t="str">
        <f>IF((LEN('Copy paste to Here'!G718))&gt;5,((CONCATENATE('Copy paste to Here'!G718," &amp; ",'Copy paste to Here'!D718,"  &amp;  ",'Copy paste to Here'!E718))),"Empty Cell")</f>
        <v>Pack of 10 pcs. of anodized 316L steel barbells posts - threading 1.2mm (16g) &amp; Length: 12mm  &amp;  Color: Blue</v>
      </c>
      <c r="B714" s="57" t="str">
        <f>'Copy paste to Here'!C718</f>
        <v>XTBB16G</v>
      </c>
      <c r="C714" s="57" t="s">
        <v>1545</v>
      </c>
      <c r="D714" s="58">
        <f>Invoice!B718</f>
        <v>2</v>
      </c>
      <c r="E714" s="59">
        <f>'Shipping Invoice'!J718*$N$1</f>
        <v>2.6</v>
      </c>
      <c r="F714" s="59">
        <f t="shared" si="31"/>
        <v>5.2</v>
      </c>
      <c r="G714" s="60">
        <f t="shared" si="32"/>
        <v>91.52000000000001</v>
      </c>
      <c r="H714" s="63">
        <f t="shared" si="33"/>
        <v>183.04000000000002</v>
      </c>
    </row>
    <row r="715" spans="1:8" s="62" customFormat="1" ht="25.5">
      <c r="A715" s="56" t="str">
        <f>IF((LEN('Copy paste to Here'!G719))&gt;5,((CONCATENATE('Copy paste to Here'!G719," &amp; ",'Copy paste to Here'!D719,"  &amp;  ",'Copy paste to Here'!E719))),"Empty Cell")</f>
        <v>Pack of 10 pcs. of anodized 316L steel barbells posts - threading 1.2mm (16g) &amp; Length: 12mm  &amp;  Color: Rainbow</v>
      </c>
      <c r="B715" s="57" t="str">
        <f>'Copy paste to Here'!C719</f>
        <v>XTBB16G</v>
      </c>
      <c r="C715" s="57" t="s">
        <v>1545</v>
      </c>
      <c r="D715" s="58">
        <f>Invoice!B719</f>
        <v>2</v>
      </c>
      <c r="E715" s="59">
        <f>'Shipping Invoice'!J719*$N$1</f>
        <v>2.6</v>
      </c>
      <c r="F715" s="59">
        <f t="shared" si="31"/>
        <v>5.2</v>
      </c>
      <c r="G715" s="60">
        <f t="shared" si="32"/>
        <v>91.52000000000001</v>
      </c>
      <c r="H715" s="63">
        <f t="shared" si="33"/>
        <v>183.04000000000002</v>
      </c>
    </row>
    <row r="716" spans="1:8" s="62" customFormat="1" ht="25.5">
      <c r="A716" s="56" t="str">
        <f>IF((LEN('Copy paste to Here'!G720))&gt;5,((CONCATENATE('Copy paste to Here'!G720," &amp; ",'Copy paste to Here'!D720,"  &amp;  ",'Copy paste to Here'!E720))),"Empty Cell")</f>
        <v>Pack of 10 pcs. of anodized 316L steel barbells posts - threading 1.2mm (16g) &amp; Length: 12mm  &amp;  Color: Gold</v>
      </c>
      <c r="B716" s="57" t="str">
        <f>'Copy paste to Here'!C720</f>
        <v>XTBB16G</v>
      </c>
      <c r="C716" s="57" t="s">
        <v>1545</v>
      </c>
      <c r="D716" s="58">
        <f>Invoice!B720</f>
        <v>2</v>
      </c>
      <c r="E716" s="59">
        <f>'Shipping Invoice'!J720*$N$1</f>
        <v>2.6</v>
      </c>
      <c r="F716" s="59">
        <f t="shared" si="31"/>
        <v>5.2</v>
      </c>
      <c r="G716" s="60">
        <f t="shared" si="32"/>
        <v>91.52000000000001</v>
      </c>
      <c r="H716" s="63">
        <f t="shared" si="33"/>
        <v>183.04000000000002</v>
      </c>
    </row>
    <row r="717" spans="1:8" s="62" customFormat="1" ht="25.5">
      <c r="A717" s="56" t="str">
        <f>IF((LEN('Copy paste to Here'!G721))&gt;5,((CONCATENATE('Copy paste to Here'!G721," &amp; ",'Copy paste to Here'!D721,"  &amp;  ",'Copy paste to Here'!E721))),"Empty Cell")</f>
        <v>Pack of 10 pcs. of anodized 316L steel barbells posts - threading 1.2mm (16g) &amp; Length: 12mm  &amp;  Color: Rose-gold</v>
      </c>
      <c r="B717" s="57" t="str">
        <f>'Copy paste to Here'!C721</f>
        <v>XTBB16G</v>
      </c>
      <c r="C717" s="57" t="s">
        <v>1545</v>
      </c>
      <c r="D717" s="58">
        <f>Invoice!B721</f>
        <v>2</v>
      </c>
      <c r="E717" s="59">
        <f>'Shipping Invoice'!J721*$N$1</f>
        <v>2.6</v>
      </c>
      <c r="F717" s="59">
        <f t="shared" si="31"/>
        <v>5.2</v>
      </c>
      <c r="G717" s="60">
        <f t="shared" si="32"/>
        <v>91.52000000000001</v>
      </c>
      <c r="H717" s="63">
        <f t="shared" si="33"/>
        <v>183.04000000000002</v>
      </c>
    </row>
    <row r="718" spans="1:8" s="62" customFormat="1" ht="24">
      <c r="A718" s="56" t="str">
        <f>IF((LEN('Copy paste to Here'!G722))&gt;5,((CONCATENATE('Copy paste to Here'!G722," &amp; ",'Copy paste to Here'!D722,"  &amp;  ",'Copy paste to Here'!E722))),"Empty Cell")</f>
        <v>Pack of 10 pcs. of anodized 316L steel barbells posts - threading 1.2mm (16g) &amp; Length: 14mm  &amp;  Color: Black</v>
      </c>
      <c r="B718" s="57" t="str">
        <f>'Copy paste to Here'!C722</f>
        <v>XTBB16G</v>
      </c>
      <c r="C718" s="57" t="s">
        <v>1547</v>
      </c>
      <c r="D718" s="58">
        <f>Invoice!B722</f>
        <v>5</v>
      </c>
      <c r="E718" s="59">
        <f>'Shipping Invoice'!J722*$N$1</f>
        <v>2.75</v>
      </c>
      <c r="F718" s="59">
        <f t="shared" si="31"/>
        <v>13.75</v>
      </c>
      <c r="G718" s="60">
        <f t="shared" si="32"/>
        <v>96.800000000000011</v>
      </c>
      <c r="H718" s="63">
        <f t="shared" si="33"/>
        <v>484.00000000000006</v>
      </c>
    </row>
    <row r="719" spans="1:8" s="62" customFormat="1" ht="24">
      <c r="A719" s="56" t="str">
        <f>IF((LEN('Copy paste to Here'!G723))&gt;5,((CONCATENATE('Copy paste to Here'!G723," &amp; ",'Copy paste to Here'!D723,"  &amp;  ",'Copy paste to Here'!E723))),"Empty Cell")</f>
        <v>Pack of 10 pcs. of anodized 316L steel barbells posts - threading 1.2mm (16g) &amp; Length: 14mm  &amp;  Color: Blue</v>
      </c>
      <c r="B719" s="57" t="str">
        <f>'Copy paste to Here'!C723</f>
        <v>XTBB16G</v>
      </c>
      <c r="C719" s="57" t="s">
        <v>1547</v>
      </c>
      <c r="D719" s="58">
        <f>Invoice!B723</f>
        <v>5</v>
      </c>
      <c r="E719" s="59">
        <f>'Shipping Invoice'!J723*$N$1</f>
        <v>2.75</v>
      </c>
      <c r="F719" s="59">
        <f t="shared" si="31"/>
        <v>13.75</v>
      </c>
      <c r="G719" s="60">
        <f t="shared" si="32"/>
        <v>96.800000000000011</v>
      </c>
      <c r="H719" s="63">
        <f t="shared" si="33"/>
        <v>484.00000000000006</v>
      </c>
    </row>
    <row r="720" spans="1:8" s="62" customFormat="1" ht="24">
      <c r="A720" s="56" t="str">
        <f>IF((LEN('Copy paste to Here'!G724))&gt;5,((CONCATENATE('Copy paste to Here'!G724," &amp; ",'Copy paste to Here'!D724,"  &amp;  ",'Copy paste to Here'!E724))),"Empty Cell")</f>
        <v>Pack of 10 pcs. of anodized 316L steel barbells posts - threading 1.2mm (16g) &amp; Length: 14mm  &amp;  Color: Rainbow</v>
      </c>
      <c r="B720" s="57" t="str">
        <f>'Copy paste to Here'!C724</f>
        <v>XTBB16G</v>
      </c>
      <c r="C720" s="57" t="s">
        <v>1547</v>
      </c>
      <c r="D720" s="58">
        <f>Invoice!B724</f>
        <v>5</v>
      </c>
      <c r="E720" s="59">
        <f>'Shipping Invoice'!J724*$N$1</f>
        <v>2.75</v>
      </c>
      <c r="F720" s="59">
        <f t="shared" si="31"/>
        <v>13.75</v>
      </c>
      <c r="G720" s="60">
        <f t="shared" si="32"/>
        <v>96.800000000000011</v>
      </c>
      <c r="H720" s="63">
        <f t="shared" si="33"/>
        <v>484.00000000000006</v>
      </c>
    </row>
    <row r="721" spans="1:8" s="62" customFormat="1" ht="24">
      <c r="A721" s="56" t="str">
        <f>IF((LEN('Copy paste to Here'!G725))&gt;5,((CONCATENATE('Copy paste to Here'!G725," &amp; ",'Copy paste to Here'!D725,"  &amp;  ",'Copy paste to Here'!E725))),"Empty Cell")</f>
        <v>Pack of 10 pcs. of anodized 316L steel barbells posts - threading 1.2mm (16g) &amp; Length: 14mm  &amp;  Color: Gold</v>
      </c>
      <c r="B721" s="57" t="str">
        <f>'Copy paste to Here'!C725</f>
        <v>XTBB16G</v>
      </c>
      <c r="C721" s="57" t="s">
        <v>1547</v>
      </c>
      <c r="D721" s="58">
        <f>Invoice!B725</f>
        <v>10</v>
      </c>
      <c r="E721" s="59">
        <f>'Shipping Invoice'!J725*$N$1</f>
        <v>2.75</v>
      </c>
      <c r="F721" s="59">
        <f t="shared" si="31"/>
        <v>27.5</v>
      </c>
      <c r="G721" s="60">
        <f t="shared" si="32"/>
        <v>96.800000000000011</v>
      </c>
      <c r="H721" s="63">
        <f t="shared" si="33"/>
        <v>968.00000000000011</v>
      </c>
    </row>
    <row r="722" spans="1:8" s="62" customFormat="1" ht="24">
      <c r="A722" s="56" t="str">
        <f>IF((LEN('Copy paste to Here'!G726))&gt;5,((CONCATENATE('Copy paste to Here'!G726," &amp; ",'Copy paste to Here'!D726,"  &amp;  ",'Copy paste to Here'!E726))),"Empty Cell")</f>
        <v>Pack of 10 pcs. of anodized 316L steel barbells posts - threading 1.2mm (16g) &amp; Length: 14mm  &amp;  Color: Rose-gold</v>
      </c>
      <c r="B722" s="57" t="str">
        <f>'Copy paste to Here'!C726</f>
        <v>XTBB16G</v>
      </c>
      <c r="C722" s="57" t="s">
        <v>1547</v>
      </c>
      <c r="D722" s="58">
        <f>Invoice!B726</f>
        <v>5</v>
      </c>
      <c r="E722" s="59">
        <f>'Shipping Invoice'!J726*$N$1</f>
        <v>2.75</v>
      </c>
      <c r="F722" s="59">
        <f t="shared" si="31"/>
        <v>13.75</v>
      </c>
      <c r="G722" s="60">
        <f t="shared" si="32"/>
        <v>96.800000000000011</v>
      </c>
      <c r="H722" s="63">
        <f t="shared" si="33"/>
        <v>484.00000000000006</v>
      </c>
    </row>
    <row r="723" spans="1:8" s="62" customFormat="1" ht="24">
      <c r="A723" s="56" t="str">
        <f>IF((LEN('Copy paste to Here'!G727))&gt;5,((CONCATENATE('Copy paste to Here'!G727," &amp; ",'Copy paste to Here'!D727,"  &amp;  ",'Copy paste to Here'!E727))),"Empty Cell")</f>
        <v>Pack of 10 pcs. of anodized 316L steel barbells posts - threading 1.2mm (16g) &amp; Length: 16mm  &amp;  Color: Black</v>
      </c>
      <c r="B723" s="57" t="str">
        <f>'Copy paste to Here'!C727</f>
        <v>XTBB16G</v>
      </c>
      <c r="C723" s="57" t="s">
        <v>1547</v>
      </c>
      <c r="D723" s="58">
        <f>Invoice!B727</f>
        <v>5</v>
      </c>
      <c r="E723" s="59">
        <f>'Shipping Invoice'!J727*$N$1</f>
        <v>2.75</v>
      </c>
      <c r="F723" s="59">
        <f t="shared" ref="F723:F786" si="34">D723*E723</f>
        <v>13.75</v>
      </c>
      <c r="G723" s="60">
        <f t="shared" ref="G723:G786" si="35">E723*$E$14</f>
        <v>96.800000000000011</v>
      </c>
      <c r="H723" s="63">
        <f t="shared" ref="H723:H786" si="36">D723*G723</f>
        <v>484.00000000000006</v>
      </c>
    </row>
    <row r="724" spans="1:8" s="62" customFormat="1" ht="24">
      <c r="A724" s="56" t="str">
        <f>IF((LEN('Copy paste to Here'!G728))&gt;5,((CONCATENATE('Copy paste to Here'!G728," &amp; ",'Copy paste to Here'!D728,"  &amp;  ",'Copy paste to Here'!E728))),"Empty Cell")</f>
        <v>Pack of 10 pcs. of anodized 316L steel barbells posts - threading 1.2mm (16g) &amp; Length: 16mm  &amp;  Color: Blue</v>
      </c>
      <c r="B724" s="57" t="str">
        <f>'Copy paste to Here'!C728</f>
        <v>XTBB16G</v>
      </c>
      <c r="C724" s="57" t="s">
        <v>1547</v>
      </c>
      <c r="D724" s="58">
        <f>Invoice!B728</f>
        <v>5</v>
      </c>
      <c r="E724" s="59">
        <f>'Shipping Invoice'!J728*$N$1</f>
        <v>2.75</v>
      </c>
      <c r="F724" s="59">
        <f t="shared" si="34"/>
        <v>13.75</v>
      </c>
      <c r="G724" s="60">
        <f t="shared" si="35"/>
        <v>96.800000000000011</v>
      </c>
      <c r="H724" s="63">
        <f t="shared" si="36"/>
        <v>484.00000000000006</v>
      </c>
    </row>
    <row r="725" spans="1:8" s="62" customFormat="1" ht="24">
      <c r="A725" s="56" t="str">
        <f>IF((LEN('Copy paste to Here'!G729))&gt;5,((CONCATENATE('Copy paste to Here'!G729," &amp; ",'Copy paste to Here'!D729,"  &amp;  ",'Copy paste to Here'!E729))),"Empty Cell")</f>
        <v>Pack of 10 pcs. of anodized 316L steel barbells posts - threading 1.2mm (16g) &amp; Length: 16mm  &amp;  Color: Rainbow</v>
      </c>
      <c r="B725" s="57" t="str">
        <f>'Copy paste to Here'!C729</f>
        <v>XTBB16G</v>
      </c>
      <c r="C725" s="57" t="s">
        <v>1547</v>
      </c>
      <c r="D725" s="58">
        <f>Invoice!B729</f>
        <v>5</v>
      </c>
      <c r="E725" s="59">
        <f>'Shipping Invoice'!J729*$N$1</f>
        <v>2.75</v>
      </c>
      <c r="F725" s="59">
        <f t="shared" si="34"/>
        <v>13.75</v>
      </c>
      <c r="G725" s="60">
        <f t="shared" si="35"/>
        <v>96.800000000000011</v>
      </c>
      <c r="H725" s="63">
        <f t="shared" si="36"/>
        <v>484.00000000000006</v>
      </c>
    </row>
    <row r="726" spans="1:8" s="62" customFormat="1" ht="24">
      <c r="A726" s="56" t="str">
        <f>IF((LEN('Copy paste to Here'!G730))&gt;5,((CONCATENATE('Copy paste to Here'!G730," &amp; ",'Copy paste to Here'!D730,"  &amp;  ",'Copy paste to Here'!E730))),"Empty Cell")</f>
        <v>Pack of 10 pcs. of anodized 316L steel barbells posts - threading 1.2mm (16g) &amp; Length: 16mm  &amp;  Color: Gold</v>
      </c>
      <c r="B726" s="57" t="str">
        <f>'Copy paste to Here'!C730</f>
        <v>XTBB16G</v>
      </c>
      <c r="C726" s="57" t="s">
        <v>1547</v>
      </c>
      <c r="D726" s="58">
        <f>Invoice!B730</f>
        <v>5</v>
      </c>
      <c r="E726" s="59">
        <f>'Shipping Invoice'!J730*$N$1</f>
        <v>2.75</v>
      </c>
      <c r="F726" s="59">
        <f t="shared" si="34"/>
        <v>13.75</v>
      </c>
      <c r="G726" s="60">
        <f t="shared" si="35"/>
        <v>96.800000000000011</v>
      </c>
      <c r="H726" s="63">
        <f t="shared" si="36"/>
        <v>484.00000000000006</v>
      </c>
    </row>
    <row r="727" spans="1:8" s="62" customFormat="1" ht="25.5">
      <c r="A727" s="56" t="str">
        <f>IF((LEN('Copy paste to Here'!G731))&gt;5,((CONCATENATE('Copy paste to Here'!G731," &amp; ",'Copy paste to Here'!D731,"  &amp;  ",'Copy paste to Here'!E731))),"Empty Cell")</f>
        <v>Pack of 10 pcs. of anodized 316L steel barbells posts - threading 1.2mm (16g) &amp; Length: 32mm  &amp;  Color: Black</v>
      </c>
      <c r="B727" s="57" t="str">
        <f>'Copy paste to Here'!C731</f>
        <v>XTBB16G</v>
      </c>
      <c r="C727" s="57" t="s">
        <v>1548</v>
      </c>
      <c r="D727" s="58">
        <f>Invoice!B731</f>
        <v>2</v>
      </c>
      <c r="E727" s="59">
        <f>'Shipping Invoice'!J731*$N$1</f>
        <v>2.89</v>
      </c>
      <c r="F727" s="59">
        <f t="shared" si="34"/>
        <v>5.78</v>
      </c>
      <c r="G727" s="60">
        <f t="shared" si="35"/>
        <v>101.72800000000001</v>
      </c>
      <c r="H727" s="63">
        <f t="shared" si="36"/>
        <v>203.45600000000002</v>
      </c>
    </row>
    <row r="728" spans="1:8" s="62" customFormat="1" ht="25.5">
      <c r="A728" s="56" t="str">
        <f>IF((LEN('Copy paste to Here'!G732))&gt;5,((CONCATENATE('Copy paste to Here'!G732," &amp; ",'Copy paste to Here'!D732,"  &amp;  ",'Copy paste to Here'!E732))),"Empty Cell")</f>
        <v>Pack of 10 pcs. of anodized 316L steel barbells posts - threading 1.2mm (16g) &amp; Length: 32mm  &amp;  Color: Blue</v>
      </c>
      <c r="B728" s="57" t="str">
        <f>'Copy paste to Here'!C732</f>
        <v>XTBB16G</v>
      </c>
      <c r="C728" s="57" t="s">
        <v>1548</v>
      </c>
      <c r="D728" s="58">
        <f>Invoice!B732</f>
        <v>2</v>
      </c>
      <c r="E728" s="59">
        <f>'Shipping Invoice'!J732*$N$1</f>
        <v>2.89</v>
      </c>
      <c r="F728" s="59">
        <f t="shared" si="34"/>
        <v>5.78</v>
      </c>
      <c r="G728" s="60">
        <f t="shared" si="35"/>
        <v>101.72800000000001</v>
      </c>
      <c r="H728" s="63">
        <f t="shared" si="36"/>
        <v>203.45600000000002</v>
      </c>
    </row>
    <row r="729" spans="1:8" s="62" customFormat="1" ht="25.5">
      <c r="A729" s="56" t="str">
        <f>IF((LEN('Copy paste to Here'!G733))&gt;5,((CONCATENATE('Copy paste to Here'!G733," &amp; ",'Copy paste to Here'!D733,"  &amp;  ",'Copy paste to Here'!E733))),"Empty Cell")</f>
        <v>Pack of 10 pcs. of anodized 316L steel barbells posts - threading 1.2mm (16g) &amp; Length: 32mm  &amp;  Color: Rainbow</v>
      </c>
      <c r="B729" s="57" t="str">
        <f>'Copy paste to Here'!C733</f>
        <v>XTBB16G</v>
      </c>
      <c r="C729" s="57" t="s">
        <v>1548</v>
      </c>
      <c r="D729" s="58">
        <f>Invoice!B733</f>
        <v>2</v>
      </c>
      <c r="E729" s="59">
        <f>'Shipping Invoice'!J733*$N$1</f>
        <v>2.89</v>
      </c>
      <c r="F729" s="59">
        <f t="shared" si="34"/>
        <v>5.78</v>
      </c>
      <c r="G729" s="60">
        <f t="shared" si="35"/>
        <v>101.72800000000001</v>
      </c>
      <c r="H729" s="63">
        <f t="shared" si="36"/>
        <v>203.45600000000002</v>
      </c>
    </row>
    <row r="730" spans="1:8" s="62" customFormat="1" ht="25.5">
      <c r="A730" s="56" t="str">
        <f>IF((LEN('Copy paste to Here'!G734))&gt;5,((CONCATENATE('Copy paste to Here'!G734," &amp; ",'Copy paste to Here'!D734,"  &amp;  ",'Copy paste to Here'!E734))),"Empty Cell")</f>
        <v>Pack of 10 pcs. of anodized 316L steel barbells posts - threading 1.2mm (16g) &amp; Length: 32mm  &amp;  Color: Gold</v>
      </c>
      <c r="B730" s="57" t="str">
        <f>'Copy paste to Here'!C734</f>
        <v>XTBB16G</v>
      </c>
      <c r="C730" s="57" t="s">
        <v>1548</v>
      </c>
      <c r="D730" s="58">
        <f>Invoice!B734</f>
        <v>2</v>
      </c>
      <c r="E730" s="59">
        <f>'Shipping Invoice'!J734*$N$1</f>
        <v>2.89</v>
      </c>
      <c r="F730" s="59">
        <f t="shared" si="34"/>
        <v>5.78</v>
      </c>
      <c r="G730" s="60">
        <f t="shared" si="35"/>
        <v>101.72800000000001</v>
      </c>
      <c r="H730" s="63">
        <f t="shared" si="36"/>
        <v>203.45600000000002</v>
      </c>
    </row>
    <row r="731" spans="1:8" s="62" customFormat="1" ht="25.5">
      <c r="A731" s="56" t="str">
        <f>IF((LEN('Copy paste to Here'!G735))&gt;5,((CONCATENATE('Copy paste to Here'!G735," &amp; ",'Copy paste to Here'!D735,"  &amp;  ",'Copy paste to Here'!E735))),"Empty Cell")</f>
        <v>Pack of 10 pcs. of anodized 316L steel barbells posts - threading 1.2mm (16g) &amp; Length: 32mm  &amp;  Color: Rose-gold</v>
      </c>
      <c r="B731" s="57" t="str">
        <f>'Copy paste to Here'!C735</f>
        <v>XTBB16G</v>
      </c>
      <c r="C731" s="57" t="s">
        <v>1548</v>
      </c>
      <c r="D731" s="58">
        <f>Invoice!B735</f>
        <v>2</v>
      </c>
      <c r="E731" s="59">
        <f>'Shipping Invoice'!J735*$N$1</f>
        <v>2.89</v>
      </c>
      <c r="F731" s="59">
        <f t="shared" si="34"/>
        <v>5.78</v>
      </c>
      <c r="G731" s="60">
        <f t="shared" si="35"/>
        <v>101.72800000000001</v>
      </c>
      <c r="H731" s="63">
        <f t="shared" si="36"/>
        <v>203.45600000000002</v>
      </c>
    </row>
    <row r="732" spans="1:8" s="62" customFormat="1" ht="25.5">
      <c r="A732" s="56" t="str">
        <f>IF((LEN('Copy paste to Here'!G736))&gt;5,((CONCATENATE('Copy paste to Here'!G736," &amp; ",'Copy paste to Here'!D736,"  &amp;  ",'Copy paste to Here'!E736))),"Empty Cell")</f>
        <v>Pack of 10 pcs. of anodized 316L steel barbells posts - threading 1.2mm (16g) &amp; Length: 35mm  &amp;  Color: Black</v>
      </c>
      <c r="B732" s="57" t="str">
        <f>'Copy paste to Here'!C736</f>
        <v>XTBB16G</v>
      </c>
      <c r="C732" s="57" t="s">
        <v>1548</v>
      </c>
      <c r="D732" s="58">
        <f>Invoice!B736</f>
        <v>2</v>
      </c>
      <c r="E732" s="59">
        <f>'Shipping Invoice'!J736*$N$1</f>
        <v>2.89</v>
      </c>
      <c r="F732" s="59">
        <f t="shared" si="34"/>
        <v>5.78</v>
      </c>
      <c r="G732" s="60">
        <f t="shared" si="35"/>
        <v>101.72800000000001</v>
      </c>
      <c r="H732" s="63">
        <f t="shared" si="36"/>
        <v>203.45600000000002</v>
      </c>
    </row>
    <row r="733" spans="1:8" s="62" customFormat="1" ht="25.5">
      <c r="A733" s="56" t="str">
        <f>IF((LEN('Copy paste to Here'!G737))&gt;5,((CONCATENATE('Copy paste to Here'!G737," &amp; ",'Copy paste to Here'!D737,"  &amp;  ",'Copy paste to Here'!E737))),"Empty Cell")</f>
        <v>Pack of 10 pcs. of anodized 316L steel barbells posts - threading 1.2mm (16g) &amp; Length: 35mm  &amp;  Color: Blue</v>
      </c>
      <c r="B733" s="57" t="str">
        <f>'Copy paste to Here'!C737</f>
        <v>XTBB16G</v>
      </c>
      <c r="C733" s="57" t="s">
        <v>1548</v>
      </c>
      <c r="D733" s="58">
        <f>Invoice!B737</f>
        <v>2</v>
      </c>
      <c r="E733" s="59">
        <f>'Shipping Invoice'!J737*$N$1</f>
        <v>2.89</v>
      </c>
      <c r="F733" s="59">
        <f t="shared" si="34"/>
        <v>5.78</v>
      </c>
      <c r="G733" s="60">
        <f t="shared" si="35"/>
        <v>101.72800000000001</v>
      </c>
      <c r="H733" s="63">
        <f t="shared" si="36"/>
        <v>203.45600000000002</v>
      </c>
    </row>
    <row r="734" spans="1:8" s="62" customFormat="1" ht="25.5">
      <c r="A734" s="56" t="str">
        <f>IF((LEN('Copy paste to Here'!G738))&gt;5,((CONCATENATE('Copy paste to Here'!G738," &amp; ",'Copy paste to Here'!D738,"  &amp;  ",'Copy paste to Here'!E738))),"Empty Cell")</f>
        <v>Pack of 10 pcs. of anodized 316L steel barbells posts - threading 1.2mm (16g) &amp; Length: 35mm  &amp;  Color: Rainbow</v>
      </c>
      <c r="B734" s="57" t="str">
        <f>'Copy paste to Here'!C738</f>
        <v>XTBB16G</v>
      </c>
      <c r="C734" s="57" t="s">
        <v>1548</v>
      </c>
      <c r="D734" s="58">
        <f>Invoice!B738</f>
        <v>2</v>
      </c>
      <c r="E734" s="59">
        <f>'Shipping Invoice'!J738*$N$1</f>
        <v>2.89</v>
      </c>
      <c r="F734" s="59">
        <f t="shared" si="34"/>
        <v>5.78</v>
      </c>
      <c r="G734" s="60">
        <f t="shared" si="35"/>
        <v>101.72800000000001</v>
      </c>
      <c r="H734" s="63">
        <f t="shared" si="36"/>
        <v>203.45600000000002</v>
      </c>
    </row>
    <row r="735" spans="1:8" s="62" customFormat="1" ht="25.5">
      <c r="A735" s="56" t="str">
        <f>IF((LEN('Copy paste to Here'!G739))&gt;5,((CONCATENATE('Copy paste to Here'!G739," &amp; ",'Copy paste to Here'!D739,"  &amp;  ",'Copy paste to Here'!E739))),"Empty Cell")</f>
        <v>Pack of 10 pcs. of anodized 316L steel barbells posts - threading 1.2mm (16g) &amp; Length: 35mm  &amp;  Color: Gold</v>
      </c>
      <c r="B735" s="57" t="str">
        <f>'Copy paste to Here'!C739</f>
        <v>XTBB16G</v>
      </c>
      <c r="C735" s="57" t="s">
        <v>1548</v>
      </c>
      <c r="D735" s="58">
        <f>Invoice!B739</f>
        <v>2</v>
      </c>
      <c r="E735" s="59">
        <f>'Shipping Invoice'!J739*$N$1</f>
        <v>2.89</v>
      </c>
      <c r="F735" s="59">
        <f t="shared" si="34"/>
        <v>5.78</v>
      </c>
      <c r="G735" s="60">
        <f t="shared" si="35"/>
        <v>101.72800000000001</v>
      </c>
      <c r="H735" s="63">
        <f t="shared" si="36"/>
        <v>203.45600000000002</v>
      </c>
    </row>
    <row r="736" spans="1:8" s="62" customFormat="1" ht="25.5">
      <c r="A736" s="56" t="str">
        <f>IF((LEN('Copy paste to Here'!G740))&gt;5,((CONCATENATE('Copy paste to Here'!G740," &amp; ",'Copy paste to Here'!D740,"  &amp;  ",'Copy paste to Here'!E740))),"Empty Cell")</f>
        <v>Pack of 10 pcs. of anodized 316L steel barbells posts - threading 1.2mm (16g) &amp; Length: 35mm  &amp;  Color: Rose-gold</v>
      </c>
      <c r="B736" s="57" t="str">
        <f>'Copy paste to Here'!C740</f>
        <v>XTBB16G</v>
      </c>
      <c r="C736" s="57" t="s">
        <v>1548</v>
      </c>
      <c r="D736" s="58">
        <f>Invoice!B740</f>
        <v>2</v>
      </c>
      <c r="E736" s="59">
        <f>'Shipping Invoice'!J740*$N$1</f>
        <v>2.89</v>
      </c>
      <c r="F736" s="59">
        <f t="shared" si="34"/>
        <v>5.78</v>
      </c>
      <c r="G736" s="60">
        <f t="shared" si="35"/>
        <v>101.72800000000001</v>
      </c>
      <c r="H736" s="63">
        <f t="shared" si="36"/>
        <v>203.45600000000002</v>
      </c>
    </row>
    <row r="737" spans="1:8" s="62" customFormat="1" ht="25.5">
      <c r="A737" s="56" t="str">
        <f>IF((LEN('Copy paste to Here'!G741))&gt;5,((CONCATENATE('Copy paste to Here'!G741," &amp; ",'Copy paste to Here'!D741,"  &amp;  ",'Copy paste to Here'!E741))),"Empty Cell")</f>
        <v>Pack of 10 pcs. of anodized 316L steel barbells posts - threading 1.2mm (16g) &amp; Length: 38mm  &amp;  Color: Black</v>
      </c>
      <c r="B737" s="57" t="str">
        <f>'Copy paste to Here'!C741</f>
        <v>XTBB16G</v>
      </c>
      <c r="C737" s="57" t="s">
        <v>1548</v>
      </c>
      <c r="D737" s="58">
        <f>Invoice!B741</f>
        <v>2</v>
      </c>
      <c r="E737" s="59">
        <f>'Shipping Invoice'!J741*$N$1</f>
        <v>2.89</v>
      </c>
      <c r="F737" s="59">
        <f t="shared" si="34"/>
        <v>5.78</v>
      </c>
      <c r="G737" s="60">
        <f t="shared" si="35"/>
        <v>101.72800000000001</v>
      </c>
      <c r="H737" s="63">
        <f t="shared" si="36"/>
        <v>203.45600000000002</v>
      </c>
    </row>
    <row r="738" spans="1:8" s="62" customFormat="1" ht="25.5">
      <c r="A738" s="56" t="str">
        <f>IF((LEN('Copy paste to Here'!G742))&gt;5,((CONCATENATE('Copy paste to Here'!G742," &amp; ",'Copy paste to Here'!D742,"  &amp;  ",'Copy paste to Here'!E742))),"Empty Cell")</f>
        <v>Pack of 10 pcs. of anodized 316L steel barbells posts - threading 1.2mm (16g) &amp; Length: 38mm  &amp;  Color: Blue</v>
      </c>
      <c r="B738" s="57" t="str">
        <f>'Copy paste to Here'!C742</f>
        <v>XTBB16G</v>
      </c>
      <c r="C738" s="57" t="s">
        <v>1548</v>
      </c>
      <c r="D738" s="58">
        <f>Invoice!B742</f>
        <v>2</v>
      </c>
      <c r="E738" s="59">
        <f>'Shipping Invoice'!J742*$N$1</f>
        <v>2.89</v>
      </c>
      <c r="F738" s="59">
        <f t="shared" si="34"/>
        <v>5.78</v>
      </c>
      <c r="G738" s="60">
        <f t="shared" si="35"/>
        <v>101.72800000000001</v>
      </c>
      <c r="H738" s="63">
        <f t="shared" si="36"/>
        <v>203.45600000000002</v>
      </c>
    </row>
    <row r="739" spans="1:8" s="62" customFormat="1" ht="25.5">
      <c r="A739" s="56" t="str">
        <f>IF((LEN('Copy paste to Here'!G743))&gt;5,((CONCATENATE('Copy paste to Here'!G743," &amp; ",'Copy paste to Here'!D743,"  &amp;  ",'Copy paste to Here'!E743))),"Empty Cell")</f>
        <v>Pack of 10 pcs. of anodized 316L steel barbells posts - threading 1.2mm (16g) &amp; Length: 38mm  &amp;  Color: Rainbow</v>
      </c>
      <c r="B739" s="57" t="str">
        <f>'Copy paste to Here'!C743</f>
        <v>XTBB16G</v>
      </c>
      <c r="C739" s="57" t="s">
        <v>1548</v>
      </c>
      <c r="D739" s="58">
        <f>Invoice!B743</f>
        <v>2</v>
      </c>
      <c r="E739" s="59">
        <f>'Shipping Invoice'!J743*$N$1</f>
        <v>2.89</v>
      </c>
      <c r="F739" s="59">
        <f t="shared" si="34"/>
        <v>5.78</v>
      </c>
      <c r="G739" s="60">
        <f t="shared" si="35"/>
        <v>101.72800000000001</v>
      </c>
      <c r="H739" s="63">
        <f t="shared" si="36"/>
        <v>203.45600000000002</v>
      </c>
    </row>
    <row r="740" spans="1:8" s="62" customFormat="1" ht="25.5">
      <c r="A740" s="56" t="str">
        <f>IF((LEN('Copy paste to Here'!G744))&gt;5,((CONCATENATE('Copy paste to Here'!G744," &amp; ",'Copy paste to Here'!D744,"  &amp;  ",'Copy paste to Here'!E744))),"Empty Cell")</f>
        <v>Pack of 10 pcs. of anodized 316L steel barbells posts - threading 1.2mm (16g) &amp; Length: 38mm  &amp;  Color: Gold</v>
      </c>
      <c r="B740" s="57" t="str">
        <f>'Copy paste to Here'!C744</f>
        <v>XTBB16G</v>
      </c>
      <c r="C740" s="57" t="s">
        <v>1548</v>
      </c>
      <c r="D740" s="58">
        <f>Invoice!B744</f>
        <v>2</v>
      </c>
      <c r="E740" s="59">
        <f>'Shipping Invoice'!J744*$N$1</f>
        <v>2.89</v>
      </c>
      <c r="F740" s="59">
        <f t="shared" si="34"/>
        <v>5.78</v>
      </c>
      <c r="G740" s="60">
        <f t="shared" si="35"/>
        <v>101.72800000000001</v>
      </c>
      <c r="H740" s="63">
        <f t="shared" si="36"/>
        <v>203.45600000000002</v>
      </c>
    </row>
    <row r="741" spans="1:8" s="62" customFormat="1" ht="25.5">
      <c r="A741" s="56" t="str">
        <f>IF((LEN('Copy paste to Here'!G745))&gt;5,((CONCATENATE('Copy paste to Here'!G745," &amp; ",'Copy paste to Here'!D745,"  &amp;  ",'Copy paste to Here'!E745))),"Empty Cell")</f>
        <v>Pack of 10 pcs. of anodized 316L steel barbells posts - threading 1.2mm (16g) &amp; Length: 38mm  &amp;  Color: Rose-gold</v>
      </c>
      <c r="B741" s="57" t="str">
        <f>'Copy paste to Here'!C745</f>
        <v>XTBB16G</v>
      </c>
      <c r="C741" s="57" t="s">
        <v>1548</v>
      </c>
      <c r="D741" s="58">
        <f>Invoice!B745</f>
        <v>2</v>
      </c>
      <c r="E741" s="59">
        <f>'Shipping Invoice'!J745*$N$1</f>
        <v>2.89</v>
      </c>
      <c r="F741" s="59">
        <f t="shared" si="34"/>
        <v>5.78</v>
      </c>
      <c r="G741" s="60">
        <f t="shared" si="35"/>
        <v>101.72800000000001</v>
      </c>
      <c r="H741" s="63">
        <f t="shared" si="36"/>
        <v>203.45600000000002</v>
      </c>
    </row>
    <row r="742" spans="1:8" s="62" customFormat="1" ht="25.5">
      <c r="A742" s="56" t="str">
        <f>IF((LEN('Copy paste to Here'!G746))&gt;5,((CONCATENATE('Copy paste to Here'!G746," &amp; ",'Copy paste to Here'!D746,"  &amp;  ",'Copy paste to Here'!E746))),"Empty Cell")</f>
        <v>Pack of 10 pcs. of anodized 316L steel barbells posts - threading 1.2mm (16g) &amp; Length: 4mm  &amp;  Color: Black</v>
      </c>
      <c r="B742" s="57" t="str">
        <f>'Copy paste to Here'!C746</f>
        <v>XTBB16G</v>
      </c>
      <c r="C742" s="57" t="s">
        <v>1545</v>
      </c>
      <c r="D742" s="58">
        <f>Invoice!B746</f>
        <v>2</v>
      </c>
      <c r="E742" s="59">
        <f>'Shipping Invoice'!J746*$N$1</f>
        <v>2.6</v>
      </c>
      <c r="F742" s="59">
        <f t="shared" si="34"/>
        <v>5.2</v>
      </c>
      <c r="G742" s="60">
        <f t="shared" si="35"/>
        <v>91.52000000000001</v>
      </c>
      <c r="H742" s="63">
        <f t="shared" si="36"/>
        <v>183.04000000000002</v>
      </c>
    </row>
    <row r="743" spans="1:8" s="62" customFormat="1" ht="25.5">
      <c r="A743" s="56" t="str">
        <f>IF((LEN('Copy paste to Here'!G747))&gt;5,((CONCATENATE('Copy paste to Here'!G747," &amp; ",'Copy paste to Here'!D747,"  &amp;  ",'Copy paste to Here'!E747))),"Empty Cell")</f>
        <v>Pack of 10 pcs. of anodized 316L steel barbells posts - threading 1.2mm (16g) &amp; Length: 4mm  &amp;  Color: Blue</v>
      </c>
      <c r="B743" s="57" t="str">
        <f>'Copy paste to Here'!C747</f>
        <v>XTBB16G</v>
      </c>
      <c r="C743" s="57" t="s">
        <v>1545</v>
      </c>
      <c r="D743" s="58">
        <f>Invoice!B747</f>
        <v>2</v>
      </c>
      <c r="E743" s="59">
        <f>'Shipping Invoice'!J747*$N$1</f>
        <v>2.6</v>
      </c>
      <c r="F743" s="59">
        <f t="shared" si="34"/>
        <v>5.2</v>
      </c>
      <c r="G743" s="60">
        <f t="shared" si="35"/>
        <v>91.52000000000001</v>
      </c>
      <c r="H743" s="63">
        <f t="shared" si="36"/>
        <v>183.04000000000002</v>
      </c>
    </row>
    <row r="744" spans="1:8" s="62" customFormat="1" ht="25.5">
      <c r="A744" s="56" t="str">
        <f>IF((LEN('Copy paste to Here'!G748))&gt;5,((CONCATENATE('Copy paste to Here'!G748," &amp; ",'Copy paste to Here'!D748,"  &amp;  ",'Copy paste to Here'!E748))),"Empty Cell")</f>
        <v>Pack of 10 pcs. of anodized 316L steel barbells posts - threading 1.2mm (16g) &amp; Length: 4mm  &amp;  Color: Rainbow</v>
      </c>
      <c r="B744" s="57" t="str">
        <f>'Copy paste to Here'!C748</f>
        <v>XTBB16G</v>
      </c>
      <c r="C744" s="57" t="s">
        <v>1545</v>
      </c>
      <c r="D744" s="58">
        <f>Invoice!B748</f>
        <v>2</v>
      </c>
      <c r="E744" s="59">
        <f>'Shipping Invoice'!J748*$N$1</f>
        <v>2.6</v>
      </c>
      <c r="F744" s="59">
        <f t="shared" si="34"/>
        <v>5.2</v>
      </c>
      <c r="G744" s="60">
        <f t="shared" si="35"/>
        <v>91.52000000000001</v>
      </c>
      <c r="H744" s="63">
        <f t="shared" si="36"/>
        <v>183.04000000000002</v>
      </c>
    </row>
    <row r="745" spans="1:8" s="62" customFormat="1" ht="25.5">
      <c r="A745" s="56" t="str">
        <f>IF((LEN('Copy paste to Here'!G749))&gt;5,((CONCATENATE('Copy paste to Here'!G749," &amp; ",'Copy paste to Here'!D749,"  &amp;  ",'Copy paste to Here'!E749))),"Empty Cell")</f>
        <v>Pack of 10 pcs. of anodized 316L steel barbells posts - threading 1.2mm (16g) &amp; Length: 4mm  &amp;  Color: Gold</v>
      </c>
      <c r="B745" s="57" t="str">
        <f>'Copy paste to Here'!C749</f>
        <v>XTBB16G</v>
      </c>
      <c r="C745" s="57" t="s">
        <v>1545</v>
      </c>
      <c r="D745" s="58">
        <f>Invoice!B749</f>
        <v>2</v>
      </c>
      <c r="E745" s="59">
        <f>'Shipping Invoice'!J749*$N$1</f>
        <v>2.6</v>
      </c>
      <c r="F745" s="59">
        <f t="shared" si="34"/>
        <v>5.2</v>
      </c>
      <c r="G745" s="60">
        <f t="shared" si="35"/>
        <v>91.52000000000001</v>
      </c>
      <c r="H745" s="63">
        <f t="shared" si="36"/>
        <v>183.04000000000002</v>
      </c>
    </row>
    <row r="746" spans="1:8" s="62" customFormat="1" ht="25.5">
      <c r="A746" s="56" t="str">
        <f>IF((LEN('Copy paste to Here'!G750))&gt;5,((CONCATENATE('Copy paste to Here'!G750," &amp; ",'Copy paste to Here'!D750,"  &amp;  ",'Copy paste to Here'!E750))),"Empty Cell")</f>
        <v>Pack of 10 pcs. of anodized 316L steel barbells posts - threading 1.2mm (16g) &amp; Length: 4mm  &amp;  Color: Rose-gold</v>
      </c>
      <c r="B746" s="57" t="str">
        <f>'Copy paste to Here'!C750</f>
        <v>XTBB16G</v>
      </c>
      <c r="C746" s="57" t="s">
        <v>1545</v>
      </c>
      <c r="D746" s="58">
        <f>Invoice!B750</f>
        <v>2</v>
      </c>
      <c r="E746" s="59">
        <f>'Shipping Invoice'!J750*$N$1</f>
        <v>2.6</v>
      </c>
      <c r="F746" s="59">
        <f t="shared" si="34"/>
        <v>5.2</v>
      </c>
      <c r="G746" s="60">
        <f t="shared" si="35"/>
        <v>91.52000000000001</v>
      </c>
      <c r="H746" s="63">
        <f t="shared" si="36"/>
        <v>183.04000000000002</v>
      </c>
    </row>
    <row r="747" spans="1:8" s="62" customFormat="1" ht="24">
      <c r="A747" s="56" t="str">
        <f>IF((LEN('Copy paste to Here'!G751))&gt;5,((CONCATENATE('Copy paste to Here'!G751," &amp; ",'Copy paste to Here'!D751,"  &amp;  ",'Copy paste to Here'!E751))),"Empty Cell")</f>
        <v>Pack of 10 pcs. of anodized 316L steel circular barbell posts - threading 1.2mm (16g) &amp; Length: 6mm  &amp;  Color: Black</v>
      </c>
      <c r="B747" s="57" t="str">
        <f>'Copy paste to Here'!C751</f>
        <v>XTCB16G</v>
      </c>
      <c r="C747" s="57" t="s">
        <v>1550</v>
      </c>
      <c r="D747" s="58">
        <f>Invoice!B751</f>
        <v>3</v>
      </c>
      <c r="E747" s="59">
        <f>'Shipping Invoice'!J751*$N$1</f>
        <v>2.95</v>
      </c>
      <c r="F747" s="59">
        <f t="shared" si="34"/>
        <v>8.8500000000000014</v>
      </c>
      <c r="G747" s="60">
        <f t="shared" si="35"/>
        <v>103.84000000000002</v>
      </c>
      <c r="H747" s="63">
        <f t="shared" si="36"/>
        <v>311.52000000000004</v>
      </c>
    </row>
    <row r="748" spans="1:8" s="62" customFormat="1" ht="24">
      <c r="A748" s="56" t="str">
        <f>IF((LEN('Copy paste to Here'!G752))&gt;5,((CONCATENATE('Copy paste to Here'!G752," &amp; ",'Copy paste to Here'!D752,"  &amp;  ",'Copy paste to Here'!E752))),"Empty Cell")</f>
        <v>Pack of 10 pcs. of anodized 316L steel circular barbell posts - threading 1.2mm (16g) &amp; Length: 6mm  &amp;  Color: Blue</v>
      </c>
      <c r="B748" s="57" t="str">
        <f>'Copy paste to Here'!C752</f>
        <v>XTCB16G</v>
      </c>
      <c r="C748" s="57" t="s">
        <v>1550</v>
      </c>
      <c r="D748" s="58">
        <f>Invoice!B752</f>
        <v>3</v>
      </c>
      <c r="E748" s="59">
        <f>'Shipping Invoice'!J752*$N$1</f>
        <v>2.95</v>
      </c>
      <c r="F748" s="59">
        <f t="shared" si="34"/>
        <v>8.8500000000000014</v>
      </c>
      <c r="G748" s="60">
        <f t="shared" si="35"/>
        <v>103.84000000000002</v>
      </c>
      <c r="H748" s="63">
        <f t="shared" si="36"/>
        <v>311.52000000000004</v>
      </c>
    </row>
    <row r="749" spans="1:8" s="62" customFormat="1" ht="24">
      <c r="A749" s="56" t="str">
        <f>IF((LEN('Copy paste to Here'!G753))&gt;5,((CONCATENATE('Copy paste to Here'!G753," &amp; ",'Copy paste to Here'!D753,"  &amp;  ",'Copy paste to Here'!E753))),"Empty Cell")</f>
        <v>Pack of 10 pcs. of anodized 316L steel circular barbell posts - threading 1.2mm (16g) &amp; Length: 6mm  &amp;  Color: Rainbow</v>
      </c>
      <c r="B749" s="57" t="str">
        <f>'Copy paste to Here'!C753</f>
        <v>XTCB16G</v>
      </c>
      <c r="C749" s="57" t="s">
        <v>1550</v>
      </c>
      <c r="D749" s="58">
        <f>Invoice!B753</f>
        <v>3</v>
      </c>
      <c r="E749" s="59">
        <f>'Shipping Invoice'!J753*$N$1</f>
        <v>2.95</v>
      </c>
      <c r="F749" s="59">
        <f t="shared" si="34"/>
        <v>8.8500000000000014</v>
      </c>
      <c r="G749" s="60">
        <f t="shared" si="35"/>
        <v>103.84000000000002</v>
      </c>
      <c r="H749" s="63">
        <f t="shared" si="36"/>
        <v>311.52000000000004</v>
      </c>
    </row>
    <row r="750" spans="1:8" s="62" customFormat="1" ht="24">
      <c r="A750" s="56" t="str">
        <f>IF((LEN('Copy paste to Here'!G754))&gt;5,((CONCATENATE('Copy paste to Here'!G754," &amp; ",'Copy paste to Here'!D754,"  &amp;  ",'Copy paste to Here'!E754))),"Empty Cell")</f>
        <v>Pack of 10 pcs. of anodized 316L steel circular barbell posts - threading 1.2mm (16g) &amp; Length: 6mm  &amp;  Color: Gold</v>
      </c>
      <c r="B750" s="57" t="str">
        <f>'Copy paste to Here'!C754</f>
        <v>XTCB16G</v>
      </c>
      <c r="C750" s="57" t="s">
        <v>1550</v>
      </c>
      <c r="D750" s="58">
        <f>Invoice!B754</f>
        <v>3</v>
      </c>
      <c r="E750" s="59">
        <f>'Shipping Invoice'!J754*$N$1</f>
        <v>2.95</v>
      </c>
      <c r="F750" s="59">
        <f t="shared" si="34"/>
        <v>8.8500000000000014</v>
      </c>
      <c r="G750" s="60">
        <f t="shared" si="35"/>
        <v>103.84000000000002</v>
      </c>
      <c r="H750" s="63">
        <f t="shared" si="36"/>
        <v>311.52000000000004</v>
      </c>
    </row>
    <row r="751" spans="1:8" s="62" customFormat="1" ht="24">
      <c r="A751" s="56" t="str">
        <f>IF((LEN('Copy paste to Here'!G755))&gt;5,((CONCATENATE('Copy paste to Here'!G755," &amp; ",'Copy paste to Here'!D755,"  &amp;  ",'Copy paste to Here'!E755))),"Empty Cell")</f>
        <v>Pack of 10 pcs. of anodized 316L steel circular barbell posts - threading 1.2mm (16g) &amp; Length: 8mm  &amp;  Color: Black</v>
      </c>
      <c r="B751" s="57" t="str">
        <f>'Copy paste to Here'!C755</f>
        <v>XTCB16G</v>
      </c>
      <c r="C751" s="57" t="s">
        <v>1550</v>
      </c>
      <c r="D751" s="58">
        <f>Invoice!B755</f>
        <v>3</v>
      </c>
      <c r="E751" s="59">
        <f>'Shipping Invoice'!J755*$N$1</f>
        <v>2.95</v>
      </c>
      <c r="F751" s="59">
        <f t="shared" si="34"/>
        <v>8.8500000000000014</v>
      </c>
      <c r="G751" s="60">
        <f t="shared" si="35"/>
        <v>103.84000000000002</v>
      </c>
      <c r="H751" s="63">
        <f t="shared" si="36"/>
        <v>311.52000000000004</v>
      </c>
    </row>
    <row r="752" spans="1:8" s="62" customFormat="1" ht="24">
      <c r="A752" s="56" t="str">
        <f>IF((LEN('Copy paste to Here'!G756))&gt;5,((CONCATENATE('Copy paste to Here'!G756," &amp; ",'Copy paste to Here'!D756,"  &amp;  ",'Copy paste to Here'!E756))),"Empty Cell")</f>
        <v>Pack of 10 pcs. of anodized 316L steel circular barbell posts - threading 1.2mm (16g) &amp; Length: 8mm  &amp;  Color: Blue</v>
      </c>
      <c r="B752" s="57" t="str">
        <f>'Copy paste to Here'!C756</f>
        <v>XTCB16G</v>
      </c>
      <c r="C752" s="57" t="s">
        <v>1550</v>
      </c>
      <c r="D752" s="58">
        <f>Invoice!B756</f>
        <v>3</v>
      </c>
      <c r="E752" s="59">
        <f>'Shipping Invoice'!J756*$N$1</f>
        <v>2.95</v>
      </c>
      <c r="F752" s="59">
        <f t="shared" si="34"/>
        <v>8.8500000000000014</v>
      </c>
      <c r="G752" s="60">
        <f t="shared" si="35"/>
        <v>103.84000000000002</v>
      </c>
      <c r="H752" s="63">
        <f t="shared" si="36"/>
        <v>311.52000000000004</v>
      </c>
    </row>
    <row r="753" spans="1:8" s="62" customFormat="1" ht="24">
      <c r="A753" s="56" t="str">
        <f>IF((LEN('Copy paste to Here'!G757))&gt;5,((CONCATENATE('Copy paste to Here'!G757," &amp; ",'Copy paste to Here'!D757,"  &amp;  ",'Copy paste to Here'!E757))),"Empty Cell")</f>
        <v>Pack of 10 pcs. of anodized 316L steel circular barbell posts - threading 1.2mm (16g) &amp; Length: 8mm  &amp;  Color: Rainbow</v>
      </c>
      <c r="B753" s="57" t="str">
        <f>'Copy paste to Here'!C757</f>
        <v>XTCB16G</v>
      </c>
      <c r="C753" s="57" t="s">
        <v>1550</v>
      </c>
      <c r="D753" s="58">
        <f>Invoice!B757</f>
        <v>3</v>
      </c>
      <c r="E753" s="59">
        <f>'Shipping Invoice'!J757*$N$1</f>
        <v>2.95</v>
      </c>
      <c r="F753" s="59">
        <f t="shared" si="34"/>
        <v>8.8500000000000014</v>
      </c>
      <c r="G753" s="60">
        <f t="shared" si="35"/>
        <v>103.84000000000002</v>
      </c>
      <c r="H753" s="63">
        <f t="shared" si="36"/>
        <v>311.52000000000004</v>
      </c>
    </row>
    <row r="754" spans="1:8" s="62" customFormat="1" ht="24">
      <c r="A754" s="56" t="str">
        <f>IF((LEN('Copy paste to Here'!G758))&gt;5,((CONCATENATE('Copy paste to Here'!G758," &amp; ",'Copy paste to Here'!D758,"  &amp;  ",'Copy paste to Here'!E758))),"Empty Cell")</f>
        <v>Pack of 10 pcs. of anodized 316L steel circular barbell posts - threading 1.2mm (16g) &amp; Length: 8mm  &amp;  Color: Gold</v>
      </c>
      <c r="B754" s="57" t="str">
        <f>'Copy paste to Here'!C758</f>
        <v>XTCB16G</v>
      </c>
      <c r="C754" s="57" t="s">
        <v>1550</v>
      </c>
      <c r="D754" s="58">
        <f>Invoice!B758</f>
        <v>3</v>
      </c>
      <c r="E754" s="59">
        <f>'Shipping Invoice'!J758*$N$1</f>
        <v>2.95</v>
      </c>
      <c r="F754" s="59">
        <f t="shared" si="34"/>
        <v>8.8500000000000014</v>
      </c>
      <c r="G754" s="60">
        <f t="shared" si="35"/>
        <v>103.84000000000002</v>
      </c>
      <c r="H754" s="63">
        <f t="shared" si="36"/>
        <v>311.52000000000004</v>
      </c>
    </row>
    <row r="755" spans="1:8" s="62" customFormat="1" ht="24">
      <c r="A755" s="56" t="str">
        <f>IF((LEN('Copy paste to Here'!G759))&gt;5,((CONCATENATE('Copy paste to Here'!G759," &amp; ",'Copy paste to Here'!D759,"  &amp;  ",'Copy paste to Here'!E759))),"Empty Cell")</f>
        <v>Pack of 10 pcs. of anodized 316L steel circular barbell posts - threading 1.2mm (16g) &amp; Length: 8mm  &amp;  Color: Rose-gold</v>
      </c>
      <c r="B755" s="57" t="str">
        <f>'Copy paste to Here'!C759</f>
        <v>XTCB16G</v>
      </c>
      <c r="C755" s="57" t="s">
        <v>1550</v>
      </c>
      <c r="D755" s="58">
        <f>Invoice!B759</f>
        <v>3</v>
      </c>
      <c r="E755" s="59">
        <f>'Shipping Invoice'!J759*$N$1</f>
        <v>2.95</v>
      </c>
      <c r="F755" s="59">
        <f t="shared" si="34"/>
        <v>8.8500000000000014</v>
      </c>
      <c r="G755" s="60">
        <f t="shared" si="35"/>
        <v>103.84000000000002</v>
      </c>
      <c r="H755" s="63">
        <f t="shared" si="36"/>
        <v>311.52000000000004</v>
      </c>
    </row>
    <row r="756" spans="1:8" s="62" customFormat="1" ht="24">
      <c r="A756" s="56" t="str">
        <f>IF((LEN('Copy paste to Here'!G760))&gt;5,((CONCATENATE('Copy paste to Here'!G760," &amp; ",'Copy paste to Here'!D760,"  &amp;  ",'Copy paste to Here'!E760))),"Empty Cell")</f>
        <v>Pack of 10 pcs. of anodized 316L steel circular barbell posts - threading 1.2mm (16g) &amp; Length: 10mm  &amp;  Color: Black</v>
      </c>
      <c r="B756" s="57" t="str">
        <f>'Copy paste to Here'!C760</f>
        <v>XTCB16G</v>
      </c>
      <c r="C756" s="57" t="s">
        <v>1550</v>
      </c>
      <c r="D756" s="58">
        <f>Invoice!B760</f>
        <v>3</v>
      </c>
      <c r="E756" s="59">
        <f>'Shipping Invoice'!J760*$N$1</f>
        <v>2.95</v>
      </c>
      <c r="F756" s="59">
        <f t="shared" si="34"/>
        <v>8.8500000000000014</v>
      </c>
      <c r="G756" s="60">
        <f t="shared" si="35"/>
        <v>103.84000000000002</v>
      </c>
      <c r="H756" s="63">
        <f t="shared" si="36"/>
        <v>311.52000000000004</v>
      </c>
    </row>
    <row r="757" spans="1:8" s="62" customFormat="1" ht="24">
      <c r="A757" s="56" t="str">
        <f>IF((LEN('Copy paste to Here'!G761))&gt;5,((CONCATENATE('Copy paste to Here'!G761," &amp; ",'Copy paste to Here'!D761,"  &amp;  ",'Copy paste to Here'!E761))),"Empty Cell")</f>
        <v>Pack of 10 pcs. of anodized 316L steel circular barbell posts - threading 1.2mm (16g) &amp; Length: 10mm  &amp;  Color: Blue</v>
      </c>
      <c r="B757" s="57" t="str">
        <f>'Copy paste to Here'!C761</f>
        <v>XTCB16G</v>
      </c>
      <c r="C757" s="57" t="s">
        <v>1550</v>
      </c>
      <c r="D757" s="58">
        <f>Invoice!B761</f>
        <v>3</v>
      </c>
      <c r="E757" s="59">
        <f>'Shipping Invoice'!J761*$N$1</f>
        <v>2.95</v>
      </c>
      <c r="F757" s="59">
        <f t="shared" si="34"/>
        <v>8.8500000000000014</v>
      </c>
      <c r="G757" s="60">
        <f t="shared" si="35"/>
        <v>103.84000000000002</v>
      </c>
      <c r="H757" s="63">
        <f t="shared" si="36"/>
        <v>311.52000000000004</v>
      </c>
    </row>
    <row r="758" spans="1:8" s="62" customFormat="1" ht="24">
      <c r="A758" s="56" t="str">
        <f>IF((LEN('Copy paste to Here'!G762))&gt;5,((CONCATENATE('Copy paste to Here'!G762," &amp; ",'Copy paste to Here'!D762,"  &amp;  ",'Copy paste to Here'!E762))),"Empty Cell")</f>
        <v>Pack of 10 pcs. of anodized 316L steel circular barbell posts - threading 1.2mm (16g) &amp; Length: 10mm  &amp;  Color: Rainbow</v>
      </c>
      <c r="B758" s="57" t="str">
        <f>'Copy paste to Here'!C762</f>
        <v>XTCB16G</v>
      </c>
      <c r="C758" s="57" t="s">
        <v>1550</v>
      </c>
      <c r="D758" s="58">
        <f>Invoice!B762</f>
        <v>3</v>
      </c>
      <c r="E758" s="59">
        <f>'Shipping Invoice'!J762*$N$1</f>
        <v>2.95</v>
      </c>
      <c r="F758" s="59">
        <f t="shared" si="34"/>
        <v>8.8500000000000014</v>
      </c>
      <c r="G758" s="60">
        <f t="shared" si="35"/>
        <v>103.84000000000002</v>
      </c>
      <c r="H758" s="63">
        <f t="shared" si="36"/>
        <v>311.52000000000004</v>
      </c>
    </row>
    <row r="759" spans="1:8" s="62" customFormat="1" ht="24">
      <c r="A759" s="56" t="str">
        <f>IF((LEN('Copy paste to Here'!G763))&gt;5,((CONCATENATE('Copy paste to Here'!G763," &amp; ",'Copy paste to Here'!D763,"  &amp;  ",'Copy paste to Here'!E763))),"Empty Cell")</f>
        <v>Pack of 10 pcs. of anodized 316L steel circular barbell posts - threading 1.2mm (16g) &amp; Length: 10mm  &amp;  Color: Gold</v>
      </c>
      <c r="B759" s="57" t="str">
        <f>'Copy paste to Here'!C763</f>
        <v>XTCB16G</v>
      </c>
      <c r="C759" s="57" t="s">
        <v>1550</v>
      </c>
      <c r="D759" s="58">
        <f>Invoice!B763</f>
        <v>3</v>
      </c>
      <c r="E759" s="59">
        <f>'Shipping Invoice'!J763*$N$1</f>
        <v>2.95</v>
      </c>
      <c r="F759" s="59">
        <f t="shared" si="34"/>
        <v>8.8500000000000014</v>
      </c>
      <c r="G759" s="60">
        <f t="shared" si="35"/>
        <v>103.84000000000002</v>
      </c>
      <c r="H759" s="63">
        <f t="shared" si="36"/>
        <v>311.52000000000004</v>
      </c>
    </row>
    <row r="760" spans="1:8" s="62" customFormat="1" ht="24">
      <c r="A760" s="56" t="str">
        <f>IF((LEN('Copy paste to Here'!G764))&gt;5,((CONCATENATE('Copy paste to Here'!G764," &amp; ",'Copy paste to Here'!D764,"  &amp;  ",'Copy paste to Here'!E764))),"Empty Cell")</f>
        <v>Pack of 10 pcs. of anodized 316L steel circular barbell posts - threading 1.2mm (16g) &amp; Length: 10mm  &amp;  Color: Rose-gold</v>
      </c>
      <c r="B760" s="57" t="str">
        <f>'Copy paste to Here'!C764</f>
        <v>XTCB16G</v>
      </c>
      <c r="C760" s="57" t="s">
        <v>1550</v>
      </c>
      <c r="D760" s="58">
        <f>Invoice!B764</f>
        <v>3</v>
      </c>
      <c r="E760" s="59">
        <f>'Shipping Invoice'!J764*$N$1</f>
        <v>2.95</v>
      </c>
      <c r="F760" s="59">
        <f t="shared" si="34"/>
        <v>8.8500000000000014</v>
      </c>
      <c r="G760" s="60">
        <f t="shared" si="35"/>
        <v>103.84000000000002</v>
      </c>
      <c r="H760" s="63">
        <f t="shared" si="36"/>
        <v>311.52000000000004</v>
      </c>
    </row>
    <row r="761" spans="1:8" s="62" customFormat="1" ht="24">
      <c r="A761" s="56" t="str">
        <f>IF((LEN('Copy paste to Here'!G765))&gt;5,((CONCATENATE('Copy paste to Here'!G765," &amp; ",'Copy paste to Here'!D765,"  &amp;  ",'Copy paste to Here'!E765))),"Empty Cell")</f>
        <v>Pack of 10 pcs. of anodized 316L steel circular barbell posts - threading 1.2mm (16g) &amp; Length: 12mm  &amp;  Color: Black</v>
      </c>
      <c r="B761" s="57" t="str">
        <f>'Copy paste to Here'!C765</f>
        <v>XTCB16G</v>
      </c>
      <c r="C761" s="57" t="s">
        <v>1550</v>
      </c>
      <c r="D761" s="58">
        <f>Invoice!B765</f>
        <v>3</v>
      </c>
      <c r="E761" s="59">
        <f>'Shipping Invoice'!J765*$N$1</f>
        <v>2.95</v>
      </c>
      <c r="F761" s="59">
        <f t="shared" si="34"/>
        <v>8.8500000000000014</v>
      </c>
      <c r="G761" s="60">
        <f t="shared" si="35"/>
        <v>103.84000000000002</v>
      </c>
      <c r="H761" s="63">
        <f t="shared" si="36"/>
        <v>311.52000000000004</v>
      </c>
    </row>
    <row r="762" spans="1:8" s="62" customFormat="1" ht="24">
      <c r="A762" s="56" t="str">
        <f>IF((LEN('Copy paste to Here'!G766))&gt;5,((CONCATENATE('Copy paste to Here'!G766," &amp; ",'Copy paste to Here'!D766,"  &amp;  ",'Copy paste to Here'!E766))),"Empty Cell")</f>
        <v>Pack of 10 pcs. of anodized 316L steel circular barbell posts - threading 1.2mm (16g) &amp; Length: 12mm  &amp;  Color: Blue</v>
      </c>
      <c r="B762" s="57" t="str">
        <f>'Copy paste to Here'!C766</f>
        <v>XTCB16G</v>
      </c>
      <c r="C762" s="57" t="s">
        <v>1550</v>
      </c>
      <c r="D762" s="58">
        <f>Invoice!B766</f>
        <v>3</v>
      </c>
      <c r="E762" s="59">
        <f>'Shipping Invoice'!J766*$N$1</f>
        <v>2.95</v>
      </c>
      <c r="F762" s="59">
        <f t="shared" si="34"/>
        <v>8.8500000000000014</v>
      </c>
      <c r="G762" s="60">
        <f t="shared" si="35"/>
        <v>103.84000000000002</v>
      </c>
      <c r="H762" s="63">
        <f t="shared" si="36"/>
        <v>311.52000000000004</v>
      </c>
    </row>
    <row r="763" spans="1:8" s="62" customFormat="1" ht="24">
      <c r="A763" s="56" t="str">
        <f>IF((LEN('Copy paste to Here'!G767))&gt;5,((CONCATENATE('Copy paste to Here'!G767," &amp; ",'Copy paste to Here'!D767,"  &amp;  ",'Copy paste to Here'!E767))),"Empty Cell")</f>
        <v>Pack of 10 pcs. of anodized 316L steel circular barbell posts - threading 1.2mm (16g) &amp; Length: 12mm  &amp;  Color: Rainbow</v>
      </c>
      <c r="B763" s="57" t="str">
        <f>'Copy paste to Here'!C767</f>
        <v>XTCB16G</v>
      </c>
      <c r="C763" s="57" t="s">
        <v>1550</v>
      </c>
      <c r="D763" s="58">
        <f>Invoice!B767</f>
        <v>3</v>
      </c>
      <c r="E763" s="59">
        <f>'Shipping Invoice'!J767*$N$1</f>
        <v>2.95</v>
      </c>
      <c r="F763" s="59">
        <f t="shared" si="34"/>
        <v>8.8500000000000014</v>
      </c>
      <c r="G763" s="60">
        <f t="shared" si="35"/>
        <v>103.84000000000002</v>
      </c>
      <c r="H763" s="63">
        <f t="shared" si="36"/>
        <v>311.52000000000004</v>
      </c>
    </row>
    <row r="764" spans="1:8" s="62" customFormat="1" ht="24">
      <c r="A764" s="56" t="str">
        <f>IF((LEN('Copy paste to Here'!G768))&gt;5,((CONCATENATE('Copy paste to Here'!G768," &amp; ",'Copy paste to Here'!D768,"  &amp;  ",'Copy paste to Here'!E768))),"Empty Cell")</f>
        <v>Pack of 10 pcs. of anodized 316L steel circular barbell posts - threading 1.2mm (16g) &amp; Length: 12mm  &amp;  Color: Gold</v>
      </c>
      <c r="B764" s="57" t="str">
        <f>'Copy paste to Here'!C768</f>
        <v>XTCB16G</v>
      </c>
      <c r="C764" s="57" t="s">
        <v>1550</v>
      </c>
      <c r="D764" s="58">
        <f>Invoice!B768</f>
        <v>3</v>
      </c>
      <c r="E764" s="59">
        <f>'Shipping Invoice'!J768*$N$1</f>
        <v>2.95</v>
      </c>
      <c r="F764" s="59">
        <f t="shared" si="34"/>
        <v>8.8500000000000014</v>
      </c>
      <c r="G764" s="60">
        <f t="shared" si="35"/>
        <v>103.84000000000002</v>
      </c>
      <c r="H764" s="63">
        <f t="shared" si="36"/>
        <v>311.52000000000004</v>
      </c>
    </row>
    <row r="765" spans="1:8" s="62" customFormat="1" ht="24">
      <c r="A765" s="56" t="str">
        <f>IF((LEN('Copy paste to Here'!G769))&gt;5,((CONCATENATE('Copy paste to Here'!G769," &amp; ",'Copy paste to Here'!D769,"  &amp;  ",'Copy paste to Here'!E769))),"Empty Cell")</f>
        <v>Pack of 10 pcs. of anodized 316L steel circular barbell posts - threading 1.2mm (16g) &amp; Length: 12mm  &amp;  Color: Rose-gold</v>
      </c>
      <c r="B765" s="57" t="str">
        <f>'Copy paste to Here'!C769</f>
        <v>XTCB16G</v>
      </c>
      <c r="C765" s="57" t="s">
        <v>1550</v>
      </c>
      <c r="D765" s="58">
        <f>Invoice!B769</f>
        <v>3</v>
      </c>
      <c r="E765" s="59">
        <f>'Shipping Invoice'!J769*$N$1</f>
        <v>2.95</v>
      </c>
      <c r="F765" s="59">
        <f t="shared" si="34"/>
        <v>8.8500000000000014</v>
      </c>
      <c r="G765" s="60">
        <f t="shared" si="35"/>
        <v>103.84000000000002</v>
      </c>
      <c r="H765" s="63">
        <f t="shared" si="36"/>
        <v>311.52000000000004</v>
      </c>
    </row>
    <row r="766" spans="1:8" s="62" customFormat="1" ht="25.5">
      <c r="A766" s="56" t="str">
        <f>IF((LEN('Copy paste to Here'!G770))&gt;5,((CONCATENATE('Copy paste to Here'!G770," &amp; ",'Copy paste to Here'!D770,"  &amp;  ",'Copy paste to Here'!E770))),"Empty Cell")</f>
        <v xml:space="preserve">Pack of 10 pcs. of rose gold PVD plated 316L steel belly banana posts with a 1.6mm threading (14g) &amp; Length: 8mm  &amp;  </v>
      </c>
      <c r="B766" s="57" t="str">
        <f>'Copy paste to Here'!C770</f>
        <v>XTTBN14G</v>
      </c>
      <c r="C766" s="57" t="s">
        <v>1553</v>
      </c>
      <c r="D766" s="58">
        <f>Invoice!B770</f>
        <v>5</v>
      </c>
      <c r="E766" s="59">
        <f>'Shipping Invoice'!J770*$N$1</f>
        <v>3.02</v>
      </c>
      <c r="F766" s="59">
        <f t="shared" si="34"/>
        <v>15.1</v>
      </c>
      <c r="G766" s="60">
        <f t="shared" si="35"/>
        <v>106.30400000000002</v>
      </c>
      <c r="H766" s="63">
        <f t="shared" si="36"/>
        <v>531.5200000000001</v>
      </c>
    </row>
    <row r="767" spans="1:8" s="62" customFormat="1" ht="25.5">
      <c r="A767" s="56" t="str">
        <f>IF((LEN('Copy paste to Here'!G771))&gt;5,((CONCATENATE('Copy paste to Here'!G771," &amp; ",'Copy paste to Here'!D771,"  &amp;  ",'Copy paste to Here'!E771))),"Empty Cell")</f>
        <v xml:space="preserve">Pack of 10 pcs. of rose gold PVD plated 316L steel belly banana posts with a 1.6mm threading (14g) &amp; Length: 10mm  &amp;  </v>
      </c>
      <c r="B767" s="57" t="str">
        <f>'Copy paste to Here'!C771</f>
        <v>XTTBN14G</v>
      </c>
      <c r="C767" s="57" t="s">
        <v>1553</v>
      </c>
      <c r="D767" s="58">
        <f>Invoice!B771</f>
        <v>5</v>
      </c>
      <c r="E767" s="59">
        <f>'Shipping Invoice'!J771*$N$1</f>
        <v>3.02</v>
      </c>
      <c r="F767" s="59">
        <f t="shared" si="34"/>
        <v>15.1</v>
      </c>
      <c r="G767" s="60">
        <f t="shared" si="35"/>
        <v>106.30400000000002</v>
      </c>
      <c r="H767" s="63">
        <f t="shared" si="36"/>
        <v>531.5200000000001</v>
      </c>
    </row>
    <row r="768" spans="1:8" s="62" customFormat="1" ht="25.5">
      <c r="A768" s="56" t="str">
        <f>IF((LEN('Copy paste to Here'!G772))&gt;5,((CONCATENATE('Copy paste to Here'!G772," &amp; ",'Copy paste to Here'!D772,"  &amp;  ",'Copy paste to Here'!E772))),"Empty Cell")</f>
        <v xml:space="preserve">Pack of 10 pcs. of rose gold PVD plated 316L steel labret posts with a 1.6mm threading (14g) &amp; Length: 8mm  &amp;  </v>
      </c>
      <c r="B768" s="57" t="str">
        <f>'Copy paste to Here'!C772</f>
        <v>XTTLB14G</v>
      </c>
      <c r="C768" s="57" t="s">
        <v>1556</v>
      </c>
      <c r="D768" s="58">
        <f>Invoice!B772</f>
        <v>5</v>
      </c>
      <c r="E768" s="59">
        <f>'Shipping Invoice'!J772*$N$1</f>
        <v>2.76</v>
      </c>
      <c r="F768" s="59">
        <f t="shared" si="34"/>
        <v>13.799999999999999</v>
      </c>
      <c r="G768" s="60">
        <f t="shared" si="35"/>
        <v>97.152000000000001</v>
      </c>
      <c r="H768" s="63">
        <f t="shared" si="36"/>
        <v>485.76</v>
      </c>
    </row>
    <row r="769" spans="1:8" s="62" customFormat="1" ht="25.5">
      <c r="A769" s="56" t="str">
        <f>IF((LEN('Copy paste to Here'!G773))&gt;5,((CONCATENATE('Copy paste to Here'!G773," &amp; ",'Copy paste to Here'!D773,"  &amp;  ",'Copy paste to Here'!E773))),"Empty Cell")</f>
        <v xml:space="preserve">Pack of 10 pcs. of rose gold PVD plated 316L steel labret posts with a 1.6mm threading (14g) &amp; Length: 10mm  &amp;  </v>
      </c>
      <c r="B769" s="57" t="str">
        <f>'Copy paste to Here'!C773</f>
        <v>XTTLB14G</v>
      </c>
      <c r="C769" s="57" t="s">
        <v>1556</v>
      </c>
      <c r="D769" s="58">
        <f>Invoice!B773</f>
        <v>5</v>
      </c>
      <c r="E769" s="59">
        <f>'Shipping Invoice'!J773*$N$1</f>
        <v>2.76</v>
      </c>
      <c r="F769" s="59">
        <f t="shared" si="34"/>
        <v>13.799999999999999</v>
      </c>
      <c r="G769" s="60">
        <f t="shared" si="35"/>
        <v>97.152000000000001</v>
      </c>
      <c r="H769" s="63">
        <f t="shared" si="36"/>
        <v>485.76</v>
      </c>
    </row>
    <row r="770" spans="1:8" s="62" customFormat="1" ht="25.5">
      <c r="A770" s="56" t="str">
        <f>IF((LEN('Copy paste to Here'!G774))&gt;5,((CONCATENATE('Copy paste to Here'!G774," &amp; ",'Copy paste to Here'!D774,"  &amp;  ",'Copy paste to Here'!E774))),"Empty Cell")</f>
        <v xml:space="preserve">Pack of 10 pcs. of rose gold PVD plated 316L steel labret posts with a 1.6mm threading (14g) &amp; Length: 12mm  &amp;  </v>
      </c>
      <c r="B770" s="57" t="str">
        <f>'Copy paste to Here'!C774</f>
        <v>XTTLB14G</v>
      </c>
      <c r="C770" s="57" t="s">
        <v>1556</v>
      </c>
      <c r="D770" s="58">
        <f>Invoice!B774</f>
        <v>0</v>
      </c>
      <c r="E770" s="59">
        <f>'Shipping Invoice'!J774*$N$1</f>
        <v>2.76</v>
      </c>
      <c r="F770" s="59">
        <f t="shared" si="34"/>
        <v>0</v>
      </c>
      <c r="G770" s="60">
        <f t="shared" si="35"/>
        <v>97.152000000000001</v>
      </c>
      <c r="H770" s="63">
        <f t="shared" si="36"/>
        <v>0</v>
      </c>
    </row>
    <row r="771" spans="1:8" s="62" customFormat="1" ht="25.5">
      <c r="A771" s="56" t="str">
        <f>IF((LEN('Copy paste to Here'!G775))&gt;5,((CONCATENATE('Copy paste to Here'!G775," &amp; ",'Copy paste to Here'!D775,"  &amp;  ",'Copy paste to Here'!E775))),"Empty Cell")</f>
        <v xml:space="preserve">Pack of 10 pcs. of high polished titanium G23 barbell bars, 16g (1.2mm) &amp; Length: 7mm  &amp;  </v>
      </c>
      <c r="B771" s="57" t="str">
        <f>'Copy paste to Here'!C775</f>
        <v>XUBB16G</v>
      </c>
      <c r="C771" s="57" t="s">
        <v>1559</v>
      </c>
      <c r="D771" s="58">
        <f>Invoice!B775</f>
        <v>5</v>
      </c>
      <c r="E771" s="59">
        <f>'Shipping Invoice'!J775*$N$1</f>
        <v>3.5</v>
      </c>
      <c r="F771" s="59">
        <f t="shared" si="34"/>
        <v>17.5</v>
      </c>
      <c r="G771" s="60">
        <f t="shared" si="35"/>
        <v>123.20000000000002</v>
      </c>
      <c r="H771" s="63">
        <f t="shared" si="36"/>
        <v>616.00000000000011</v>
      </c>
    </row>
    <row r="772" spans="1:8" s="62" customFormat="1" ht="25.5">
      <c r="A772" s="56" t="str">
        <f>IF((LEN('Copy paste to Here'!G776))&gt;5,((CONCATENATE('Copy paste to Here'!G776," &amp; ",'Copy paste to Here'!D776,"  &amp;  ",'Copy paste to Here'!E776))),"Empty Cell")</f>
        <v xml:space="preserve">Pack of 10 pcs. of high polished titanium G23 banana bars, 16g (1.2mm) &amp; Length: 8mm  &amp;  </v>
      </c>
      <c r="B772" s="57" t="str">
        <f>'Copy paste to Here'!C776</f>
        <v>XUBN16G</v>
      </c>
      <c r="C772" s="57" t="s">
        <v>1562</v>
      </c>
      <c r="D772" s="58">
        <f>Invoice!B776</f>
        <v>2</v>
      </c>
      <c r="E772" s="59">
        <f>'Shipping Invoice'!J776*$N$1</f>
        <v>3.4</v>
      </c>
      <c r="F772" s="59">
        <f t="shared" si="34"/>
        <v>6.8</v>
      </c>
      <c r="G772" s="60">
        <f t="shared" si="35"/>
        <v>119.68</v>
      </c>
      <c r="H772" s="63">
        <f t="shared" si="36"/>
        <v>239.36</v>
      </c>
    </row>
    <row r="773" spans="1:8" s="62" customFormat="1" ht="25.5">
      <c r="A773" s="56" t="str">
        <f>IF((LEN('Copy paste to Here'!G777))&gt;5,((CONCATENATE('Copy paste to Here'!G777," &amp; ",'Copy paste to Here'!D777,"  &amp;  ",'Copy paste to Here'!E777))),"Empty Cell")</f>
        <v xml:space="preserve">Pack of 10 pcs. of high polished titanium G23 banana bars, 16g (1.2mm) &amp; Length: 10mm  &amp;  </v>
      </c>
      <c r="B773" s="57" t="str">
        <f>'Copy paste to Here'!C777</f>
        <v>XUBN16G</v>
      </c>
      <c r="C773" s="57" t="s">
        <v>1562</v>
      </c>
      <c r="D773" s="58">
        <f>Invoice!B777</f>
        <v>2</v>
      </c>
      <c r="E773" s="59">
        <f>'Shipping Invoice'!J777*$N$1</f>
        <v>3.4</v>
      </c>
      <c r="F773" s="59">
        <f t="shared" si="34"/>
        <v>6.8</v>
      </c>
      <c r="G773" s="60">
        <f t="shared" si="35"/>
        <v>119.68</v>
      </c>
      <c r="H773" s="63">
        <f t="shared" si="36"/>
        <v>239.36</v>
      </c>
    </row>
    <row r="774" spans="1:8" s="62" customFormat="1" ht="25.5">
      <c r="A774" s="56" t="str">
        <f>IF((LEN('Copy paste to Here'!G778))&gt;5,((CONCATENATE('Copy paste to Here'!G778," &amp; ",'Copy paste to Here'!D778,"  &amp;  ",'Copy paste to Here'!E778))),"Empty Cell")</f>
        <v xml:space="preserve">Pack of 10 pcs. of high polished titanium G23 banana bars, 16g (1.2mm) &amp; Length: 12mm  &amp;  </v>
      </c>
      <c r="B774" s="57" t="str">
        <f>'Copy paste to Here'!C778</f>
        <v>XUBN16G</v>
      </c>
      <c r="C774" s="57" t="s">
        <v>1562</v>
      </c>
      <c r="D774" s="58">
        <f>Invoice!B778</f>
        <v>2</v>
      </c>
      <c r="E774" s="59">
        <f>'Shipping Invoice'!J778*$N$1</f>
        <v>3.4</v>
      </c>
      <c r="F774" s="59">
        <f t="shared" si="34"/>
        <v>6.8</v>
      </c>
      <c r="G774" s="60">
        <f t="shared" si="35"/>
        <v>119.68</v>
      </c>
      <c r="H774" s="63">
        <f t="shared" si="36"/>
        <v>239.36</v>
      </c>
    </row>
    <row r="775" spans="1:8" s="62" customFormat="1" ht="25.5">
      <c r="A775" s="56" t="str">
        <f>IF((LEN('Copy paste to Here'!G779))&gt;5,((CONCATENATE('Copy paste to Here'!G779," &amp; ",'Copy paste to Here'!D779,"  &amp;  ",'Copy paste to Here'!E779))),"Empty Cell")</f>
        <v xml:space="preserve">Pack of 10 pcs. of high polished titanium G23 banana bars, 16g (1.2mm) &amp; Length: 14mm  &amp;  </v>
      </c>
      <c r="B775" s="57" t="str">
        <f>'Copy paste to Here'!C779</f>
        <v>XUBN16G</v>
      </c>
      <c r="C775" s="57" t="s">
        <v>1562</v>
      </c>
      <c r="D775" s="58">
        <f>Invoice!B779</f>
        <v>2</v>
      </c>
      <c r="E775" s="59">
        <f>'Shipping Invoice'!J779*$N$1</f>
        <v>3.4</v>
      </c>
      <c r="F775" s="59">
        <f t="shared" si="34"/>
        <v>6.8</v>
      </c>
      <c r="G775" s="60">
        <f t="shared" si="35"/>
        <v>119.68</v>
      </c>
      <c r="H775" s="63">
        <f t="shared" si="36"/>
        <v>239.36</v>
      </c>
    </row>
    <row r="776" spans="1:8" s="62" customFormat="1" ht="25.5">
      <c r="A776" s="56" t="str">
        <f>IF((LEN('Copy paste to Here'!G780))&gt;5,((CONCATENATE('Copy paste to Here'!G780," &amp; ",'Copy paste to Here'!D780,"  &amp;  ",'Copy paste to Here'!E780))),"Empty Cell")</f>
        <v xml:space="preserve">Pack of 10 pcs. of high polished titanium G23 banana bars, 16g (1.2mm) &amp; Length: 16mm  &amp;  </v>
      </c>
      <c r="B776" s="57" t="str">
        <f>'Copy paste to Here'!C780</f>
        <v>XUBN16G</v>
      </c>
      <c r="C776" s="57" t="s">
        <v>1562</v>
      </c>
      <c r="D776" s="58">
        <f>Invoice!B780</f>
        <v>2</v>
      </c>
      <c r="E776" s="59">
        <f>'Shipping Invoice'!J780*$N$1</f>
        <v>3.44</v>
      </c>
      <c r="F776" s="59">
        <f t="shared" si="34"/>
        <v>6.88</v>
      </c>
      <c r="G776" s="60">
        <f t="shared" si="35"/>
        <v>121.08800000000001</v>
      </c>
      <c r="H776" s="63">
        <f t="shared" si="36"/>
        <v>242.17600000000002</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10772.670000000046</v>
      </c>
      <c r="G1000" s="60"/>
      <c r="H1000" s="61">
        <f t="shared" ref="H1000:H1007" si="49">F1000*$E$14</f>
        <v>379197.98400000163</v>
      </c>
    </row>
    <row r="1001" spans="1:8" s="62" customFormat="1">
      <c r="A1001" s="56" t="str">
        <f>'[2]Copy paste to Here'!T2</f>
        <v>SHIPPING HANDLING</v>
      </c>
      <c r="B1001" s="75"/>
      <c r="C1001" s="75"/>
      <c r="D1001" s="76"/>
      <c r="E1001" s="67"/>
      <c r="F1001" s="59">
        <f>Invoice!J786</f>
        <v>-4332.0680000000184</v>
      </c>
      <c r="G1001" s="60"/>
      <c r="H1001" s="61">
        <f t="shared" si="49"/>
        <v>-152488.79360000067</v>
      </c>
    </row>
    <row r="1002" spans="1:8" s="62" customFormat="1" outlineLevel="1">
      <c r="A1002" s="56" t="str">
        <f>'[2]Copy paste to Here'!T3</f>
        <v>DISCOUNT</v>
      </c>
      <c r="B1002" s="75"/>
      <c r="C1002" s="75"/>
      <c r="D1002" s="76"/>
      <c r="E1002" s="67"/>
      <c r="F1002" s="59">
        <f>Invoice!J787</f>
        <v>0</v>
      </c>
      <c r="G1002" s="60"/>
      <c r="H1002" s="61">
        <f t="shared" si="49"/>
        <v>0</v>
      </c>
    </row>
    <row r="1003" spans="1:8" s="62" customFormat="1">
      <c r="A1003" s="56" t="str">
        <f>'[2]Copy paste to Here'!T4</f>
        <v>Total:</v>
      </c>
      <c r="B1003" s="75"/>
      <c r="C1003" s="75"/>
      <c r="D1003" s="76"/>
      <c r="E1003" s="67"/>
      <c r="F1003" s="59">
        <f>SUM(F1000:F1002)</f>
        <v>6440.6020000000271</v>
      </c>
      <c r="G1003" s="60"/>
      <c r="H1003" s="61">
        <f t="shared" si="49"/>
        <v>226709.19040000098</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379197.98399999994</v>
      </c>
    </row>
    <row r="1010" spans="1:8" s="21" customFormat="1">
      <c r="A1010" s="22"/>
      <c r="E1010" s="21" t="s">
        <v>182</v>
      </c>
      <c r="H1010" s="84">
        <f>(SUMIF($A$1000:$A$1008,"Total:",$H$1000:$H$1008))</f>
        <v>226709.19040000098</v>
      </c>
    </row>
    <row r="1011" spans="1:8" s="21" customFormat="1">
      <c r="E1011" s="21" t="s">
        <v>183</v>
      </c>
      <c r="H1011" s="85">
        <f>H1013-H1012</f>
        <v>211877.75</v>
      </c>
    </row>
    <row r="1012" spans="1:8" s="21" customFormat="1">
      <c r="E1012" s="21" t="s">
        <v>184</v>
      </c>
      <c r="H1012" s="85">
        <f>ROUND((H1013*7)/107,2)</f>
        <v>14831.44</v>
      </c>
    </row>
    <row r="1013" spans="1:8" s="21" customFormat="1">
      <c r="E1013" s="22" t="s">
        <v>185</v>
      </c>
      <c r="H1013" s="86">
        <f>ROUND((SUMIF($A$1000:$A$1008,"Total:",$H$1000:$H$1008)),2)</f>
        <v>226709.19</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759"/>
  <sheetViews>
    <sheetView workbookViewId="0"/>
  </sheetViews>
  <sheetFormatPr defaultRowHeight="15"/>
  <sheetData>
    <row r="1" spans="1:1">
      <c r="A1" s="2" t="s">
        <v>722</v>
      </c>
    </row>
    <row r="2" spans="1:1">
      <c r="A2" s="2" t="s">
        <v>725</v>
      </c>
    </row>
    <row r="3" spans="1:1">
      <c r="A3" s="2" t="s">
        <v>725</v>
      </c>
    </row>
    <row r="4" spans="1:1">
      <c r="A4" s="2" t="s">
        <v>725</v>
      </c>
    </row>
    <row r="5" spans="1:1">
      <c r="A5" s="2" t="s">
        <v>728</v>
      </c>
    </row>
    <row r="6" spans="1:1">
      <c r="A6" s="2" t="s">
        <v>728</v>
      </c>
    </row>
    <row r="7" spans="1:1">
      <c r="A7" s="2" t="s">
        <v>732</v>
      </c>
    </row>
    <row r="8" spans="1:1">
      <c r="A8" s="2" t="s">
        <v>734</v>
      </c>
    </row>
    <row r="9" spans="1:1">
      <c r="A9" s="2" t="s">
        <v>737</v>
      </c>
    </row>
    <row r="10" spans="1:1">
      <c r="A10" s="2" t="s">
        <v>737</v>
      </c>
    </row>
    <row r="11" spans="1:1">
      <c r="A11" s="2" t="s">
        <v>739</v>
      </c>
    </row>
    <row r="12" spans="1:1">
      <c r="A12" s="2" t="s">
        <v>741</v>
      </c>
    </row>
    <row r="13" spans="1:1">
      <c r="A13" s="2" t="s">
        <v>741</v>
      </c>
    </row>
    <row r="14" spans="1:1">
      <c r="A14" s="2" t="s">
        <v>744</v>
      </c>
    </row>
    <row r="15" spans="1:1">
      <c r="A15" s="2" t="s">
        <v>747</v>
      </c>
    </row>
    <row r="16" spans="1:1">
      <c r="A16" s="2" t="s">
        <v>748</v>
      </c>
    </row>
    <row r="17" spans="1:1">
      <c r="A17" s="2" t="s">
        <v>581</v>
      </c>
    </row>
    <row r="18" spans="1:1">
      <c r="A18" s="2" t="s">
        <v>750</v>
      </c>
    </row>
    <row r="19" spans="1:1">
      <c r="A19" s="2" t="s">
        <v>752</v>
      </c>
    </row>
    <row r="20" spans="1:1">
      <c r="A20" s="2" t="s">
        <v>754</v>
      </c>
    </row>
    <row r="21" spans="1:1">
      <c r="A21" s="2" t="s">
        <v>756</v>
      </c>
    </row>
    <row r="22" spans="1:1">
      <c r="A22" s="2" t="s">
        <v>757</v>
      </c>
    </row>
    <row r="23" spans="1:1">
      <c r="A23" s="2" t="s">
        <v>759</v>
      </c>
    </row>
    <row r="24" spans="1:1">
      <c r="A24" s="2" t="s">
        <v>761</v>
      </c>
    </row>
    <row r="25" spans="1:1">
      <c r="A25" s="2" t="s">
        <v>764</v>
      </c>
    </row>
    <row r="26" spans="1:1">
      <c r="A26" s="2" t="s">
        <v>766</v>
      </c>
    </row>
    <row r="27" spans="1:1">
      <c r="A27" s="2" t="s">
        <v>768</v>
      </c>
    </row>
    <row r="28" spans="1:1">
      <c r="A28" s="2" t="s">
        <v>770</v>
      </c>
    </row>
    <row r="29" spans="1:1">
      <c r="A29" s="2" t="s">
        <v>770</v>
      </c>
    </row>
    <row r="30" spans="1:1">
      <c r="A30" s="2" t="s">
        <v>770</v>
      </c>
    </row>
    <row r="31" spans="1:1">
      <c r="A31" s="2" t="s">
        <v>772</v>
      </c>
    </row>
    <row r="32" spans="1:1">
      <c r="A32" s="2" t="s">
        <v>772</v>
      </c>
    </row>
    <row r="33" spans="1:1">
      <c r="A33" s="2" t="s">
        <v>775</v>
      </c>
    </row>
    <row r="34" spans="1:1">
      <c r="A34" s="2" t="s">
        <v>778</v>
      </c>
    </row>
    <row r="35" spans="1:1">
      <c r="A35" s="2" t="s">
        <v>778</v>
      </c>
    </row>
    <row r="36" spans="1:1">
      <c r="A36" s="2" t="s">
        <v>781</v>
      </c>
    </row>
    <row r="37" spans="1:1">
      <c r="A37" s="2" t="s">
        <v>784</v>
      </c>
    </row>
    <row r="38" spans="1:1">
      <c r="A38" s="2" t="s">
        <v>787</v>
      </c>
    </row>
    <row r="39" spans="1:1">
      <c r="A39" s="2" t="s">
        <v>788</v>
      </c>
    </row>
    <row r="40" spans="1:1">
      <c r="A40" s="2" t="s">
        <v>790</v>
      </c>
    </row>
    <row r="41" spans="1:1">
      <c r="A41" s="2" t="s">
        <v>790</v>
      </c>
    </row>
    <row r="42" spans="1:1">
      <c r="A42" s="2" t="s">
        <v>793</v>
      </c>
    </row>
    <row r="43" spans="1:1">
      <c r="A43" s="2" t="s">
        <v>793</v>
      </c>
    </row>
    <row r="44" spans="1:1">
      <c r="A44" s="2" t="s">
        <v>796</v>
      </c>
    </row>
    <row r="45" spans="1:1">
      <c r="A45" s="2" t="s">
        <v>798</v>
      </c>
    </row>
    <row r="46" spans="1:1">
      <c r="A46" s="2" t="s">
        <v>800</v>
      </c>
    </row>
    <row r="47" spans="1:1">
      <c r="A47" s="2" t="s">
        <v>803</v>
      </c>
    </row>
    <row r="48" spans="1:1">
      <c r="A48" s="2" t="s">
        <v>803</v>
      </c>
    </row>
    <row r="49" spans="1:1">
      <c r="A49" s="2" t="s">
        <v>803</v>
      </c>
    </row>
    <row r="50" spans="1:1">
      <c r="A50" s="2" t="s">
        <v>803</v>
      </c>
    </row>
    <row r="51" spans="1:1">
      <c r="A51" s="2" t="s">
        <v>807</v>
      </c>
    </row>
    <row r="52" spans="1:1">
      <c r="A52" s="2" t="s">
        <v>809</v>
      </c>
    </row>
    <row r="53" spans="1:1">
      <c r="A53" s="2" t="s">
        <v>809</v>
      </c>
    </row>
    <row r="54" spans="1:1">
      <c r="A54" s="2" t="s">
        <v>809</v>
      </c>
    </row>
    <row r="55" spans="1:1">
      <c r="A55" s="2" t="s">
        <v>812</v>
      </c>
    </row>
    <row r="56" spans="1:1">
      <c r="A56" s="2" t="s">
        <v>812</v>
      </c>
    </row>
    <row r="57" spans="1:1">
      <c r="A57" s="2" t="s">
        <v>812</v>
      </c>
    </row>
    <row r="58" spans="1:1">
      <c r="A58" s="2" t="s">
        <v>812</v>
      </c>
    </row>
    <row r="59" spans="1:1">
      <c r="A59" s="2" t="s">
        <v>812</v>
      </c>
    </row>
    <row r="60" spans="1:1">
      <c r="A60" s="2" t="s">
        <v>815</v>
      </c>
    </row>
    <row r="61" spans="1:1">
      <c r="A61" s="2" t="s">
        <v>818</v>
      </c>
    </row>
    <row r="62" spans="1:1">
      <c r="A62" s="2" t="s">
        <v>818</v>
      </c>
    </row>
    <row r="63" spans="1:1">
      <c r="A63" s="2" t="s">
        <v>820</v>
      </c>
    </row>
    <row r="64" spans="1:1">
      <c r="A64" s="2" t="s">
        <v>820</v>
      </c>
    </row>
    <row r="65" spans="1:1">
      <c r="A65" s="2" t="s">
        <v>822</v>
      </c>
    </row>
    <row r="66" spans="1:1">
      <c r="A66" s="2" t="s">
        <v>822</v>
      </c>
    </row>
    <row r="67" spans="1:1">
      <c r="A67" s="2" t="s">
        <v>826</v>
      </c>
    </row>
    <row r="68" spans="1:1">
      <c r="A68" s="2" t="s">
        <v>829</v>
      </c>
    </row>
    <row r="69" spans="1:1">
      <c r="A69" s="2" t="s">
        <v>831</v>
      </c>
    </row>
    <row r="70" spans="1:1">
      <c r="A70" s="2" t="s">
        <v>833</v>
      </c>
    </row>
    <row r="71" spans="1:1">
      <c r="A71" s="2" t="s">
        <v>835</v>
      </c>
    </row>
    <row r="72" spans="1:1">
      <c r="A72" s="2" t="s">
        <v>839</v>
      </c>
    </row>
    <row r="73" spans="1:1">
      <c r="A73" s="2" t="s">
        <v>842</v>
      </c>
    </row>
    <row r="74" spans="1:1">
      <c r="A74" s="2" t="s">
        <v>842</v>
      </c>
    </row>
    <row r="75" spans="1:1">
      <c r="A75" s="2" t="s">
        <v>845</v>
      </c>
    </row>
    <row r="76" spans="1:1">
      <c r="A76" s="2" t="s">
        <v>845</v>
      </c>
    </row>
    <row r="77" spans="1:1">
      <c r="A77" s="2" t="s">
        <v>848</v>
      </c>
    </row>
    <row r="78" spans="1:1">
      <c r="A78" s="2" t="s">
        <v>851</v>
      </c>
    </row>
    <row r="79" spans="1:1">
      <c r="A79" s="2" t="s">
        <v>854</v>
      </c>
    </row>
    <row r="80" spans="1:1">
      <c r="A80" s="2" t="s">
        <v>854</v>
      </c>
    </row>
    <row r="81" spans="1:1">
      <c r="A81" s="2" t="s">
        <v>857</v>
      </c>
    </row>
    <row r="82" spans="1:1">
      <c r="A82" s="2" t="s">
        <v>860</v>
      </c>
    </row>
    <row r="83" spans="1:1">
      <c r="A83" s="2" t="s">
        <v>860</v>
      </c>
    </row>
    <row r="84" spans="1:1">
      <c r="A84" s="2" t="s">
        <v>860</v>
      </c>
    </row>
    <row r="85" spans="1:1">
      <c r="A85" s="2" t="s">
        <v>860</v>
      </c>
    </row>
    <row r="86" spans="1:1">
      <c r="A86" s="2" t="s">
        <v>860</v>
      </c>
    </row>
    <row r="87" spans="1:1">
      <c r="A87" s="2" t="s">
        <v>863</v>
      </c>
    </row>
    <row r="88" spans="1:1">
      <c r="A88" s="2" t="s">
        <v>863</v>
      </c>
    </row>
    <row r="89" spans="1:1">
      <c r="A89" s="2" t="s">
        <v>867</v>
      </c>
    </row>
    <row r="90" spans="1:1">
      <c r="A90" s="2" t="s">
        <v>870</v>
      </c>
    </row>
    <row r="91" spans="1:1">
      <c r="A91" s="2" t="s">
        <v>870</v>
      </c>
    </row>
    <row r="92" spans="1:1">
      <c r="A92" s="2" t="s">
        <v>870</v>
      </c>
    </row>
    <row r="93" spans="1:1">
      <c r="A93" s="2" t="s">
        <v>873</v>
      </c>
    </row>
    <row r="94" spans="1:1">
      <c r="A94" s="2" t="s">
        <v>876</v>
      </c>
    </row>
    <row r="95" spans="1:1">
      <c r="A95" s="2" t="s">
        <v>876</v>
      </c>
    </row>
    <row r="96" spans="1:1">
      <c r="A96" s="2" t="s">
        <v>876</v>
      </c>
    </row>
    <row r="97" spans="1:1">
      <c r="A97" s="2" t="s">
        <v>879</v>
      </c>
    </row>
    <row r="98" spans="1:1">
      <c r="A98" s="2" t="s">
        <v>879</v>
      </c>
    </row>
    <row r="99" spans="1:1">
      <c r="A99" s="2" t="s">
        <v>879</v>
      </c>
    </row>
    <row r="100" spans="1:1">
      <c r="A100" s="2" t="s">
        <v>879</v>
      </c>
    </row>
    <row r="101" spans="1:1">
      <c r="A101" s="2" t="s">
        <v>879</v>
      </c>
    </row>
    <row r="102" spans="1:1">
      <c r="A102" s="2" t="s">
        <v>879</v>
      </c>
    </row>
    <row r="103" spans="1:1">
      <c r="A103" s="2" t="s">
        <v>879</v>
      </c>
    </row>
    <row r="104" spans="1:1">
      <c r="A104" s="2" t="s">
        <v>879</v>
      </c>
    </row>
    <row r="105" spans="1:1">
      <c r="A105" s="2" t="s">
        <v>879</v>
      </c>
    </row>
    <row r="106" spans="1:1">
      <c r="A106" s="2" t="s">
        <v>879</v>
      </c>
    </row>
    <row r="107" spans="1:1">
      <c r="A107" s="2" t="s">
        <v>879</v>
      </c>
    </row>
    <row r="108" spans="1:1">
      <c r="A108" s="2" t="s">
        <v>879</v>
      </c>
    </row>
    <row r="109" spans="1:1">
      <c r="A109" s="2" t="s">
        <v>879</v>
      </c>
    </row>
    <row r="110" spans="1:1">
      <c r="A110" s="2" t="s">
        <v>879</v>
      </c>
    </row>
    <row r="111" spans="1:1">
      <c r="A111" s="2" t="s">
        <v>879</v>
      </c>
    </row>
    <row r="112" spans="1:1">
      <c r="A112" s="2" t="s">
        <v>879</v>
      </c>
    </row>
    <row r="113" spans="1:1">
      <c r="A113" s="2" t="s">
        <v>879</v>
      </c>
    </row>
    <row r="114" spans="1:1">
      <c r="A114" s="2" t="s">
        <v>879</v>
      </c>
    </row>
    <row r="115" spans="1:1">
      <c r="A115" s="2" t="s">
        <v>879</v>
      </c>
    </row>
    <row r="116" spans="1:1">
      <c r="A116" s="2" t="s">
        <v>879</v>
      </c>
    </row>
    <row r="117" spans="1:1">
      <c r="A117" s="2" t="s">
        <v>879</v>
      </c>
    </row>
    <row r="118" spans="1:1">
      <c r="A118" s="2" t="s">
        <v>879</v>
      </c>
    </row>
    <row r="119" spans="1:1">
      <c r="A119" s="2" t="s">
        <v>879</v>
      </c>
    </row>
    <row r="120" spans="1:1">
      <c r="A120" s="2" t="s">
        <v>879</v>
      </c>
    </row>
    <row r="121" spans="1:1">
      <c r="A121" s="2" t="s">
        <v>879</v>
      </c>
    </row>
    <row r="122" spans="1:1">
      <c r="A122" s="2" t="s">
        <v>879</v>
      </c>
    </row>
    <row r="123" spans="1:1">
      <c r="A123" s="2" t="s">
        <v>879</v>
      </c>
    </row>
    <row r="124" spans="1:1">
      <c r="A124" s="2" t="s">
        <v>879</v>
      </c>
    </row>
    <row r="125" spans="1:1">
      <c r="A125" s="2" t="s">
        <v>879</v>
      </c>
    </row>
    <row r="126" spans="1:1">
      <c r="A126" s="2" t="s">
        <v>879</v>
      </c>
    </row>
    <row r="127" spans="1:1">
      <c r="A127" s="2" t="s">
        <v>879</v>
      </c>
    </row>
    <row r="128" spans="1:1">
      <c r="A128" s="2" t="s">
        <v>879</v>
      </c>
    </row>
    <row r="129" spans="1:1">
      <c r="A129" s="2" t="s">
        <v>879</v>
      </c>
    </row>
    <row r="130" spans="1:1">
      <c r="A130" s="2" t="s">
        <v>890</v>
      </c>
    </row>
    <row r="131" spans="1:1">
      <c r="A131" s="2" t="s">
        <v>893</v>
      </c>
    </row>
    <row r="132" spans="1:1">
      <c r="A132" s="2" t="s">
        <v>895</v>
      </c>
    </row>
    <row r="133" spans="1:1">
      <c r="A133" s="2" t="s">
        <v>895</v>
      </c>
    </row>
    <row r="134" spans="1:1">
      <c r="A134" s="2" t="s">
        <v>898</v>
      </c>
    </row>
    <row r="135" spans="1:1">
      <c r="A135" s="2" t="s">
        <v>898</v>
      </c>
    </row>
    <row r="136" spans="1:1">
      <c r="A136" s="2" t="s">
        <v>898</v>
      </c>
    </row>
    <row r="137" spans="1:1">
      <c r="A137" s="2" t="s">
        <v>901</v>
      </c>
    </row>
    <row r="138" spans="1:1">
      <c r="A138" s="2" t="s">
        <v>901</v>
      </c>
    </row>
    <row r="139" spans="1:1">
      <c r="A139" s="2" t="s">
        <v>904</v>
      </c>
    </row>
    <row r="140" spans="1:1">
      <c r="A140" s="2" t="s">
        <v>904</v>
      </c>
    </row>
    <row r="141" spans="1:1">
      <c r="A141" s="2" t="s">
        <v>907</v>
      </c>
    </row>
    <row r="142" spans="1:1">
      <c r="A142" s="2" t="s">
        <v>907</v>
      </c>
    </row>
    <row r="143" spans="1:1">
      <c r="A143" s="2" t="s">
        <v>912</v>
      </c>
    </row>
    <row r="144" spans="1:1">
      <c r="A144" s="2" t="s">
        <v>912</v>
      </c>
    </row>
    <row r="145" spans="1:1">
      <c r="A145" s="2" t="s">
        <v>912</v>
      </c>
    </row>
    <row r="146" spans="1:1">
      <c r="A146" s="2" t="s">
        <v>912</v>
      </c>
    </row>
    <row r="147" spans="1:1">
      <c r="A147" s="2" t="s">
        <v>915</v>
      </c>
    </row>
    <row r="148" spans="1:1">
      <c r="A148" s="2" t="s">
        <v>915</v>
      </c>
    </row>
    <row r="149" spans="1:1">
      <c r="A149" s="2" t="s">
        <v>915</v>
      </c>
    </row>
    <row r="150" spans="1:1">
      <c r="A150" s="2" t="s">
        <v>915</v>
      </c>
    </row>
    <row r="151" spans="1:1">
      <c r="A151" s="2" t="s">
        <v>915</v>
      </c>
    </row>
    <row r="152" spans="1:1">
      <c r="A152" s="2" t="s">
        <v>915</v>
      </c>
    </row>
    <row r="153" spans="1:1">
      <c r="A153" s="2" t="s">
        <v>918</v>
      </c>
    </row>
    <row r="154" spans="1:1">
      <c r="A154" s="2" t="s">
        <v>918</v>
      </c>
    </row>
    <row r="155" spans="1:1">
      <c r="A155" s="2" t="s">
        <v>921</v>
      </c>
    </row>
    <row r="156" spans="1:1">
      <c r="A156" s="2" t="s">
        <v>921</v>
      </c>
    </row>
    <row r="157" spans="1:1">
      <c r="A157" s="2" t="s">
        <v>921</v>
      </c>
    </row>
    <row r="158" spans="1:1">
      <c r="A158" s="2" t="s">
        <v>921</v>
      </c>
    </row>
    <row r="159" spans="1:1">
      <c r="A159" s="2" t="s">
        <v>921</v>
      </c>
    </row>
    <row r="160" spans="1:1">
      <c r="A160" s="2" t="s">
        <v>921</v>
      </c>
    </row>
    <row r="161" spans="1:1">
      <c r="A161" s="2" t="s">
        <v>921</v>
      </c>
    </row>
    <row r="162" spans="1:1">
      <c r="A162" s="2" t="s">
        <v>921</v>
      </c>
    </row>
    <row r="163" spans="1:1">
      <c r="A163" s="2" t="s">
        <v>921</v>
      </c>
    </row>
    <row r="164" spans="1:1">
      <c r="A164" s="2" t="s">
        <v>921</v>
      </c>
    </row>
    <row r="165" spans="1:1">
      <c r="A165" s="2" t="s">
        <v>924</v>
      </c>
    </row>
    <row r="166" spans="1:1">
      <c r="A166" s="2" t="s">
        <v>927</v>
      </c>
    </row>
    <row r="167" spans="1:1">
      <c r="A167" s="2" t="s">
        <v>927</v>
      </c>
    </row>
    <row r="168" spans="1:1">
      <c r="A168" s="2" t="s">
        <v>927</v>
      </c>
    </row>
    <row r="169" spans="1:1">
      <c r="A169" s="2" t="s">
        <v>927</v>
      </c>
    </row>
    <row r="170" spans="1:1">
      <c r="A170" s="2" t="s">
        <v>927</v>
      </c>
    </row>
    <row r="171" spans="1:1">
      <c r="A171" s="2" t="s">
        <v>927</v>
      </c>
    </row>
    <row r="172" spans="1:1">
      <c r="A172" s="2" t="s">
        <v>927</v>
      </c>
    </row>
    <row r="173" spans="1:1">
      <c r="A173" s="2" t="s">
        <v>930</v>
      </c>
    </row>
    <row r="174" spans="1:1">
      <c r="A174" s="2" t="s">
        <v>930</v>
      </c>
    </row>
    <row r="175" spans="1:1">
      <c r="A175" s="2" t="s">
        <v>930</v>
      </c>
    </row>
    <row r="176" spans="1:1">
      <c r="A176" s="2" t="s">
        <v>930</v>
      </c>
    </row>
    <row r="177" spans="1:1">
      <c r="A177" s="2" t="s">
        <v>930</v>
      </c>
    </row>
    <row r="178" spans="1:1">
      <c r="A178" s="2" t="s">
        <v>930</v>
      </c>
    </row>
    <row r="179" spans="1:1">
      <c r="A179" s="2" t="s">
        <v>933</v>
      </c>
    </row>
    <row r="180" spans="1:1">
      <c r="A180" s="2" t="s">
        <v>936</v>
      </c>
    </row>
    <row r="181" spans="1:1">
      <c r="A181" s="2" t="s">
        <v>939</v>
      </c>
    </row>
    <row r="182" spans="1:1">
      <c r="A182" s="2" t="s">
        <v>939</v>
      </c>
    </row>
    <row r="183" spans="1:1">
      <c r="A183" s="2" t="s">
        <v>939</v>
      </c>
    </row>
    <row r="184" spans="1:1">
      <c r="A184" s="2" t="s">
        <v>942</v>
      </c>
    </row>
    <row r="185" spans="1:1">
      <c r="A185" s="2" t="s">
        <v>942</v>
      </c>
    </row>
    <row r="186" spans="1:1">
      <c r="A186" s="2" t="s">
        <v>942</v>
      </c>
    </row>
    <row r="187" spans="1:1">
      <c r="A187" s="2" t="s">
        <v>942</v>
      </c>
    </row>
    <row r="188" spans="1:1">
      <c r="A188" s="2" t="s">
        <v>945</v>
      </c>
    </row>
    <row r="189" spans="1:1">
      <c r="A189" s="2" t="s">
        <v>945</v>
      </c>
    </row>
    <row r="190" spans="1:1">
      <c r="A190" s="2" t="s">
        <v>948</v>
      </c>
    </row>
    <row r="191" spans="1:1">
      <c r="A191" s="2" t="s">
        <v>948</v>
      </c>
    </row>
    <row r="192" spans="1:1">
      <c r="A192" s="2" t="s">
        <v>951</v>
      </c>
    </row>
    <row r="193" spans="1:1">
      <c r="A193" s="2" t="s">
        <v>951</v>
      </c>
    </row>
    <row r="194" spans="1:1">
      <c r="A194" s="2" t="s">
        <v>951</v>
      </c>
    </row>
    <row r="195" spans="1:1">
      <c r="A195" s="2" t="s">
        <v>951</v>
      </c>
    </row>
    <row r="196" spans="1:1">
      <c r="A196" s="2" t="s">
        <v>951</v>
      </c>
    </row>
    <row r="197" spans="1:1">
      <c r="A197" s="2" t="s">
        <v>951</v>
      </c>
    </row>
    <row r="198" spans="1:1">
      <c r="A198" s="2" t="s">
        <v>951</v>
      </c>
    </row>
    <row r="199" spans="1:1">
      <c r="A199" s="2" t="s">
        <v>951</v>
      </c>
    </row>
    <row r="200" spans="1:1">
      <c r="A200" s="2" t="s">
        <v>954</v>
      </c>
    </row>
    <row r="201" spans="1:1">
      <c r="A201" s="2" t="s">
        <v>954</v>
      </c>
    </row>
    <row r="202" spans="1:1">
      <c r="A202" s="2" t="s">
        <v>954</v>
      </c>
    </row>
    <row r="203" spans="1:1">
      <c r="A203" s="2" t="s">
        <v>954</v>
      </c>
    </row>
    <row r="204" spans="1:1">
      <c r="A204" s="2" t="s">
        <v>957</v>
      </c>
    </row>
    <row r="205" spans="1:1">
      <c r="A205" s="2" t="s">
        <v>957</v>
      </c>
    </row>
    <row r="206" spans="1:1">
      <c r="A206" s="2" t="s">
        <v>960</v>
      </c>
    </row>
    <row r="207" spans="1:1">
      <c r="A207" s="2" t="s">
        <v>963</v>
      </c>
    </row>
    <row r="208" spans="1:1">
      <c r="A208" s="2" t="s">
        <v>963</v>
      </c>
    </row>
    <row r="209" spans="1:1">
      <c r="A209" s="2" t="s">
        <v>963</v>
      </c>
    </row>
    <row r="210" spans="1:1">
      <c r="A210" s="2" t="s">
        <v>963</v>
      </c>
    </row>
    <row r="211" spans="1:1">
      <c r="A211" s="2" t="s">
        <v>966</v>
      </c>
    </row>
    <row r="212" spans="1:1">
      <c r="A212" s="2" t="s">
        <v>966</v>
      </c>
    </row>
    <row r="213" spans="1:1">
      <c r="A213" s="2" t="s">
        <v>969</v>
      </c>
    </row>
    <row r="214" spans="1:1">
      <c r="A214" s="2" t="s">
        <v>971</v>
      </c>
    </row>
    <row r="215" spans="1:1">
      <c r="A215" s="2" t="s">
        <v>973</v>
      </c>
    </row>
    <row r="216" spans="1:1">
      <c r="A216" s="2" t="s">
        <v>975</v>
      </c>
    </row>
    <row r="217" spans="1:1">
      <c r="A217" s="2" t="s">
        <v>977</v>
      </c>
    </row>
    <row r="218" spans="1:1">
      <c r="A218" s="2" t="s">
        <v>980</v>
      </c>
    </row>
    <row r="219" spans="1:1">
      <c r="A219" s="2" t="s">
        <v>982</v>
      </c>
    </row>
    <row r="220" spans="1:1">
      <c r="A220" s="2" t="s">
        <v>985</v>
      </c>
    </row>
    <row r="221" spans="1:1">
      <c r="A221" s="2" t="s">
        <v>988</v>
      </c>
    </row>
    <row r="222" spans="1:1">
      <c r="A222" s="2" t="s">
        <v>990</v>
      </c>
    </row>
    <row r="223" spans="1:1">
      <c r="A223" s="2" t="s">
        <v>991</v>
      </c>
    </row>
    <row r="224" spans="1:1">
      <c r="A224" s="2" t="s">
        <v>992</v>
      </c>
    </row>
    <row r="225" spans="1:1">
      <c r="A225" s="2" t="s">
        <v>994</v>
      </c>
    </row>
    <row r="226" spans="1:1">
      <c r="A226" s="2" t="s">
        <v>995</v>
      </c>
    </row>
    <row r="227" spans="1:1">
      <c r="A227" s="2" t="s">
        <v>997</v>
      </c>
    </row>
    <row r="228" spans="1:1">
      <c r="A228" s="2" t="s">
        <v>999</v>
      </c>
    </row>
    <row r="229" spans="1:1">
      <c r="A229" s="2" t="s">
        <v>1001</v>
      </c>
    </row>
    <row r="230" spans="1:1">
      <c r="A230" s="2" t="s">
        <v>1004</v>
      </c>
    </row>
    <row r="231" spans="1:1">
      <c r="A231" s="2" t="s">
        <v>1006</v>
      </c>
    </row>
    <row r="232" spans="1:1">
      <c r="A232" s="2" t="s">
        <v>1008</v>
      </c>
    </row>
    <row r="233" spans="1:1">
      <c r="A233" s="2" t="s">
        <v>1010</v>
      </c>
    </row>
    <row r="234" spans="1:1">
      <c r="A234" s="2" t="s">
        <v>1012</v>
      </c>
    </row>
    <row r="235" spans="1:1">
      <c r="A235" s="2" t="s">
        <v>1015</v>
      </c>
    </row>
    <row r="236" spans="1:1">
      <c r="A236" s="2" t="s">
        <v>1018</v>
      </c>
    </row>
    <row r="237" spans="1:1">
      <c r="A237" s="2" t="s">
        <v>1021</v>
      </c>
    </row>
    <row r="238" spans="1:1">
      <c r="A238" s="2" t="s">
        <v>1021</v>
      </c>
    </row>
    <row r="239" spans="1:1">
      <c r="A239" s="2" t="s">
        <v>1021</v>
      </c>
    </row>
    <row r="240" spans="1:1">
      <c r="A240" s="2" t="s">
        <v>1021</v>
      </c>
    </row>
    <row r="241" spans="1:1">
      <c r="A241" s="2" t="s">
        <v>1021</v>
      </c>
    </row>
    <row r="242" spans="1:1">
      <c r="A242" s="2" t="s">
        <v>1021</v>
      </c>
    </row>
    <row r="243" spans="1:1">
      <c r="A243" s="2" t="s">
        <v>1024</v>
      </c>
    </row>
    <row r="244" spans="1:1">
      <c r="A244" s="2" t="s">
        <v>1027</v>
      </c>
    </row>
    <row r="245" spans="1:1">
      <c r="A245" s="2" t="s">
        <v>1028</v>
      </c>
    </row>
    <row r="246" spans="1:1">
      <c r="A246" s="2" t="s">
        <v>1029</v>
      </c>
    </row>
    <row r="247" spans="1:1">
      <c r="A247" s="2" t="s">
        <v>1031</v>
      </c>
    </row>
    <row r="248" spans="1:1">
      <c r="A248" s="2" t="s">
        <v>1032</v>
      </c>
    </row>
    <row r="249" spans="1:1">
      <c r="A249" s="2" t="s">
        <v>1033</v>
      </c>
    </row>
    <row r="250" spans="1:1">
      <c r="A250" s="2" t="s">
        <v>1035</v>
      </c>
    </row>
    <row r="251" spans="1:1">
      <c r="A251" s="2" t="s">
        <v>1037</v>
      </c>
    </row>
    <row r="252" spans="1:1">
      <c r="A252" s="2" t="s">
        <v>1039</v>
      </c>
    </row>
    <row r="253" spans="1:1">
      <c r="A253" s="2" t="s">
        <v>1042</v>
      </c>
    </row>
    <row r="254" spans="1:1">
      <c r="A254" s="2" t="s">
        <v>1044</v>
      </c>
    </row>
    <row r="255" spans="1:1">
      <c r="A255" s="2" t="s">
        <v>1046</v>
      </c>
    </row>
    <row r="256" spans="1:1">
      <c r="A256" s="2" t="s">
        <v>1048</v>
      </c>
    </row>
    <row r="257" spans="1:1">
      <c r="A257" s="2" t="s">
        <v>1049</v>
      </c>
    </row>
    <row r="258" spans="1:1">
      <c r="A258" s="2" t="s">
        <v>1050</v>
      </c>
    </row>
    <row r="259" spans="1:1">
      <c r="A259" s="2" t="s">
        <v>1051</v>
      </c>
    </row>
    <row r="260" spans="1:1">
      <c r="A260" s="2" t="s">
        <v>1052</v>
      </c>
    </row>
    <row r="261" spans="1:1">
      <c r="A261" s="2" t="s">
        <v>1054</v>
      </c>
    </row>
    <row r="262" spans="1:1">
      <c r="A262" s="2" t="s">
        <v>1056</v>
      </c>
    </row>
    <row r="263" spans="1:1">
      <c r="A263" s="2" t="s">
        <v>1057</v>
      </c>
    </row>
    <row r="264" spans="1:1">
      <c r="A264" s="2" t="s">
        <v>1059</v>
      </c>
    </row>
    <row r="265" spans="1:1">
      <c r="A265" s="2" t="s">
        <v>1061</v>
      </c>
    </row>
    <row r="266" spans="1:1">
      <c r="A266" s="2" t="s">
        <v>1063</v>
      </c>
    </row>
    <row r="267" spans="1:1">
      <c r="A267" s="2" t="s">
        <v>1066</v>
      </c>
    </row>
    <row r="268" spans="1:1">
      <c r="A268" s="2" t="s">
        <v>1069</v>
      </c>
    </row>
    <row r="269" spans="1:1">
      <c r="A269" s="2" t="s">
        <v>1069</v>
      </c>
    </row>
    <row r="270" spans="1:1">
      <c r="A270" s="2" t="s">
        <v>1072</v>
      </c>
    </row>
    <row r="271" spans="1:1">
      <c r="A271" s="2" t="s">
        <v>1074</v>
      </c>
    </row>
    <row r="272" spans="1:1">
      <c r="A272" s="2" t="s">
        <v>1076</v>
      </c>
    </row>
    <row r="273" spans="1:1">
      <c r="A273" s="2" t="s">
        <v>1076</v>
      </c>
    </row>
    <row r="274" spans="1:1">
      <c r="A274" s="2" t="s">
        <v>1078</v>
      </c>
    </row>
    <row r="275" spans="1:1">
      <c r="A275" s="2" t="s">
        <v>1078</v>
      </c>
    </row>
    <row r="276" spans="1:1">
      <c r="A276" s="2" t="s">
        <v>1078</v>
      </c>
    </row>
    <row r="277" spans="1:1">
      <c r="A277" s="2" t="s">
        <v>1078</v>
      </c>
    </row>
    <row r="278" spans="1:1">
      <c r="A278" s="2" t="s">
        <v>1079</v>
      </c>
    </row>
    <row r="279" spans="1:1">
      <c r="A279" s="2" t="s">
        <v>1079</v>
      </c>
    </row>
    <row r="280" spans="1:1">
      <c r="A280" s="2" t="s">
        <v>1079</v>
      </c>
    </row>
    <row r="281" spans="1:1">
      <c r="A281" s="2" t="s">
        <v>1080</v>
      </c>
    </row>
    <row r="282" spans="1:1">
      <c r="A282" s="2" t="s">
        <v>1080</v>
      </c>
    </row>
    <row r="283" spans="1:1">
      <c r="A283" s="2" t="s">
        <v>1081</v>
      </c>
    </row>
    <row r="284" spans="1:1">
      <c r="A284" s="2" t="s">
        <v>1081</v>
      </c>
    </row>
    <row r="285" spans="1:1">
      <c r="A285" s="2" t="s">
        <v>1082</v>
      </c>
    </row>
    <row r="286" spans="1:1">
      <c r="A286" s="2" t="s">
        <v>1083</v>
      </c>
    </row>
    <row r="287" spans="1:1">
      <c r="A287" s="2" t="s">
        <v>1085</v>
      </c>
    </row>
    <row r="288" spans="1:1">
      <c r="A288" s="2" t="s">
        <v>1087</v>
      </c>
    </row>
    <row r="289" spans="1:1">
      <c r="A289" s="2" t="s">
        <v>1088</v>
      </c>
    </row>
    <row r="290" spans="1:1">
      <c r="A290" s="2" t="s">
        <v>1089</v>
      </c>
    </row>
    <row r="291" spans="1:1">
      <c r="A291" s="2" t="s">
        <v>1091</v>
      </c>
    </row>
    <row r="292" spans="1:1">
      <c r="A292" s="2" t="s">
        <v>1094</v>
      </c>
    </row>
    <row r="293" spans="1:1">
      <c r="A293" s="2" t="s">
        <v>1097</v>
      </c>
    </row>
    <row r="294" spans="1:1">
      <c r="A294" s="2" t="s">
        <v>1100</v>
      </c>
    </row>
    <row r="295" spans="1:1">
      <c r="A295" s="2" t="s">
        <v>1102</v>
      </c>
    </row>
    <row r="296" spans="1:1">
      <c r="A296" s="2" t="s">
        <v>1103</v>
      </c>
    </row>
    <row r="297" spans="1:1">
      <c r="A297" s="2" t="s">
        <v>1105</v>
      </c>
    </row>
    <row r="298" spans="1:1">
      <c r="A298" s="2" t="s">
        <v>1105</v>
      </c>
    </row>
    <row r="299" spans="1:1">
      <c r="A299" s="2" t="s">
        <v>1105</v>
      </c>
    </row>
    <row r="300" spans="1:1">
      <c r="A300" s="2" t="s">
        <v>1108</v>
      </c>
    </row>
    <row r="301" spans="1:1">
      <c r="A301" s="2" t="s">
        <v>1108</v>
      </c>
    </row>
    <row r="302" spans="1:1">
      <c r="A302" s="2" t="s">
        <v>1108</v>
      </c>
    </row>
    <row r="303" spans="1:1">
      <c r="A303" s="2" t="s">
        <v>1111</v>
      </c>
    </row>
    <row r="304" spans="1:1">
      <c r="A304" s="2" t="s">
        <v>1111</v>
      </c>
    </row>
    <row r="305" spans="1:1">
      <c r="A305" s="2" t="s">
        <v>1111</v>
      </c>
    </row>
    <row r="306" spans="1:1">
      <c r="A306" s="2" t="s">
        <v>1111</v>
      </c>
    </row>
    <row r="307" spans="1:1">
      <c r="A307" s="2" t="s">
        <v>1114</v>
      </c>
    </row>
    <row r="308" spans="1:1">
      <c r="A308" s="2" t="s">
        <v>1114</v>
      </c>
    </row>
    <row r="309" spans="1:1">
      <c r="A309" s="2" t="s">
        <v>1117</v>
      </c>
    </row>
    <row r="310" spans="1:1">
      <c r="A310" s="2" t="s">
        <v>1120</v>
      </c>
    </row>
    <row r="311" spans="1:1">
      <c r="A311" s="2" t="s">
        <v>1120</v>
      </c>
    </row>
    <row r="312" spans="1:1">
      <c r="A312" s="2" t="s">
        <v>1120</v>
      </c>
    </row>
    <row r="313" spans="1:1">
      <c r="A313" s="2" t="s">
        <v>1122</v>
      </c>
    </row>
    <row r="314" spans="1:1">
      <c r="A314" s="2" t="s">
        <v>1122</v>
      </c>
    </row>
    <row r="315" spans="1:1">
      <c r="A315" s="2" t="s">
        <v>1122</v>
      </c>
    </row>
    <row r="316" spans="1:1">
      <c r="A316" s="2" t="s">
        <v>1122</v>
      </c>
    </row>
    <row r="317" spans="1:1">
      <c r="A317" s="2" t="s">
        <v>1123</v>
      </c>
    </row>
    <row r="318" spans="1:1">
      <c r="A318" s="2" t="s">
        <v>1125</v>
      </c>
    </row>
    <row r="319" spans="1:1">
      <c r="A319" s="2" t="s">
        <v>1128</v>
      </c>
    </row>
    <row r="320" spans="1:1">
      <c r="A320" s="2" t="s">
        <v>1131</v>
      </c>
    </row>
    <row r="321" spans="1:1">
      <c r="A321" s="2" t="s">
        <v>1131</v>
      </c>
    </row>
    <row r="322" spans="1:1">
      <c r="A322" s="2" t="s">
        <v>1135</v>
      </c>
    </row>
    <row r="323" spans="1:1">
      <c r="A323" s="2" t="s">
        <v>1138</v>
      </c>
    </row>
    <row r="324" spans="1:1">
      <c r="A324" s="2" t="s">
        <v>1138</v>
      </c>
    </row>
    <row r="325" spans="1:1">
      <c r="A325" s="2" t="s">
        <v>599</v>
      </c>
    </row>
    <row r="326" spans="1:1">
      <c r="A326" s="2" t="s">
        <v>599</v>
      </c>
    </row>
    <row r="327" spans="1:1">
      <c r="A327" s="2" t="s">
        <v>599</v>
      </c>
    </row>
    <row r="328" spans="1:1">
      <c r="A328" s="2" t="s">
        <v>599</v>
      </c>
    </row>
    <row r="329" spans="1:1">
      <c r="A329" s="2" t="s">
        <v>1141</v>
      </c>
    </row>
    <row r="330" spans="1:1">
      <c r="A330" s="2" t="s">
        <v>1144</v>
      </c>
    </row>
    <row r="331" spans="1:1">
      <c r="A331" s="2" t="s">
        <v>1144</v>
      </c>
    </row>
    <row r="332" spans="1:1">
      <c r="A332" s="2" t="s">
        <v>1146</v>
      </c>
    </row>
    <row r="333" spans="1:1">
      <c r="A333" s="2" t="s">
        <v>1146</v>
      </c>
    </row>
    <row r="334" spans="1:1">
      <c r="A334" s="2" t="s">
        <v>1146</v>
      </c>
    </row>
    <row r="335" spans="1:1">
      <c r="A335" s="2" t="s">
        <v>1149</v>
      </c>
    </row>
    <row r="336" spans="1:1">
      <c r="A336" s="2" t="s">
        <v>1149</v>
      </c>
    </row>
    <row r="337" spans="1:1">
      <c r="A337" s="2" t="s">
        <v>1149</v>
      </c>
    </row>
    <row r="338" spans="1:1">
      <c r="A338" s="2" t="s">
        <v>1151</v>
      </c>
    </row>
    <row r="339" spans="1:1">
      <c r="A339" s="2" t="s">
        <v>1151</v>
      </c>
    </row>
    <row r="340" spans="1:1">
      <c r="A340" s="2" t="s">
        <v>1153</v>
      </c>
    </row>
    <row r="341" spans="1:1">
      <c r="A341" s="2" t="s">
        <v>1155</v>
      </c>
    </row>
    <row r="342" spans="1:1">
      <c r="A342" s="2" t="s">
        <v>1155</v>
      </c>
    </row>
    <row r="343" spans="1:1">
      <c r="A343" s="2" t="s">
        <v>1155</v>
      </c>
    </row>
    <row r="344" spans="1:1">
      <c r="A344" s="2" t="s">
        <v>1155</v>
      </c>
    </row>
    <row r="345" spans="1:1">
      <c r="A345" s="2" t="s">
        <v>1155</v>
      </c>
    </row>
    <row r="346" spans="1:1">
      <c r="A346" s="2" t="s">
        <v>1157</v>
      </c>
    </row>
    <row r="347" spans="1:1">
      <c r="A347" s="2" t="s">
        <v>1157</v>
      </c>
    </row>
    <row r="348" spans="1:1">
      <c r="A348" s="2" t="s">
        <v>1157</v>
      </c>
    </row>
    <row r="349" spans="1:1">
      <c r="A349" s="2" t="s">
        <v>1159</v>
      </c>
    </row>
    <row r="350" spans="1:1">
      <c r="A350" s="2" t="s">
        <v>1159</v>
      </c>
    </row>
    <row r="351" spans="1:1">
      <c r="A351" s="2" t="s">
        <v>1159</v>
      </c>
    </row>
    <row r="352" spans="1:1">
      <c r="A352" s="2" t="s">
        <v>1161</v>
      </c>
    </row>
    <row r="353" spans="1:1">
      <c r="A353" s="2" t="s">
        <v>1161</v>
      </c>
    </row>
    <row r="354" spans="1:1">
      <c r="A354" s="2" t="s">
        <v>1164</v>
      </c>
    </row>
    <row r="355" spans="1:1">
      <c r="A355" s="2" t="s">
        <v>1164</v>
      </c>
    </row>
    <row r="356" spans="1:1">
      <c r="A356" s="2" t="s">
        <v>1164</v>
      </c>
    </row>
    <row r="357" spans="1:1">
      <c r="A357" s="2" t="s">
        <v>1166</v>
      </c>
    </row>
    <row r="358" spans="1:1">
      <c r="A358" s="2" t="s">
        <v>1166</v>
      </c>
    </row>
    <row r="359" spans="1:1">
      <c r="A359" s="2" t="s">
        <v>1166</v>
      </c>
    </row>
    <row r="360" spans="1:1">
      <c r="A360" s="2" t="s">
        <v>1168</v>
      </c>
    </row>
    <row r="361" spans="1:1">
      <c r="A361" s="2" t="s">
        <v>1171</v>
      </c>
    </row>
    <row r="362" spans="1:1">
      <c r="A362" s="2" t="s">
        <v>1174</v>
      </c>
    </row>
    <row r="363" spans="1:1">
      <c r="A363" s="2" t="s">
        <v>1174</v>
      </c>
    </row>
    <row r="364" spans="1:1">
      <c r="A364" s="2" t="s">
        <v>1174</v>
      </c>
    </row>
    <row r="365" spans="1:1">
      <c r="A365" s="2" t="s">
        <v>1177</v>
      </c>
    </row>
    <row r="366" spans="1:1">
      <c r="A366" s="2" t="s">
        <v>1180</v>
      </c>
    </row>
    <row r="367" spans="1:1">
      <c r="A367" s="2" t="s">
        <v>1183</v>
      </c>
    </row>
    <row r="368" spans="1:1">
      <c r="A368" s="2" t="s">
        <v>1183</v>
      </c>
    </row>
    <row r="369" spans="1:1">
      <c r="A369" s="2" t="s">
        <v>1183</v>
      </c>
    </row>
    <row r="370" spans="1:1">
      <c r="A370" s="2" t="s">
        <v>1187</v>
      </c>
    </row>
    <row r="371" spans="1:1">
      <c r="A371" s="2" t="s">
        <v>1190</v>
      </c>
    </row>
    <row r="372" spans="1:1">
      <c r="A372" s="2" t="s">
        <v>1190</v>
      </c>
    </row>
    <row r="373" spans="1:1">
      <c r="A373" s="2" t="s">
        <v>363</v>
      </c>
    </row>
    <row r="374" spans="1:1">
      <c r="A374" s="2" t="s">
        <v>363</v>
      </c>
    </row>
    <row r="375" spans="1:1">
      <c r="A375" s="2" t="s">
        <v>1193</v>
      </c>
    </row>
    <row r="376" spans="1:1">
      <c r="A376" s="2" t="s">
        <v>1196</v>
      </c>
    </row>
    <row r="377" spans="1:1">
      <c r="A377" s="2" t="s">
        <v>1198</v>
      </c>
    </row>
    <row r="378" spans="1:1">
      <c r="A378" s="2" t="s">
        <v>1199</v>
      </c>
    </row>
    <row r="379" spans="1:1">
      <c r="A379" s="2" t="s">
        <v>1200</v>
      </c>
    </row>
    <row r="380" spans="1:1">
      <c r="A380" s="2" t="s">
        <v>1202</v>
      </c>
    </row>
    <row r="381" spans="1:1">
      <c r="A381" s="2" t="s">
        <v>1205</v>
      </c>
    </row>
    <row r="382" spans="1:1">
      <c r="A382" s="2" t="s">
        <v>1207</v>
      </c>
    </row>
    <row r="383" spans="1:1">
      <c r="A383" s="2" t="s">
        <v>1209</v>
      </c>
    </row>
    <row r="384" spans="1:1">
      <c r="A384" s="2" t="s">
        <v>1210</v>
      </c>
    </row>
    <row r="385" spans="1:1">
      <c r="A385" s="2" t="s">
        <v>1210</v>
      </c>
    </row>
    <row r="386" spans="1:1">
      <c r="A386" s="2" t="s">
        <v>1210</v>
      </c>
    </row>
    <row r="387" spans="1:1">
      <c r="A387" s="2" t="s">
        <v>1210</v>
      </c>
    </row>
    <row r="388" spans="1:1">
      <c r="A388" s="2" t="s">
        <v>1210</v>
      </c>
    </row>
    <row r="389" spans="1:1">
      <c r="A389" s="2" t="s">
        <v>1210</v>
      </c>
    </row>
    <row r="390" spans="1:1">
      <c r="A390" s="2" t="s">
        <v>1210</v>
      </c>
    </row>
    <row r="391" spans="1:1">
      <c r="A391" s="2" t="s">
        <v>1213</v>
      </c>
    </row>
    <row r="392" spans="1:1">
      <c r="A392" s="2" t="s">
        <v>1216</v>
      </c>
    </row>
    <row r="393" spans="1:1">
      <c r="A393" s="2" t="s">
        <v>1219</v>
      </c>
    </row>
    <row r="394" spans="1:1">
      <c r="A394" s="2" t="s">
        <v>1219</v>
      </c>
    </row>
    <row r="395" spans="1:1">
      <c r="A395" s="2" t="s">
        <v>1219</v>
      </c>
    </row>
    <row r="396" spans="1:1">
      <c r="A396" s="2" t="s">
        <v>1219</v>
      </c>
    </row>
    <row r="397" spans="1:1">
      <c r="A397" s="2" t="s">
        <v>1219</v>
      </c>
    </row>
    <row r="398" spans="1:1">
      <c r="A398" s="2" t="s">
        <v>1223</v>
      </c>
    </row>
    <row r="399" spans="1:1">
      <c r="A399" s="2" t="s">
        <v>1226</v>
      </c>
    </row>
    <row r="400" spans="1:1">
      <c r="A400" s="2" t="s">
        <v>1228</v>
      </c>
    </row>
    <row r="401" spans="1:1">
      <c r="A401" s="2" t="s">
        <v>1229</v>
      </c>
    </row>
    <row r="402" spans="1:1">
      <c r="A402" s="2" t="s">
        <v>1230</v>
      </c>
    </row>
    <row r="403" spans="1:1">
      <c r="A403" s="2" t="s">
        <v>1232</v>
      </c>
    </row>
    <row r="404" spans="1:1">
      <c r="A404" s="2" t="s">
        <v>1234</v>
      </c>
    </row>
    <row r="405" spans="1:1">
      <c r="A405" s="2" t="s">
        <v>1235</v>
      </c>
    </row>
    <row r="406" spans="1:1">
      <c r="A406" s="2" t="s">
        <v>1236</v>
      </c>
    </row>
    <row r="407" spans="1:1">
      <c r="A407" s="2" t="s">
        <v>1237</v>
      </c>
    </row>
    <row r="408" spans="1:1">
      <c r="A408" s="2" t="s">
        <v>1239</v>
      </c>
    </row>
    <row r="409" spans="1:1">
      <c r="A409" s="2" t="s">
        <v>1241</v>
      </c>
    </row>
    <row r="410" spans="1:1">
      <c r="A410" s="2" t="s">
        <v>1242</v>
      </c>
    </row>
    <row r="411" spans="1:1">
      <c r="A411" s="2" t="s">
        <v>1244</v>
      </c>
    </row>
    <row r="412" spans="1:1">
      <c r="A412" s="2" t="s">
        <v>1246</v>
      </c>
    </row>
    <row r="413" spans="1:1">
      <c r="A413" s="2" t="s">
        <v>1247</v>
      </c>
    </row>
    <row r="414" spans="1:1">
      <c r="A414" s="2" t="s">
        <v>1248</v>
      </c>
    </row>
    <row r="415" spans="1:1">
      <c r="A415" s="2" t="s">
        <v>1249</v>
      </c>
    </row>
    <row r="416" spans="1:1">
      <c r="A416" s="2" t="s">
        <v>1250</v>
      </c>
    </row>
    <row r="417" spans="1:1">
      <c r="A417" s="2" t="s">
        <v>1251</v>
      </c>
    </row>
    <row r="418" spans="1:1">
      <c r="A418" s="2" t="s">
        <v>1252</v>
      </c>
    </row>
    <row r="419" spans="1:1">
      <c r="A419" s="2" t="s">
        <v>1253</v>
      </c>
    </row>
    <row r="420" spans="1:1">
      <c r="A420" s="2" t="s">
        <v>1255</v>
      </c>
    </row>
    <row r="421" spans="1:1">
      <c r="A421" s="2" t="s">
        <v>1258</v>
      </c>
    </row>
    <row r="422" spans="1:1">
      <c r="A422" s="2" t="s">
        <v>1260</v>
      </c>
    </row>
    <row r="423" spans="1:1">
      <c r="A423" s="2" t="s">
        <v>1262</v>
      </c>
    </row>
    <row r="424" spans="1:1">
      <c r="A424" s="2" t="s">
        <v>1265</v>
      </c>
    </row>
    <row r="425" spans="1:1">
      <c r="A425" s="2" t="s">
        <v>1268</v>
      </c>
    </row>
    <row r="426" spans="1:1">
      <c r="A426" s="2" t="s">
        <v>1270</v>
      </c>
    </row>
    <row r="427" spans="1:1">
      <c r="A427" s="2" t="s">
        <v>1272</v>
      </c>
    </row>
    <row r="428" spans="1:1">
      <c r="A428" s="2" t="s">
        <v>1275</v>
      </c>
    </row>
    <row r="429" spans="1:1">
      <c r="A429" s="2" t="s">
        <v>1278</v>
      </c>
    </row>
    <row r="430" spans="1:1">
      <c r="A430" s="2" t="s">
        <v>1280</v>
      </c>
    </row>
    <row r="431" spans="1:1">
      <c r="A431" s="2" t="s">
        <v>1281</v>
      </c>
    </row>
    <row r="432" spans="1:1">
      <c r="A432" s="2" t="s">
        <v>1282</v>
      </c>
    </row>
    <row r="433" spans="1:1">
      <c r="A433" s="2" t="s">
        <v>1283</v>
      </c>
    </row>
    <row r="434" spans="1:1">
      <c r="A434" s="2" t="s">
        <v>1284</v>
      </c>
    </row>
    <row r="435" spans="1:1">
      <c r="A435" s="2" t="s">
        <v>1285</v>
      </c>
    </row>
    <row r="436" spans="1:1">
      <c r="A436" s="2" t="s">
        <v>1287</v>
      </c>
    </row>
    <row r="437" spans="1:1">
      <c r="A437" s="2" t="s">
        <v>1290</v>
      </c>
    </row>
    <row r="438" spans="1:1">
      <c r="A438" s="2" t="s">
        <v>1292</v>
      </c>
    </row>
    <row r="439" spans="1:1">
      <c r="A439" s="2" t="s">
        <v>1293</v>
      </c>
    </row>
    <row r="440" spans="1:1">
      <c r="A440" s="2" t="s">
        <v>1295</v>
      </c>
    </row>
    <row r="441" spans="1:1">
      <c r="A441" s="2" t="s">
        <v>1297</v>
      </c>
    </row>
    <row r="442" spans="1:1">
      <c r="A442" s="2" t="s">
        <v>1298</v>
      </c>
    </row>
    <row r="443" spans="1:1">
      <c r="A443" s="2" t="s">
        <v>1299</v>
      </c>
    </row>
    <row r="444" spans="1:1">
      <c r="A444" s="2" t="s">
        <v>1300</v>
      </c>
    </row>
    <row r="445" spans="1:1">
      <c r="A445" s="2" t="s">
        <v>1301</v>
      </c>
    </row>
    <row r="446" spans="1:1">
      <c r="A446" s="2" t="s">
        <v>1302</v>
      </c>
    </row>
    <row r="447" spans="1:1">
      <c r="A447" s="2" t="s">
        <v>1303</v>
      </c>
    </row>
    <row r="448" spans="1:1">
      <c r="A448" s="2" t="s">
        <v>1305</v>
      </c>
    </row>
    <row r="449" spans="1:1">
      <c r="A449" s="2" t="s">
        <v>1306</v>
      </c>
    </row>
    <row r="450" spans="1:1">
      <c r="A450" s="2" t="s">
        <v>1307</v>
      </c>
    </row>
    <row r="451" spans="1:1">
      <c r="A451" s="2" t="s">
        <v>1309</v>
      </c>
    </row>
    <row r="452" spans="1:1">
      <c r="A452" s="2" t="s">
        <v>1312</v>
      </c>
    </row>
    <row r="453" spans="1:1">
      <c r="A453" s="2" t="s">
        <v>1315</v>
      </c>
    </row>
    <row r="454" spans="1:1">
      <c r="A454" s="2" t="s">
        <v>1318</v>
      </c>
    </row>
    <row r="455" spans="1:1">
      <c r="A455" s="2" t="s">
        <v>1321</v>
      </c>
    </row>
    <row r="456" spans="1:1">
      <c r="A456" s="2" t="s">
        <v>1324</v>
      </c>
    </row>
    <row r="457" spans="1:1">
      <c r="A457" s="2" t="s">
        <v>1327</v>
      </c>
    </row>
    <row r="458" spans="1:1">
      <c r="A458" s="2" t="s">
        <v>1330</v>
      </c>
    </row>
    <row r="459" spans="1:1">
      <c r="A459" s="2" t="s">
        <v>1330</v>
      </c>
    </row>
    <row r="460" spans="1:1">
      <c r="A460" s="2" t="s">
        <v>1330</v>
      </c>
    </row>
    <row r="461" spans="1:1">
      <c r="A461" s="2" t="s">
        <v>1330</v>
      </c>
    </row>
    <row r="462" spans="1:1">
      <c r="A462" s="2" t="s">
        <v>1330</v>
      </c>
    </row>
    <row r="463" spans="1:1">
      <c r="A463" s="2" t="s">
        <v>1330</v>
      </c>
    </row>
    <row r="464" spans="1:1">
      <c r="A464" s="2" t="s">
        <v>1330</v>
      </c>
    </row>
    <row r="465" spans="1:1">
      <c r="A465" s="2" t="s">
        <v>1330</v>
      </c>
    </row>
    <row r="466" spans="1:1">
      <c r="A466" s="2" t="s">
        <v>1330</v>
      </c>
    </row>
    <row r="467" spans="1:1">
      <c r="A467" s="2" t="s">
        <v>1334</v>
      </c>
    </row>
    <row r="468" spans="1:1">
      <c r="A468" s="2" t="s">
        <v>1334</v>
      </c>
    </row>
    <row r="469" spans="1:1">
      <c r="A469" s="2" t="s">
        <v>1334</v>
      </c>
    </row>
    <row r="470" spans="1:1">
      <c r="A470" s="2" t="s">
        <v>1337</v>
      </c>
    </row>
    <row r="471" spans="1:1">
      <c r="A471" s="2" t="s">
        <v>1340</v>
      </c>
    </row>
    <row r="472" spans="1:1">
      <c r="A472" s="2" t="s">
        <v>1340</v>
      </c>
    </row>
    <row r="473" spans="1:1">
      <c r="A473" s="2" t="s">
        <v>1340</v>
      </c>
    </row>
    <row r="474" spans="1:1">
      <c r="A474" s="2" t="s">
        <v>1340</v>
      </c>
    </row>
    <row r="475" spans="1:1">
      <c r="A475" s="2" t="s">
        <v>1342</v>
      </c>
    </row>
    <row r="476" spans="1:1">
      <c r="A476" s="2" t="s">
        <v>1342</v>
      </c>
    </row>
    <row r="477" spans="1:1">
      <c r="A477" s="2" t="s">
        <v>1342</v>
      </c>
    </row>
    <row r="478" spans="1:1">
      <c r="A478" s="2" t="s">
        <v>1342</v>
      </c>
    </row>
    <row r="479" spans="1:1">
      <c r="A479" s="2" t="s">
        <v>1342</v>
      </c>
    </row>
    <row r="480" spans="1:1">
      <c r="A480" s="2" t="s">
        <v>1342</v>
      </c>
    </row>
    <row r="481" spans="1:1">
      <c r="A481" s="2" t="s">
        <v>1342</v>
      </c>
    </row>
    <row r="482" spans="1:1">
      <c r="A482" s="2" t="s">
        <v>1342</v>
      </c>
    </row>
    <row r="483" spans="1:1">
      <c r="A483" s="2" t="s">
        <v>1342</v>
      </c>
    </row>
    <row r="484" spans="1:1">
      <c r="A484" s="2" t="s">
        <v>1342</v>
      </c>
    </row>
    <row r="485" spans="1:1">
      <c r="A485" s="2" t="s">
        <v>1342</v>
      </c>
    </row>
    <row r="486" spans="1:1">
      <c r="A486" s="2" t="s">
        <v>1342</v>
      </c>
    </row>
    <row r="487" spans="1:1">
      <c r="A487" s="2" t="s">
        <v>1342</v>
      </c>
    </row>
    <row r="488" spans="1:1">
      <c r="A488" s="2" t="s">
        <v>1342</v>
      </c>
    </row>
    <row r="489" spans="1:1">
      <c r="A489" s="2" t="s">
        <v>1345</v>
      </c>
    </row>
    <row r="490" spans="1:1">
      <c r="A490" s="2" t="s">
        <v>1345</v>
      </c>
    </row>
    <row r="491" spans="1:1">
      <c r="A491" s="2" t="s">
        <v>1345</v>
      </c>
    </row>
    <row r="492" spans="1:1">
      <c r="A492" s="2" t="s">
        <v>1345</v>
      </c>
    </row>
    <row r="493" spans="1:1">
      <c r="A493" s="2" t="s">
        <v>1345</v>
      </c>
    </row>
    <row r="494" spans="1:1">
      <c r="A494" s="2" t="s">
        <v>1345</v>
      </c>
    </row>
    <row r="495" spans="1:1">
      <c r="A495" s="2" t="s">
        <v>1348</v>
      </c>
    </row>
    <row r="496" spans="1:1">
      <c r="A496" s="2" t="s">
        <v>1348</v>
      </c>
    </row>
    <row r="497" spans="1:1">
      <c r="A497" s="2" t="s">
        <v>1351</v>
      </c>
    </row>
    <row r="498" spans="1:1">
      <c r="A498" s="2" t="s">
        <v>1353</v>
      </c>
    </row>
    <row r="499" spans="1:1">
      <c r="A499" s="2" t="s">
        <v>1353</v>
      </c>
    </row>
    <row r="500" spans="1:1">
      <c r="A500" s="2" t="s">
        <v>1356</v>
      </c>
    </row>
    <row r="501" spans="1:1">
      <c r="A501" s="2" t="s">
        <v>1356</v>
      </c>
    </row>
    <row r="502" spans="1:1">
      <c r="A502" s="2" t="s">
        <v>1356</v>
      </c>
    </row>
    <row r="503" spans="1:1">
      <c r="A503" s="2" t="s">
        <v>1359</v>
      </c>
    </row>
    <row r="504" spans="1:1">
      <c r="A504" s="2" t="s">
        <v>1361</v>
      </c>
    </row>
    <row r="505" spans="1:1">
      <c r="A505" s="2" t="s">
        <v>1363</v>
      </c>
    </row>
    <row r="506" spans="1:1">
      <c r="A506" s="2" t="s">
        <v>1365</v>
      </c>
    </row>
    <row r="507" spans="1:1">
      <c r="A507" s="2" t="s">
        <v>1365</v>
      </c>
    </row>
    <row r="508" spans="1:1">
      <c r="A508" s="2" t="s">
        <v>1368</v>
      </c>
    </row>
    <row r="509" spans="1:1">
      <c r="A509" s="2" t="s">
        <v>1371</v>
      </c>
    </row>
    <row r="510" spans="1:1">
      <c r="A510" s="2" t="s">
        <v>1374</v>
      </c>
    </row>
    <row r="511" spans="1:1">
      <c r="A511" s="2" t="s">
        <v>1376</v>
      </c>
    </row>
    <row r="512" spans="1:1">
      <c r="A512" s="2" t="s">
        <v>1377</v>
      </c>
    </row>
    <row r="513" spans="1:1">
      <c r="A513" s="2" t="s">
        <v>1378</v>
      </c>
    </row>
    <row r="514" spans="1:1">
      <c r="A514" s="2" t="s">
        <v>1379</v>
      </c>
    </row>
    <row r="515" spans="1:1">
      <c r="A515" s="2" t="s">
        <v>1381</v>
      </c>
    </row>
    <row r="516" spans="1:1">
      <c r="A516" s="2" t="s">
        <v>1383</v>
      </c>
    </row>
    <row r="517" spans="1:1">
      <c r="A517" s="2" t="s">
        <v>1384</v>
      </c>
    </row>
    <row r="518" spans="1:1">
      <c r="A518" s="2" t="s">
        <v>1385</v>
      </c>
    </row>
    <row r="519" spans="1:1">
      <c r="A519" s="2" t="s">
        <v>1385</v>
      </c>
    </row>
    <row r="520" spans="1:1">
      <c r="A520" s="2" t="s">
        <v>1387</v>
      </c>
    </row>
    <row r="521" spans="1:1">
      <c r="A521" s="2" t="s">
        <v>1387</v>
      </c>
    </row>
    <row r="522" spans="1:1">
      <c r="A522" s="2" t="s">
        <v>1387</v>
      </c>
    </row>
    <row r="523" spans="1:1">
      <c r="A523" s="2" t="s">
        <v>1387</v>
      </c>
    </row>
    <row r="524" spans="1:1">
      <c r="A524" s="2" t="s">
        <v>1387</v>
      </c>
    </row>
    <row r="525" spans="1:1">
      <c r="A525" s="2" t="s">
        <v>1387</v>
      </c>
    </row>
    <row r="526" spans="1:1">
      <c r="A526" s="2" t="s">
        <v>1387</v>
      </c>
    </row>
    <row r="527" spans="1:1">
      <c r="A527" s="2" t="s">
        <v>1387</v>
      </c>
    </row>
    <row r="528" spans="1:1">
      <c r="A528" s="2" t="s">
        <v>1387</v>
      </c>
    </row>
    <row r="529" spans="1:1">
      <c r="A529" s="2" t="s">
        <v>1387</v>
      </c>
    </row>
    <row r="530" spans="1:1">
      <c r="A530" s="2" t="s">
        <v>1387</v>
      </c>
    </row>
    <row r="531" spans="1:1">
      <c r="A531" s="2" t="s">
        <v>1387</v>
      </c>
    </row>
    <row r="532" spans="1:1">
      <c r="A532" s="2" t="s">
        <v>1387</v>
      </c>
    </row>
    <row r="533" spans="1:1">
      <c r="A533" s="2" t="s">
        <v>1387</v>
      </c>
    </row>
    <row r="534" spans="1:1">
      <c r="A534" s="2" t="s">
        <v>1390</v>
      </c>
    </row>
    <row r="535" spans="1:1">
      <c r="A535" s="2" t="s">
        <v>1390</v>
      </c>
    </row>
    <row r="536" spans="1:1">
      <c r="A536" s="2" t="s">
        <v>1390</v>
      </c>
    </row>
    <row r="537" spans="1:1">
      <c r="A537" s="2" t="s">
        <v>1390</v>
      </c>
    </row>
    <row r="538" spans="1:1">
      <c r="A538" s="2" t="s">
        <v>1390</v>
      </c>
    </row>
    <row r="539" spans="1:1">
      <c r="A539" s="2" t="s">
        <v>1390</v>
      </c>
    </row>
    <row r="540" spans="1:1">
      <c r="A540" s="2" t="s">
        <v>1390</v>
      </c>
    </row>
    <row r="541" spans="1:1">
      <c r="A541" s="2" t="s">
        <v>1390</v>
      </c>
    </row>
    <row r="542" spans="1:1">
      <c r="A542" s="2" t="s">
        <v>1390</v>
      </c>
    </row>
    <row r="543" spans="1:1">
      <c r="A543" s="2" t="s">
        <v>1390</v>
      </c>
    </row>
    <row r="544" spans="1:1">
      <c r="A544" s="2" t="s">
        <v>1390</v>
      </c>
    </row>
    <row r="545" spans="1:1">
      <c r="A545" s="2" t="s">
        <v>1390</v>
      </c>
    </row>
    <row r="546" spans="1:1">
      <c r="A546" s="2" t="s">
        <v>1390</v>
      </c>
    </row>
    <row r="547" spans="1:1">
      <c r="A547" s="2" t="s">
        <v>1390</v>
      </c>
    </row>
    <row r="548" spans="1:1">
      <c r="A548" s="2" t="s">
        <v>1393</v>
      </c>
    </row>
    <row r="549" spans="1:1">
      <c r="A549" s="2" t="s">
        <v>1393</v>
      </c>
    </row>
    <row r="550" spans="1:1">
      <c r="A550" s="2" t="s">
        <v>1393</v>
      </c>
    </row>
    <row r="551" spans="1:1">
      <c r="A551" s="2" t="s">
        <v>1393</v>
      </c>
    </row>
    <row r="552" spans="1:1">
      <c r="A552" s="2" t="s">
        <v>1393</v>
      </c>
    </row>
    <row r="553" spans="1:1">
      <c r="A553" s="2" t="s">
        <v>1393</v>
      </c>
    </row>
    <row r="554" spans="1:1">
      <c r="A554" s="2" t="s">
        <v>1393</v>
      </c>
    </row>
    <row r="555" spans="1:1">
      <c r="A555" s="2" t="s">
        <v>1393</v>
      </c>
    </row>
    <row r="556" spans="1:1">
      <c r="A556" s="2" t="s">
        <v>1393</v>
      </c>
    </row>
    <row r="557" spans="1:1">
      <c r="A557" s="2" t="s">
        <v>1393</v>
      </c>
    </row>
    <row r="558" spans="1:1">
      <c r="A558" s="2" t="s">
        <v>1393</v>
      </c>
    </row>
    <row r="559" spans="1:1">
      <c r="A559" s="2" t="s">
        <v>1393</v>
      </c>
    </row>
    <row r="560" spans="1:1">
      <c r="A560" s="2" t="s">
        <v>1393</v>
      </c>
    </row>
    <row r="561" spans="1:1">
      <c r="A561" s="2" t="s">
        <v>1393</v>
      </c>
    </row>
    <row r="562" spans="1:1">
      <c r="A562" s="2" t="s">
        <v>1397</v>
      </c>
    </row>
    <row r="563" spans="1:1">
      <c r="A563" s="2" t="s">
        <v>1397</v>
      </c>
    </row>
    <row r="564" spans="1:1">
      <c r="A564" s="2" t="s">
        <v>1400</v>
      </c>
    </row>
    <row r="565" spans="1:1">
      <c r="A565" s="2" t="s">
        <v>1403</v>
      </c>
    </row>
    <row r="566" spans="1:1">
      <c r="A566" s="2" t="s">
        <v>1403</v>
      </c>
    </row>
    <row r="567" spans="1:1">
      <c r="A567" s="2" t="s">
        <v>1403</v>
      </c>
    </row>
    <row r="568" spans="1:1">
      <c r="A568" s="2" t="s">
        <v>1403</v>
      </c>
    </row>
    <row r="569" spans="1:1">
      <c r="A569" s="2" t="s">
        <v>1407</v>
      </c>
    </row>
    <row r="570" spans="1:1">
      <c r="A570" s="2" t="s">
        <v>1409</v>
      </c>
    </row>
    <row r="571" spans="1:1">
      <c r="A571" s="2" t="s">
        <v>1410</v>
      </c>
    </row>
    <row r="572" spans="1:1">
      <c r="A572" s="2" t="s">
        <v>1412</v>
      </c>
    </row>
    <row r="573" spans="1:1">
      <c r="A573" s="2" t="s">
        <v>1415</v>
      </c>
    </row>
    <row r="574" spans="1:1">
      <c r="A574" s="2" t="s">
        <v>1419</v>
      </c>
    </row>
    <row r="575" spans="1:1">
      <c r="A575" s="2" t="s">
        <v>1422</v>
      </c>
    </row>
    <row r="576" spans="1:1">
      <c r="A576" s="2" t="s">
        <v>1425</v>
      </c>
    </row>
    <row r="577" spans="1:1">
      <c r="A577" s="2" t="s">
        <v>1425</v>
      </c>
    </row>
    <row r="578" spans="1:1">
      <c r="A578" s="2" t="s">
        <v>1430</v>
      </c>
    </row>
    <row r="579" spans="1:1">
      <c r="A579" s="2" t="s">
        <v>1433</v>
      </c>
    </row>
    <row r="580" spans="1:1">
      <c r="A580" s="2" t="s">
        <v>1433</v>
      </c>
    </row>
    <row r="581" spans="1:1">
      <c r="A581" s="2" t="s">
        <v>1433</v>
      </c>
    </row>
    <row r="582" spans="1:1">
      <c r="A582" s="2" t="s">
        <v>1433</v>
      </c>
    </row>
    <row r="583" spans="1:1">
      <c r="A583" s="2" t="s">
        <v>1433</v>
      </c>
    </row>
    <row r="584" spans="1:1">
      <c r="A584" s="2" t="s">
        <v>1436</v>
      </c>
    </row>
    <row r="585" spans="1:1">
      <c r="A585" s="2" t="s">
        <v>1436</v>
      </c>
    </row>
    <row r="586" spans="1:1">
      <c r="A586" s="2" t="s">
        <v>1436</v>
      </c>
    </row>
    <row r="587" spans="1:1">
      <c r="A587" s="2" t="s">
        <v>1439</v>
      </c>
    </row>
    <row r="588" spans="1:1">
      <c r="A588" s="2" t="s">
        <v>1442</v>
      </c>
    </row>
    <row r="589" spans="1:1">
      <c r="A589" s="2" t="s">
        <v>1443</v>
      </c>
    </row>
    <row r="590" spans="1:1">
      <c r="A590" s="2" t="s">
        <v>1446</v>
      </c>
    </row>
    <row r="591" spans="1:1">
      <c r="A591" s="2" t="s">
        <v>1446</v>
      </c>
    </row>
    <row r="592" spans="1:1">
      <c r="A592" s="2" t="s">
        <v>1446</v>
      </c>
    </row>
    <row r="593" spans="1:1">
      <c r="A593" s="2" t="s">
        <v>1446</v>
      </c>
    </row>
    <row r="594" spans="1:1">
      <c r="A594" s="2" t="s">
        <v>1446</v>
      </c>
    </row>
    <row r="595" spans="1:1">
      <c r="A595" s="2" t="s">
        <v>1449</v>
      </c>
    </row>
    <row r="596" spans="1:1">
      <c r="A596" s="2" t="s">
        <v>1449</v>
      </c>
    </row>
    <row r="597" spans="1:1">
      <c r="A597" s="2" t="s">
        <v>1452</v>
      </c>
    </row>
    <row r="598" spans="1:1">
      <c r="A598" s="2" t="s">
        <v>1455</v>
      </c>
    </row>
    <row r="599" spans="1:1">
      <c r="A599" s="2" t="s">
        <v>1455</v>
      </c>
    </row>
    <row r="600" spans="1:1">
      <c r="A600" s="2" t="s">
        <v>1455</v>
      </c>
    </row>
    <row r="601" spans="1:1">
      <c r="A601" s="2" t="s">
        <v>1455</v>
      </c>
    </row>
    <row r="602" spans="1:1">
      <c r="A602" s="2" t="s">
        <v>1455</v>
      </c>
    </row>
    <row r="603" spans="1:1">
      <c r="A603" s="2" t="s">
        <v>1455</v>
      </c>
    </row>
    <row r="604" spans="1:1">
      <c r="A604" s="2" t="s">
        <v>1455</v>
      </c>
    </row>
    <row r="605" spans="1:1">
      <c r="A605" s="2" t="s">
        <v>1455</v>
      </c>
    </row>
    <row r="606" spans="1:1">
      <c r="A606" s="2" t="s">
        <v>1458</v>
      </c>
    </row>
    <row r="607" spans="1:1">
      <c r="A607" s="2" t="s">
        <v>1458</v>
      </c>
    </row>
    <row r="608" spans="1:1">
      <c r="A608" s="2" t="s">
        <v>1458</v>
      </c>
    </row>
    <row r="609" spans="1:1">
      <c r="A609" s="2" t="s">
        <v>1458</v>
      </c>
    </row>
    <row r="610" spans="1:1">
      <c r="A610" s="2" t="s">
        <v>1458</v>
      </c>
    </row>
    <row r="611" spans="1:1">
      <c r="A611" s="2" t="s">
        <v>1458</v>
      </c>
    </row>
    <row r="612" spans="1:1">
      <c r="A612" s="2" t="s">
        <v>1458</v>
      </c>
    </row>
    <row r="613" spans="1:1">
      <c r="A613" s="2" t="s">
        <v>1458</v>
      </c>
    </row>
    <row r="614" spans="1:1">
      <c r="A614" s="2" t="s">
        <v>1458</v>
      </c>
    </row>
    <row r="615" spans="1:1">
      <c r="A615" s="2" t="s">
        <v>1458</v>
      </c>
    </row>
    <row r="616" spans="1:1">
      <c r="A616" s="2" t="s">
        <v>1458</v>
      </c>
    </row>
    <row r="617" spans="1:1">
      <c r="A617" s="2" t="s">
        <v>1461</v>
      </c>
    </row>
    <row r="618" spans="1:1">
      <c r="A618" s="2" t="s">
        <v>1461</v>
      </c>
    </row>
    <row r="619" spans="1:1">
      <c r="A619" s="2" t="s">
        <v>1461</v>
      </c>
    </row>
    <row r="620" spans="1:1">
      <c r="A620" s="2" t="s">
        <v>1464</v>
      </c>
    </row>
    <row r="621" spans="1:1">
      <c r="A621" s="2" t="s">
        <v>1464</v>
      </c>
    </row>
    <row r="622" spans="1:1">
      <c r="A622" s="2" t="s">
        <v>1464</v>
      </c>
    </row>
    <row r="623" spans="1:1">
      <c r="A623" s="2" t="s">
        <v>1467</v>
      </c>
    </row>
    <row r="624" spans="1:1">
      <c r="A624" s="2" t="s">
        <v>1470</v>
      </c>
    </row>
    <row r="625" spans="1:1">
      <c r="A625" s="2" t="s">
        <v>1470</v>
      </c>
    </row>
    <row r="626" spans="1:1">
      <c r="A626" s="2" t="s">
        <v>1470</v>
      </c>
    </row>
    <row r="627" spans="1:1">
      <c r="A627" s="2" t="s">
        <v>1473</v>
      </c>
    </row>
    <row r="628" spans="1:1">
      <c r="A628" s="2" t="s">
        <v>1475</v>
      </c>
    </row>
    <row r="629" spans="1:1">
      <c r="A629" s="2" t="s">
        <v>1477</v>
      </c>
    </row>
    <row r="630" spans="1:1">
      <c r="A630" s="2" t="s">
        <v>1479</v>
      </c>
    </row>
    <row r="631" spans="1:1">
      <c r="A631" s="2" t="s">
        <v>1481</v>
      </c>
    </row>
    <row r="632" spans="1:1">
      <c r="A632" s="2" t="s">
        <v>1483</v>
      </c>
    </row>
    <row r="633" spans="1:1">
      <c r="A633" s="2" t="s">
        <v>1486</v>
      </c>
    </row>
    <row r="634" spans="1:1">
      <c r="A634" s="2" t="s">
        <v>1486</v>
      </c>
    </row>
    <row r="635" spans="1:1">
      <c r="A635" s="2" t="s">
        <v>1489</v>
      </c>
    </row>
    <row r="636" spans="1:1">
      <c r="A636" s="2" t="s">
        <v>1493</v>
      </c>
    </row>
    <row r="637" spans="1:1">
      <c r="A637" s="2" t="s">
        <v>1496</v>
      </c>
    </row>
    <row r="638" spans="1:1">
      <c r="A638" s="2" t="s">
        <v>1496</v>
      </c>
    </row>
    <row r="639" spans="1:1">
      <c r="A639" s="2" t="s">
        <v>1496</v>
      </c>
    </row>
    <row r="640" spans="1:1">
      <c r="A640" s="2" t="s">
        <v>1500</v>
      </c>
    </row>
    <row r="641" spans="1:1">
      <c r="A641" s="2" t="s">
        <v>1500</v>
      </c>
    </row>
    <row r="642" spans="1:1">
      <c r="A642" s="2" t="s">
        <v>1503</v>
      </c>
    </row>
    <row r="643" spans="1:1">
      <c r="A643" s="2" t="s">
        <v>1503</v>
      </c>
    </row>
    <row r="644" spans="1:1">
      <c r="A644" s="2" t="s">
        <v>1503</v>
      </c>
    </row>
    <row r="645" spans="1:1">
      <c r="A645" s="2" t="s">
        <v>1503</v>
      </c>
    </row>
    <row r="646" spans="1:1">
      <c r="A646" s="2" t="s">
        <v>1503</v>
      </c>
    </row>
    <row r="647" spans="1:1">
      <c r="A647" s="2" t="s">
        <v>1503</v>
      </c>
    </row>
    <row r="648" spans="1:1">
      <c r="A648" s="2" t="s">
        <v>1503</v>
      </c>
    </row>
    <row r="649" spans="1:1">
      <c r="A649" s="2" t="s">
        <v>1503</v>
      </c>
    </row>
    <row r="650" spans="1:1">
      <c r="A650" s="2" t="s">
        <v>1503</v>
      </c>
    </row>
    <row r="651" spans="1:1">
      <c r="A651" s="2" t="s">
        <v>1506</v>
      </c>
    </row>
    <row r="652" spans="1:1">
      <c r="A652" s="2" t="s">
        <v>1506</v>
      </c>
    </row>
    <row r="653" spans="1:1">
      <c r="A653" s="2" t="s">
        <v>1506</v>
      </c>
    </row>
    <row r="654" spans="1:1">
      <c r="A654" s="2" t="s">
        <v>1506</v>
      </c>
    </row>
    <row r="655" spans="1:1">
      <c r="A655" s="2" t="s">
        <v>1506</v>
      </c>
    </row>
    <row r="656" spans="1:1">
      <c r="A656" s="2" t="s">
        <v>1509</v>
      </c>
    </row>
    <row r="657" spans="1:1">
      <c r="A657" s="2" t="s">
        <v>1509</v>
      </c>
    </row>
    <row r="658" spans="1:1">
      <c r="A658" s="2" t="s">
        <v>502</v>
      </c>
    </row>
    <row r="659" spans="1:1">
      <c r="A659" s="2" t="s">
        <v>399</v>
      </c>
    </row>
    <row r="660" spans="1:1">
      <c r="A660" s="2" t="s">
        <v>1512</v>
      </c>
    </row>
    <row r="661" spans="1:1">
      <c r="A661" s="2" t="s">
        <v>1515</v>
      </c>
    </row>
    <row r="662" spans="1:1">
      <c r="A662" s="2" t="s">
        <v>1518</v>
      </c>
    </row>
    <row r="663" spans="1:1">
      <c r="A663" s="2" t="s">
        <v>1521</v>
      </c>
    </row>
    <row r="664" spans="1:1">
      <c r="A664" s="2" t="s">
        <v>1524</v>
      </c>
    </row>
    <row r="665" spans="1:1">
      <c r="A665" s="2" t="s">
        <v>1527</v>
      </c>
    </row>
    <row r="666" spans="1:1">
      <c r="A666" s="2" t="s">
        <v>1530</v>
      </c>
    </row>
    <row r="667" spans="1:1">
      <c r="A667" s="2" t="s">
        <v>1530</v>
      </c>
    </row>
    <row r="668" spans="1:1">
      <c r="A668" s="2" t="s">
        <v>1534</v>
      </c>
    </row>
    <row r="669" spans="1:1">
      <c r="A669" s="2" t="s">
        <v>1536</v>
      </c>
    </row>
    <row r="670" spans="1:1">
      <c r="A670" s="2" t="s">
        <v>1537</v>
      </c>
    </row>
    <row r="671" spans="1:1">
      <c r="A671" s="2" t="s">
        <v>1538</v>
      </c>
    </row>
    <row r="672" spans="1:1">
      <c r="A672" s="2" t="s">
        <v>1539</v>
      </c>
    </row>
    <row r="673" spans="1:1">
      <c r="A673" s="2" t="s">
        <v>1540</v>
      </c>
    </row>
    <row r="674" spans="1:1">
      <c r="A674" s="2" t="s">
        <v>1542</v>
      </c>
    </row>
    <row r="675" spans="1:1">
      <c r="A675" s="2" t="s">
        <v>1542</v>
      </c>
    </row>
    <row r="676" spans="1:1">
      <c r="A676" s="2" t="s">
        <v>1542</v>
      </c>
    </row>
    <row r="677" spans="1:1">
      <c r="A677" s="2" t="s">
        <v>1545</v>
      </c>
    </row>
    <row r="678" spans="1:1">
      <c r="A678" s="2" t="s">
        <v>1545</v>
      </c>
    </row>
    <row r="679" spans="1:1">
      <c r="A679" s="2" t="s">
        <v>1545</v>
      </c>
    </row>
    <row r="680" spans="1:1">
      <c r="A680" s="2" t="s">
        <v>1545</v>
      </c>
    </row>
    <row r="681" spans="1:1">
      <c r="A681" s="2" t="s">
        <v>1545</v>
      </c>
    </row>
    <row r="682" spans="1:1">
      <c r="A682" s="2" t="s">
        <v>1545</v>
      </c>
    </row>
    <row r="683" spans="1:1">
      <c r="A683" s="2" t="s">
        <v>1545</v>
      </c>
    </row>
    <row r="684" spans="1:1">
      <c r="A684" s="2" t="s">
        <v>1545</v>
      </c>
    </row>
    <row r="685" spans="1:1">
      <c r="A685" s="2" t="s">
        <v>1545</v>
      </c>
    </row>
    <row r="686" spans="1:1">
      <c r="A686" s="2" t="s">
        <v>1545</v>
      </c>
    </row>
    <row r="687" spans="1:1">
      <c r="A687" s="2" t="s">
        <v>1545</v>
      </c>
    </row>
    <row r="688" spans="1:1">
      <c r="A688" s="2" t="s">
        <v>1545</v>
      </c>
    </row>
    <row r="689" spans="1:1">
      <c r="A689" s="2" t="s">
        <v>1545</v>
      </c>
    </row>
    <row r="690" spans="1:1">
      <c r="A690" s="2" t="s">
        <v>1545</v>
      </c>
    </row>
    <row r="691" spans="1:1">
      <c r="A691" s="2" t="s">
        <v>1545</v>
      </c>
    </row>
    <row r="692" spans="1:1">
      <c r="A692" s="2" t="s">
        <v>1545</v>
      </c>
    </row>
    <row r="693" spans="1:1">
      <c r="A693" s="2" t="s">
        <v>1545</v>
      </c>
    </row>
    <row r="694" spans="1:1">
      <c r="A694" s="2" t="s">
        <v>1545</v>
      </c>
    </row>
    <row r="695" spans="1:1">
      <c r="A695" s="2" t="s">
        <v>1545</v>
      </c>
    </row>
    <row r="696" spans="1:1">
      <c r="A696" s="2" t="s">
        <v>1545</v>
      </c>
    </row>
    <row r="697" spans="1:1">
      <c r="A697" s="2" t="s">
        <v>1545</v>
      </c>
    </row>
    <row r="698" spans="1:1">
      <c r="A698" s="2" t="s">
        <v>1545</v>
      </c>
    </row>
    <row r="699" spans="1:1">
      <c r="A699" s="2" t="s">
        <v>1545</v>
      </c>
    </row>
    <row r="700" spans="1:1">
      <c r="A700" s="2" t="s">
        <v>1545</v>
      </c>
    </row>
    <row r="701" spans="1:1">
      <c r="A701" s="2" t="s">
        <v>1547</v>
      </c>
    </row>
    <row r="702" spans="1:1">
      <c r="A702" s="2" t="s">
        <v>1547</v>
      </c>
    </row>
    <row r="703" spans="1:1">
      <c r="A703" s="2" t="s">
        <v>1547</v>
      </c>
    </row>
    <row r="704" spans="1:1">
      <c r="A704" s="2" t="s">
        <v>1547</v>
      </c>
    </row>
    <row r="705" spans="1:1">
      <c r="A705" s="2" t="s">
        <v>1547</v>
      </c>
    </row>
    <row r="706" spans="1:1">
      <c r="A706" s="2" t="s">
        <v>1547</v>
      </c>
    </row>
    <row r="707" spans="1:1">
      <c r="A707" s="2" t="s">
        <v>1547</v>
      </c>
    </row>
    <row r="708" spans="1:1">
      <c r="A708" s="2" t="s">
        <v>1547</v>
      </c>
    </row>
    <row r="709" spans="1:1">
      <c r="A709" s="2" t="s">
        <v>1547</v>
      </c>
    </row>
    <row r="710" spans="1:1">
      <c r="A710" s="2" t="s">
        <v>1548</v>
      </c>
    </row>
    <row r="711" spans="1:1">
      <c r="A711" s="2" t="s">
        <v>1548</v>
      </c>
    </row>
    <row r="712" spans="1:1">
      <c r="A712" s="2" t="s">
        <v>1548</v>
      </c>
    </row>
    <row r="713" spans="1:1">
      <c r="A713" s="2" t="s">
        <v>1548</v>
      </c>
    </row>
    <row r="714" spans="1:1">
      <c r="A714" s="2" t="s">
        <v>1548</v>
      </c>
    </row>
    <row r="715" spans="1:1">
      <c r="A715" s="2" t="s">
        <v>1548</v>
      </c>
    </row>
    <row r="716" spans="1:1">
      <c r="A716" s="2" t="s">
        <v>1548</v>
      </c>
    </row>
    <row r="717" spans="1:1">
      <c r="A717" s="2" t="s">
        <v>1548</v>
      </c>
    </row>
    <row r="718" spans="1:1">
      <c r="A718" s="2" t="s">
        <v>1548</v>
      </c>
    </row>
    <row r="719" spans="1:1">
      <c r="A719" s="2" t="s">
        <v>1548</v>
      </c>
    </row>
    <row r="720" spans="1:1">
      <c r="A720" s="2" t="s">
        <v>1548</v>
      </c>
    </row>
    <row r="721" spans="1:1">
      <c r="A721" s="2" t="s">
        <v>1548</v>
      </c>
    </row>
    <row r="722" spans="1:1">
      <c r="A722" s="2" t="s">
        <v>1548</v>
      </c>
    </row>
    <row r="723" spans="1:1">
      <c r="A723" s="2" t="s">
        <v>1548</v>
      </c>
    </row>
    <row r="724" spans="1:1">
      <c r="A724" s="2" t="s">
        <v>1548</v>
      </c>
    </row>
    <row r="725" spans="1:1">
      <c r="A725" s="2" t="s">
        <v>1545</v>
      </c>
    </row>
    <row r="726" spans="1:1">
      <c r="A726" s="2" t="s">
        <v>1545</v>
      </c>
    </row>
    <row r="727" spans="1:1">
      <c r="A727" s="2" t="s">
        <v>1545</v>
      </c>
    </row>
    <row r="728" spans="1:1">
      <c r="A728" s="2" t="s">
        <v>1545</v>
      </c>
    </row>
    <row r="729" spans="1:1">
      <c r="A729" s="2" t="s">
        <v>1545</v>
      </c>
    </row>
    <row r="730" spans="1:1">
      <c r="A730" s="2" t="s">
        <v>1550</v>
      </c>
    </row>
    <row r="731" spans="1:1">
      <c r="A731" s="2" t="s">
        <v>1550</v>
      </c>
    </row>
    <row r="732" spans="1:1">
      <c r="A732" s="2" t="s">
        <v>1550</v>
      </c>
    </row>
    <row r="733" spans="1:1">
      <c r="A733" s="2" t="s">
        <v>1550</v>
      </c>
    </row>
    <row r="734" spans="1:1">
      <c r="A734" s="2" t="s">
        <v>1550</v>
      </c>
    </row>
    <row r="735" spans="1:1">
      <c r="A735" s="2" t="s">
        <v>1550</v>
      </c>
    </row>
    <row r="736" spans="1:1">
      <c r="A736" s="2" t="s">
        <v>1550</v>
      </c>
    </row>
    <row r="737" spans="1:1">
      <c r="A737" s="2" t="s">
        <v>1550</v>
      </c>
    </row>
    <row r="738" spans="1:1">
      <c r="A738" s="2" t="s">
        <v>1550</v>
      </c>
    </row>
    <row r="739" spans="1:1">
      <c r="A739" s="2" t="s">
        <v>1550</v>
      </c>
    </row>
    <row r="740" spans="1:1">
      <c r="A740" s="2" t="s">
        <v>1550</v>
      </c>
    </row>
    <row r="741" spans="1:1">
      <c r="A741" s="2" t="s">
        <v>1550</v>
      </c>
    </row>
    <row r="742" spans="1:1">
      <c r="A742" s="2" t="s">
        <v>1550</v>
      </c>
    </row>
    <row r="743" spans="1:1">
      <c r="A743" s="2" t="s">
        <v>1550</v>
      </c>
    </row>
    <row r="744" spans="1:1">
      <c r="A744" s="2" t="s">
        <v>1550</v>
      </c>
    </row>
    <row r="745" spans="1:1">
      <c r="A745" s="2" t="s">
        <v>1550</v>
      </c>
    </row>
    <row r="746" spans="1:1">
      <c r="A746" s="2" t="s">
        <v>1550</v>
      </c>
    </row>
    <row r="747" spans="1:1">
      <c r="A747" s="2" t="s">
        <v>1550</v>
      </c>
    </row>
    <row r="748" spans="1:1">
      <c r="A748" s="2" t="s">
        <v>1550</v>
      </c>
    </row>
    <row r="749" spans="1:1">
      <c r="A749" s="2" t="s">
        <v>1553</v>
      </c>
    </row>
    <row r="750" spans="1:1">
      <c r="A750" s="2" t="s">
        <v>1553</v>
      </c>
    </row>
    <row r="751" spans="1:1">
      <c r="A751" s="2" t="s">
        <v>1556</v>
      </c>
    </row>
    <row r="752" spans="1:1">
      <c r="A752" s="2" t="s">
        <v>1556</v>
      </c>
    </row>
    <row r="753" spans="1:1">
      <c r="A753" s="2" t="s">
        <v>1556</v>
      </c>
    </row>
    <row r="754" spans="1:1">
      <c r="A754" s="2" t="s">
        <v>1559</v>
      </c>
    </row>
    <row r="755" spans="1:1">
      <c r="A755" s="2" t="s">
        <v>1562</v>
      </c>
    </row>
    <row r="756" spans="1:1">
      <c r="A756" s="2" t="s">
        <v>1562</v>
      </c>
    </row>
    <row r="757" spans="1:1">
      <c r="A757" s="2" t="s">
        <v>1562</v>
      </c>
    </row>
    <row r="758" spans="1:1">
      <c r="A758" s="2" t="s">
        <v>1562</v>
      </c>
    </row>
    <row r="759" spans="1:1">
      <c r="A759" s="2" t="s">
        <v>1562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Didi</cp:lastModifiedBy>
  <cp:lastPrinted>2023-08-31T04:39:33Z</cp:lastPrinted>
  <dcterms:created xsi:type="dcterms:W3CDTF">2009-06-02T18:56:54Z</dcterms:created>
  <dcterms:modified xsi:type="dcterms:W3CDTF">2023-09-05T09:57:00Z</dcterms:modified>
</cp:coreProperties>
</file>