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F20992C5-411B-460E-A4D2-621027143E9E}"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Invoice!$A$1:$K$124</definedName>
    <definedName name="_xlnm.Print_Area" localSheetId="2">'Shipping Invoice'!$A$1:$L$118</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2" i="2" l="1"/>
  <c r="K113" i="7"/>
  <c r="K112" i="7"/>
  <c r="J113" i="2"/>
  <c r="J112" i="2"/>
  <c r="B110" i="2"/>
  <c r="J110" i="2" s="1"/>
  <c r="H15" i="7" l="1"/>
  <c r="H15" i="2"/>
  <c r="K116" i="7"/>
  <c r="K14" i="7"/>
  <c r="K17" i="7"/>
  <c r="K10" i="7"/>
  <c r="I102" i="7"/>
  <c r="I89" i="7"/>
  <c r="I87" i="7"/>
  <c r="I74" i="7"/>
  <c r="I72" i="7"/>
  <c r="I71" i="7"/>
  <c r="I59" i="7"/>
  <c r="I57" i="7"/>
  <c r="I44" i="7"/>
  <c r="I42" i="7"/>
  <c r="I30" i="7"/>
  <c r="I28" i="7"/>
  <c r="I27" i="7"/>
  <c r="N1" i="7"/>
  <c r="I85" i="7" s="1"/>
  <c r="N1" i="6"/>
  <c r="E96" i="6" s="1"/>
  <c r="F1002" i="6"/>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A1002" i="6"/>
  <c r="A1001" i="6"/>
  <c r="I79" i="7" l="1"/>
  <c r="I35" i="7"/>
  <c r="J114" i="2"/>
  <c r="B114" i="7"/>
  <c r="K56" i="7"/>
  <c r="I43" i="7"/>
  <c r="I88" i="7"/>
  <c r="K42" i="7"/>
  <c r="K74" i="7"/>
  <c r="I45" i="7"/>
  <c r="I94" i="7"/>
  <c r="K94" i="7" s="1"/>
  <c r="K27" i="7"/>
  <c r="K59" i="7"/>
  <c r="I49" i="7"/>
  <c r="K49" i="7" s="1"/>
  <c r="B110" i="7"/>
  <c r="K110" i="7" s="1"/>
  <c r="K57" i="7"/>
  <c r="K89" i="7"/>
  <c r="I56" i="7"/>
  <c r="I101" i="7"/>
  <c r="K101" i="7" s="1"/>
  <c r="I58" i="7"/>
  <c r="K58" i="7" s="1"/>
  <c r="I103" i="7"/>
  <c r="K103" i="7" s="1"/>
  <c r="K64" i="7"/>
  <c r="I64" i="7"/>
  <c r="I29" i="7"/>
  <c r="I73" i="7"/>
  <c r="K73" i="7" s="1"/>
  <c r="K72" i="7"/>
  <c r="K88" i="7"/>
  <c r="I86" i="7"/>
  <c r="K86" i="7" s="1"/>
  <c r="I100" i="7"/>
  <c r="K100" i="7" s="1"/>
  <c r="I31" i="7"/>
  <c r="K31" i="7" s="1"/>
  <c r="I46" i="7"/>
  <c r="K46" i="7" s="1"/>
  <c r="I60" i="7"/>
  <c r="K60" i="7" s="1"/>
  <c r="I75" i="7"/>
  <c r="K75" i="7" s="1"/>
  <c r="I90" i="7"/>
  <c r="K90" i="7" s="1"/>
  <c r="I104" i="7"/>
  <c r="K104" i="7" s="1"/>
  <c r="K29" i="7"/>
  <c r="K45" i="7"/>
  <c r="I32" i="7"/>
  <c r="K32" i="7" s="1"/>
  <c r="I47" i="7"/>
  <c r="K47" i="7" s="1"/>
  <c r="I61" i="7"/>
  <c r="K61" i="7" s="1"/>
  <c r="I76" i="7"/>
  <c r="K76" i="7" s="1"/>
  <c r="I91" i="7"/>
  <c r="K91" i="7" s="1"/>
  <c r="K43" i="7"/>
  <c r="K44" i="7"/>
  <c r="I33" i="7"/>
  <c r="I105" i="7"/>
  <c r="K105" i="7" s="1"/>
  <c r="K28" i="7"/>
  <c r="K30" i="7"/>
  <c r="I62" i="7"/>
  <c r="K62" i="7" s="1"/>
  <c r="I77" i="7"/>
  <c r="K77" i="7" s="1"/>
  <c r="I92" i="7"/>
  <c r="K92" i="7" s="1"/>
  <c r="I34" i="7"/>
  <c r="K34" i="7" s="1"/>
  <c r="I48" i="7"/>
  <c r="K48" i="7" s="1"/>
  <c r="I63" i="7"/>
  <c r="K63" i="7" s="1"/>
  <c r="I78" i="7"/>
  <c r="K78" i="7" s="1"/>
  <c r="I93" i="7"/>
  <c r="K93" i="7" s="1"/>
  <c r="I106" i="7"/>
  <c r="K106" i="7" s="1"/>
  <c r="I107" i="7"/>
  <c r="K107" i="7" s="1"/>
  <c r="I108" i="7"/>
  <c r="K108" i="7" s="1"/>
  <c r="K35" i="7"/>
  <c r="I65" i="7"/>
  <c r="K65" i="7" s="1"/>
  <c r="I22" i="7"/>
  <c r="K22" i="7" s="1"/>
  <c r="I36" i="7"/>
  <c r="K36" i="7" s="1"/>
  <c r="I51" i="7"/>
  <c r="K51" i="7" s="1"/>
  <c r="I66" i="7"/>
  <c r="K66" i="7" s="1"/>
  <c r="I80" i="7"/>
  <c r="K80" i="7" s="1"/>
  <c r="I96" i="7"/>
  <c r="K96" i="7" s="1"/>
  <c r="I109" i="7"/>
  <c r="K109" i="7" s="1"/>
  <c r="I23" i="7"/>
  <c r="K23" i="7" s="1"/>
  <c r="I37" i="7"/>
  <c r="K37" i="7" s="1"/>
  <c r="I52" i="7"/>
  <c r="K52" i="7" s="1"/>
  <c r="I67" i="7"/>
  <c r="K67" i="7" s="1"/>
  <c r="I81" i="7"/>
  <c r="K81" i="7" s="1"/>
  <c r="I97" i="7"/>
  <c r="K97" i="7" s="1"/>
  <c r="I38" i="7"/>
  <c r="K38" i="7" s="1"/>
  <c r="I53" i="7"/>
  <c r="K53" i="7" s="1"/>
  <c r="I82" i="7"/>
  <c r="K82" i="7" s="1"/>
  <c r="K85" i="7"/>
  <c r="I24" i="7"/>
  <c r="K24" i="7" s="1"/>
  <c r="I39" i="7"/>
  <c r="K39" i="7" s="1"/>
  <c r="I54" i="7"/>
  <c r="I68" i="7"/>
  <c r="K68" i="7" s="1"/>
  <c r="I83" i="7"/>
  <c r="K83" i="7" s="1"/>
  <c r="I98" i="7"/>
  <c r="K98" i="7" s="1"/>
  <c r="I50" i="7"/>
  <c r="K50" i="7" s="1"/>
  <c r="I95" i="7"/>
  <c r="K95" i="7" s="1"/>
  <c r="K102" i="7"/>
  <c r="I25" i="7"/>
  <c r="K25" i="7" s="1"/>
  <c r="I40" i="7"/>
  <c r="K40" i="7" s="1"/>
  <c r="I55" i="7"/>
  <c r="K55" i="7" s="1"/>
  <c r="I69" i="7"/>
  <c r="K69" i="7" s="1"/>
  <c r="I84" i="7"/>
  <c r="K84" i="7" s="1"/>
  <c r="I99" i="7"/>
  <c r="K99" i="7" s="1"/>
  <c r="K33" i="7"/>
  <c r="K79" i="7"/>
  <c r="K54" i="7"/>
  <c r="K71" i="7"/>
  <c r="K87" i="7"/>
  <c r="I26" i="7"/>
  <c r="K26" i="7" s="1"/>
  <c r="I41" i="7"/>
  <c r="K41" i="7" s="1"/>
  <c r="I70" i="7"/>
  <c r="K70" i="7" s="1"/>
  <c r="E33" i="6"/>
  <c r="E49" i="6"/>
  <c r="E65" i="6"/>
  <c r="E81" i="6"/>
  <c r="E97" i="6"/>
  <c r="E18" i="6"/>
  <c r="E34" i="6"/>
  <c r="E50" i="6"/>
  <c r="E66" i="6"/>
  <c r="E82" i="6"/>
  <c r="E98" i="6"/>
  <c r="E19" i="6"/>
  <c r="E35" i="6"/>
  <c r="E51" i="6"/>
  <c r="E67" i="6"/>
  <c r="E83" i="6"/>
  <c r="E99" i="6"/>
  <c r="E20" i="6"/>
  <c r="E36" i="6"/>
  <c r="E52" i="6"/>
  <c r="E68" i="6"/>
  <c r="E84" i="6"/>
  <c r="E100" i="6"/>
  <c r="E21" i="6"/>
  <c r="E37" i="6"/>
  <c r="E53" i="6"/>
  <c r="E69" i="6"/>
  <c r="E85" i="6"/>
  <c r="E101" i="6"/>
  <c r="E22" i="6"/>
  <c r="E38" i="6"/>
  <c r="E54" i="6"/>
  <c r="E70" i="6"/>
  <c r="E86" i="6"/>
  <c r="E102" i="6"/>
  <c r="E23" i="6"/>
  <c r="E39" i="6"/>
  <c r="E55" i="6"/>
  <c r="E71" i="6"/>
  <c r="E87" i="6"/>
  <c r="E103" i="6"/>
  <c r="E24" i="6"/>
  <c r="E40" i="6"/>
  <c r="E56" i="6"/>
  <c r="E72" i="6"/>
  <c r="E88" i="6"/>
  <c r="E104" i="6"/>
  <c r="E25" i="6"/>
  <c r="E41" i="6"/>
  <c r="E57" i="6"/>
  <c r="E73" i="6"/>
  <c r="E89" i="6"/>
  <c r="E105" i="6"/>
  <c r="E26" i="6"/>
  <c r="E42" i="6"/>
  <c r="E58" i="6"/>
  <c r="E74" i="6"/>
  <c r="E90" i="6"/>
  <c r="E27" i="6"/>
  <c r="E43" i="6"/>
  <c r="E59" i="6"/>
  <c r="E75" i="6"/>
  <c r="E91" i="6"/>
  <c r="E28" i="6"/>
  <c r="E44" i="6"/>
  <c r="E60" i="6"/>
  <c r="E76" i="6"/>
  <c r="E92" i="6"/>
  <c r="E29" i="6"/>
  <c r="E45" i="6"/>
  <c r="E61" i="6"/>
  <c r="E77" i="6"/>
  <c r="E93" i="6"/>
  <c r="E46" i="6"/>
  <c r="E94" i="6"/>
  <c r="E30" i="6"/>
  <c r="E62" i="6"/>
  <c r="E78" i="6"/>
  <c r="E31" i="6"/>
  <c r="E47" i="6"/>
  <c r="E63" i="6"/>
  <c r="E79" i="6"/>
  <c r="E95" i="6"/>
  <c r="E32" i="6"/>
  <c r="E48" i="6"/>
  <c r="E64" i="6"/>
  <c r="E80" i="6"/>
  <c r="M11" i="6"/>
  <c r="K114"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H1007" i="6" l="1"/>
  <c r="H1006" i="6"/>
  <c r="H1005" i="6"/>
  <c r="H1004"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09" i="6" l="1"/>
  <c r="J115" i="2"/>
  <c r="J117" i="2" s="1"/>
  <c r="I121" i="2" l="1"/>
  <c r="F1001" i="6"/>
  <c r="K115" i="7"/>
  <c r="K117" i="7" s="1"/>
  <c r="F1003" i="6" l="1"/>
  <c r="H1003" i="6" s="1"/>
  <c r="H1001" i="6"/>
  <c r="H1013" i="6" l="1"/>
  <c r="H1010" i="6"/>
  <c r="H1012" i="6" l="1"/>
  <c r="H1011" i="6" s="1"/>
</calcChain>
</file>

<file path=xl/sharedStrings.xml><?xml version="1.0" encoding="utf-8"?>
<sst xmlns="http://schemas.openxmlformats.org/spreadsheetml/2006/main" count="3045" uniqueCount="782">
  <si>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</si>
  <si>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</si>
  <si>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</si>
  <si>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</si>
  <si>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</si>
  <si>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</si>
  <si>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</si>
  <si>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</si>
  <si>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</si>
  <si>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</si>
  <si>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</si>
  <si>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</si>
  <si>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</si>
  <si>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</si>
  <si>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</si>
  <si>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</si>
  <si>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</si>
  <si>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</si>
  <si>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</si>
  <si>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</si>
  <si>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</si>
  <si>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</si>
  <si>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</si>
  <si>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</si>
  <si>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</si>
  <si>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</si>
  <si>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</si>
  <si>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</si>
  <si>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</si>
  <si>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</si>
  <si>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</si>
  <si>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</si>
  <si>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</si>
  <si>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</si>
  <si>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</si>
  <si>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</si>
  <si>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</si>
  <si>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</si>
  <si>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</si>
  <si>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</si>
  <si>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</si>
  <si>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</si>
  <si>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</si>
  <si>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</si>
  <si>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</si>
  <si>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</si>
  <si>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</si>
  <si>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</si>
  <si>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</si>
  <si>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</si>
  <si>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</si>
  <si>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</si>
  <si>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</si>
  <si>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</si>
  <si>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</si>
  <si>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</si>
  <si>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</si>
  <si>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</si>
  <si>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</si>
  <si>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</si>
  <si>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</si>
  <si>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</si>
  <si>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</si>
  <si>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</si>
  <si>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</si>
  <si>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</si>
  <si>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</si>
  <si>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</si>
  <si>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</si>
  <si>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</si>
  <si>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</si>
  <si>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</si>
  <si>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</si>
  <si>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</si>
  <si>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</si>
  <si>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</si>
  <si>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</si>
  <si>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</si>
  <si>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</si>
  <si>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</si>
  <si>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</si>
  <si>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</si>
  <si>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</si>
  <si>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</si>
  <si>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</si>
  <si>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</si>
  <si>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</si>
  <si>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</si>
  <si>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</si>
  <si>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</si>
  <si>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</si>
  <si>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</si>
  <si>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</si>
  <si>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</si>
  <si>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</si>
  <si>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</si>
  <si>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</si>
  <si>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</si>
  <si>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</si>
  <si>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</si>
  <si>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</si>
  <si>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</si>
  <si>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</si>
  <si>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</si>
  <si>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</si>
  <si>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</si>
  <si>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</si>
  <si>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</si>
  <si>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</si>
  <si>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</si>
  <si>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</si>
  <si>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</si>
  <si>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</si>
  <si>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</si>
  <si>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</si>
  <si>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</si>
  <si>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</si>
  <si>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</si>
  <si>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</si>
  <si>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</si>
  <si>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</si>
  <si>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</si>
  <si>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</si>
  <si>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</si>
  <si>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</si>
  <si>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</si>
  <si>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</si>
  <si>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</si>
  <si>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</si>
  <si>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</si>
  <si>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</si>
  <si>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</si>
  <si>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</si>
  <si>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</si>
  <si>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</si>
  <si>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</si>
  <si>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</si>
  <si>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</si>
  <si>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</si>
  <si>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</si>
  <si>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</si>
  <si>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</si>
  <si>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</si>
  <si>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</si>
  <si>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</si>
  <si>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</si>
  <si>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</si>
  <si>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</si>
  <si>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</si>
  <si>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</si>
  <si>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</si>
  <si>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</si>
  <si>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</si>
  <si>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</si>
  <si>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</si>
  <si>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</si>
  <si>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</si>
  <si>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</si>
  <si>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</si>
  <si>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</si>
  <si>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</si>
  <si>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</si>
  <si>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</si>
  <si>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</si>
  <si>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</si>
  <si>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</si>
  <si>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</si>
  <si>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</si>
  <si>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</si>
  <si>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</si>
  <si>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</si>
  <si>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</si>
  <si>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</si>
  <si>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</si>
  <si>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</si>
  <si>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</si>
  <si>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</si>
  <si>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</si>
  <si>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</si>
  <si>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</si>
  <si>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</si>
  <si>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</si>
  <si>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</si>
  <si>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</si>
  <si>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</si>
  <si>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</si>
  <si>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</si>
  <si>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</si>
  <si>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</si>
  <si>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</si>
  <si>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</si>
  <si>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</si>
  <si>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</si>
  <si>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</si>
  <si>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</si>
  <si>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</si>
  <si>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</si>
  <si>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</si>
  <si>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</si>
  <si>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</si>
  <si>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</si>
  <si>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</si>
  <si>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</si>
  <si>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</si>
  <si>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</si>
  <si>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</si>
  <si>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</si>
  <si>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</si>
  <si>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</si>
  <si>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</si>
  <si>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</si>
  <si>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</si>
  <si>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</si>
  <si>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</si>
  <si>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</si>
  <si>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</si>
  <si>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</si>
  <si>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</si>
  <si>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</si>
  <si>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</si>
  <si>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</si>
  <si>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</si>
  <si>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</si>
  <si>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</si>
  <si>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</si>
  <si>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</si>
  <si>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</si>
  <si>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</si>
  <si>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</si>
  <si>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</si>
  <si>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</si>
  <si>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</si>
  <si>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</si>
  <si>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</si>
  <si>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</si>
  <si>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</si>
  <si>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</si>
  <si>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</si>
  <si>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</si>
  <si>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</si>
  <si>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</si>
  <si>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</si>
  <si>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</si>
  <si>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</si>
  <si>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</si>
  <si>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</si>
  <si>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</si>
  <si>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</si>
  <si>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</si>
  <si>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</si>
  <si>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</si>
  <si>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</si>
  <si>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</si>
  <si>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</si>
  <si>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</si>
  <si>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</si>
  <si>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</si>
  <si>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</si>
  <si>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</si>
  <si>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</si>
  <si>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</si>
  <si>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</si>
  <si>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</si>
  <si>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</si>
  <si>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</si>
  <si>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</si>
  <si>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</si>
  <si>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</si>
  <si>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</si>
  <si>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</si>
  <si>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</si>
  <si>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</si>
  <si>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</si>
  <si>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</si>
  <si>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</si>
  <si>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</si>
  <si>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</si>
  <si>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</si>
  <si>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</si>
  <si>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</si>
  <si>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</si>
  <si>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</si>
  <si>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</si>
  <si>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</si>
  <si>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</si>
  <si>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</si>
  <si>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</si>
  <si>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</si>
  <si>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</si>
  <si>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</si>
  <si>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</si>
  <si>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</si>
  <si>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</si>
  <si>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</si>
  <si>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</si>
  <si>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</si>
  <si>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</si>
  <si>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</si>
  <si>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</si>
  <si>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</si>
  <si>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</si>
  <si>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</si>
  <si>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</si>
  <si>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</si>
  <si>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</si>
  <si>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</si>
  <si>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</si>
  <si>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</si>
  <si>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</si>
  <si>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</si>
  <si>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</si>
  <si>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</si>
  <si>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</si>
  <si>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</si>
  <si>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</si>
  <si>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</si>
  <si>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</si>
  <si>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</si>
  <si>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</si>
  <si>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</si>
  <si>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</si>
  <si>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</si>
  <si>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</si>
  <si>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</si>
  <si>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</si>
  <si>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</si>
  <si>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</si>
  <si>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</si>
  <si>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</si>
  <si>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</si>
  <si>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</si>
  <si>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</si>
  <si>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</si>
  <si>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</si>
  <si>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</si>
  <si>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</si>
  <si>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</si>
  <si>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</si>
  <si>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</si>
  <si>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</si>
  <si>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</si>
  <si>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</si>
  <si>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</si>
  <si>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</si>
  <si>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</si>
  <si>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</si>
  <si>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</si>
  <si>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</si>
  <si>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</si>
  <si>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</si>
  <si>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</si>
  <si>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</si>
  <si>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</si>
  <si>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</si>
  <si>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</si>
  <si>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</si>
  <si>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</si>
  <si>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</si>
  <si>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</si>
  <si>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</si>
  <si>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</si>
  <si>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</si>
  <si>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</si>
  <si>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</si>
  <si>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</si>
  <si>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</si>
  <si>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</si>
  <si>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</si>
  <si>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</si>
  <si>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</si>
  <si>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</si>
  <si>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</si>
  <si>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</si>
  <si>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</si>
  <si>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</si>
  <si>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</si>
  <si>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</si>
  <si>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</si>
  <si>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</si>
  <si>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</si>
  <si>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</si>
  <si>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</si>
  <si>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</si>
  <si>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</si>
  <si>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</si>
  <si>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</si>
  <si>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</si>
  <si>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</si>
  <si>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</si>
  <si>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</si>
  <si>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</si>
  <si>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</si>
  <si>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</si>
  <si>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</si>
  <si>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</si>
  <si>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</si>
  <si>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</si>
  <si>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</si>
  <si>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</si>
  <si>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</si>
  <si>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</si>
  <si>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</si>
  <si>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</si>
  <si>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</si>
  <si>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</si>
  <si>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</si>
  <si>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</si>
  <si>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</si>
  <si>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</si>
  <si>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</si>
  <si>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</si>
  <si>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</si>
  <si>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</si>
  <si>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</si>
  <si>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</si>
  <si>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</si>
  <si>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</si>
  <si>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</si>
  <si>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</si>
  <si>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</si>
  <si>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</si>
  <si>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</si>
  <si>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</si>
  <si>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</si>
  <si>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</si>
  <si>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</si>
  <si>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</si>
  <si>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</si>
  <si>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</si>
  <si>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</si>
  <si>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</si>
  <si>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</si>
  <si>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</si>
  <si>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</si>
  <si>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</si>
  <si>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</si>
  <si>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</si>
  <si>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</si>
  <si>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</si>
  <si>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</si>
  <si>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</si>
  <si>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</si>
  <si>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</si>
  <si>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</si>
  <si>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</si>
  <si>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</si>
  <si>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</si>
  <si>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</si>
  <si>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</si>
  <si>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</si>
  <si>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</si>
  <si>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</si>
  <si>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</si>
  <si>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</si>
  <si>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</si>
  <si>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</si>
  <si>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</si>
  <si>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</si>
  <si>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</si>
  <si>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</si>
  <si>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</si>
  <si>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</si>
  <si>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</si>
  <si>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</si>
  <si>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</si>
  <si>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</si>
  <si>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</si>
  <si>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</si>
  <si>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</si>
  <si>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</si>
  <si>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</si>
  <si>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</si>
  <si>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</si>
  <si>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</si>
  <si>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</si>
  <si>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</si>
  <si>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</si>
  <si>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</si>
  <si>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</si>
  <si>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</si>
  <si>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</si>
  <si>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</si>
  <si>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</si>
  <si>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</si>
  <si>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</si>
  <si>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</si>
  <si>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</si>
  <si>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</si>
  <si>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</si>
  <si>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</si>
  <si>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</si>
  <si>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</si>
  <si>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</si>
  <si>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</si>
  <si>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</si>
  <si>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</si>
  <si>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</si>
  <si>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</si>
  <si>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</si>
  <si>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</si>
  <si>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</si>
  <si>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</si>
  <si>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</si>
  <si>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</si>
  <si>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</si>
  <si>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</si>
  <si>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</si>
  <si>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</si>
  <si>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</si>
  <si>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</si>
  <si>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</si>
  <si>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</si>
  <si>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</si>
  <si>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</si>
  <si>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</si>
  <si>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</si>
  <si>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</si>
  <si>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</si>
  <si>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</si>
  <si>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</si>
  <si>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</si>
  <si>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</si>
  <si>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</si>
  <si>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</si>
  <si>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</si>
  <si>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</si>
  <si>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</si>
  <si>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</si>
  <si>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</si>
  <si>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</si>
  <si>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</si>
  <si>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</si>
  <si>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</si>
  <si>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</si>
  <si>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</si>
  <si>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</si>
  <si>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</si>
  <si>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</si>
  <si>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</si>
  <si>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</si>
  <si>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</si>
  <si>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</si>
  <si>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</si>
  <si>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</si>
  <si>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</si>
  <si>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</si>
  <si>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</si>
  <si>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</si>
  <si>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</si>
  <si>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</si>
  <si>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</si>
  <si>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</si>
  <si>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</si>
  <si>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</si>
  <si>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</si>
  <si>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</si>
  <si>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</si>
  <si>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</si>
  <si>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</si>
  <si>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</si>
  <si>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</si>
  <si>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</si>
  <si>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</si>
  <si>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</si>
  <si>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</si>
  <si>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</si>
  <si>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</si>
  <si>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</si>
  <si>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</si>
  <si>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</si>
  <si>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</si>
  <si>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</si>
  <si>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</si>
  <si>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</si>
  <si>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</si>
  <si>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</si>
  <si>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</si>
  <si>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</si>
  <si>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</si>
  <si>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</si>
  <si>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</si>
  <si>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</si>
  <si>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</si>
  <si>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</si>
  <si>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</si>
  <si>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</si>
  <si>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</si>
  <si>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</si>
  <si>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</si>
  <si>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</si>
  <si>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</si>
  <si>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</si>
  <si>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</si>
  <si>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</si>
  <si>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</si>
  <si>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</si>
  <si>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</si>
  <si>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</si>
  <si>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</si>
  <si>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</si>
  <si>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</si>
  <si>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</si>
  <si>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</si>
  <si>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</si>
  <si>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</si>
  <si>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</si>
  <si>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</si>
  <si>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</si>
  <si>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</si>
  <si>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</si>
  <si>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</si>
  <si>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</si>
  <si>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</si>
  <si>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</si>
  <si>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</si>
  <si>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</si>
  <si>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</si>
  <si>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</si>
  <si>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</si>
  <si>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</si>
  <si>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</si>
  <si>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</si>
  <si>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</si>
  <si>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</si>
  <si>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</si>
  <si>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</si>
  <si>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</si>
  <si>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</si>
  <si>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</si>
  <si>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</si>
  <si>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</si>
  <si>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</si>
  <si>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</si>
  <si>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</si>
  <si>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</si>
  <si>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</si>
  <si>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</si>
  <si>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</si>
  <si>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</si>
  <si>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</si>
  <si>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</si>
  <si>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</si>
  <si>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</si>
  <si>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</si>
  <si>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</si>
  <si>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</si>
  <si>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</si>
  <si>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</si>
  <si>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</si>
  <si>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</si>
  <si>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</si>
  <si>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</si>
  <si>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</si>
  <si>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</si>
  <si>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</si>
  <si>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</si>
  <si>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</si>
  <si>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</si>
  <si>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</si>
  <si>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</si>
  <si>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</si>
  <si>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</si>
  <si>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</si>
  <si>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</si>
  <si>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</si>
  <si>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</si>
  <si>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</si>
  <si>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</si>
  <si>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</si>
  <si>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</si>
  <si>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</si>
  <si>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</si>
  <si>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</si>
  <si>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</si>
  <si>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</si>
  <si>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</si>
  <si>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</si>
  <si>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</si>
  <si>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</si>
  <si>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</si>
  <si>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</si>
  <si>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</si>
  <si>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</si>
  <si>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</si>
  <si>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</si>
  <si>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</si>
  <si>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</si>
  <si>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</si>
  <si>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</si>
  <si>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</si>
  <si>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</si>
  <si>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</si>
  <si>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</si>
  <si>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</si>
  <si>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</si>
  <si>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</si>
  <si>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</si>
  <si>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</si>
  <si>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</si>
  <si>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</si>
  <si>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</si>
  <si>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</si>
  <si>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</si>
  <si>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</si>
  <si>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</si>
  <si>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</si>
  <si>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</si>
  <si>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</si>
  <si>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Piercinggruppen i Sverige AB</t>
  </si>
  <si>
    <t>Johannes Lindstrom</t>
  </si>
  <si>
    <t>Bjursasvagen 17</t>
  </si>
  <si>
    <t>79021 Bjursas</t>
  </si>
  <si>
    <t>Sweden</t>
  </si>
  <si>
    <t>Tel: 0046736410401</t>
  </si>
  <si>
    <t>Email: missmoreamore@gmail.com</t>
  </si>
  <si>
    <t>TSA2</t>
  </si>
  <si>
    <t>Height: 2mm</t>
  </si>
  <si>
    <t>High polished titanium G23 base part for dermal anchor, 14g (1.6mm) with surface piercing with three circular holes in the base plate and with a 16g (1.2mm) internal threading connector (this product only fits our dermal anchor top parts)</t>
  </si>
  <si>
    <t>UBBEB</t>
  </si>
  <si>
    <t>Titanium G23 eyebrow barbell, 16g (1.2mm) with two 3mm balls</t>
  </si>
  <si>
    <t>UBBEBIN</t>
  </si>
  <si>
    <t>Titanium G23 eyebrow barbell, 1.2mm (16g) with two internally threaded 3mm balls</t>
  </si>
  <si>
    <t>UBBGIN</t>
  </si>
  <si>
    <t>Titanium G23 tongue barbell, 1.6mm (14g) with two internally threaded 6mm balls</t>
  </si>
  <si>
    <t>UBBINDZ</t>
  </si>
  <si>
    <t>Length: 34mm</t>
  </si>
  <si>
    <t>High polished titanium G23 industrial barbell, 1.6mm (14g) with two 5mm balls and round 1.5mm Cubic Zirconia (CZ) stones set on the barbell</t>
  </si>
  <si>
    <t>UBBNPG</t>
  </si>
  <si>
    <t>Titanium G23 nipple barbell, 14g (1.6mm) with two 5mm balls</t>
  </si>
  <si>
    <t>UBBNPS</t>
  </si>
  <si>
    <t>Titanium G23 barbell, 14g (1.6mm) with two 4mm balls</t>
  </si>
  <si>
    <t>UBBNPSIN</t>
  </si>
  <si>
    <t>Titanium G23 nipple barbell, 1.6mm (14g) with two internally threaded 4mm balls</t>
  </si>
  <si>
    <t>UBBSIN</t>
  </si>
  <si>
    <t>Titanium G23 internally threaded barbell, 1.6mm (14g) with two 5mm balls</t>
  </si>
  <si>
    <t>UBNE25</t>
  </si>
  <si>
    <t>Titanium G23 banana, 16g (1.2mm) with two 2.5mm balls</t>
  </si>
  <si>
    <t>UBNEBIN</t>
  </si>
  <si>
    <t>Titanium G23 internally threaded banana, 1.2mm (16g) with two 3mm balls</t>
  </si>
  <si>
    <t>UBNZSH4</t>
  </si>
  <si>
    <t>Titanium G23 internally threaded belly banana, 1.6mm (14g) with 5mm and 8mm prong set round clear Cubic Zirconia (CZ) stones</t>
  </si>
  <si>
    <t>UCBEB</t>
  </si>
  <si>
    <t>Titanium G23 circular barbell, 16g (1.2mm) with two 3mm balls</t>
  </si>
  <si>
    <t>UCBEB4</t>
  </si>
  <si>
    <t>High polished titanium G23 circular barbell, 1.2mm (16g) with two 4mm balls</t>
  </si>
  <si>
    <t>UCBEBIN</t>
  </si>
  <si>
    <t>Titanium G23 circular barbell, 1.2mm (16g) with two internally threaded 3mm balls</t>
  </si>
  <si>
    <t>ULB18B3</t>
  </si>
  <si>
    <t>Length: 5mm</t>
  </si>
  <si>
    <t>Titanium G23 eyebrow labret, 1mm (18g) with 3mm ball</t>
  </si>
  <si>
    <t>ULB25</t>
  </si>
  <si>
    <t>Titanium G23 labret 16g (1.2mm) with a 2.5mm ball</t>
  </si>
  <si>
    <t>ULB4S</t>
  </si>
  <si>
    <t>Titanium G23 labret, 16g (1.2mm) with a 4mm ball</t>
  </si>
  <si>
    <t>ULBB3</t>
  </si>
  <si>
    <t>Titanium G23 labret, 16g (1.2mm) with a 3mm ball</t>
  </si>
  <si>
    <t>ULBB3IN</t>
  </si>
  <si>
    <t>Titanium G23 internally threaded labret, 1.2mm (16g) with a 3mm ball</t>
  </si>
  <si>
    <t>ULBC3</t>
  </si>
  <si>
    <t>Titanium G23 labret, 16g (1.2mm) with a 3mm bezel set jewel ball</t>
  </si>
  <si>
    <t>ULBIN56</t>
  </si>
  <si>
    <t>Titanium G23 internally threaded labret, 1.2mm (16g) with prong set 3mm square shape Cubic Zirconia (CZ) stone</t>
  </si>
  <si>
    <t>UNSC</t>
  </si>
  <si>
    <t>High polished titanium G23 nose screw, 1mm (18g) with 2.5mm bezel set color round crystal</t>
  </si>
  <si>
    <t>USEGH14</t>
  </si>
  <si>
    <t>Titanium G23 hinged segment ring, 14g (1.6mm)</t>
  </si>
  <si>
    <t>USEGH16</t>
  </si>
  <si>
    <t>Titanium G23 hinged segment ring, 16g (1.2mm)</t>
  </si>
  <si>
    <t>USEGH18</t>
  </si>
  <si>
    <t>High polished titanium G23 hinged segment ring, 1mm (18g)</t>
  </si>
  <si>
    <t>UBBEB16S3</t>
  </si>
  <si>
    <t>UBBINDZ14X34X5</t>
  </si>
  <si>
    <t>Three Thousand Four Hundred Ninety Nine and 30 cents USD</t>
  </si>
  <si>
    <t>VAT: SE559188031401</t>
  </si>
  <si>
    <t>Didi</t>
  </si>
  <si>
    <r>
      <t xml:space="preserve">40% Discount as per </t>
    </r>
    <r>
      <rPr>
        <b/>
        <sz val="10"/>
        <color theme="1"/>
        <rFont val="Arial"/>
        <family val="2"/>
      </rPr>
      <t>Platinum Membership</t>
    </r>
    <r>
      <rPr>
        <sz val="10"/>
        <color theme="1"/>
        <rFont val="Arial"/>
        <family val="2"/>
      </rPr>
      <t>:</t>
    </r>
  </si>
  <si>
    <t>Sterilization Fee</t>
  </si>
  <si>
    <t>Items added via email on 12-09-23</t>
  </si>
  <si>
    <t>TAJF3</t>
  </si>
  <si>
    <t>Titanium G23 dermal anchor top part with 3mm bezel set crystal (this item does only fit our dermal anchors and surface bars)</t>
  </si>
  <si>
    <t>Three Thousand One Hundred Ninety and 33 cents USD</t>
  </si>
  <si>
    <t>Bank 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</si>
</sst>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4">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9"/>
      <color theme="1"/>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3" tint="0.59999389629810485"/>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s>
  <cellStyleXfs count="7180">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3" fillId="0" borderId="0">
      <alignment vertical="center"/>
    </xf>
    <xf numFmtId="0" fontId="2" fillId="0" borderId="0"/>
    <xf numFmtId="0" fontId="5" fillId="0" borderId="0"/>
    <xf numFmtId="0" fontId="23"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2" fillId="0" borderId="0" applyNumberFormat="0" applyFont="0" applyFill="0" applyBorder="0" applyAlignment="0" applyProtection="0"/>
    <xf numFmtId="0" fontId="5" fillId="0" borderId="0"/>
    <xf numFmtId="0" fontId="23" fillId="0" borderId="0">
      <alignment vertical="center"/>
    </xf>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9"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1" fillId="0" borderId="0"/>
    <xf numFmtId="0" fontId="5" fillId="0" borderId="0" applyNumberFormat="0" applyFill="0" applyBorder="0" applyAlignment="0" applyProtection="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3" fillId="0" borderId="0">
      <alignment vertical="center"/>
    </xf>
    <xf numFmtId="0" fontId="28" fillId="0" borderId="0"/>
    <xf numFmtId="0" fontId="5" fillId="0" borderId="0" applyNumberFormat="0" applyFill="0" applyBorder="0" applyAlignment="0" applyProtection="0"/>
    <xf numFmtId="0" fontId="5" fillId="0" borderId="0"/>
    <xf numFmtId="0" fontId="2" fillId="0" borderId="0"/>
    <xf numFmtId="0" fontId="27"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2" fillId="0" borderId="0" applyFont="0" applyFill="0" applyBorder="0" applyAlignment="0" applyProtection="0"/>
    <xf numFmtId="0" fontId="5" fillId="0" borderId="0"/>
    <xf numFmtId="0" fontId="5" fillId="0" borderId="0"/>
    <xf numFmtId="0" fontId="5" fillId="0" borderId="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1" fillId="0" borderId="0"/>
    <xf numFmtId="0" fontId="5" fillId="0" borderId="0"/>
    <xf numFmtId="0" fontId="26"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5" fillId="0" borderId="0" applyFont="0" applyFill="0" applyBorder="0" applyAlignment="0" applyProtection="0"/>
    <xf numFmtId="0" fontId="2" fillId="0" borderId="0"/>
    <xf numFmtId="0" fontId="2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2" fillId="0" borderId="0" applyFont="0" applyFill="0" applyBorder="0" applyAlignment="0" applyProtection="0"/>
    <xf numFmtId="43"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44" fontId="2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1"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2" fillId="0" borderId="0" applyFon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22" fillId="0" borderId="0" applyNumberFormat="0" applyFon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44"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0" fontId="21" fillId="0" borderId="0"/>
  </cellStyleXfs>
  <cellXfs count="196">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0" fontId="18" fillId="2" borderId="20" xfId="0" applyFont="1" applyFill="1" applyBorder="1"/>
    <xf numFmtId="0" fontId="18" fillId="2" borderId="13" xfId="0" applyFont="1" applyFill="1" applyBorder="1"/>
    <xf numFmtId="2" fontId="1" fillId="2" borderId="20" xfId="0" applyNumberFormat="1" applyFont="1" applyFill="1" applyBorder="1" applyAlignment="1">
      <alignment horizontal="right" vertical="center" wrapText="1"/>
    </xf>
    <xf numFmtId="1" fontId="33" fillId="2" borderId="20" xfId="0" applyNumberFormat="1" applyFont="1" applyFill="1" applyBorder="1" applyAlignment="1">
      <alignment horizontal="left" vertical="center" wrapText="1"/>
    </xf>
    <xf numFmtId="1" fontId="18" fillId="2" borderId="20" xfId="0" applyNumberFormat="1" applyFont="1" applyFill="1" applyBorder="1" applyAlignment="1">
      <alignment horizontal="right" vertical="center" wrapText="1"/>
    </xf>
    <xf numFmtId="1" fontId="3" fillId="2" borderId="13" xfId="0" applyNumberFormat="1" applyFont="1" applyFill="1" applyBorder="1" applyAlignment="1">
      <alignment horizontal="right" vertical="center" wrapText="1"/>
    </xf>
    <xf numFmtId="2" fontId="18" fillId="2" borderId="20" xfId="0" applyNumberFormat="1" applyFont="1" applyFill="1" applyBorder="1" applyAlignment="1">
      <alignment horizontal="right" vertical="center" wrapText="1"/>
    </xf>
    <xf numFmtId="1" fontId="1" fillId="2" borderId="20" xfId="0" applyNumberFormat="1" applyFont="1" applyFill="1" applyBorder="1" applyAlignment="1">
      <alignment horizontal="right" vertical="center" wrapText="1"/>
    </xf>
    <xf numFmtId="1" fontId="18" fillId="5" borderId="19" xfId="0" applyNumberFormat="1" applyFont="1" applyFill="1" applyBorder="1" applyAlignment="1">
      <alignment horizontal="center" vertical="top" wrapText="1"/>
    </xf>
    <xf numFmtId="1" fontId="1" fillId="5" borderId="19"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9" xfId="0" applyNumberFormat="1" applyFont="1" applyFill="1" applyBorder="1" applyAlignment="1">
      <alignment vertical="top" wrapText="1"/>
    </xf>
    <xf numFmtId="2" fontId="1" fillId="5" borderId="19" xfId="0" applyNumberFormat="1" applyFont="1" applyFill="1" applyBorder="1" applyAlignment="1">
      <alignment horizontal="right" vertical="top" wrapText="1"/>
    </xf>
    <xf numFmtId="2" fontId="18" fillId="5" borderId="19" xfId="0" applyNumberFormat="1" applyFont="1" applyFill="1" applyBorder="1" applyAlignment="1">
      <alignment horizontal="right" vertical="top" wrapText="1"/>
    </xf>
    <xf numFmtId="1" fontId="18" fillId="6" borderId="19" xfId="0" applyNumberFormat="1" applyFont="1" applyFill="1" applyBorder="1" applyAlignment="1">
      <alignment horizontal="center" vertical="top" wrapText="1"/>
    </xf>
    <xf numFmtId="1" fontId="1" fillId="6" borderId="19" xfId="0" applyNumberFormat="1" applyFont="1" applyFill="1" applyBorder="1" applyAlignment="1">
      <alignment vertical="top" wrapText="1"/>
    </xf>
    <xf numFmtId="1" fontId="3" fillId="6" borderId="9" xfId="0" applyNumberFormat="1" applyFont="1" applyFill="1" applyBorder="1" applyAlignment="1">
      <alignment vertical="top" wrapText="1"/>
    </xf>
    <xf numFmtId="1" fontId="3" fillId="6" borderId="19" xfId="0" applyNumberFormat="1" applyFont="1" applyFill="1" applyBorder="1" applyAlignment="1">
      <alignment vertical="top" wrapText="1"/>
    </xf>
    <xf numFmtId="2" fontId="1" fillId="6" borderId="19" xfId="0" applyNumberFormat="1" applyFont="1" applyFill="1" applyBorder="1" applyAlignment="1">
      <alignment horizontal="right" vertical="top" wrapText="1"/>
    </xf>
    <xf numFmtId="2" fontId="18" fillId="6" borderId="19" xfId="0" applyNumberFormat="1" applyFont="1" applyFill="1" applyBorder="1" applyAlignment="1">
      <alignment horizontal="right" vertical="top" wrapText="1"/>
    </xf>
    <xf numFmtId="1" fontId="18" fillId="6" borderId="20" xfId="0" applyNumberFormat="1" applyFont="1" applyFill="1" applyBorder="1" applyAlignment="1">
      <alignment horizontal="center" vertical="top" wrapText="1"/>
    </xf>
    <xf numFmtId="1" fontId="1" fillId="6" borderId="20" xfId="0" applyNumberFormat="1" applyFont="1" applyFill="1" applyBorder="1" applyAlignment="1">
      <alignment vertical="top" wrapText="1"/>
    </xf>
    <xf numFmtId="1" fontId="3" fillId="6" borderId="13" xfId="0" applyNumberFormat="1" applyFont="1" applyFill="1" applyBorder="1" applyAlignment="1">
      <alignment vertical="top" wrapText="1"/>
    </xf>
    <xf numFmtId="1" fontId="3" fillId="6" borderId="20" xfId="0" applyNumberFormat="1" applyFont="1" applyFill="1" applyBorder="1" applyAlignment="1">
      <alignment vertical="top" wrapText="1"/>
    </xf>
    <xf numFmtId="2" fontId="1" fillId="6" borderId="20" xfId="0" applyNumberFormat="1" applyFont="1" applyFill="1" applyBorder="1" applyAlignment="1">
      <alignment horizontal="right" vertical="top" wrapText="1"/>
    </xf>
    <xf numFmtId="2" fontId="18" fillId="6" borderId="20" xfId="0" applyNumberFormat="1" applyFont="1" applyFill="1" applyBorder="1" applyAlignment="1">
      <alignment horizontal="right" vertical="top" wrapText="1"/>
    </xf>
    <xf numFmtId="1" fontId="18" fillId="2" borderId="19" xfId="0" applyNumberFormat="1" applyFont="1" applyFill="1" applyBorder="1" applyAlignment="1">
      <alignment horizontal="right" vertical="center" wrapText="1"/>
    </xf>
    <xf numFmtId="1" fontId="1" fillId="2" borderId="19" xfId="0" applyNumberFormat="1" applyFont="1" applyFill="1" applyBorder="1" applyAlignment="1">
      <alignment horizontal="right" vertical="center" wrapText="1"/>
    </xf>
    <xf numFmtId="1" fontId="3" fillId="2" borderId="9" xfId="0" applyNumberFormat="1" applyFont="1" applyFill="1" applyBorder="1" applyAlignment="1">
      <alignment horizontal="right" vertical="center" wrapText="1"/>
    </xf>
    <xf numFmtId="1" fontId="33" fillId="2" borderId="19" xfId="0" applyNumberFormat="1" applyFont="1" applyFill="1" applyBorder="1" applyAlignment="1">
      <alignment horizontal="left" vertical="center" wrapText="1"/>
    </xf>
    <xf numFmtId="2" fontId="1" fillId="2" borderId="19" xfId="0" applyNumberFormat="1" applyFont="1" applyFill="1" applyBorder="1" applyAlignment="1">
      <alignment horizontal="right" vertical="center" wrapText="1"/>
    </xf>
    <xf numFmtId="2" fontId="18" fillId="2" borderId="19" xfId="0" applyNumberFormat="1" applyFont="1" applyFill="1" applyBorder="1" applyAlignment="1">
      <alignment horizontal="right" vertical="center" wrapText="1"/>
    </xf>
    <xf numFmtId="0" fontId="18" fillId="3" borderId="46" xfId="0" applyFont="1" applyFill="1" applyBorder="1" applyAlignment="1">
      <alignment horizontal="center"/>
    </xf>
    <xf numFmtId="0" fontId="18" fillId="3" borderId="47" xfId="0" applyFont="1" applyFill="1" applyBorder="1" applyAlignment="1">
      <alignment horizontal="center"/>
    </xf>
    <xf numFmtId="0" fontId="18" fillId="3" borderId="48" xfId="0" applyFont="1" applyFill="1" applyBorder="1" applyAlignment="1">
      <alignment horizontal="center"/>
    </xf>
    <xf numFmtId="1" fontId="1" fillId="2" borderId="15" xfId="0" applyNumberFormat="1" applyFont="1" applyFill="1" applyBorder="1" applyAlignment="1">
      <alignment horizontal="right" vertical="center" wrapText="1"/>
    </xf>
    <xf numFmtId="1" fontId="3" fillId="2" borderId="12" xfId="0" applyNumberFormat="1" applyFont="1" applyFill="1" applyBorder="1" applyAlignment="1">
      <alignment horizontal="right" vertical="center" wrapText="1"/>
    </xf>
    <xf numFmtId="1" fontId="33" fillId="2" borderId="15" xfId="0" applyNumberFormat="1" applyFont="1" applyFill="1" applyBorder="1" applyAlignment="1">
      <alignment horizontal="left" vertical="center" wrapText="1"/>
    </xf>
    <xf numFmtId="2" fontId="1" fillId="2" borderId="15" xfId="0" applyNumberFormat="1" applyFont="1" applyFill="1" applyBorder="1" applyAlignment="1">
      <alignment horizontal="right" vertical="center" wrapText="1"/>
    </xf>
    <xf numFmtId="2" fontId="18" fillId="2" borderId="15" xfId="0" applyNumberFormat="1" applyFont="1" applyFill="1" applyBorder="1" applyAlignment="1">
      <alignment horizontal="right" vertical="center" wrapText="1"/>
    </xf>
    <xf numFmtId="1" fontId="18" fillId="2" borderId="15" xfId="0" applyNumberFormat="1" applyFont="1" applyFill="1" applyBorder="1" applyAlignment="1">
      <alignment horizontal="center" vertical="center" wrapText="1"/>
    </xf>
    <xf numFmtId="1" fontId="3" fillId="6" borderId="9" xfId="0" applyNumberFormat="1" applyFont="1" applyFill="1" applyBorder="1" applyAlignment="1">
      <alignment vertical="top" wrapText="1"/>
    </xf>
    <xf numFmtId="1" fontId="3" fillId="6" borderId="17" xfId="0" applyNumberFormat="1" applyFont="1" applyFill="1" applyBorder="1" applyAlignment="1">
      <alignment vertical="top" wrapText="1"/>
    </xf>
    <xf numFmtId="1" fontId="3" fillId="2" borderId="9" xfId="0" applyNumberFormat="1" applyFont="1" applyFill="1" applyBorder="1" applyAlignment="1">
      <alignment horizontal="right" vertical="center" wrapText="1"/>
    </xf>
    <xf numFmtId="1" fontId="3" fillId="2" borderId="17" xfId="0" applyNumberFormat="1" applyFont="1" applyFill="1" applyBorder="1" applyAlignment="1">
      <alignment horizontal="right" vertical="center" wrapText="1"/>
    </xf>
    <xf numFmtId="1" fontId="3" fillId="6" borderId="13" xfId="0" applyNumberFormat="1" applyFont="1" applyFill="1" applyBorder="1" applyAlignment="1">
      <alignment vertical="top" wrapText="1"/>
    </xf>
    <xf numFmtId="1" fontId="3" fillId="6" borderId="18" xfId="0" applyNumberFormat="1" applyFont="1" applyFill="1" applyBorder="1" applyAlignment="1">
      <alignment vertical="top" wrapText="1"/>
    </xf>
    <xf numFmtId="1" fontId="3" fillId="5" borderId="9" xfId="0" applyNumberFormat="1" applyFont="1" applyFill="1" applyBorder="1" applyAlignment="1">
      <alignment vertical="top" wrapText="1"/>
    </xf>
    <xf numFmtId="1" fontId="3" fillId="5"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xf numFmtId="0" fontId="18" fillId="3" borderId="47" xfId="0" applyFont="1" applyFill="1" applyBorder="1" applyAlignment="1">
      <alignment horizontal="center"/>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2" borderId="12" xfId="0" applyNumberFormat="1" applyFont="1" applyFill="1" applyBorder="1" applyAlignment="1">
      <alignment horizontal="right" vertical="center" wrapText="1"/>
    </xf>
    <xf numFmtId="1" fontId="3" fillId="2" borderId="22" xfId="0" applyNumberFormat="1" applyFont="1" applyFill="1" applyBorder="1" applyAlignment="1">
      <alignment horizontal="right" vertical="center" wrapText="1"/>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horizontal="right" vertical="center" wrapText="1"/>
    </xf>
    <xf numFmtId="1" fontId="3" fillId="2" borderId="18" xfId="0" applyNumberFormat="1" applyFont="1" applyFill="1" applyBorder="1" applyAlignment="1">
      <alignment horizontal="right" vertical="center" wrapText="1"/>
    </xf>
  </cellXfs>
  <cellStyles count="7180">
    <cellStyle name="Comma 2" xfId="7" xr:uid="{58E72A32-F83F-4DFE-A40B-209D41679504}"/>
    <cellStyle name="Comma 2 10" xfId="7007" xr:uid="{2C168389-EF56-4C27-88BF-E35AAA6242B4}"/>
    <cellStyle name="Comma 2 2" xfId="4430" xr:uid="{0CC7BCD9-7330-4CEE-A2DC-DBF4464EA127}"/>
    <cellStyle name="Comma 2 2 2" xfId="4755" xr:uid="{7297DEDF-5382-437D-9998-856609599FEE}"/>
    <cellStyle name="Comma 2 2 2 2" xfId="5326" xr:uid="{3EC8CEB1-DC75-424B-9C5B-3C1E960E204E}"/>
    <cellStyle name="Comma 2 2 2 2 2" xfId="6157" xr:uid="{16D3C1A8-C34B-47FA-8C34-23434A9993EC}"/>
    <cellStyle name="Comma 2 2 2 2 2 2" xfId="6058" xr:uid="{4436DDDC-8FD3-4E67-97D5-8781F42CA235}"/>
    <cellStyle name="Comma 2 2 2 2 2 3" xfId="7171" xr:uid="{BA59B7B7-9A80-49E5-AAD7-D1A9A925B411}"/>
    <cellStyle name="Comma 2 2 2 2 3" xfId="5874" xr:uid="{3995F72F-729C-4336-83B3-5C6F04E8A210}"/>
    <cellStyle name="Comma 2 2 2 2 4" xfId="6012" xr:uid="{F0747DDC-EBB5-4101-AE8E-C4D95DDA1464}"/>
    <cellStyle name="Comma 2 2 2 3" xfId="5899" xr:uid="{827F35F7-CC42-4333-9D45-E68CFC109E16}"/>
    <cellStyle name="Comma 2 2 2 3 2" xfId="6970" xr:uid="{8D04588B-FF24-48A9-A259-0CEEFF191520}"/>
    <cellStyle name="Comma 2 2 2 3 3" xfId="7104" xr:uid="{560E5EAB-8E38-4525-8AB5-EF25BF54A4BD}"/>
    <cellStyle name="Comma 2 2 2 4" xfId="5923" xr:uid="{E48F65F6-9B24-40BB-9A78-3FCD6467B7B9}"/>
    <cellStyle name="Comma 2 2 2 5" xfId="6028" xr:uid="{8EA7120F-57E0-4B49-B69D-F60E605860EE}"/>
    <cellStyle name="Comma 2 2 2 6" xfId="5914" xr:uid="{4A2149A5-EE50-43D5-80A2-A8CB8087C3D4}"/>
    <cellStyle name="Comma 2 2 3" xfId="4591" xr:uid="{64C399EA-063C-40BE-973A-54D8CBCB0173}"/>
    <cellStyle name="Comma 2 2 3 2" xfId="5982" xr:uid="{2CBF101E-00E1-43DC-B09D-8886100DA07B}"/>
    <cellStyle name="Comma 2 2 3 2 2" xfId="6981" xr:uid="{069CAF30-871E-4F5C-A404-99B997ADB1CB}"/>
    <cellStyle name="Comma 2 2 3 2 3" xfId="7154" xr:uid="{6BC26CD0-1D20-41D8-92F2-3BEF081EF172}"/>
    <cellStyle name="Comma 2 2 3 3" xfId="5955" xr:uid="{C1084C55-2E63-402B-A2B3-9F097F27414F}"/>
    <cellStyle name="Comma 2 2 3 4" xfId="6068" xr:uid="{B16363AA-9832-40DC-B1FB-35BF708D57C4}"/>
    <cellStyle name="Comma 2 2 4" xfId="6112" xr:uid="{2DF3E219-3220-44BB-94D8-87943C6102BB}"/>
    <cellStyle name="Comma 2 2 4 2" xfId="5988" xr:uid="{0F879158-CC74-409F-BCD2-B39E728B5B58}"/>
    <cellStyle name="Comma 2 2 4 2 2" xfId="6978" xr:uid="{C7029894-A2AB-438A-BAFE-F0AC3435740C}"/>
    <cellStyle name="Comma 2 2 4 2 3" xfId="7139" xr:uid="{FA53C5BF-0117-49B1-8A32-75F30A9EA7DF}"/>
    <cellStyle name="Comma 2 2 4 3" xfId="5948" xr:uid="{7A337835-2EF6-47AB-9486-9160658D1D5A}"/>
    <cellStyle name="Comma 2 2 4 4" xfId="7066" xr:uid="{C0BBBFE0-D514-48B1-B211-AFA7C9908C33}"/>
    <cellStyle name="Comma 2 2 5" xfId="6106" xr:uid="{ED4F1A07-74EC-4EF5-B224-F45B15B8869D}"/>
    <cellStyle name="Comma 2 2 5 2" xfId="7005" xr:uid="{306D0C0E-F592-443D-933F-DE334C49813E}"/>
    <cellStyle name="Comma 2 2 5 3" xfId="7121" xr:uid="{2ABD070F-E0A1-428B-A791-037A096F847D}"/>
    <cellStyle name="Comma 2 2 6" xfId="5844" xr:uid="{BE0604A8-D777-43DD-AA92-600DB111E773}"/>
    <cellStyle name="Comma 2 2 6 2" xfId="6027" xr:uid="{0AB9C28B-4FA3-45EC-9039-C4C770D1871C}"/>
    <cellStyle name="Comma 2 2 6 3" xfId="7085" xr:uid="{B2FA3B0B-C86B-4852-9872-FEDC4268DE05}"/>
    <cellStyle name="Comma 2 2 7" xfId="5817" xr:uid="{CAEEE85E-C1B4-4A72-ACA4-A34A9B7D5488}"/>
    <cellStyle name="Comma 2 2 8" xfId="6089" xr:uid="{5CDBBE10-8F62-4309-9BC8-CA381F6E4F61}"/>
    <cellStyle name="Comma 2 2 9" xfId="6125" xr:uid="{433FF81E-2451-42C4-85DB-8D5362DBEDB0}"/>
    <cellStyle name="Comma 2 3" xfId="6021" xr:uid="{D5B493F2-C02F-4D35-BE05-4B5E2D69183C}"/>
    <cellStyle name="Comma 2 3 2" xfId="6016" xr:uid="{CDA62D37-911F-49E9-9714-5D4B0E2AA217}"/>
    <cellStyle name="Comma 2 3 2 2" xfId="5979" xr:uid="{73AA515C-91C4-4272-A70E-114C64D080B0}"/>
    <cellStyle name="Comma 2 3 2 2 2" xfId="7002" xr:uid="{FE5E7789-A5AC-4E04-88C5-B6D6C771DC4A}"/>
    <cellStyle name="Comma 2 3 2 2 3" xfId="7164" xr:uid="{5D241936-76BB-4C70-955C-DC9597687EEC}"/>
    <cellStyle name="Comma 2 3 2 3" xfId="6076" xr:uid="{05D44FE7-666F-42BD-9A9A-C60F54922C7A}"/>
    <cellStyle name="Comma 2 3 2 4" xfId="7047" xr:uid="{6FBC4AA1-07CA-422D-904F-81FD110C565F}"/>
    <cellStyle name="Comma 2 3 3" xfId="5884" xr:uid="{D093D90B-FE85-422C-8085-642C782EFC66}"/>
    <cellStyle name="Comma 2 3 3 2" xfId="5859" xr:uid="{9DB2C072-7968-4F64-B082-E09CE5A83AD8}"/>
    <cellStyle name="Comma 2 3 3 3" xfId="7095" xr:uid="{1C495E53-77AA-4159-8CF9-C9929297093A}"/>
    <cellStyle name="Comma 2 3 4" xfId="6153" xr:uid="{2D64391D-9361-40F3-B5EB-F350F6B82DA1}"/>
    <cellStyle name="Comma 2 3 5" xfId="5875" xr:uid="{42CE471E-BC75-474F-B06B-18C939F7E8B7}"/>
    <cellStyle name="Comma 2 3 6" xfId="7021" xr:uid="{8D33D9D6-D51A-4C88-91E1-6EC7C16285FC}"/>
    <cellStyle name="Comma 2 4" xfId="6019" xr:uid="{1CD2255C-A209-43B1-962F-E074E9E9347F}"/>
    <cellStyle name="Comma 2 4 2" xfId="5879" xr:uid="{39661022-9176-48E8-BFC1-7F61FDD0738E}"/>
    <cellStyle name="Comma 2 4 2 2" xfId="6980" xr:uid="{2C169D43-1BFE-4009-BC81-70C1B7E2AF8A}"/>
    <cellStyle name="Comma 2 4 2 3" xfId="7147" xr:uid="{91E0D750-A4BD-44AB-B47D-CFFE7E5D3ADD}"/>
    <cellStyle name="Comma 2 4 3" xfId="5958" xr:uid="{9F525E30-B068-47CB-8C56-EB2BBB15D1D6}"/>
    <cellStyle name="Comma 2 4 4" xfId="7033" xr:uid="{0C189E4B-AC77-4E6B-B7B8-A5494AA7BF69}"/>
    <cellStyle name="Comma 2 5" xfId="5842" xr:uid="{0A2F5065-3BA4-4AC3-BEAA-920E7E21971F}"/>
    <cellStyle name="Comma 2 5 2" xfId="5991" xr:uid="{089E660B-E63E-425C-A3D5-E7E000665E61}"/>
    <cellStyle name="Comma 2 5 2 2" xfId="6976" xr:uid="{2135C6B6-8D0A-4471-A7AD-4730439D7729}"/>
    <cellStyle name="Comma 2 5 2 3" xfId="7130" xr:uid="{619E85FC-78DE-43A6-8A2E-6AE5128F8C1B}"/>
    <cellStyle name="Comma 2 5 3" xfId="7003" xr:uid="{3CC4BE1B-5337-4180-B332-9EB46C4C4B05}"/>
    <cellStyle name="Comma 2 5 4" xfId="7059" xr:uid="{CFF855E3-8E5D-4C61-B93F-393838EC7FF7}"/>
    <cellStyle name="Comma 2 6" xfId="5881" xr:uid="{1E26F4D5-5678-4B7D-8A94-09348A8524E4}"/>
    <cellStyle name="Comma 2 6 2" xfId="5901" xr:uid="{A367D75C-7F20-4717-806A-2FE01F5656B8}"/>
    <cellStyle name="Comma 2 6 3" xfId="7111" xr:uid="{C53B8849-980D-4543-9A81-38F4A8217E24}"/>
    <cellStyle name="Comma 2 7" xfId="6995" xr:uid="{3180970C-5220-4A35-8323-B56D70C5496A}"/>
    <cellStyle name="Comma 2 7 2" xfId="5866" xr:uid="{21D42CBB-96AA-40D1-8891-9BF9BF30998F}"/>
    <cellStyle name="Comma 2 7 3" xfId="7075" xr:uid="{0A39F06D-559E-4CC4-A049-F43F1433812D}"/>
    <cellStyle name="Comma 2 8" xfId="6983" xr:uid="{3E01B1AD-DDC4-4379-9F77-42F88C33D0EB}"/>
    <cellStyle name="Comma 2 9" xfId="5972" xr:uid="{E29114C0-9BEF-4E64-A78C-44379180D962}"/>
    <cellStyle name="Comma 3" xfId="4318" xr:uid="{4CB179C2-A6BC-48BB-88DB-2E4693EBF2C6}"/>
    <cellStyle name="Comma 3 2" xfId="4432" xr:uid="{4AB64565-AB62-41D3-B880-090109715FA8}"/>
    <cellStyle name="Comma 3 2 2" xfId="4756" xr:uid="{BA0B2D61-AB3A-4183-8420-4B158897E4B8}"/>
    <cellStyle name="Comma 3 2 2 2" xfId="5327" xr:uid="{A2F99ADD-3AC6-4413-A65A-848E2C34BDE9}"/>
    <cellStyle name="Comma 3 2 3" xfId="5325" xr:uid="{CC5577CB-24CC-44CA-9F5F-99882C6003FF}"/>
    <cellStyle name="Currency 10" xfId="8" xr:uid="{DCA098A6-CA6E-438F-9693-E88785880B42}"/>
    <cellStyle name="Currency 10 2" xfId="9" xr:uid="{BBD9ADE8-FAB4-43F7-ABDF-14487053ED7B}"/>
    <cellStyle name="Currency 10 2 2" xfId="203" xr:uid="{2B5904E0-2B1D-4036-BB61-899085E1FCBF}"/>
    <cellStyle name="Currency 10 2 2 2" xfId="4616" xr:uid="{36D0A049-1E9D-42A0-88AB-4221D84FE54B}"/>
    <cellStyle name="Currency 10 2 2 2 2" xfId="5669" xr:uid="{473F75A4-6CA1-4C88-B368-23A830D9A70A}"/>
    <cellStyle name="Currency 10 2 2 3" xfId="5497" xr:uid="{EF71B445-3953-4A4A-B31D-CAA7E4AE4431}"/>
    <cellStyle name="Currency 10 2 3" xfId="4511" xr:uid="{A506E216-C321-425C-8BB4-5D653F80B0D9}"/>
    <cellStyle name="Currency 10 2 3 2" xfId="5399" xr:uid="{C2301C6A-620B-4848-8278-DC3AE36578F1}"/>
    <cellStyle name="Currency 10 2 3 2 2" xfId="5729" xr:uid="{C54E2EEB-382A-4870-972A-29A5E1AC1B60}"/>
    <cellStyle name="Currency 10 2 3 3" xfId="5557" xr:uid="{ECB8D030-B6F1-4C9B-97B4-D233089C3150}"/>
    <cellStyle name="Currency 10 2 4" xfId="5349" xr:uid="{DD0380DD-CE3B-4514-B207-A085DFB07BD2}"/>
    <cellStyle name="Currency 10 2 4 2" xfId="5615" xr:uid="{013B2A2F-3C17-4230-B44B-5BA4DF65D282}"/>
    <cellStyle name="Currency 10 2 5" xfId="5443" xr:uid="{1283D616-0146-4F67-860C-4D600AA8A635}"/>
    <cellStyle name="Currency 10 3" xfId="10" xr:uid="{AFF796F7-91BC-4F26-8BF3-CE5B633DDF60}"/>
    <cellStyle name="Currency 10 3 2" xfId="204" xr:uid="{B2ABE4C3-6DC9-4CC6-8BF3-AFC3D5A2E628}"/>
    <cellStyle name="Currency 10 3 2 2" xfId="4617" xr:uid="{122BC051-D227-4EE9-ACFE-034263768BFC}"/>
    <cellStyle name="Currency 10 3 2 2 2" xfId="5670" xr:uid="{E0812A1F-2069-4EA5-9AE0-CE0A43F4D1AF}"/>
    <cellStyle name="Currency 10 3 2 3" xfId="5498" xr:uid="{CC0AF9B3-4E23-4AF6-B1ED-13658E013BFA}"/>
    <cellStyle name="Currency 10 3 3" xfId="4512" xr:uid="{E72A9AE9-CF00-4F15-8236-BD60FF451657}"/>
    <cellStyle name="Currency 10 3 3 2" xfId="5400" xr:uid="{AD5B7649-DCAF-4A2F-8395-2F0D7AA12BE0}"/>
    <cellStyle name="Currency 10 3 3 2 2" xfId="5730" xr:uid="{CBF53737-F943-4B0C-9D1A-548ED729AA31}"/>
    <cellStyle name="Currency 10 3 3 3" xfId="5558" xr:uid="{7E06D8BE-BBB9-4B9D-8A40-E76014113E58}"/>
    <cellStyle name="Currency 10 3 4" xfId="5350" xr:uid="{430BFF61-25CB-4E26-B147-C066FD7723EB}"/>
    <cellStyle name="Currency 10 3 4 2" xfId="5616" xr:uid="{74A39C4C-747D-4642-AEC4-BEEABAC71705}"/>
    <cellStyle name="Currency 10 3 5" xfId="5444" xr:uid="{622CF1DE-282E-48DD-9797-5782B50D5B5F}"/>
    <cellStyle name="Currency 10 4" xfId="205" xr:uid="{79475AFF-FA7B-4F89-BFB9-7FA14C0B475A}"/>
    <cellStyle name="Currency 10 4 2" xfId="4618" xr:uid="{8A9C36CC-AE74-4ADD-8A85-A9E816D42D46}"/>
    <cellStyle name="Currency 10 4 2 2" xfId="5671" xr:uid="{468E1AF0-B78C-4C2E-9CB8-BA4CF6C60A20}"/>
    <cellStyle name="Currency 10 4 3" xfId="5499" xr:uid="{7EF12FFD-0497-469C-BF79-337D813D231A}"/>
    <cellStyle name="Currency 10 5" xfId="4437" xr:uid="{438BF616-6E77-41FB-8A6A-74D8B0196492}"/>
    <cellStyle name="Currency 10 5 2" xfId="5398" xr:uid="{675039C6-4817-4D79-B621-9AC51FB9624C}"/>
    <cellStyle name="Currency 10 5 2 2" xfId="5728" xr:uid="{C3BDC64F-8906-4C36-93EA-C3C6460BB7FB}"/>
    <cellStyle name="Currency 10 5 3" xfId="5556" xr:uid="{7B95A798-95D0-4315-97BD-724FCDEEE455}"/>
    <cellStyle name="Currency 10 6" xfId="4510" xr:uid="{A62A0387-5685-4ABC-9D95-BBF2CF0E842A}"/>
    <cellStyle name="Currency 10 6 2" xfId="5614" xr:uid="{B06B82FE-48AC-4B65-83F5-1B5A7B661FFE}"/>
    <cellStyle name="Currency 10 7" xfId="5442" xr:uid="{B40BC4B4-573E-40FE-BA0E-1235A37E0ECE}"/>
    <cellStyle name="Currency 11" xfId="11" xr:uid="{8CE8913E-C318-47A9-A23B-76D78D170DDF}"/>
    <cellStyle name="Currency 11 2" xfId="12" xr:uid="{9B3615C8-5F24-4DC1-8B65-A93FBB1C1415}"/>
    <cellStyle name="Currency 11 2 2" xfId="206" xr:uid="{601FF837-E6AD-4E42-821B-474625A95813}"/>
    <cellStyle name="Currency 11 2 2 2" xfId="4619" xr:uid="{C631F4FA-6921-48C3-824B-F39F30C2B7C7}"/>
    <cellStyle name="Currency 11 2 2 2 2" xfId="5672" xr:uid="{B7B61D16-4CDA-494F-A337-4F8044D94EAC}"/>
    <cellStyle name="Currency 11 2 2 3" xfId="5500" xr:uid="{DBD13CC6-9D60-48B3-BA51-5C6AEDE4D2D5}"/>
    <cellStyle name="Currency 11 2 3" xfId="4514" xr:uid="{105B7D7E-09AC-43E6-AE6B-7D66D9A9075F}"/>
    <cellStyle name="Currency 11 2 3 2" xfId="5401" xr:uid="{D081EA56-8A74-4AB3-92A9-E36E04CD0E91}"/>
    <cellStyle name="Currency 11 2 3 2 2" xfId="5732" xr:uid="{EE80EC4F-6B78-4770-AFF4-588C74F7013F}"/>
    <cellStyle name="Currency 11 2 3 3" xfId="5560" xr:uid="{4B68AE60-24F8-4E6F-9F1C-EBBF0FE42278}"/>
    <cellStyle name="Currency 11 2 4" xfId="5351" xr:uid="{425B4337-9855-4209-A4A5-B10198BF03B9}"/>
    <cellStyle name="Currency 11 2 4 2" xfId="5618" xr:uid="{BB15397D-5924-46E3-8139-EDCF65BD3F5F}"/>
    <cellStyle name="Currency 11 2 5" xfId="5446" xr:uid="{B790E431-5A10-4026-AC15-7C4A6828BB6C}"/>
    <cellStyle name="Currency 11 3" xfId="13" xr:uid="{CFDDCAAA-887E-4B3D-B3FE-F1765F28A7AA}"/>
    <cellStyle name="Currency 11 3 2" xfId="207" xr:uid="{0CE077A1-112C-4388-8AAE-4E6589B32DA6}"/>
    <cellStyle name="Currency 11 3 2 2" xfId="4620" xr:uid="{6ECA66B6-B821-49BD-BC12-0BFA175AEF0C}"/>
    <cellStyle name="Currency 11 3 2 2 2" xfId="5673" xr:uid="{8C4440D8-7076-4D35-9447-765A84F33F4E}"/>
    <cellStyle name="Currency 11 3 2 3" xfId="5501" xr:uid="{D2426DEA-1E97-4D87-9F11-041E04A1D2A2}"/>
    <cellStyle name="Currency 11 3 3" xfId="4515" xr:uid="{B7F3A6FF-0793-4F61-82D9-39A182B626D7}"/>
    <cellStyle name="Currency 11 3 3 2" xfId="5402" xr:uid="{153BF7B4-E62A-4395-B8CE-9DDE933A1F18}"/>
    <cellStyle name="Currency 11 3 3 2 2" xfId="5733" xr:uid="{3574E19E-F368-4C34-BAAD-121B47909B22}"/>
    <cellStyle name="Currency 11 3 3 3" xfId="5561" xr:uid="{A4CD2F4A-1167-467C-9B21-07D0EA0909F2}"/>
    <cellStyle name="Currency 11 3 4" xfId="5352" xr:uid="{ACE5D3D4-76A7-45BB-A806-32B6F3A2AAA2}"/>
    <cellStyle name="Currency 11 3 4 2" xfId="5619" xr:uid="{45FA79BC-83F9-48C9-AAE7-C3D6E1D7FAF1}"/>
    <cellStyle name="Currency 11 3 5" xfId="5447" xr:uid="{22D7A12E-6287-473A-8859-AD0CE23CA2E2}"/>
    <cellStyle name="Currency 11 4" xfId="208" xr:uid="{7B45DE9B-2F04-4802-B742-AA9051CA26DE}"/>
    <cellStyle name="Currency 11 4 2" xfId="4621" xr:uid="{E3C3FBA1-6686-45EE-9270-42FCB5964B95}"/>
    <cellStyle name="Currency 11 4 2 2" xfId="5674" xr:uid="{1C302039-2C35-4E3C-B6C4-3ACC5DB8CDE2}"/>
    <cellStyle name="Currency 11 4 3" xfId="5502" xr:uid="{471CA620-7C4A-41E8-97EF-D56614621002}"/>
    <cellStyle name="Currency 11 5" xfId="4319" xr:uid="{37196F22-034F-44C6-8E6F-EB129A19B69C}"/>
    <cellStyle name="Currency 11 5 2" xfId="4438" xr:uid="{6A7C2254-C717-49CB-862D-EF953AF9BD4C}"/>
    <cellStyle name="Currency 11 5 2 2" xfId="5731" xr:uid="{5D75F202-EBBE-474C-8EE3-42387AF7A84D}"/>
    <cellStyle name="Currency 11 5 3" xfId="4720" xr:uid="{EE0DC9AC-7725-4E19-8DB0-D93EC913DF79}"/>
    <cellStyle name="Currency 11 5 3 2" xfId="5315" xr:uid="{CDE4D4BC-7180-4787-BDB1-A50CA3CA9B80}"/>
    <cellStyle name="Currency 11 5 3 3" xfId="4757" xr:uid="{5AC83E09-C0D2-4B87-8FEA-98423017A6ED}"/>
    <cellStyle name="Currency 11 5 3 4" xfId="5559" xr:uid="{F28A0F3D-D465-4477-A147-816F61136A86}"/>
    <cellStyle name="Currency 11 5 4" xfId="4697" xr:uid="{313CCD9A-7813-44EA-BE00-F9E1A4E160DB}"/>
    <cellStyle name="Currency 11 6" xfId="4513" xr:uid="{47A2E707-BB27-49A0-815F-BD67060BB2D1}"/>
    <cellStyle name="Currency 11 6 2" xfId="5617" xr:uid="{39AE38DE-60A0-4361-8F00-6A2446543205}"/>
    <cellStyle name="Currency 11 7" xfId="5445" xr:uid="{32DFA111-6EDD-4327-9ED6-B1479558D48C}"/>
    <cellStyle name="Currency 11 8" xfId="5789" xr:uid="{B5D23BA0-88B2-4C5D-99C4-E7E9778C927E}"/>
    <cellStyle name="Currency 12" xfId="14" xr:uid="{2C135500-28A1-46A8-BCA4-05D203451C46}"/>
    <cellStyle name="Currency 12 2" xfId="15" xr:uid="{0AFCD4DC-3239-44BB-A227-E044B4EABCD4}"/>
    <cellStyle name="Currency 12 2 2" xfId="209" xr:uid="{148A3F00-4B09-4AD5-8C62-003E9C1359A1}"/>
    <cellStyle name="Currency 12 2 2 2" xfId="4622" xr:uid="{03F4428D-E0A1-42B4-B2B2-90BDDFB96CC8}"/>
    <cellStyle name="Currency 12 2 2 2 2" xfId="5675" xr:uid="{23738D17-0388-4315-9B0D-F4567A4F0548}"/>
    <cellStyle name="Currency 12 2 2 3" xfId="5503" xr:uid="{20C9EACB-17B4-405B-B47F-18795BD2BD82}"/>
    <cellStyle name="Currency 12 2 3" xfId="4517" xr:uid="{6E881001-208D-4796-BD06-1E50C2744EB7}"/>
    <cellStyle name="Currency 12 2 3 2" xfId="5404" xr:uid="{E4FB4618-5738-4142-B037-23916ED5AAA9}"/>
    <cellStyle name="Currency 12 2 3 2 2" xfId="5735" xr:uid="{EDD5E7F4-9C50-49CE-839C-C0D683616E6D}"/>
    <cellStyle name="Currency 12 2 3 3" xfId="5563" xr:uid="{9EDFD415-21A5-41E7-9EC2-A37253FA6D27}"/>
    <cellStyle name="Currency 12 2 4" xfId="5354" xr:uid="{F104CECB-F85C-4A6F-9A87-06862D9152B4}"/>
    <cellStyle name="Currency 12 2 4 2" xfId="5621" xr:uid="{8800C845-2FE5-42CA-AFB0-73D0CCDCBEA7}"/>
    <cellStyle name="Currency 12 2 5" xfId="5449" xr:uid="{0851C57A-F7E8-421A-AA38-A59BF59AA3A3}"/>
    <cellStyle name="Currency 12 3" xfId="210" xr:uid="{D86C4F95-B415-4955-AF18-A123E5E8ABE2}"/>
    <cellStyle name="Currency 12 3 2" xfId="4623" xr:uid="{B699F351-A4B7-4CEF-83E2-6517C467DAF2}"/>
    <cellStyle name="Currency 12 3 2 2" xfId="5676" xr:uid="{53C09BC2-063A-4CC8-9E1F-C0C6F21292B3}"/>
    <cellStyle name="Currency 12 3 3" xfId="5504" xr:uid="{27A62C9C-8B00-46FD-9925-1E5AD5201924}"/>
    <cellStyle name="Currency 12 4" xfId="4516" xr:uid="{BADA728C-D655-4EE1-9899-17D78A7CDFC7}"/>
    <cellStyle name="Currency 12 4 2" xfId="5403" xr:uid="{17E2345A-A8A5-4147-B184-466C888AD396}"/>
    <cellStyle name="Currency 12 4 2 2" xfId="5734" xr:uid="{E1E07D4F-3F1B-4B9B-94E1-A651302ADA4B}"/>
    <cellStyle name="Currency 12 4 3" xfId="5562" xr:uid="{0660D3ED-437B-4BD2-9EAB-D44F6E3B4B51}"/>
    <cellStyle name="Currency 12 5" xfId="5353" xr:uid="{4DAC0A70-4283-4D97-8C4C-85091D67FF23}"/>
    <cellStyle name="Currency 12 5 2" xfId="5620" xr:uid="{9BBD505A-3030-4752-A2E8-FE7397F966F2}"/>
    <cellStyle name="Currency 12 6" xfId="5448" xr:uid="{83BBF743-7681-4E90-8F0C-DF71AD82E0F1}"/>
    <cellStyle name="Currency 13" xfId="16" xr:uid="{C1F33892-EC47-4A6F-8E21-5F517CD9A311}"/>
    <cellStyle name="Currency 13 10" xfId="7008" xr:uid="{330A9973-6035-43AF-A241-17DB9A8325E3}"/>
    <cellStyle name="Currency 13 2" xfId="4321" xr:uid="{CB5E1D91-C3A1-41E5-BC0C-FD900588A925}"/>
    <cellStyle name="Currency 13 2 2" xfId="6864" xr:uid="{9C0B9529-EF77-4E64-BA66-E4E9D40D7B87}"/>
    <cellStyle name="Currency 13 2 2 2" xfId="6048" xr:uid="{E791F00E-F037-4254-88C4-A8FA03248200}"/>
    <cellStyle name="Currency 13 2 2 2 2" xfId="6093" xr:uid="{F6485A6F-2DC7-474F-B0EA-3D0DF0CA1506}"/>
    <cellStyle name="Currency 13 2 2 2 2 2" xfId="5820" xr:uid="{E6967E99-026E-4BFF-849E-675580A37CDC}"/>
    <cellStyle name="Currency 13 2 2 2 2 3" xfId="7172" xr:uid="{7CDFA458-5E07-4F83-9D6E-4A2F4119F9AF}"/>
    <cellStyle name="Currency 13 2 2 2 3" xfId="5853" xr:uid="{07FBF491-FD5A-4C13-9219-8280916E1A24}"/>
    <cellStyle name="Currency 13 2 2 2 4" xfId="7054" xr:uid="{B00F2796-D0CE-4565-BCBB-E06D06CADF86}"/>
    <cellStyle name="Currency 13 2 2 3" xfId="5997" xr:uid="{37C5A211-7CDB-4556-A14C-048F045BFC44}"/>
    <cellStyle name="Currency 13 2 2 3 2" xfId="6971" xr:uid="{017292B3-CC02-4EFC-B441-BB410ECFDD96}"/>
    <cellStyle name="Currency 13 2 2 3 3" xfId="7105" xr:uid="{F3B4A0E7-B555-43D8-9770-79109EC8576E}"/>
    <cellStyle name="Currency 13 2 2 4" xfId="5895" xr:uid="{A3091235-66A2-4A69-8B7F-973AD2C3EB6B}"/>
    <cellStyle name="Currency 13 2 2 5" xfId="6084" xr:uid="{386A45C8-56D9-44BB-BDF9-16C4379007CC}"/>
    <cellStyle name="Currency 13 2 2 6" xfId="6121" xr:uid="{115C8496-5094-4F1C-8039-97539EC69586}"/>
    <cellStyle name="Currency 13 2 3" xfId="5845" xr:uid="{DABF4FDD-DBB5-432E-8876-140C5FF35F04}"/>
    <cellStyle name="Currency 13 2 3 2" xfId="5877" xr:uid="{058EE962-6FA1-4B5D-A64D-5610989F25DC}"/>
    <cellStyle name="Currency 13 2 3 2 2" xfId="5902" xr:uid="{8322BD60-0B4F-406A-AA63-E9CE152FF761}"/>
    <cellStyle name="Currency 13 2 3 2 3" xfId="7155" xr:uid="{88256FA2-E2EA-4AE5-A68B-262954A1AA8B}"/>
    <cellStyle name="Currency 13 2 3 3" xfId="5954" xr:uid="{6EF2AC36-3E09-49AC-9467-CA2C4D63AECE}"/>
    <cellStyle name="Currency 13 2 3 4" xfId="7040" xr:uid="{D7DCA063-1C2F-4290-8A3D-D50BF3BF6A9E}"/>
    <cellStyle name="Currency 13 2 4" xfId="6057" xr:uid="{136ABA95-8611-4360-8CBE-D05E7F1F9430}"/>
    <cellStyle name="Currency 13 2 4 2" xfId="5880" xr:uid="{547784A2-3E63-4B44-B3B9-16FDF3A5D00B}"/>
    <cellStyle name="Currency 13 2 4 2 2" xfId="5828" xr:uid="{78BED5A7-A38A-45B5-916B-0A768ED5AE67}"/>
    <cellStyle name="Currency 13 2 4 2 3" xfId="7140" xr:uid="{47406BE0-F917-4E12-9444-A32199179494}"/>
    <cellStyle name="Currency 13 2 4 3" xfId="5947" xr:uid="{B4E5FB7D-97D8-42D5-BACC-297D42E2F60E}"/>
    <cellStyle name="Currency 13 2 4 4" xfId="7067" xr:uid="{64495102-6908-44AB-AFFD-FB42248F79B6}"/>
    <cellStyle name="Currency 13 2 5" xfId="6065" xr:uid="{115F22F2-BF0E-4EF3-B8AE-3596303F8E88}"/>
    <cellStyle name="Currency 13 2 5 2" xfId="6975" xr:uid="{FEE72E32-B4B3-46DC-87D9-E828F8345E1A}"/>
    <cellStyle name="Currency 13 2 5 3" xfId="7122" xr:uid="{8BC2F6BC-A11C-48F6-8124-F70E69AA06DD}"/>
    <cellStyle name="Currency 13 2 6" xfId="5911" xr:uid="{FC1DBBA9-95CF-4F6B-B6BF-D719E75BF285}"/>
    <cellStyle name="Currency 13 2 6 2" xfId="5831" xr:uid="{E239E458-5FE8-45BB-9C89-C31F23EB084B}"/>
    <cellStyle name="Currency 13 2 6 3" xfId="7086" xr:uid="{CA6F7D69-F9AA-4DB1-98E8-306EDC6E4BF0}"/>
    <cellStyle name="Currency 13 2 7" xfId="6041" xr:uid="{44B7E1FF-84D9-4F7D-A33C-093FEC38C4E8}"/>
    <cellStyle name="Currency 13 2 8" xfId="5898" xr:uid="{E420E3EA-D59F-42DD-A352-C45F122B41D5}"/>
    <cellStyle name="Currency 13 2 9" xfId="6023" xr:uid="{7B6AFB10-EBBF-4297-B547-FA8DECB65E18}"/>
    <cellStyle name="Currency 13 3" xfId="4322" xr:uid="{3C345495-EF07-4EA5-BB25-A2F194502AB9}"/>
    <cellStyle name="Currency 13 3 2" xfId="4759" xr:uid="{078E051E-333B-4C47-B284-3CF1DD2AE30E}"/>
    <cellStyle name="Currency 13 3 2 2" xfId="6036" xr:uid="{B88D00D2-19AA-4534-B1FD-F6E6683E6BB1}"/>
    <cellStyle name="Currency 13 3 2 2 2" xfId="5928" xr:uid="{712FE03F-CF5E-4A0E-9CC9-F17AD09D98CC}"/>
    <cellStyle name="Currency 13 3 2 2 3" xfId="7165" xr:uid="{2E124CDD-07D9-42D1-9813-8A86ADF803CA}"/>
    <cellStyle name="Currency 13 3 2 3" xfId="5904" xr:uid="{1FFA4083-3830-48A5-8197-EE465830F7A6}"/>
    <cellStyle name="Currency 13 3 2 4" xfId="5848" xr:uid="{E1E9B476-347E-4869-BCDC-71A04AA96DEB}"/>
    <cellStyle name="Currency 13 3 3" xfId="6176" xr:uid="{D3CF3677-4836-43E8-8B28-94E5B79DD944}"/>
    <cellStyle name="Currency 13 3 3 2" xfId="6040" xr:uid="{E4AB98F8-DDF5-424E-B1AE-5EC92B9A5994}"/>
    <cellStyle name="Currency 13 3 3 3" xfId="7096" xr:uid="{193F3522-F821-49AD-A2AA-7E08D2981047}"/>
    <cellStyle name="Currency 13 3 4" xfId="6169" xr:uid="{4A6C02AB-65EF-4CFC-A2AB-7F1B84D00A0F}"/>
    <cellStyle name="Currency 13 3 5" xfId="6086" xr:uid="{0BCE80B9-C359-437C-9A8E-B9DFE9A06421}"/>
    <cellStyle name="Currency 13 3 6" xfId="7022" xr:uid="{635C84DB-73E3-4A2C-A5CE-A2596527C65F}"/>
    <cellStyle name="Currency 13 4" xfId="4320" xr:uid="{676DC74B-CAAD-4FD0-8CFF-225D53EA71FF}"/>
    <cellStyle name="Currency 13 4 2" xfId="6863" xr:uid="{F1ECE735-9925-48B2-A42B-95A5BA82971E}"/>
    <cellStyle name="Currency 13 4 2 2" xfId="5850" xr:uid="{04E1E96B-AD30-4359-BFEB-F45B1348F310}"/>
    <cellStyle name="Currency 13 4 2 3" xfId="6156" xr:uid="{52558DEE-40BA-4F89-927E-38FE121AB1AD}"/>
    <cellStyle name="Currency 13 4 3" xfId="6033" xr:uid="{0CA3D2DC-A5F7-4DFA-AAA3-C31E80A91C8C}"/>
    <cellStyle name="Currency 13 4 4" xfId="6174" xr:uid="{30B2BDB9-0DCE-44F4-98A0-4E766A4E4096}"/>
    <cellStyle name="Currency 13 5" xfId="4758" xr:uid="{D9F40B95-D133-4FA3-9ECA-6BFEF5B073E0}"/>
    <cellStyle name="Currency 13 5 2" xfId="6104" xr:uid="{F07B56A1-767D-4E05-AA37-D374F7F2EC73}"/>
    <cellStyle name="Currency 13 5 2 2" xfId="6977" xr:uid="{7F719847-3620-40CB-A58C-5901F7E3C25F}"/>
    <cellStyle name="Currency 13 5 2 3" xfId="7131" xr:uid="{46B2EA37-BB31-48D4-A1DE-9605BDE9E6E3}"/>
    <cellStyle name="Currency 13 5 3" xfId="6155" xr:uid="{2F608071-95A7-414B-B589-EC3A71780C9B}"/>
    <cellStyle name="Currency 13 5 4" xfId="6009" xr:uid="{9E0132B1-A574-4BD8-9E5A-A0B292551F5E}"/>
    <cellStyle name="Currency 13 6" xfId="5995" xr:uid="{AFEF9178-37D0-4C5E-9E35-7919D58412CC}"/>
    <cellStyle name="Currency 13 6 2" xfId="5862" xr:uid="{20611A18-E6DA-45D4-9E87-C528AFB70C10}"/>
    <cellStyle name="Currency 13 6 3" xfId="7112" xr:uid="{A3AB5CAB-EF3D-4B54-8A90-84A813BB1B82}"/>
    <cellStyle name="Currency 13 7" xfId="5912" xr:uid="{88F10D2D-B823-402C-9EE9-833A8AF67363}"/>
    <cellStyle name="Currency 13 7 2" xfId="6074" xr:uid="{F0163D84-6DB0-4BE4-BA32-A93EE62DB2C1}"/>
    <cellStyle name="Currency 13 7 3" xfId="7076" xr:uid="{CFF03D68-34FD-4C4A-AEA8-1EF3BDC20761}"/>
    <cellStyle name="Currency 13 8" xfId="5927" xr:uid="{728EB4C4-956C-4699-9B16-37FEB96CF012}"/>
    <cellStyle name="Currency 13 9" xfId="5971" xr:uid="{C9F1FA1C-39CF-4770-AA51-500C436C6734}"/>
    <cellStyle name="Currency 14" xfId="17" xr:uid="{0920AA0F-2CC3-4D15-8F93-701BFF8E56E6}"/>
    <cellStyle name="Currency 14 2" xfId="211" xr:uid="{EE657CF2-7AE0-49CD-87E4-10515D0E0BFD}"/>
    <cellStyle name="Currency 14 2 2" xfId="4624" xr:uid="{2991DF0C-A1BB-4CF5-81D7-B9CF5751DF69}"/>
    <cellStyle name="Currency 14 2 2 2" xfId="5677" xr:uid="{7C9BCEE0-43BD-4E2F-8EFE-625DEB31EE44}"/>
    <cellStyle name="Currency 14 2 3" xfId="5505" xr:uid="{1D975FF2-BD06-4A26-82DA-12ECB989B857}"/>
    <cellStyle name="Currency 14 3" xfId="4518" xr:uid="{80EE42CA-BC5B-4BB3-9106-788413070167}"/>
    <cellStyle name="Currency 14 3 2" xfId="5405" xr:uid="{731A87FB-72A8-44D1-BA7D-168D6AFE0B70}"/>
    <cellStyle name="Currency 14 3 2 2" xfId="5736" xr:uid="{8C86EB1E-0F70-472A-9F5B-8CE30461C92D}"/>
    <cellStyle name="Currency 14 3 3" xfId="5564" xr:uid="{F3537931-9E64-421B-A4A3-3C243D70D5C8}"/>
    <cellStyle name="Currency 14 4" xfId="5355" xr:uid="{49951037-2AC1-43A6-BE78-441310A1A189}"/>
    <cellStyle name="Currency 14 4 2" xfId="5622" xr:uid="{C8022505-53BB-4922-90BF-3A9432CD367C}"/>
    <cellStyle name="Currency 14 5" xfId="5450" xr:uid="{5D271F45-24A4-443D-9413-7AAD93ECA5A6}"/>
    <cellStyle name="Currency 15" xfId="4414" xr:uid="{A2F2675A-A40E-4E7B-8EE7-63E9131B37E0}"/>
    <cellStyle name="Currency 15 2" xfId="6933" xr:uid="{4D707EEC-6F00-40B6-B3E5-597CE42F8CB2}"/>
    <cellStyle name="Currency 16" xfId="5787" xr:uid="{90F5A2D1-7CB6-40E9-8F1A-C7071FCEE101}"/>
    <cellStyle name="Currency 17" xfId="4323" xr:uid="{6DE4B6C0-4E6D-4DFA-9773-5B3C578D88F4}"/>
    <cellStyle name="Currency 17 2" xfId="6865" xr:uid="{03BB5176-6018-42CB-99D4-C11ED9D6387A}"/>
    <cellStyle name="Currency 2" xfId="18" xr:uid="{045CAB58-6593-4983-A910-ADBF7D0DC6B0}"/>
    <cellStyle name="Currency 2 2" xfId="19" xr:uid="{64071338-40EC-4ED2-A08E-A0733C146BA3}"/>
    <cellStyle name="Currency 2 2 2" xfId="20" xr:uid="{F95178AD-9E1C-446C-8CD3-AFD05BA6F27E}"/>
    <cellStyle name="Currency 2 2 2 2" xfId="21" xr:uid="{2217F266-20ED-4BFC-AE7D-FB7031DFCF1E}"/>
    <cellStyle name="Currency 2 2 2 2 10" xfId="7009" xr:uid="{0AF8C7E8-5CAA-41B5-ADCC-FCC5CFBB3792}"/>
    <cellStyle name="Currency 2 2 2 2 2" xfId="4760" xr:uid="{7C50DF50-8035-4A24-93BD-64287AD02978}"/>
    <cellStyle name="Currency 2 2 2 2 2 2" xfId="6127" xr:uid="{0CDB5B58-1AF7-4FC3-A921-D9D956459374}"/>
    <cellStyle name="Currency 2 2 2 2 2 2 2" xfId="6011" xr:uid="{515769A6-8EE7-457A-A2DA-1F58E62C2A61}"/>
    <cellStyle name="Currency 2 2 2 2 2 2 2 2" xfId="6092" xr:uid="{BC397788-1E2B-4D82-A3D2-7D17C1B192E0}"/>
    <cellStyle name="Currency 2 2 2 2 2 2 2 2 2" xfId="5823" xr:uid="{991F53E0-AB2F-498C-BE31-0CE0C027F761}"/>
    <cellStyle name="Currency 2 2 2 2 2 2 2 2 3" xfId="7173" xr:uid="{E4813F07-966A-458C-A490-DB82D4940E45}"/>
    <cellStyle name="Currency 2 2 2 2 2 2 2 3" xfId="6192" xr:uid="{80238A19-293C-453C-820D-B657F07B2ECA}"/>
    <cellStyle name="Currency 2 2 2 2 2 2 2 4" xfId="7055" xr:uid="{78D9B32A-332D-46DB-A62B-6686E70C855C}"/>
    <cellStyle name="Currency 2 2 2 2 2 2 3" xfId="6996" xr:uid="{9C396022-196C-4CFD-89A4-52EE7A6D1763}"/>
    <cellStyle name="Currency 2 2 2 2 2 2 3 2" xfId="5943" xr:uid="{09993C9C-01A5-41CA-A75F-34802BB0D219}"/>
    <cellStyle name="Currency 2 2 2 2 2 2 3 3" xfId="7106" xr:uid="{54B25977-5D03-4EDC-8B8F-EBDBD3C4AC0F}"/>
    <cellStyle name="Currency 2 2 2 2 2 2 4" xfId="5922" xr:uid="{D6B6D214-739C-4D83-B61D-A81CC46CEB72}"/>
    <cellStyle name="Currency 2 2 2 2 2 2 5" xfId="6987" xr:uid="{FF28849B-F2C7-476E-8120-7ED41B2326D3}"/>
    <cellStyle name="Currency 2 2 2 2 2 2 6" xfId="7028" xr:uid="{715109A1-EFEE-4ABE-A785-F51B7CE07F71}"/>
    <cellStyle name="Currency 2 2 2 2 2 3" xfId="5891" xr:uid="{EEB6637B-EA56-453E-86D6-F971019CA6E2}"/>
    <cellStyle name="Currency 2 2 2 2 2 3 2" xfId="6096" xr:uid="{8A85A8A5-E7DF-4C60-B394-ACA3BA66D87E}"/>
    <cellStyle name="Currency 2 2 2 2 2 3 2 2" xfId="5931" xr:uid="{762D5FC8-40A2-4DDF-A379-F3AF5BE960EF}"/>
    <cellStyle name="Currency 2 2 2 2 2 3 2 3" xfId="7156" xr:uid="{E18440EB-248A-43EE-993D-85B2397E3BAC}"/>
    <cellStyle name="Currency 2 2 2 2 2 3 3" xfId="5953" xr:uid="{434D0DAE-8A4E-44A7-8D58-E4C87DAEB6B5}"/>
    <cellStyle name="Currency 2 2 2 2 2 3 4" xfId="7041" xr:uid="{9FBF9E73-F888-48B9-AA18-B56529271C24}"/>
    <cellStyle name="Currency 2 2 2 2 2 4" xfId="5913" xr:uid="{015E39EA-C2EB-4322-80A0-3F1625CA698C}"/>
    <cellStyle name="Currency 2 2 2 2 2 4 2" xfId="6100" xr:uid="{6D39D23C-6BBC-483B-B91F-256CAB6515F3}"/>
    <cellStyle name="Currency 2 2 2 2 2 4 2 2" xfId="6979" xr:uid="{F1F84F7B-B152-4049-8106-9428D66D89DC}"/>
    <cellStyle name="Currency 2 2 2 2 2 4 2 3" xfId="7141" xr:uid="{9B65C639-7E21-4334-ADDE-85BEB1FA8B64}"/>
    <cellStyle name="Currency 2 2 2 2 2 4 3" xfId="6147" xr:uid="{E3AEA0EB-52B7-4E28-B98E-1EF666197D3D}"/>
    <cellStyle name="Currency 2 2 2 2 2 4 4" xfId="7068" xr:uid="{DC8F4A5C-4106-47AA-AD90-E388523B816D}"/>
    <cellStyle name="Currency 2 2 2 2 2 5" xfId="6105" xr:uid="{07A7C830-6BA6-43FB-A7B8-CE7410A7031A}"/>
    <cellStyle name="Currency 2 2 2 2 2 5 2" xfId="5940" xr:uid="{550A9EEF-0963-486F-A45C-D407F8090E83}"/>
    <cellStyle name="Currency 2 2 2 2 2 5 3" xfId="7123" xr:uid="{FB133A23-9C0B-4C9A-8C66-A77CA4070705}"/>
    <cellStyle name="Currency 2 2 2 2 2 6" xfId="6203" xr:uid="{51722757-4398-476D-BB16-6B7FA4E915C6}"/>
    <cellStyle name="Currency 2 2 2 2 2 6 2" xfId="6202" xr:uid="{CA0484CD-F328-44F7-9E5C-BB9A615B7F40}"/>
    <cellStyle name="Currency 2 2 2 2 2 6 3" xfId="7087" xr:uid="{95B5EC26-8378-495C-929D-E5905F1041CD}"/>
    <cellStyle name="Currency 2 2 2 2 2 7" xfId="6135" xr:uid="{C1CFEA87-7E8F-48F4-8C2E-5A52728B9327}"/>
    <cellStyle name="Currency 2 2 2 2 2 8" xfId="5967" xr:uid="{B4013623-4B3E-4936-923A-F042CC0597C5}"/>
    <cellStyle name="Currency 2 2 2 2 2 9" xfId="6175" xr:uid="{FF7F7F60-32E2-46B5-AB56-FA16B402D4A5}"/>
    <cellStyle name="Currency 2 2 2 2 3" xfId="6123" xr:uid="{6FE068D9-2CB3-4B3F-8C4B-53D976ED4B81}"/>
    <cellStyle name="Currency 2 2 2 2 3 2" xfId="6015" xr:uid="{352A84AD-AD9D-4DBB-81B9-24F2DFEF4C10}"/>
    <cellStyle name="Currency 2 2 2 2 3 2 2" xfId="6961" xr:uid="{13C219DD-9FB3-49CF-9ECD-63EB64AD13BB}"/>
    <cellStyle name="Currency 2 2 2 2 3 2 2 2" xfId="6042" xr:uid="{566FEF40-2352-479D-AA83-91C49E83557F}"/>
    <cellStyle name="Currency 2 2 2 2 3 2 2 3" xfId="7166" xr:uid="{451C3187-21BF-409F-B008-96A5B359DEE9}"/>
    <cellStyle name="Currency 2 2 2 2 3 2 3" xfId="6181" xr:uid="{F2034C03-EDC6-4FDD-B876-A9360E2E4C33}"/>
    <cellStyle name="Currency 2 2 2 2 3 2 4" xfId="7048" xr:uid="{A3A173A7-5CEB-4560-9768-DC96F8C9E62B}"/>
    <cellStyle name="Currency 2 2 2 2 3 3" xfId="5998" xr:uid="{0F517254-7C04-4EAF-8109-4C661C8DC863}"/>
    <cellStyle name="Currency 2 2 2 2 3 3 2" xfId="5821" xr:uid="{2F59CAF3-DDB5-442C-AFC1-A5582F7E3E66}"/>
    <cellStyle name="Currency 2 2 2 2 3 3 3" xfId="7097" xr:uid="{E537836D-9DC1-41EF-B25C-EB86F2F0BB23}"/>
    <cellStyle name="Currency 2 2 2 2 3 4" xfId="6046" xr:uid="{AEEC0066-A038-4A53-9A5E-D6EDEC7C4AE8}"/>
    <cellStyle name="Currency 2 2 2 2 3 5" xfId="6085" xr:uid="{3FA26B1A-06FA-4704-B8FB-5AB6E525716A}"/>
    <cellStyle name="Currency 2 2 2 2 3 6" xfId="7023" xr:uid="{656138E0-34B3-40DB-B67E-7E4D47A70975}"/>
    <cellStyle name="Currency 2 2 2 2 4" xfId="6018" xr:uid="{656CA7E3-8716-43FB-A10E-59531A99C5F4}"/>
    <cellStyle name="Currency 2 2 2 2 4 2" xfId="5986" xr:uid="{1B8A40EB-FFC3-4A7A-BD97-B1577386BDEA}"/>
    <cellStyle name="Currency 2 2 2 2 4 2 2" xfId="5934" xr:uid="{F4ACE0FE-EA7A-4642-97D3-B6C5C4AC2109}"/>
    <cellStyle name="Currency 2 2 2 2 4 2 3" xfId="7148" xr:uid="{5AF087BA-A1EB-45D4-B038-2B8D3716A7C9}"/>
    <cellStyle name="Currency 2 2 2 2 4 3" xfId="6080" xr:uid="{C51B3DA3-A110-4573-82DE-ABA7E6CBEE93}"/>
    <cellStyle name="Currency 2 2 2 2 4 4" xfId="7034" xr:uid="{76241477-78AC-4291-B90C-C00D00047C97}"/>
    <cellStyle name="Currency 2 2 2 2 5" xfId="5887" xr:uid="{E3FE462F-451B-47CD-8201-82AC53CD1D9C}"/>
    <cellStyle name="Currency 2 2 2 2 5 2" xfId="5907" xr:uid="{941CD630-CDB6-4718-8885-53EA5D8449D7}"/>
    <cellStyle name="Currency 2 2 2 2 5 2 2" xfId="6951" xr:uid="{B0229B8E-B879-4DCB-9CE9-54C90C24C12C}"/>
    <cellStyle name="Currency 2 2 2 2 5 2 3" xfId="7132" xr:uid="{FF84EC86-1972-47FB-868E-8B304B36AD8C}"/>
    <cellStyle name="Currency 2 2 2 2 5 3" xfId="5949" xr:uid="{3316462A-EB59-4138-8BAF-70BE1249BFB0}"/>
    <cellStyle name="Currency 2 2 2 2 5 4" xfId="7060" xr:uid="{C135BB2F-97FF-4DFD-8529-F102C84169F7}"/>
    <cellStyle name="Currency 2 2 2 2 6" xfId="5994" xr:uid="{A6BF8F4A-76DB-46E2-B76D-457D0D2F77F9}"/>
    <cellStyle name="Currency 2 2 2 2 6 2" xfId="6972" xr:uid="{DCD9AC92-B057-4534-AF6F-74EF49CD8D0E}"/>
    <cellStyle name="Currency 2 2 2 2 6 3" xfId="7113" xr:uid="{9FB4E899-4B14-472E-B274-3F76E68D0E72}"/>
    <cellStyle name="Currency 2 2 2 2 7" xfId="5886" xr:uid="{1FB0AC96-ABE9-4725-935A-DFD984A9DF1E}"/>
    <cellStyle name="Currency 2 2 2 2 7 2" xfId="6063" xr:uid="{0EEC7CFA-7EC7-4F26-88BF-9150BEDCF230}"/>
    <cellStyle name="Currency 2 2 2 2 7 3" xfId="7077" xr:uid="{39FA8114-978C-4DEB-BB78-000C70D7854F}"/>
    <cellStyle name="Currency 2 2 2 2 8" xfId="6167" xr:uid="{0D591D47-142A-4BF9-B261-E00531C56D74}"/>
    <cellStyle name="Currency 2 2 2 2 9" xfId="6196" xr:uid="{F2937271-7E93-49CC-8178-82C40425C6D2}"/>
    <cellStyle name="Currency 2 2 2 3" xfId="22" xr:uid="{D3A63531-1F73-4412-AD4F-54F32EDC4E57}"/>
    <cellStyle name="Currency 2 2 2 3 2" xfId="212" xr:uid="{9A427079-F034-45D5-AFBF-E6B105443965}"/>
    <cellStyle name="Currency 2 2 2 3 2 2" xfId="4625" xr:uid="{4696222B-FD1F-4179-A8DA-D5DEC52FD823}"/>
    <cellStyle name="Currency 2 2 2 3 2 2 2" xfId="5678" xr:uid="{B674B2D2-2061-4194-A953-4EA78A472821}"/>
    <cellStyle name="Currency 2 2 2 3 2 3" xfId="5506" xr:uid="{DB4005E0-6449-4CFB-9BFA-F445D45915FD}"/>
    <cellStyle name="Currency 2 2 2 3 3" xfId="4521" xr:uid="{041F67ED-E9CE-4C43-BCC5-CB754C0DFE71}"/>
    <cellStyle name="Currency 2 2 2 3 3 2" xfId="5408" xr:uid="{08E3DA80-CFA8-4AD8-A56C-EFB8C2E7166B}"/>
    <cellStyle name="Currency 2 2 2 3 3 2 2" xfId="5740" xr:uid="{B99A731E-E882-47CC-B4DC-60CE6C7E1E43}"/>
    <cellStyle name="Currency 2 2 2 3 3 3" xfId="5568" xr:uid="{1CFDEAD3-4E42-4E3A-ABCE-73ECC1288B66}"/>
    <cellStyle name="Currency 2 2 2 3 4" xfId="5358" xr:uid="{C5B10FC3-A230-4631-933C-D36710D8BFBB}"/>
    <cellStyle name="Currency 2 2 2 3 4 2" xfId="5626" xr:uid="{211A8CEB-FA08-4CBA-93FE-767503EE29FE}"/>
    <cellStyle name="Currency 2 2 2 3 5" xfId="5454" xr:uid="{9BAEA32B-EF52-4809-82C3-6F1E0AE477BF}"/>
    <cellStyle name="Currency 2 2 2 4" xfId="213" xr:uid="{F98A7DBC-CE71-412A-B767-F37C80A0C1AC}"/>
    <cellStyle name="Currency 2 2 2 4 2" xfId="4626" xr:uid="{0ADE6741-5B9D-4DF8-8D3C-23C03DBE53BD}"/>
    <cellStyle name="Currency 2 2 2 4 2 2" xfId="5679" xr:uid="{F8C5D2AA-4A45-4308-9F67-2EE003EC43EB}"/>
    <cellStyle name="Currency 2 2 2 4 3" xfId="5507" xr:uid="{B3C91A20-C167-49D8-9B38-5F675A149182}"/>
    <cellStyle name="Currency 2 2 2 5" xfId="4520" xr:uid="{E390257C-0BF3-4F8A-972D-9F07BB36EBD5}"/>
    <cellStyle name="Currency 2 2 2 5 2" xfId="5407" xr:uid="{14483568-5929-4148-8BB0-1521F9B887DC}"/>
    <cellStyle name="Currency 2 2 2 5 2 2" xfId="5739" xr:uid="{921EEB91-B4F9-46D8-A21A-3CC7A106FB78}"/>
    <cellStyle name="Currency 2 2 2 5 3" xfId="5567" xr:uid="{0860A7B6-5CB4-4AEF-9C45-E96BD1A33213}"/>
    <cellStyle name="Currency 2 2 2 6" xfId="5357" xr:uid="{705EA1F9-0048-48B3-8B91-C1F091D8F0BC}"/>
    <cellStyle name="Currency 2 2 2 6 2" xfId="5625" xr:uid="{C64C3BE0-9711-4873-B237-9B70A2664FE8}"/>
    <cellStyle name="Currency 2 2 2 7" xfId="5453" xr:uid="{85179846-1D1E-40D7-810D-85FF084F6C92}"/>
    <cellStyle name="Currency 2 2 3" xfId="214" xr:uid="{ACE8ACFD-7B45-43F4-938A-C842BDDDC506}"/>
    <cellStyle name="Currency 2 2 3 2" xfId="4627" xr:uid="{2FBE8151-F799-453C-9E74-170BFA966F39}"/>
    <cellStyle name="Currency 2 2 3 2 2" xfId="5680" xr:uid="{A494D2A8-AD12-49E5-AE85-76183AA56A1C}"/>
    <cellStyle name="Currency 2 2 3 3" xfId="5508" xr:uid="{F886EE8E-2172-4608-AAFC-8D91E9DA352A}"/>
    <cellStyle name="Currency 2 2 4" xfId="4519" xr:uid="{8A21B28E-EE09-4ECB-9174-558A234A7FFD}"/>
    <cellStyle name="Currency 2 2 4 2" xfId="5406" xr:uid="{D59DA2F3-16A3-44EC-8A84-F4980BA9391F}"/>
    <cellStyle name="Currency 2 2 4 2 2" xfId="5738" xr:uid="{638FF3D8-91A3-4E97-9F90-446E4F8358BF}"/>
    <cellStyle name="Currency 2 2 4 3" xfId="5566" xr:uid="{7A8FA0D5-CFB6-4611-91CD-CB8BD3F650F7}"/>
    <cellStyle name="Currency 2 2 5" xfId="5356" xr:uid="{A74E9762-5EF0-45EA-9E9E-6A0CE7668941}"/>
    <cellStyle name="Currency 2 2 5 2" xfId="5624" xr:uid="{607F5785-B9D0-4343-8347-8F73184481A7}"/>
    <cellStyle name="Currency 2 2 6" xfId="5452" xr:uid="{9A55AC3A-6AC7-4275-939E-88087DB80B29}"/>
    <cellStyle name="Currency 2 3" xfId="23" xr:uid="{91E3E02E-2602-4A2E-9A82-A91C98A6A457}"/>
    <cellStyle name="Currency 2 3 2" xfId="215" xr:uid="{F49525C1-6C17-4BE5-8A08-98D0DE0BAC09}"/>
    <cellStyle name="Currency 2 3 2 2" xfId="4628" xr:uid="{14A6484C-984B-4431-8328-4CC103A415E6}"/>
    <cellStyle name="Currency 2 3 2 2 2" xfId="5681" xr:uid="{904F850E-0C83-42C1-ADB8-A67C924A4D0A}"/>
    <cellStyle name="Currency 2 3 2 3" xfId="5509" xr:uid="{12B37890-DF6A-420E-AE3A-A63E5F8ED495}"/>
    <cellStyle name="Currency 2 3 3" xfId="4522" xr:uid="{5036B128-21C4-4EA8-964A-EE9A0ECED5FC}"/>
    <cellStyle name="Currency 2 3 3 2" xfId="5409" xr:uid="{04F8B7E6-4546-44C7-AA75-7413124044A7}"/>
    <cellStyle name="Currency 2 3 3 2 2" xfId="5741" xr:uid="{FA4DBC0A-5F40-4FB7-B4A0-3E4CC24A578B}"/>
    <cellStyle name="Currency 2 3 3 3" xfId="5569" xr:uid="{60DBB6E0-BD01-48E2-B00B-38B00E82AF2E}"/>
    <cellStyle name="Currency 2 3 4" xfId="5359" xr:uid="{1891FFF9-7C05-4C1A-A012-86C1828F4899}"/>
    <cellStyle name="Currency 2 3 4 2" xfId="5627" xr:uid="{DBE0F1A3-DD8F-4CE6-8B22-B163EBFE89B9}"/>
    <cellStyle name="Currency 2 3 5" xfId="5455" xr:uid="{64C4EDE1-A543-4310-87E1-5879845566CE}"/>
    <cellStyle name="Currency 2 4" xfId="216" xr:uid="{FA53B35D-3EC2-47BE-A415-89B42CD1E665}"/>
    <cellStyle name="Currency 2 4 2" xfId="217" xr:uid="{2A1AB1FA-EB7E-461A-8DFB-D82DBB854C43}"/>
    <cellStyle name="Currency 2 4 2 2" xfId="5682" xr:uid="{39EB3F3B-D894-496E-BE67-36A553817CE6}"/>
    <cellStyle name="Currency 2 4 3" xfId="5510" xr:uid="{6D9D5A99-0C08-49D8-8449-29F650477281}"/>
    <cellStyle name="Currency 2 5" xfId="218" xr:uid="{24010C43-9518-48EA-B95D-69EDAA64AC1E}"/>
    <cellStyle name="Currency 2 5 2" xfId="219" xr:uid="{E54781E9-5C38-43F8-B9FA-95F6149E05CF}"/>
    <cellStyle name="Currency 2 5 2 2" xfId="5737" xr:uid="{57C9AB0B-F85F-40E3-8EAE-409C5B3BCC17}"/>
    <cellStyle name="Currency 2 5 3" xfId="5565" xr:uid="{ABE304A7-20A8-4392-BC8F-682824FD7CC6}"/>
    <cellStyle name="Currency 2 6" xfId="220" xr:uid="{2E075FC2-61AD-46FC-A2CD-99D388DFEC6D}"/>
    <cellStyle name="Currency 2 6 2" xfId="5623" xr:uid="{EB3126ED-8A32-4424-8A6C-9D344715C986}"/>
    <cellStyle name="Currency 2 7" xfId="5451" xr:uid="{EB5DD6F0-5137-425F-861A-60C510B9B3E6}"/>
    <cellStyle name="Currency 3" xfId="24" xr:uid="{07C6E3CE-F1C3-46F3-91AF-C106DDB645DF}"/>
    <cellStyle name="Currency 3 2" xfId="25" xr:uid="{53F2DF21-6C53-49EF-A292-6E8C040F75E5}"/>
    <cellStyle name="Currency 3 2 2" xfId="221" xr:uid="{68F3B547-00D5-42D3-852F-C49C5077515E}"/>
    <cellStyle name="Currency 3 2 2 2" xfId="4629" xr:uid="{431C0CC2-1BC8-4FDF-A2A7-C343648F05E2}"/>
    <cellStyle name="Currency 3 2 2 2 2" xfId="5683" xr:uid="{C9AC0E22-25A6-407C-834A-963C97D1A146}"/>
    <cellStyle name="Currency 3 2 2 3" xfId="5511" xr:uid="{F42A0C62-E67E-49DE-8C25-956525C80085}"/>
    <cellStyle name="Currency 3 2 3" xfId="4524" xr:uid="{3B59784D-8F4D-4B2B-9BBE-C805FDCDE1FF}"/>
    <cellStyle name="Currency 3 2 3 2" xfId="5411" xr:uid="{76874618-6DC5-4D0D-B35E-5FBBC87525EE}"/>
    <cellStyle name="Currency 3 2 3 2 2" xfId="5743" xr:uid="{AF918EEA-7A1D-446C-8626-4A624ED33473}"/>
    <cellStyle name="Currency 3 2 3 3" xfId="5571" xr:uid="{7E285EE8-F728-4371-ABBA-514BADD7E1EB}"/>
    <cellStyle name="Currency 3 2 4" xfId="5361" xr:uid="{DC74A91E-7204-4E52-B4A3-C916FF14B00C}"/>
    <cellStyle name="Currency 3 2 4 2" xfId="5629" xr:uid="{2127E10C-3DBD-49A4-8383-C1CEFABAE400}"/>
    <cellStyle name="Currency 3 2 5" xfId="5457" xr:uid="{E736E72F-BE7D-4D20-9512-79C3088DABFF}"/>
    <cellStyle name="Currency 3 3" xfId="26" xr:uid="{E3EE859E-F2D2-4B30-9DE5-CF4822618F76}"/>
    <cellStyle name="Currency 3 3 2" xfId="222" xr:uid="{B0CFD5B4-62CE-4FB3-9AB0-00AED49995B8}"/>
    <cellStyle name="Currency 3 3 2 2" xfId="4630" xr:uid="{9C0CD2CC-F006-4D5E-87D1-AA63729F6206}"/>
    <cellStyle name="Currency 3 3 2 2 2" xfId="5684" xr:uid="{548ECA81-31B6-4837-940E-F5EB3391CA18}"/>
    <cellStyle name="Currency 3 3 2 3" xfId="5512" xr:uid="{3C6039D2-BD51-4F76-BC58-21B025A8F895}"/>
    <cellStyle name="Currency 3 3 3" xfId="4525" xr:uid="{BD29926B-7680-4BB1-AFAC-BC5661753D1A}"/>
    <cellStyle name="Currency 3 3 3 2" xfId="5412" xr:uid="{9767F384-5DE4-4CF0-A258-590BBAF1208E}"/>
    <cellStyle name="Currency 3 3 3 2 2" xfId="5744" xr:uid="{08D44889-2D22-4D6A-8B00-4BB989A77CDC}"/>
    <cellStyle name="Currency 3 3 3 3" xfId="5572" xr:uid="{8C70C1B2-73B3-4DBB-8029-128A31219066}"/>
    <cellStyle name="Currency 3 3 4" xfId="5362" xr:uid="{3BBD28AD-4EDD-4FD7-8B84-B3EC2F4F9C16}"/>
    <cellStyle name="Currency 3 3 4 2" xfId="5630" xr:uid="{D5B2E318-C73D-4A65-ACF1-33DC44C6DBD1}"/>
    <cellStyle name="Currency 3 3 5" xfId="5458" xr:uid="{87FD2673-CE49-4122-8D93-D4B748D19AB5}"/>
    <cellStyle name="Currency 3 4" xfId="27" xr:uid="{968D772E-2AC1-43AA-885A-8BD9AED76AEE}"/>
    <cellStyle name="Currency 3 4 2" xfId="223" xr:uid="{BEBFA9A2-026E-47A8-8D2F-16ACA9C1230E}"/>
    <cellStyle name="Currency 3 4 2 2" xfId="4631" xr:uid="{952E0CF9-F3AE-45B1-880B-FF1FF0200B0E}"/>
    <cellStyle name="Currency 3 4 2 2 2" xfId="5685" xr:uid="{7858C7E4-3DFB-4DC1-853E-3B2B8BFE4C7C}"/>
    <cellStyle name="Currency 3 4 2 3" xfId="5513" xr:uid="{B57C7EB1-17F1-4E0D-9459-D603F4C936BA}"/>
    <cellStyle name="Currency 3 4 3" xfId="4526" xr:uid="{FCCE9514-88F1-4409-A5D3-6B0B0CD4D5E9}"/>
    <cellStyle name="Currency 3 4 3 2" xfId="5413" xr:uid="{CEC34C8C-C3F4-4C95-8BCC-CE2ED179A9E3}"/>
    <cellStyle name="Currency 3 4 3 2 2" xfId="5745" xr:uid="{A083C801-278F-43A8-AB0B-501C0502A637}"/>
    <cellStyle name="Currency 3 4 3 3" xfId="5573" xr:uid="{8EC6E004-F920-4DB8-84FB-C1FF16CF8966}"/>
    <cellStyle name="Currency 3 4 4" xfId="5363" xr:uid="{94BAD8CA-58B7-4D15-9465-66D51BBA79C3}"/>
    <cellStyle name="Currency 3 4 4 2" xfId="5631" xr:uid="{072E070D-1D9F-44CE-A643-09225B6D1FC1}"/>
    <cellStyle name="Currency 3 4 5" xfId="5459" xr:uid="{0B7508C9-F89E-4AD6-BA86-BA9E171D1BBE}"/>
    <cellStyle name="Currency 3 5" xfId="224" xr:uid="{508C08C6-58EF-4021-916D-48D038B0390A}"/>
    <cellStyle name="Currency 3 5 2" xfId="4632" xr:uid="{6A3FDC9F-5372-469A-8CD4-28003E92A394}"/>
    <cellStyle name="Currency 3 5 2 2" xfId="5686" xr:uid="{E27E07BD-10F9-400D-BC3F-1B0BE2B4ADA0}"/>
    <cellStyle name="Currency 3 5 3" xfId="5514" xr:uid="{3F53029C-1741-4248-BF5A-F9F3745AA3AB}"/>
    <cellStyle name="Currency 3 6" xfId="4523" xr:uid="{8CE55373-8A5B-4D8A-B02F-3EF2E08FF7EA}"/>
    <cellStyle name="Currency 3 6 2" xfId="5410" xr:uid="{3BE89620-0057-47FB-9570-AD6E767F8480}"/>
    <cellStyle name="Currency 3 6 2 2" xfId="5742" xr:uid="{A6A4F37E-DB12-4D61-AEF0-F508FF6F5F05}"/>
    <cellStyle name="Currency 3 6 3" xfId="5570" xr:uid="{08A9ED4D-54F7-4192-A4F1-1331088A5EAD}"/>
    <cellStyle name="Currency 3 7" xfId="5360" xr:uid="{3EA1AE27-EBAA-4E13-AA46-75265E2E3B46}"/>
    <cellStyle name="Currency 3 7 2" xfId="5628" xr:uid="{3A040431-BF97-4429-B8DC-42C8205271F5}"/>
    <cellStyle name="Currency 3 8" xfId="5456" xr:uid="{04606783-0021-4330-803A-2C60CA696549}"/>
    <cellStyle name="Currency 4" xfId="28" xr:uid="{937DF66A-C9EA-4C22-B113-E68A3004EB45}"/>
    <cellStyle name="Currency 4 2" xfId="29" xr:uid="{E30AD85F-889B-4D6D-B371-D38338F13B83}"/>
    <cellStyle name="Currency 4 2 2" xfId="225" xr:uid="{B2B62F16-918F-4B57-BB0F-8120147EC09A}"/>
    <cellStyle name="Currency 4 2 2 2" xfId="4633" xr:uid="{1AC2A9EC-C5B5-4FBB-8AC6-0E27ADCAEF11}"/>
    <cellStyle name="Currency 4 2 2 2 2" xfId="5687" xr:uid="{87CC8101-422F-4482-934F-AFFC2D0E0A06}"/>
    <cellStyle name="Currency 4 2 2 3" xfId="5515" xr:uid="{AD8BB8C5-D4FD-48C5-8810-4E80EDCB4300}"/>
    <cellStyle name="Currency 4 2 3" xfId="4528" xr:uid="{6824B13A-0C97-499A-AB15-727ACFFDBFA8}"/>
    <cellStyle name="Currency 4 2 3 2" xfId="5414" xr:uid="{DA1B88E9-4F51-4110-AA43-8FC292EF36A6}"/>
    <cellStyle name="Currency 4 2 3 2 2" xfId="5747" xr:uid="{0463C465-10D5-4876-81E0-1ADE6EE0B027}"/>
    <cellStyle name="Currency 4 2 3 3" xfId="5575" xr:uid="{5100A4C4-FD4A-40F8-9646-99F4BFBDF75F}"/>
    <cellStyle name="Currency 4 2 4" xfId="5364" xr:uid="{94F0FB53-C23A-4AB0-B399-7E66B9E24174}"/>
    <cellStyle name="Currency 4 2 4 2" xfId="5633" xr:uid="{7203E638-179F-4723-8E7C-919C50EDCD5D}"/>
    <cellStyle name="Currency 4 2 5" xfId="5461" xr:uid="{2C6CE26E-BAF1-450E-9202-EF197D7D47BF}"/>
    <cellStyle name="Currency 4 3" xfId="30" xr:uid="{61496D47-7178-4BAC-85BF-A4C85E203593}"/>
    <cellStyle name="Currency 4 3 2" xfId="226" xr:uid="{5498DA04-E2DE-4BF1-B8D6-9C95B14ACD52}"/>
    <cellStyle name="Currency 4 3 2 2" xfId="4634" xr:uid="{5BAFA73C-A316-4E29-B60C-50C758073090}"/>
    <cellStyle name="Currency 4 3 2 2 2" xfId="5688" xr:uid="{9583DD9F-1C9E-43DD-8434-C75353F2AD2A}"/>
    <cellStyle name="Currency 4 3 2 3" xfId="5516" xr:uid="{AB6389EA-ADE9-41EC-BD0F-B5528392B12B}"/>
    <cellStyle name="Currency 4 3 3" xfId="4529" xr:uid="{7DDB449B-7E22-465C-8A31-7473303B2ADD}"/>
    <cellStyle name="Currency 4 3 3 2" xfId="5415" xr:uid="{EF51B27B-F7F1-442C-96E0-7F041D801365}"/>
    <cellStyle name="Currency 4 3 3 2 2" xfId="5748" xr:uid="{57938169-1DDC-4190-8F8E-C21C1EDC4B48}"/>
    <cellStyle name="Currency 4 3 3 3" xfId="5576" xr:uid="{80AAF38F-0A11-4851-B6DE-CC941FD20721}"/>
    <cellStyle name="Currency 4 3 4" xfId="5365" xr:uid="{5424FE68-0B11-4E21-8D65-33665F2053FD}"/>
    <cellStyle name="Currency 4 3 4 2" xfId="5634" xr:uid="{DE3D4BB6-298A-4DC1-B23D-C72F4DE532B1}"/>
    <cellStyle name="Currency 4 3 5" xfId="5462" xr:uid="{F124E644-13BE-4752-8FF7-09AC318E2956}"/>
    <cellStyle name="Currency 4 4" xfId="227" xr:uid="{D8B01FDF-63EA-4CEB-BA30-776E68CAAEA7}"/>
    <cellStyle name="Currency 4 4 2" xfId="4635" xr:uid="{7E463E79-8626-4959-B898-4B204C605729}"/>
    <cellStyle name="Currency 4 4 2 2" xfId="5689" xr:uid="{B50A8808-3779-44ED-8927-E733ED83C4D3}"/>
    <cellStyle name="Currency 4 4 3" xfId="5517" xr:uid="{9CC854BD-6660-4C60-9459-ED61802163AC}"/>
    <cellStyle name="Currency 4 5" xfId="4324" xr:uid="{01FADC3A-C632-4993-B11F-26071A47D633}"/>
    <cellStyle name="Currency 4 5 2" xfId="4439" xr:uid="{7239315C-57B1-41FE-A8EA-1DB34EE3A357}"/>
    <cellStyle name="Currency 4 5 2 2" xfId="5746" xr:uid="{0677362F-3110-48CB-AE2B-1066AEB391B3}"/>
    <cellStyle name="Currency 4 5 3" xfId="4721" xr:uid="{E65793A5-9E12-46F3-A718-539EA8147B3D}"/>
    <cellStyle name="Currency 4 5 3 2" xfId="5316" xr:uid="{C14822D7-6D5D-48CA-AE11-A90EEBBC5FD4}"/>
    <cellStyle name="Currency 4 5 3 3" xfId="4761" xr:uid="{7B398ACE-7884-4B94-B5B8-3AFC8610A156}"/>
    <cellStyle name="Currency 4 5 3 4" xfId="5574" xr:uid="{E22CE6F8-19AE-4BDE-B75B-8075D69EA125}"/>
    <cellStyle name="Currency 4 5 4" xfId="4698" xr:uid="{C120EE67-FD59-4B8D-A4C2-013294449BD3}"/>
    <cellStyle name="Currency 4 6" xfId="4527" xr:uid="{701CFF5F-70D0-4FD4-98B0-ECE10BAF8581}"/>
    <cellStyle name="Currency 4 6 2" xfId="5632" xr:uid="{B22C27D6-91F7-45DB-8D80-F270438E4ED7}"/>
    <cellStyle name="Currency 4 7" xfId="5460" xr:uid="{5961E333-DE35-4F69-8A87-5B4BCA5BF5D0}"/>
    <cellStyle name="Currency 4 8" xfId="5790" xr:uid="{125EA865-260C-4710-8A13-27301B9A694C}"/>
    <cellStyle name="Currency 5" xfId="31" xr:uid="{58F283D9-FC03-4879-83D2-61D0828A5C6D}"/>
    <cellStyle name="Currency 5 10" xfId="6090" xr:uid="{FB8E9B56-4C8B-4F6F-884A-1F8183DAB45F}"/>
    <cellStyle name="Currency 5 11" xfId="7010" xr:uid="{10D26D0D-4BA3-487C-B35E-1D9F6D4D88BF}"/>
    <cellStyle name="Currency 5 2" xfId="32" xr:uid="{BC1617CF-7F22-44FB-A2A8-1FCCE5522EEA}"/>
    <cellStyle name="Currency 5 2 2" xfId="228" xr:uid="{29683B31-0CF8-45A1-93ED-D873FD614EDD}"/>
    <cellStyle name="Currency 5 2 2 2" xfId="4636" xr:uid="{BD973601-69BA-4FAA-923E-9DFF8414014F}"/>
    <cellStyle name="Currency 5 2 2 2 2" xfId="5690" xr:uid="{728BA201-10F9-43E7-8C6E-3FD189E61575}"/>
    <cellStyle name="Currency 5 2 2 3" xfId="5518" xr:uid="{38B4EC7F-BC63-4C32-801E-8C5D0534925E}"/>
    <cellStyle name="Currency 5 2 3" xfId="4530" xr:uid="{DC97F13D-4DDE-44E2-A4A5-47F77814649B}"/>
    <cellStyle name="Currency 5 2 3 2" xfId="5416" xr:uid="{DF11EAD5-CFD7-478F-A813-30715CED08D7}"/>
    <cellStyle name="Currency 5 2 3 2 2" xfId="5749" xr:uid="{9C20585E-57AD-4FE3-83EE-9C3982C4FFAA}"/>
    <cellStyle name="Currency 5 2 3 3" xfId="5577" xr:uid="{2BCAF34C-DC54-4BE3-AD66-BA715240FDC0}"/>
    <cellStyle name="Currency 5 2 4" xfId="5366" xr:uid="{D3962D0B-5AC6-434D-90F6-CDFA1C5B56CB}"/>
    <cellStyle name="Currency 5 2 4 2" xfId="5635" xr:uid="{0FC55CF4-009E-4191-A16A-27150B43EF09}"/>
    <cellStyle name="Currency 5 2 5" xfId="5463" xr:uid="{3632E50E-AA3F-4A8F-A2C8-9526D14C4DF7}"/>
    <cellStyle name="Currency 5 3" xfId="4325" xr:uid="{116FB33D-FFD3-48B0-AB78-9BB3C44B5F01}"/>
    <cellStyle name="Currency 5 3 2" xfId="4440" xr:uid="{46AC871A-B2B7-46BB-8E3B-8815E6BBE63F}"/>
    <cellStyle name="Currency 5 3 2 2" xfId="5306" xr:uid="{245F9619-4947-419C-871C-98A911175AE3}"/>
    <cellStyle name="Currency 5 3 2 2 2" xfId="5860" xr:uid="{D5E0C772-4EA6-4456-8279-227088346579}"/>
    <cellStyle name="Currency 5 3 2 2 2 2" xfId="6186" xr:uid="{1179AE03-D64B-4503-8263-AB9B458AB81A}"/>
    <cellStyle name="Currency 5 3 2 2 2 3" xfId="7174" xr:uid="{3B27BE66-B71D-4992-95B3-8AFF5DCB89B6}"/>
    <cellStyle name="Currency 5 3 2 2 3" xfId="5917" xr:uid="{A011C819-CACC-4E70-8E70-DFF6CB63AAC9}"/>
    <cellStyle name="Currency 5 3 2 2 4" xfId="6010" xr:uid="{5382ECAE-B38B-4DB2-9C68-CE8A5E608CB0}"/>
    <cellStyle name="Currency 5 3 2 3" xfId="4763" xr:uid="{AD46B98D-7543-407B-AD37-B874357598A4}"/>
    <cellStyle name="Currency 5 3 2 3 2" xfId="6142" xr:uid="{5D227942-2E21-48EA-AA4A-E294489177CE}"/>
    <cellStyle name="Currency 5 3 2 3 3" xfId="5815" xr:uid="{8F54C7D1-7594-4267-B320-5825C4242B0A}"/>
    <cellStyle name="Currency 5 3 2 4" xfId="5921" xr:uid="{3A0BC22F-ADA7-481C-94BD-BC45B97B861E}"/>
    <cellStyle name="Currency 5 3 2 5" xfId="5960" xr:uid="{E78C03E3-5535-4328-BCF5-5B3A47A12D12}"/>
    <cellStyle name="Currency 5 3 2 6" xfId="5894" xr:uid="{E92D4CDD-7C29-4558-A598-C47936983980}"/>
    <cellStyle name="Currency 5 3 3" xfId="5812" xr:uid="{DE2B3FBF-240F-4983-825C-F6E2B1DCA276}"/>
    <cellStyle name="Currency 5 3 3 2" xfId="5981" xr:uid="{B433F8ED-4F70-4E00-896B-E3F9B2E56C30}"/>
    <cellStyle name="Currency 5 3 3 2 2" xfId="6952" xr:uid="{6E2A1F96-2296-45E9-A33C-91401C1DB396}"/>
    <cellStyle name="Currency 5 3 3 2 3" xfId="7157" xr:uid="{9BA17ED8-126F-420B-AB5E-0B502EBE6701}"/>
    <cellStyle name="Currency 5 3 3 3" xfId="5952" xr:uid="{12752768-DE2D-4D1A-AF2F-44E4C426669C}"/>
    <cellStyle name="Currency 5 3 3 4" xfId="7042" xr:uid="{7F44FA5D-5E05-4325-ADBA-04F412E2A034}"/>
    <cellStyle name="Currency 5 3 4" xfId="6111" xr:uid="{34F320C5-11AA-4B6C-8809-C396DB4D0176}"/>
    <cellStyle name="Currency 5 3 4 2" xfId="5987" xr:uid="{7A8A2686-F0AD-41A1-A259-356BA58506E9}"/>
    <cellStyle name="Currency 5 3 4 2 2" xfId="6949" xr:uid="{1A1EFD65-2AE8-40AC-9FE7-768C90D524F8}"/>
    <cellStyle name="Currency 5 3 4 2 3" xfId="7142" xr:uid="{037A6542-695B-4260-B0E1-7BD0BD950751}"/>
    <cellStyle name="Currency 5 3 4 3" xfId="6039" xr:uid="{A2FE9946-CDB4-42CE-AF4F-1C56639632B2}"/>
    <cellStyle name="Currency 5 3 4 4" xfId="7069" xr:uid="{40BA802F-D4A0-49AD-BC46-87AA234C931E}"/>
    <cellStyle name="Currency 5 3 5" xfId="5810" xr:uid="{E4A5D93A-D282-4173-8950-F27EB7467653}"/>
    <cellStyle name="Currency 5 3 5 2" xfId="5939" xr:uid="{52B746BC-037B-48D7-B4A0-FE5EF1FE66D5}"/>
    <cellStyle name="Currency 5 3 5 3" xfId="7124" xr:uid="{B9430E3F-508F-454C-B3C5-CDD45CF3B52D}"/>
    <cellStyle name="Currency 5 3 6" xfId="6051" xr:uid="{5D732705-1B4D-40EA-955B-8318B6436300}"/>
    <cellStyle name="Currency 5 3 6 2" xfId="6180" xr:uid="{27B324DE-DCB5-4D50-B79E-DCAD615F3826}"/>
    <cellStyle name="Currency 5 3 6 3" xfId="7088" xr:uid="{BFA25319-C5C5-447C-BCE9-6FE157406BEC}"/>
    <cellStyle name="Currency 5 3 7" xfId="6199" xr:uid="{60581FB7-3D4D-455C-A330-1661FEB3B05C}"/>
    <cellStyle name="Currency 5 3 8" xfId="5966" xr:uid="{C631F6E4-BDEE-4ACC-B7CB-CC436A6A9780}"/>
    <cellStyle name="Currency 5 3 9" xfId="7016" xr:uid="{FFCECAC0-311C-4129-BFF0-2877EC4FDCD0}"/>
    <cellStyle name="Currency 5 4" xfId="4762" xr:uid="{91D568E2-DD1D-468F-B193-B74B42983249}"/>
    <cellStyle name="Currency 5 4 2" xfId="5889" xr:uid="{AFD4C948-252E-4EE7-B297-963135DCBC19}"/>
    <cellStyle name="Currency 5 4 2 2" xfId="6997" xr:uid="{2771410B-2D6E-4C54-9137-E5FD8709BC24}"/>
    <cellStyle name="Currency 5 4 2 2 2" xfId="6953" xr:uid="{559672F1-B134-4D72-A4D6-00BD8CE4C797}"/>
    <cellStyle name="Currency 5 4 2 2 3" xfId="7167" xr:uid="{2FF61501-E87A-436A-B113-A08AEE4F1B32}"/>
    <cellStyle name="Currency 5 4 2 3" xfId="6170" xr:uid="{84FBC69B-B92E-4B54-876B-4F59CB8ADDE9}"/>
    <cellStyle name="Currency 5 4 2 4" xfId="7049" xr:uid="{AB9D4230-F3C0-46C1-A0B8-DDB7A896E734}"/>
    <cellStyle name="Currency 5 4 3" xfId="6198" xr:uid="{EF9FDD05-7C36-441C-ABDF-2BAE8CA0F1CE}"/>
    <cellStyle name="Currency 5 4 3 2" xfId="6954" xr:uid="{E02AAD23-2B81-4378-AAFE-3F1BCACF6EE2}"/>
    <cellStyle name="Currency 5 4 3 3" xfId="7098" xr:uid="{5CAAD992-E519-4B07-8B19-021D7870F093}"/>
    <cellStyle name="Currency 5 4 4" xfId="6134" xr:uid="{CBEA150D-A3E1-4315-BAF1-4733E80B846C}"/>
    <cellStyle name="Currency 5 4 5" xfId="6200" xr:uid="{F5DF9D35-50C6-424C-AAFE-F5C8BBC6528D}"/>
    <cellStyle name="Currency 5 4 6" xfId="6020" xr:uid="{CF09DD90-69D4-45EC-B36E-094124376F71}"/>
    <cellStyle name="Currency 5 5" xfId="5892" xr:uid="{C5738A58-46AE-48C0-B631-75825FE22D99}"/>
    <cellStyle name="Currency 5 5 2" xfId="5836" xr:uid="{162D257A-717D-4F78-BF28-BBEA7D6C8189}"/>
    <cellStyle name="Currency 5 5 2 2" xfId="6990" xr:uid="{E657A645-A7D1-4941-BD4B-AE18F98E568A}"/>
    <cellStyle name="Currency 5 5 2 3" xfId="7149" xr:uid="{E8580B3F-3779-472E-A99C-5594886BAD69}"/>
    <cellStyle name="Currency 5 5 3" xfId="6189" xr:uid="{3C28987C-9585-4C81-80EC-8FC9F6108E80}"/>
    <cellStyle name="Currency 5 5 4" xfId="7035" xr:uid="{98EBEA33-782B-4EE2-B56C-965EDC7DB0BF}"/>
    <cellStyle name="Currency 5 6" xfId="6194" xr:uid="{D179697B-8653-45DB-9F36-3B6DA01AEB52}"/>
    <cellStyle name="Currency 5 6 2" xfId="5990" xr:uid="{6749CAFF-41DA-4681-813D-E0DB296EBC03}"/>
    <cellStyle name="Currency 5 6 2 2" xfId="6045" xr:uid="{862631E9-E002-48CF-95FB-B54E3C3E33F0}"/>
    <cellStyle name="Currency 5 6 2 3" xfId="7133" xr:uid="{51949379-8D4F-408D-A747-0884B911DF49}"/>
    <cellStyle name="Currency 5 6 3" xfId="6139" xr:uid="{B6D0B1BF-3515-49D7-8034-C66D0FBEFEE0}"/>
    <cellStyle name="Currency 5 6 4" xfId="7061" xr:uid="{D6CBFCEC-5246-4525-8E14-E071F12A4849}"/>
    <cellStyle name="Currency 5 7" xfId="5839" xr:uid="{FFDC46BB-ECE8-46DD-9C3B-2A3377780C6F}"/>
    <cellStyle name="Currency 5 7 2" xfId="6973" xr:uid="{96697169-5D4E-4B99-8407-454D56143A1D}"/>
    <cellStyle name="Currency 5 7 3" xfId="7114" xr:uid="{612A329F-FC40-4DD2-9401-A4013C66C5EB}"/>
    <cellStyle name="Currency 5 8" xfId="6161" xr:uid="{52298775-C3C0-404B-A2BB-88223CCBFDC2}"/>
    <cellStyle name="Currency 5 8 2" xfId="5945" xr:uid="{E187289C-A19C-4C7F-8E4A-45E155FF86B2}"/>
    <cellStyle name="Currency 5 8 3" xfId="7078" xr:uid="{48E7937A-FEC0-4642-9408-C3CDF444A379}"/>
    <cellStyle name="Currency 5 9" xfId="5926" xr:uid="{03A9E4C7-426C-4330-9B09-8BA2FC4293A8}"/>
    <cellStyle name="Currency 6" xfId="33" xr:uid="{FB0793AE-3296-4D89-99B0-44D5F28B32F9}"/>
    <cellStyle name="Currency 6 2" xfId="229" xr:uid="{C6E2A6DF-708A-4626-A30D-68D79F880FA1}"/>
    <cellStyle name="Currency 6 2 2" xfId="4637" xr:uid="{A2CB0856-A613-4272-93B8-DC232ABAF41C}"/>
    <cellStyle name="Currency 6 2 2 2" xfId="5691" xr:uid="{E7A09409-CBBE-4D7F-8C67-1636CB96EE2B}"/>
    <cellStyle name="Currency 6 2 3" xfId="5519" xr:uid="{92E2E129-B371-45AF-9996-C287635FE6A5}"/>
    <cellStyle name="Currency 6 3" xfId="4326" xr:uid="{A96D4D58-F06B-427C-9784-A00F59559B57}"/>
    <cellStyle name="Currency 6 3 2" xfId="4441" xr:uid="{C8061F07-A8F8-478B-9AD8-8D8A56854643}"/>
    <cellStyle name="Currency 6 3 2 2" xfId="5750" xr:uid="{92C243CF-02EE-4111-8D3B-1EDAFEB486FF}"/>
    <cellStyle name="Currency 6 3 3" xfId="4722" xr:uid="{457DA861-45E7-483E-A189-F50362926300}"/>
    <cellStyle name="Currency 6 3 3 2" xfId="5317" xr:uid="{51B8292C-FE1A-4B44-8352-A07F27E3E2E8}"/>
    <cellStyle name="Currency 6 3 3 3" xfId="4764" xr:uid="{0498A512-D32C-4E51-B469-93BA8BB6733F}"/>
    <cellStyle name="Currency 6 3 3 4" xfId="5578" xr:uid="{BCBD616D-1696-41AF-A563-703F3BB36DEC}"/>
    <cellStyle name="Currency 6 3 4" xfId="4699" xr:uid="{D31BF589-773A-4CB9-9793-BB407A19BDCF}"/>
    <cellStyle name="Currency 6 4" xfId="4531" xr:uid="{3776A38F-1142-4BCA-9E73-33BBEAFB6201}"/>
    <cellStyle name="Currency 6 4 2" xfId="5636" xr:uid="{70704586-46FA-4F46-A798-B86FFBCC3FAB}"/>
    <cellStyle name="Currency 6 5" xfId="5464" xr:uid="{C6AD9BC6-2698-40A8-B1E8-2C6A40791ECC}"/>
    <cellStyle name="Currency 6 6" xfId="5791" xr:uid="{6B955A6C-B7B1-4D57-9CDB-F06121BDC00C}"/>
    <cellStyle name="Currency 7" xfId="34" xr:uid="{72EA4CA9-8D4D-4EE1-9FB6-C933917AA9A8}"/>
    <cellStyle name="Currency 7 2" xfId="35" xr:uid="{C4636A16-4375-4AAB-B399-8D89DB99E8D5}"/>
    <cellStyle name="Currency 7 2 2" xfId="250" xr:uid="{F071BA94-A0EB-46FC-ADFA-FEECDA118473}"/>
    <cellStyle name="Currency 7 2 2 2" xfId="4638" xr:uid="{F1ABC31D-5295-45EC-AB03-F4741FE2EB76}"/>
    <cellStyle name="Currency 7 2 2 2 2" xfId="5692" xr:uid="{462BBA92-2885-44DF-965E-7A7EBD63AD10}"/>
    <cellStyle name="Currency 7 2 2 3" xfId="5520" xr:uid="{F6662E2D-566C-45C2-A297-520B1016D638}"/>
    <cellStyle name="Currency 7 2 3" xfId="4533" xr:uid="{74AAC5A1-4C7D-4ED5-A1C9-D126032258C6}"/>
    <cellStyle name="Currency 7 2 3 2" xfId="5418" xr:uid="{4682DEAB-B128-4A9E-9B1D-D65593F5C8D3}"/>
    <cellStyle name="Currency 7 2 3 2 2" xfId="5752" xr:uid="{2AF70998-9E80-4D50-9BA5-E8146BE01B44}"/>
    <cellStyle name="Currency 7 2 3 3" xfId="5580" xr:uid="{79539675-8104-4163-93DE-CE76422687C3}"/>
    <cellStyle name="Currency 7 2 4" xfId="5367" xr:uid="{8C52A27C-3C88-45A8-8308-33D9FC1E7D6F}"/>
    <cellStyle name="Currency 7 2 4 2" xfId="5638" xr:uid="{C8A793A5-E661-45CF-BB24-31B7EC0DFAA8}"/>
    <cellStyle name="Currency 7 2 5" xfId="5466" xr:uid="{D3F08CDC-AEAB-421B-94CB-935348B1830F}"/>
    <cellStyle name="Currency 7 3" xfId="230" xr:uid="{1CB41DC7-CB28-4766-8565-49B77229454B}"/>
    <cellStyle name="Currency 7 3 2" xfId="4639" xr:uid="{17921460-A268-4A32-839F-B4F4C4484915}"/>
    <cellStyle name="Currency 7 3 2 2" xfId="5693" xr:uid="{F470342A-7700-42F5-A575-36D07A2C48AC}"/>
    <cellStyle name="Currency 7 3 3" xfId="5521" xr:uid="{AD8721EF-1E17-4784-97EB-186D5E9B81C7}"/>
    <cellStyle name="Currency 7 4" xfId="4442" xr:uid="{281C3A95-5523-4F4C-80AA-DF975FB869B3}"/>
    <cellStyle name="Currency 7 4 2" xfId="5417" xr:uid="{E41520C1-83B0-455C-AC27-82B515E26FD2}"/>
    <cellStyle name="Currency 7 4 2 2" xfId="5751" xr:uid="{2CBAF5AF-7583-430D-8797-A74CA555A076}"/>
    <cellStyle name="Currency 7 4 3" xfId="5579" xr:uid="{BAA37433-8E21-4C64-B147-1275D561524A}"/>
    <cellStyle name="Currency 7 5" xfId="4532" xr:uid="{2E4B5C27-6689-4F46-8FB3-F0C730FB4A1D}"/>
    <cellStyle name="Currency 7 5 2" xfId="5637" xr:uid="{2FBB406A-1DD8-4DF6-BB04-CE60598D8330}"/>
    <cellStyle name="Currency 7 6" xfId="5465" xr:uid="{C9CD467C-568A-4200-9B92-6AC02B19AF09}"/>
    <cellStyle name="Currency 8" xfId="36" xr:uid="{52871D81-FF59-4605-B2D8-9964457161E0}"/>
    <cellStyle name="Currency 8 2" xfId="37" xr:uid="{C9E85FBB-78FF-4AFA-8EEE-21EFFDDE8080}"/>
    <cellStyle name="Currency 8 2 2" xfId="231" xr:uid="{C521B0BC-C439-4C60-8C2E-FEC3D6631F1C}"/>
    <cellStyle name="Currency 8 2 2 2" xfId="4640" xr:uid="{FF1AB018-7520-4C14-B898-A785C57B1982}"/>
    <cellStyle name="Currency 8 2 2 2 2" xfId="5694" xr:uid="{3656EC1D-5A44-46D1-8811-AF0E9B792E1F}"/>
    <cellStyle name="Currency 8 2 2 3" xfId="5522" xr:uid="{58FB81DF-198F-4581-9DD3-216F17438193}"/>
    <cellStyle name="Currency 8 2 3" xfId="4535" xr:uid="{DF14CF68-278E-459C-ADEA-420EAFF984BE}"/>
    <cellStyle name="Currency 8 2 3 2" xfId="5420" xr:uid="{20B7A658-1AEE-4960-A565-4C1E5AB0D043}"/>
    <cellStyle name="Currency 8 2 3 2 2" xfId="5754" xr:uid="{1CD56521-AFD7-40E5-97B7-C438860F7983}"/>
    <cellStyle name="Currency 8 2 3 3" xfId="5582" xr:uid="{AA3323D8-BCC0-432A-9FDC-0311893DB494}"/>
    <cellStyle name="Currency 8 2 4" xfId="5368" xr:uid="{57BEF47F-9CE4-40EE-B57C-54212F5AD77E}"/>
    <cellStyle name="Currency 8 2 4 2" xfId="5640" xr:uid="{8003C7C5-882A-4DAB-8779-F768BD6AAC4D}"/>
    <cellStyle name="Currency 8 2 5" xfId="5468" xr:uid="{7D648F91-EEA4-4E5E-8BAC-29AB08B015BA}"/>
    <cellStyle name="Currency 8 3" xfId="38" xr:uid="{D89D1793-5B37-4187-AA2A-B55E4ED41A88}"/>
    <cellStyle name="Currency 8 3 2" xfId="232" xr:uid="{68E7F8A3-AA9E-4587-8089-A0424B9FEFD4}"/>
    <cellStyle name="Currency 8 3 2 2" xfId="4641" xr:uid="{A1F2AA2A-AACA-4FEA-BCF4-744F64402DE0}"/>
    <cellStyle name="Currency 8 3 2 2 2" xfId="5695" xr:uid="{70664AF8-FD9A-405B-9100-F41070F4D5B2}"/>
    <cellStyle name="Currency 8 3 2 3" xfId="5523" xr:uid="{736AB24B-4A45-4F13-A9A1-BBD6AAAC7607}"/>
    <cellStyle name="Currency 8 3 3" xfId="4536" xr:uid="{3E531840-D157-408C-9CD9-9FB29FEA9326}"/>
    <cellStyle name="Currency 8 3 3 2" xfId="5421" xr:uid="{A9F59C0D-C011-482E-9428-D2A68AE44A7D}"/>
    <cellStyle name="Currency 8 3 3 2 2" xfId="5755" xr:uid="{F660A158-4157-4A24-9B67-F07D58FF22AC}"/>
    <cellStyle name="Currency 8 3 3 3" xfId="5583" xr:uid="{ECC679CC-E8E1-48FD-9379-42647739BECD}"/>
    <cellStyle name="Currency 8 3 4" xfId="5369" xr:uid="{A0210F9D-AA7F-4EC6-8341-5574EABC1A23}"/>
    <cellStyle name="Currency 8 3 4 2" xfId="5641" xr:uid="{22E2CAC2-1E11-47B2-809D-D027A8C5418D}"/>
    <cellStyle name="Currency 8 3 5" xfId="5469" xr:uid="{D88C9A8F-2792-47ED-BF0D-49B5B923D402}"/>
    <cellStyle name="Currency 8 4" xfId="39" xr:uid="{A0B9980F-8B66-4412-B992-4C476DBFE59D}"/>
    <cellStyle name="Currency 8 4 2" xfId="233" xr:uid="{263E638F-4018-4299-B33E-2B9A1D5146A2}"/>
    <cellStyle name="Currency 8 4 2 2" xfId="4642" xr:uid="{CF3EFA5E-64C5-4BA6-AF23-778BF2950AFB}"/>
    <cellStyle name="Currency 8 4 2 2 2" xfId="5696" xr:uid="{619875D2-FBE4-4CEB-9C04-02774B9CE710}"/>
    <cellStyle name="Currency 8 4 2 3" xfId="5524" xr:uid="{A356C412-E621-4491-8653-26CD1C82FE05}"/>
    <cellStyle name="Currency 8 4 3" xfId="4537" xr:uid="{5A69852C-24C6-4FB0-A570-6D39D5515954}"/>
    <cellStyle name="Currency 8 4 3 2" xfId="5422" xr:uid="{0699B59D-84B3-4B5F-A4CE-C178E92743D6}"/>
    <cellStyle name="Currency 8 4 3 2 2" xfId="5756" xr:uid="{D8CF80F4-AEE4-4C86-BAC9-60B99BB88D0A}"/>
    <cellStyle name="Currency 8 4 3 3" xfId="5584" xr:uid="{52C4301A-35EC-4775-8468-BDF1C3948E03}"/>
    <cellStyle name="Currency 8 4 4" xfId="5370" xr:uid="{ACD523ED-CB11-42CF-8B21-E207DA360470}"/>
    <cellStyle name="Currency 8 4 4 2" xfId="5642" xr:uid="{0C91E4CF-921E-4AEB-8CB2-BE96846CC70F}"/>
    <cellStyle name="Currency 8 4 5" xfId="5470" xr:uid="{C41F6DFB-4BAF-46FB-ADD3-009A0D5A5AB1}"/>
    <cellStyle name="Currency 8 5" xfId="234" xr:uid="{CED826AF-5894-4416-AB68-D337AD1BE54B}"/>
    <cellStyle name="Currency 8 5 2" xfId="4643" xr:uid="{64A61F4C-7ABD-4D17-A398-9DE71BE40420}"/>
    <cellStyle name="Currency 8 5 2 2" xfId="5697" xr:uid="{155B7543-A0CB-42D6-A160-ADDDA1097EFB}"/>
    <cellStyle name="Currency 8 5 3" xfId="5525" xr:uid="{7F4719D6-2C9D-4546-98B9-6888F8833EC1}"/>
    <cellStyle name="Currency 8 6" xfId="4443" xr:uid="{ADBD27C2-DC79-4A1B-8D52-8F0021519A73}"/>
    <cellStyle name="Currency 8 6 2" xfId="5419" xr:uid="{5744604D-2213-4413-B868-FADDB9DCD3A0}"/>
    <cellStyle name="Currency 8 6 2 2" xfId="5753" xr:uid="{84B9849E-E1A1-43E3-BE17-3DA6CC69ADA8}"/>
    <cellStyle name="Currency 8 6 3" xfId="5581" xr:uid="{BD64E8E6-245B-4469-9151-C17F0EBBC22F}"/>
    <cellStyle name="Currency 8 7" xfId="4534" xr:uid="{882EE9FF-BD09-45F1-96D4-EBB1739B8771}"/>
    <cellStyle name="Currency 8 7 2" xfId="5639" xr:uid="{800A7853-0CC0-495F-9AC2-E7268DE7BD81}"/>
    <cellStyle name="Currency 8 8" xfId="5467" xr:uid="{AF615644-C989-4770-9CCE-2CC1A957BEC3}"/>
    <cellStyle name="Currency 9" xfId="40" xr:uid="{77DE5D16-BA18-4D47-8244-C78C3DFB5D9E}"/>
    <cellStyle name="Currency 9 2" xfId="41" xr:uid="{A5429E96-111C-4DCB-9A8B-8B719057853F}"/>
    <cellStyle name="Currency 9 2 2" xfId="235" xr:uid="{83D9ED25-09F7-4CFE-9E3A-32A41E50AF04}"/>
    <cellStyle name="Currency 9 2 2 2" xfId="4644" xr:uid="{3957972D-7553-435B-A76A-36036A8D360A}"/>
    <cellStyle name="Currency 9 2 2 2 2" xfId="5698" xr:uid="{338FB904-4994-40F4-A4B2-08BE6BAB69A4}"/>
    <cellStyle name="Currency 9 2 2 3" xfId="5526" xr:uid="{819A4F56-70CF-4354-BA92-20E25F363137}"/>
    <cellStyle name="Currency 9 2 3" xfId="4539" xr:uid="{A8A3E8CE-2660-482A-8358-D32D00D7BEC4}"/>
    <cellStyle name="Currency 9 2 3 2" xfId="5423" xr:uid="{12E4BF0A-CD27-4ACA-9050-0F651D50776C}"/>
    <cellStyle name="Currency 9 2 3 2 2" xfId="5758" xr:uid="{D2C89BCE-F8C8-489D-BFEC-938C5D4C85CD}"/>
    <cellStyle name="Currency 9 2 3 3" xfId="5586" xr:uid="{571E7951-CD6A-407D-BF7C-35C8AAA7FD82}"/>
    <cellStyle name="Currency 9 2 4" xfId="5371" xr:uid="{4761DC8C-B25B-49B1-84DD-0E758E468FF5}"/>
    <cellStyle name="Currency 9 2 4 2" xfId="5644" xr:uid="{95E2D64D-3988-4291-A758-A695F9AF997C}"/>
    <cellStyle name="Currency 9 2 5" xfId="5472" xr:uid="{938DED20-4750-4B2B-B8E4-320183D2A2E5}"/>
    <cellStyle name="Currency 9 3" xfId="42" xr:uid="{58EDFBAB-2DED-40BF-BB50-DDC4F6CA5988}"/>
    <cellStyle name="Currency 9 3 2" xfId="236" xr:uid="{54AF896A-8EB8-4268-B2C4-6EE1FBD4454C}"/>
    <cellStyle name="Currency 9 3 2 2" xfId="4645" xr:uid="{44A66BA6-5CB8-4D4E-84B2-1F8E451B99DE}"/>
    <cellStyle name="Currency 9 3 2 2 2" xfId="5699" xr:uid="{9F4B779C-DA01-4A08-BF3C-CF84AE150515}"/>
    <cellStyle name="Currency 9 3 2 3" xfId="5527" xr:uid="{FE4D87BD-AEC3-4A12-851C-D6712626C991}"/>
    <cellStyle name="Currency 9 3 3" xfId="4540" xr:uid="{F6D3DC2E-8F3C-4C85-B4FF-20044581A842}"/>
    <cellStyle name="Currency 9 3 3 2" xfId="5424" xr:uid="{DFCEC0FC-12EC-4278-8F04-496DFC4BB276}"/>
    <cellStyle name="Currency 9 3 3 2 2" xfId="5759" xr:uid="{AD0E5C8F-63CD-4293-B961-3823ED282429}"/>
    <cellStyle name="Currency 9 3 3 3" xfId="5587" xr:uid="{C9C05DD2-57AB-4E85-9395-14E643606E9B}"/>
    <cellStyle name="Currency 9 3 4" xfId="5372" xr:uid="{D66A6615-441B-4650-9B84-FB014394907C}"/>
    <cellStyle name="Currency 9 3 4 2" xfId="5645" xr:uid="{964844DA-3C0E-4C5A-83D0-E5E6B2B864C9}"/>
    <cellStyle name="Currency 9 3 5" xfId="5473" xr:uid="{9DE3A944-2619-4DCE-A16B-3F5359507A63}"/>
    <cellStyle name="Currency 9 4" xfId="237" xr:uid="{49E2FF35-358F-4C2D-A725-24A5CF3C2F09}"/>
    <cellStyle name="Currency 9 4 2" xfId="4646" xr:uid="{A4CCFD0F-B4B3-438E-A0CA-3004412B9241}"/>
    <cellStyle name="Currency 9 4 2 2" xfId="5700" xr:uid="{407809D2-9D88-4BF4-9041-D7EAC9653C6E}"/>
    <cellStyle name="Currency 9 4 3" xfId="5528" xr:uid="{DAFA572F-26E3-4D18-8AE8-C310892DA81F}"/>
    <cellStyle name="Currency 9 5" xfId="4327" xr:uid="{C6B165F3-49A2-4FB1-9D39-7A1A9156DC6C}"/>
    <cellStyle name="Currency 9 5 2" xfId="4444" xr:uid="{DAB1737B-5E81-4C95-B490-85844ADB3A6B}"/>
    <cellStyle name="Currency 9 5 2 2" xfId="5757" xr:uid="{2DF57F17-77CE-4A2E-8EA9-94C2AAAC8CEF}"/>
    <cellStyle name="Currency 9 5 3" xfId="4723" xr:uid="{9B6CE460-F422-460C-9CC8-4EDC798516CD}"/>
    <cellStyle name="Currency 9 5 3 2" xfId="5585" xr:uid="{4848731A-3722-4447-A08C-FFC20B1C5D14}"/>
    <cellStyle name="Currency 9 5 4" xfId="4700" xr:uid="{9BD4EFEA-CC69-49D1-973A-2B5145BB6978}"/>
    <cellStyle name="Currency 9 6" xfId="4538" xr:uid="{85B84CE7-D740-4792-8496-EF5B71D2893C}"/>
    <cellStyle name="Currency 9 6 2" xfId="5643" xr:uid="{89134073-035B-44FB-A5BC-FDED4BC77F8F}"/>
    <cellStyle name="Currency 9 7" xfId="5471" xr:uid="{7A75D866-22E0-47C1-8916-FD5B0038FE6B}"/>
    <cellStyle name="Currency 9 8" xfId="5792" xr:uid="{593D41FF-F903-4C0F-9A7E-F29ABF8CEC0A}"/>
    <cellStyle name="Hyperlink 2" xfId="6" xr:uid="{6CFFD761-E1C4-4FFC-9C82-FDD569F38491}"/>
    <cellStyle name="Hyperlink 3" xfId="202" xr:uid="{33CD4E3B-E79A-4217-9BD3-8A7AEF1330D9}"/>
    <cellStyle name="Hyperlink 3 2" xfId="4415" xr:uid="{6D0F5367-5D92-4354-98C0-3A23B83F02E4}"/>
    <cellStyle name="Hyperlink 3 3" xfId="4328" xr:uid="{847DE55B-7086-44DC-9B8A-E2EC6AB6EF31}"/>
    <cellStyle name="Hyperlink 4" xfId="4329" xr:uid="{70377635-259C-49C0-8B20-C996941898C1}"/>
    <cellStyle name="Hyperlink 5" xfId="6818" xr:uid="{512BEC8D-6B0D-424F-8D50-7EA2E5E0644F}"/>
    <cellStyle name="Normal" xfId="0" builtinId="0"/>
    <cellStyle name="Normal 10" xfId="43" xr:uid="{DFB38AA0-E398-48F7-ACF9-E7C68471496F}"/>
    <cellStyle name="Normal 10 10" xfId="903" xr:uid="{750F51DA-36AB-4EBA-90C0-495DE29A2910}"/>
    <cellStyle name="Normal 10 10 2" xfId="2508" xr:uid="{D360D167-2F9C-484D-BE92-C19773B216EF}"/>
    <cellStyle name="Normal 10 10 2 2" xfId="4331" xr:uid="{98AE1969-16E9-413E-9ED1-707452CCD7A6}"/>
    <cellStyle name="Normal 10 10 2 2 2" xfId="6866" xr:uid="{A5D69B0B-4DE9-4443-991D-D6A62752AF35}"/>
    <cellStyle name="Normal 10 10 2 3" xfId="4675" xr:uid="{8839DF91-216B-4632-A229-3FBDC491DA6B}"/>
    <cellStyle name="Normal 10 10 3" xfId="2509" xr:uid="{4A75D9E8-EE8B-47A3-97AA-583F5955E132}"/>
    <cellStyle name="Normal 10 10 4" xfId="2510" xr:uid="{176F9824-1259-47A7-ADB0-A08CBE5836C3}"/>
    <cellStyle name="Normal 10 11" xfId="2511" xr:uid="{5C5BF8F4-BCE6-4728-8789-EC0B31961A2D}"/>
    <cellStyle name="Normal 10 11 2" xfId="2512" xr:uid="{C705B82B-EFE3-4064-8BAC-2B55D22AB41F}"/>
    <cellStyle name="Normal 10 11 3" xfId="2513" xr:uid="{F6ADC0A3-B73E-4619-AB67-FE81ED96538A}"/>
    <cellStyle name="Normal 10 11 4" xfId="2514" xr:uid="{380D0A41-083B-49B5-8AB3-4357A32BB261}"/>
    <cellStyle name="Normal 10 12" xfId="2515" xr:uid="{972DB58D-F861-40BE-9483-ED2CD28C222D}"/>
    <cellStyle name="Normal 10 12 2" xfId="2516" xr:uid="{A15A122B-3334-4D4D-8DDB-5EAB3E67BE48}"/>
    <cellStyle name="Normal 10 13" xfId="2517" xr:uid="{C2E00587-533C-4996-8587-67AAC1A19607}"/>
    <cellStyle name="Normal 10 14" xfId="2518" xr:uid="{8F525B89-18B3-4992-88EF-289CD8F78983}"/>
    <cellStyle name="Normal 10 15" xfId="2519" xr:uid="{18A84472-65F9-48E2-A2BA-71CA30138A83}"/>
    <cellStyle name="Normal 10 2" xfId="44" xr:uid="{636E68AB-6B9E-428B-B241-3F743268D205}"/>
    <cellStyle name="Normal 10 2 10" xfId="2520" xr:uid="{97ED2346-B862-446A-8ED0-F20FD9964F60}"/>
    <cellStyle name="Normal 10 2 11" xfId="2521" xr:uid="{879750FE-2A55-4E56-82DC-A8F6666F442F}"/>
    <cellStyle name="Normal 10 2 2" xfId="45" xr:uid="{3B071DC5-1ECB-472B-B915-0D47F7CEF32E}"/>
    <cellStyle name="Normal 10 2 2 2" xfId="46" xr:uid="{B02C9D83-114C-4DFF-B018-95569AB854D4}"/>
    <cellStyle name="Normal 10 2 2 2 2" xfId="238" xr:uid="{BB2A4456-9DF7-48EB-B9D9-E60361AE58BB}"/>
    <cellStyle name="Normal 10 2 2 2 2 2" xfId="454" xr:uid="{67A9FF92-6AFC-49F8-BAEF-A1982E5B8828}"/>
    <cellStyle name="Normal 10 2 2 2 2 2 2" xfId="455" xr:uid="{E28542AC-767A-4F3D-8484-6FEF981C562A}"/>
    <cellStyle name="Normal 10 2 2 2 2 2 2 2" xfId="904" xr:uid="{C26223DD-5C57-4E92-A198-6E5F73A88712}"/>
    <cellStyle name="Normal 10 2 2 2 2 2 2 2 2" xfId="905" xr:uid="{9FF08689-0B55-42C6-BB2E-338E9E30DE8D}"/>
    <cellStyle name="Normal 10 2 2 2 2 2 2 3" xfId="906" xr:uid="{C9500EF7-5915-40DE-AA06-943735D1ABFB}"/>
    <cellStyle name="Normal 10 2 2 2 2 2 2 3 2" xfId="6206" xr:uid="{06837682-144C-4313-B0BA-6F90B16E598A}"/>
    <cellStyle name="Normal 10 2 2 2 2 2 2 4" xfId="6207" xr:uid="{0F5C8CFF-F2F1-4080-9749-5AD957C9DCF2}"/>
    <cellStyle name="Normal 10 2 2 2 2 2 3" xfId="907" xr:uid="{7F09D8A3-C925-4CC7-B3A5-B4609B1099A6}"/>
    <cellStyle name="Normal 10 2 2 2 2 2 3 2" xfId="908" xr:uid="{FD2E7ABE-2FDB-410C-8825-FCC8B1BCAE42}"/>
    <cellStyle name="Normal 10 2 2 2 2 2 4" xfId="909" xr:uid="{C2410196-76AF-48A9-BCBA-D351FCC6EDD8}"/>
    <cellStyle name="Normal 10 2 2 2 2 2 4 2" xfId="6208" xr:uid="{E7124454-831D-41CE-99F5-E75FC5EEDE2C}"/>
    <cellStyle name="Normal 10 2 2 2 2 2 5" xfId="6209" xr:uid="{421250C7-A551-4E3D-9F78-C6AA049B29D7}"/>
    <cellStyle name="Normal 10 2 2 2 2 3" xfId="456" xr:uid="{8714A9C6-4AAC-4911-B891-7511B775A1E5}"/>
    <cellStyle name="Normal 10 2 2 2 2 3 2" xfId="910" xr:uid="{C873F29E-5EEA-4D25-9418-752B90E29259}"/>
    <cellStyle name="Normal 10 2 2 2 2 3 2 2" xfId="911" xr:uid="{07C5C872-1DB4-4629-B7B2-7F0FA1E531F0}"/>
    <cellStyle name="Normal 10 2 2 2 2 3 3" xfId="912" xr:uid="{9BC4A88E-1C69-47F5-8CFF-534E30A5F562}"/>
    <cellStyle name="Normal 10 2 2 2 2 3 3 2" xfId="6210" xr:uid="{64AC4A4B-7824-46FA-ADBC-1EE9E37D7C99}"/>
    <cellStyle name="Normal 10 2 2 2 2 3 4" xfId="2522" xr:uid="{26759CCF-0C9B-4FB8-A056-6E76491BABEA}"/>
    <cellStyle name="Normal 10 2 2 2 2 4" xfId="913" xr:uid="{23DCD213-92E0-4D02-A644-1702AC49AD3E}"/>
    <cellStyle name="Normal 10 2 2 2 2 4 2" xfId="914" xr:uid="{ED664BA0-02EB-46F8-ADE8-F525684DF647}"/>
    <cellStyle name="Normal 10 2 2 2 2 5" xfId="915" xr:uid="{82D130A5-57FE-4E1C-A7DB-6D388EF1CB11}"/>
    <cellStyle name="Normal 10 2 2 2 2 5 2" xfId="6211" xr:uid="{7DE4C7B3-2995-48BF-B44E-EC2A7121E20B}"/>
    <cellStyle name="Normal 10 2 2 2 2 6" xfId="2523" xr:uid="{1BC87DBE-8F97-4C32-AD8F-8AB6BC7736C1}"/>
    <cellStyle name="Normal 10 2 2 2 3" xfId="239" xr:uid="{8278A83D-A9E3-4AEA-AAA7-F80FA6CF530D}"/>
    <cellStyle name="Normal 10 2 2 2 3 2" xfId="457" xr:uid="{7FBDBE0A-CCFB-4DCD-8128-8262CEB488B6}"/>
    <cellStyle name="Normal 10 2 2 2 3 2 2" xfId="458" xr:uid="{DE4FB73C-7FC0-44A4-9B9F-B60204000964}"/>
    <cellStyle name="Normal 10 2 2 2 3 2 2 2" xfId="916" xr:uid="{9292B7E4-22A6-4D63-85C9-4310C3835F7F}"/>
    <cellStyle name="Normal 10 2 2 2 3 2 2 2 2" xfId="917" xr:uid="{3B0ED8CA-5493-4064-857D-189AFEDEDF44}"/>
    <cellStyle name="Normal 10 2 2 2 3 2 2 3" xfId="918" xr:uid="{8A0068DF-B9D6-4866-9FF2-E0AC2A1F2B6B}"/>
    <cellStyle name="Normal 10 2 2 2 3 2 2 3 2" xfId="6212" xr:uid="{86470393-E065-4678-86B4-B7F4FFB0A99A}"/>
    <cellStyle name="Normal 10 2 2 2 3 2 2 4" xfId="6213" xr:uid="{FA123169-6692-449D-92FE-4AB9A8E41465}"/>
    <cellStyle name="Normal 10 2 2 2 3 2 3" xfId="919" xr:uid="{B905031C-FE56-4E57-9A20-6A64AC04C9FD}"/>
    <cellStyle name="Normal 10 2 2 2 3 2 3 2" xfId="920" xr:uid="{43C2E5DD-4E0D-4E67-9F96-B054254796F8}"/>
    <cellStyle name="Normal 10 2 2 2 3 2 4" xfId="921" xr:uid="{E718D7F0-EBF7-4EA4-95EF-785179BCB179}"/>
    <cellStyle name="Normal 10 2 2 2 3 2 4 2" xfId="6214" xr:uid="{FC711698-E4FD-45C1-854A-52B25F701EEA}"/>
    <cellStyle name="Normal 10 2 2 2 3 2 5" xfId="6215" xr:uid="{58A47960-2C11-46EE-BDFA-F92BF666567B}"/>
    <cellStyle name="Normal 10 2 2 2 3 3" xfId="459" xr:uid="{B08BA5D3-C520-4A16-BCB0-8B495AE5E965}"/>
    <cellStyle name="Normal 10 2 2 2 3 3 2" xfId="922" xr:uid="{95793596-72B8-4D95-9688-01CCC00E64EA}"/>
    <cellStyle name="Normal 10 2 2 2 3 3 2 2" xfId="923" xr:uid="{559D5539-E565-4177-B449-2FFE0755CE5A}"/>
    <cellStyle name="Normal 10 2 2 2 3 3 3" xfId="924" xr:uid="{4445F30E-63E8-4294-9893-AFD9732D7834}"/>
    <cellStyle name="Normal 10 2 2 2 3 3 3 2" xfId="6216" xr:uid="{D2E41765-F929-475B-8090-1BD3E72B4500}"/>
    <cellStyle name="Normal 10 2 2 2 3 3 4" xfId="6217" xr:uid="{AB3F4146-C7CD-4DB7-8F1D-E8F54F22258B}"/>
    <cellStyle name="Normal 10 2 2 2 3 4" xfId="925" xr:uid="{55BD02E9-5A41-4953-B05F-0F5CBF582DF6}"/>
    <cellStyle name="Normal 10 2 2 2 3 4 2" xfId="926" xr:uid="{5B18F604-8DA8-4D90-92E3-B789E2DDBD3C}"/>
    <cellStyle name="Normal 10 2 2 2 3 5" xfId="927" xr:uid="{E5D42B73-36C9-494C-B933-41270D5A4E19}"/>
    <cellStyle name="Normal 10 2 2 2 3 5 2" xfId="6218" xr:uid="{984938EE-374C-43C5-85CF-16A3B310FEE8}"/>
    <cellStyle name="Normal 10 2 2 2 3 6" xfId="6219" xr:uid="{AF8B1DFB-05D5-4C02-A6F6-E4B2C48D7423}"/>
    <cellStyle name="Normal 10 2 2 2 4" xfId="460" xr:uid="{F06607E8-35D0-493E-9A7B-B88FEFD9D367}"/>
    <cellStyle name="Normal 10 2 2 2 4 2" xfId="461" xr:uid="{D1B0A8B3-9D45-4360-8A9D-C78F6F85EAF8}"/>
    <cellStyle name="Normal 10 2 2 2 4 2 2" xfId="928" xr:uid="{A56A5D51-99D2-41FC-B2D9-576A819B09CE}"/>
    <cellStyle name="Normal 10 2 2 2 4 2 2 2" xfId="929" xr:uid="{917D9E0E-7AAB-4FAB-8A66-57552BB88D6E}"/>
    <cellStyle name="Normal 10 2 2 2 4 2 3" xfId="930" xr:uid="{F75F7AAA-67E8-4E55-AC85-4F76FFAFA7E7}"/>
    <cellStyle name="Normal 10 2 2 2 4 2 3 2" xfId="6220" xr:uid="{BEC50DD6-E581-4020-8438-BE69DC7F8D6B}"/>
    <cellStyle name="Normal 10 2 2 2 4 2 4" xfId="6221" xr:uid="{5A5A4C77-6B53-4A69-AEEF-DEAED72A8600}"/>
    <cellStyle name="Normal 10 2 2 2 4 3" xfId="931" xr:uid="{30A0C03D-BF68-4A96-9E19-E20F253E10FD}"/>
    <cellStyle name="Normal 10 2 2 2 4 3 2" xfId="932" xr:uid="{28173DFE-907E-426C-AD42-5E9EEC476535}"/>
    <cellStyle name="Normal 10 2 2 2 4 4" xfId="933" xr:uid="{D420096E-F26D-487E-B8AD-1F60AC7766DB}"/>
    <cellStyle name="Normal 10 2 2 2 4 4 2" xfId="6222" xr:uid="{AEE01288-6DF0-4CFB-9A7B-155EE95FD305}"/>
    <cellStyle name="Normal 10 2 2 2 4 5" xfId="6223" xr:uid="{CDA57340-4707-47AF-B8B6-6C7DAAD31036}"/>
    <cellStyle name="Normal 10 2 2 2 5" xfId="462" xr:uid="{6661D01F-0B9D-4B95-A12E-0C3ED0C827D3}"/>
    <cellStyle name="Normal 10 2 2 2 5 2" xfId="934" xr:uid="{5194A574-CB88-4310-8608-9394D96C6F05}"/>
    <cellStyle name="Normal 10 2 2 2 5 2 2" xfId="935" xr:uid="{51A2CDE6-7306-4879-989B-27749A55A1B7}"/>
    <cellStyle name="Normal 10 2 2 2 5 3" xfId="936" xr:uid="{94EEF41C-FA64-4D3D-9B13-C4122BBED249}"/>
    <cellStyle name="Normal 10 2 2 2 5 3 2" xfId="6224" xr:uid="{43F5C85A-FD93-4F85-8B15-DCB203F149E0}"/>
    <cellStyle name="Normal 10 2 2 2 5 4" xfId="2524" xr:uid="{9C5F9941-8143-4037-8F4C-3F3ADE734273}"/>
    <cellStyle name="Normal 10 2 2 2 6" xfId="937" xr:uid="{9585DF22-0629-4A4E-9E73-6D439891B04F}"/>
    <cellStyle name="Normal 10 2 2 2 6 2" xfId="938" xr:uid="{BBAB591B-E498-44EB-A053-757986973004}"/>
    <cellStyle name="Normal 10 2 2 2 7" xfId="939" xr:uid="{01E50529-4ADE-403C-A173-71CDE7747291}"/>
    <cellStyle name="Normal 10 2 2 2 7 2" xfId="6225" xr:uid="{BA475747-F6C7-4C81-8F72-86292CEEEDB4}"/>
    <cellStyle name="Normal 10 2 2 2 8" xfId="2525" xr:uid="{0723E8ED-FFE0-4BBA-8310-8AD016FB4358}"/>
    <cellStyle name="Normal 10 2 2 3" xfId="240" xr:uid="{2BE7D296-0777-4B28-9305-7CE66609B12E}"/>
    <cellStyle name="Normal 10 2 2 3 2" xfId="463" xr:uid="{1E780859-7309-4BF7-9753-B314770EBDB2}"/>
    <cellStyle name="Normal 10 2 2 3 2 2" xfId="464" xr:uid="{0F246AD5-BE83-4EC7-9A4C-25687F5C714E}"/>
    <cellStyle name="Normal 10 2 2 3 2 2 2" xfId="940" xr:uid="{4C3880C2-CDBB-4452-BED8-21049F67B352}"/>
    <cellStyle name="Normal 10 2 2 3 2 2 2 2" xfId="941" xr:uid="{DAFF7342-945F-42F6-8291-716B514C5D07}"/>
    <cellStyle name="Normal 10 2 2 3 2 2 3" xfId="942" xr:uid="{603C04A6-807B-4E92-AC07-3DEEF9F1212E}"/>
    <cellStyle name="Normal 10 2 2 3 2 2 3 2" xfId="6226" xr:uid="{61E90AD6-A5CA-45B8-A289-D59C6189AB33}"/>
    <cellStyle name="Normal 10 2 2 3 2 2 4" xfId="6227" xr:uid="{6BBE5582-0187-4336-85BE-8BEDD1A5B25E}"/>
    <cellStyle name="Normal 10 2 2 3 2 3" xfId="943" xr:uid="{346523B8-63A1-4DCF-9D5B-EF2A1787AC29}"/>
    <cellStyle name="Normal 10 2 2 3 2 3 2" xfId="944" xr:uid="{E4B00C97-66A1-406C-A2D1-DA928E01F904}"/>
    <cellStyle name="Normal 10 2 2 3 2 4" xfId="945" xr:uid="{6F91657D-E041-4E01-B978-AB8204F69F6F}"/>
    <cellStyle name="Normal 10 2 2 3 2 4 2" xfId="6228" xr:uid="{B98A4AA9-A54B-4945-8655-6F7CD7AD15EA}"/>
    <cellStyle name="Normal 10 2 2 3 2 5" xfId="6229" xr:uid="{233EFB37-6BF0-4726-89EB-533163B78D84}"/>
    <cellStyle name="Normal 10 2 2 3 3" xfId="465" xr:uid="{01C1A085-3837-435F-A530-7CC181BEDC1F}"/>
    <cellStyle name="Normal 10 2 2 3 3 2" xfId="946" xr:uid="{74D92B9D-363B-4785-A053-A63F4B35BA84}"/>
    <cellStyle name="Normal 10 2 2 3 3 2 2" xfId="947" xr:uid="{08672FA2-85D1-4F28-9419-B117231694ED}"/>
    <cellStyle name="Normal 10 2 2 3 3 3" xfId="948" xr:uid="{087871EA-7B1D-4DEE-97DA-80286D4FCC00}"/>
    <cellStyle name="Normal 10 2 2 3 3 3 2" xfId="6230" xr:uid="{DE770478-9620-4BC1-B562-298DD4913E75}"/>
    <cellStyle name="Normal 10 2 2 3 3 4" xfId="2526" xr:uid="{828DD4D8-435A-4AA8-8CC7-4ECA13662D4C}"/>
    <cellStyle name="Normal 10 2 2 3 4" xfId="949" xr:uid="{3AA1DB04-2A40-4DC8-A0CF-95B0C47EC8EC}"/>
    <cellStyle name="Normal 10 2 2 3 4 2" xfId="950" xr:uid="{48B8214B-066B-4F59-B606-6342E1BC2B63}"/>
    <cellStyle name="Normal 10 2 2 3 5" xfId="951" xr:uid="{B7EA5A29-9349-475A-804F-92D8E47BA19F}"/>
    <cellStyle name="Normal 10 2 2 3 5 2" xfId="6231" xr:uid="{56A30B7F-7B71-47F0-AFA1-DF75AD86B799}"/>
    <cellStyle name="Normal 10 2 2 3 6" xfId="2527" xr:uid="{CA4F306D-C428-422F-8C26-823F2D1C100B}"/>
    <cellStyle name="Normal 10 2 2 4" xfId="241" xr:uid="{F5182673-0C8C-431F-B048-63D2D338DF91}"/>
    <cellStyle name="Normal 10 2 2 4 2" xfId="466" xr:uid="{499E3A31-0CED-46AC-B591-131AB990992D}"/>
    <cellStyle name="Normal 10 2 2 4 2 2" xfId="467" xr:uid="{93550213-C009-4D7C-A987-093D53B2BEDF}"/>
    <cellStyle name="Normal 10 2 2 4 2 2 2" xfId="952" xr:uid="{A406529A-EA56-457A-A30A-2CBC243D798D}"/>
    <cellStyle name="Normal 10 2 2 4 2 2 2 2" xfId="953" xr:uid="{AE9B3D1F-38CE-4864-8B62-7A1267AE3C4D}"/>
    <cellStyle name="Normal 10 2 2 4 2 2 3" xfId="954" xr:uid="{20BA9672-7BE8-4CEA-8C61-BCB14907DF0C}"/>
    <cellStyle name="Normal 10 2 2 4 2 2 3 2" xfId="6232" xr:uid="{4165DF28-7C74-4FD6-A43D-3E899649AABF}"/>
    <cellStyle name="Normal 10 2 2 4 2 2 4" xfId="6233" xr:uid="{27A6C025-CD93-40D8-9475-467750EE35BC}"/>
    <cellStyle name="Normal 10 2 2 4 2 3" xfId="955" xr:uid="{D8ADC4AB-64E5-4B7D-8CC2-C5AC2178CF8E}"/>
    <cellStyle name="Normal 10 2 2 4 2 3 2" xfId="956" xr:uid="{48D13EF4-FBDA-4FA8-9AB6-C5ACF08BE52D}"/>
    <cellStyle name="Normal 10 2 2 4 2 4" xfId="957" xr:uid="{3CDB0A3A-ECC1-40BD-B817-61BDFE6C3CBA}"/>
    <cellStyle name="Normal 10 2 2 4 2 4 2" xfId="6234" xr:uid="{10B9A432-4D9A-41A8-B99C-A227F3DF2FA9}"/>
    <cellStyle name="Normal 10 2 2 4 2 5" xfId="6235" xr:uid="{BE12A939-EE99-41FA-A2A1-02C8EB9135E6}"/>
    <cellStyle name="Normal 10 2 2 4 3" xfId="468" xr:uid="{57D816DB-C458-46FE-BFC1-FE4C94D9C963}"/>
    <cellStyle name="Normal 10 2 2 4 3 2" xfId="958" xr:uid="{17210B1D-DF85-421B-A43B-6E96C663CEDD}"/>
    <cellStyle name="Normal 10 2 2 4 3 2 2" xfId="959" xr:uid="{8C0C7375-0270-483E-B257-B4204D2846F1}"/>
    <cellStyle name="Normal 10 2 2 4 3 3" xfId="960" xr:uid="{24B26277-ABED-4C04-AB77-1AEF036B9A2D}"/>
    <cellStyle name="Normal 10 2 2 4 3 3 2" xfId="6236" xr:uid="{E972488D-B792-4F69-848D-7B558F078386}"/>
    <cellStyle name="Normal 10 2 2 4 3 4" xfId="6237" xr:uid="{2824604F-58BC-4D82-8A5A-81881C62F71C}"/>
    <cellStyle name="Normal 10 2 2 4 4" xfId="961" xr:uid="{5B647E67-E2F5-436C-9B84-A61B9F3B1571}"/>
    <cellStyle name="Normal 10 2 2 4 4 2" xfId="962" xr:uid="{62868EEE-54A7-4ED1-AA7E-6BEE41E5CD6D}"/>
    <cellStyle name="Normal 10 2 2 4 5" xfId="963" xr:uid="{B9845557-E6F1-4E5C-975D-E09375935181}"/>
    <cellStyle name="Normal 10 2 2 4 5 2" xfId="6238" xr:uid="{46D50B74-663E-4FEC-82BA-A96E93BC9CBE}"/>
    <cellStyle name="Normal 10 2 2 4 6" xfId="6239" xr:uid="{194158DB-12BC-482D-84F8-34921C4F8399}"/>
    <cellStyle name="Normal 10 2 2 5" xfId="242" xr:uid="{DD92AC00-57F3-4518-A63C-886BEF6C1097}"/>
    <cellStyle name="Normal 10 2 2 5 2" xfId="469" xr:uid="{F4BF6637-19F0-4C5B-B21C-4DA4C058D8A6}"/>
    <cellStyle name="Normal 10 2 2 5 2 2" xfId="964" xr:uid="{7DF2BD50-3688-4295-A260-9148059EC89A}"/>
    <cellStyle name="Normal 10 2 2 5 2 2 2" xfId="965" xr:uid="{69E3FD3E-2A91-43FE-828C-1A7DFC715597}"/>
    <cellStyle name="Normal 10 2 2 5 2 3" xfId="966" xr:uid="{D472CB02-A7DA-4A29-B63D-786A175DA179}"/>
    <cellStyle name="Normal 10 2 2 5 2 3 2" xfId="6240" xr:uid="{E874F9D7-7001-4117-99AF-66681586187E}"/>
    <cellStyle name="Normal 10 2 2 5 2 4" xfId="6241" xr:uid="{0983ED50-A236-4DF0-8F24-CD93B577079C}"/>
    <cellStyle name="Normal 10 2 2 5 3" xfId="967" xr:uid="{93E85E58-FD58-45DF-978A-2A4369E73BA8}"/>
    <cellStyle name="Normal 10 2 2 5 3 2" xfId="968" xr:uid="{2B94E0B0-EFB9-42E5-9CBD-23BE6ED32451}"/>
    <cellStyle name="Normal 10 2 2 5 4" xfId="969" xr:uid="{3316FDD2-28EF-4D46-BA3A-2415686B33B0}"/>
    <cellStyle name="Normal 10 2 2 5 4 2" xfId="6242" xr:uid="{6E60AD2A-7774-4792-8AEA-631A13E218D6}"/>
    <cellStyle name="Normal 10 2 2 5 5" xfId="6243" xr:uid="{8A49371D-F533-4514-986A-035FD7D7CC9A}"/>
    <cellStyle name="Normal 10 2 2 6" xfId="470" xr:uid="{4FDDBDA0-EA13-4C90-BD8C-68ECD9BA9B02}"/>
    <cellStyle name="Normal 10 2 2 6 2" xfId="970" xr:uid="{FE87067F-C2C1-4BA2-B794-DE534E314D0E}"/>
    <cellStyle name="Normal 10 2 2 6 2 2" xfId="971" xr:uid="{47ADD1AC-FF98-40FE-97C5-3CF4F66CF08F}"/>
    <cellStyle name="Normal 10 2 2 6 2 3" xfId="4333" xr:uid="{E221D844-1D22-4665-BA05-A3640E675EEE}"/>
    <cellStyle name="Normal 10 2 2 6 3" xfId="972" xr:uid="{0332BCAD-97EF-46B2-BFD8-706D819FEDC2}"/>
    <cellStyle name="Normal 10 2 2 6 3 2" xfId="6244" xr:uid="{1109019B-0DC5-455E-9926-CF2E738AFF46}"/>
    <cellStyle name="Normal 10 2 2 6 4" xfId="2528" xr:uid="{2FD2B248-F988-428A-B2F0-B3E0AEF963CF}"/>
    <cellStyle name="Normal 10 2 2 6 4 2" xfId="4564" xr:uid="{5369736C-2487-4C2F-999C-11605782BC75}"/>
    <cellStyle name="Normal 10 2 2 6 4 3" xfId="4676" xr:uid="{77D1F893-D372-419B-A8A5-48B221139C17}"/>
    <cellStyle name="Normal 10 2 2 6 4 4" xfId="4602" xr:uid="{4BFD4CE6-C6C0-4FC4-ADF7-4DABDC7FB54B}"/>
    <cellStyle name="Normal 10 2 2 7" xfId="973" xr:uid="{802E4F6C-9DD9-423C-99B7-55DAF3C3165E}"/>
    <cellStyle name="Normal 10 2 2 7 2" xfId="974" xr:uid="{31B5B97D-B568-43A7-A3AC-4A77AEA497D5}"/>
    <cellStyle name="Normal 10 2 2 8" xfId="975" xr:uid="{562F4650-C108-43FA-A3CD-462A955E3A7E}"/>
    <cellStyle name="Normal 10 2 2 8 2" xfId="6245" xr:uid="{57801FA4-423C-4D56-9444-EF44D8155215}"/>
    <cellStyle name="Normal 10 2 2 9" xfId="2529" xr:uid="{A9AC279C-DBD9-40AE-8019-6F16FB5CE5C4}"/>
    <cellStyle name="Normal 10 2 3" xfId="47" xr:uid="{B21772B7-E07B-44A5-ADC3-FD2E24DDB1D9}"/>
    <cellStyle name="Normal 10 2 3 2" xfId="48" xr:uid="{68727E94-79E0-4547-90DF-300BD32A29D4}"/>
    <cellStyle name="Normal 10 2 3 2 2" xfId="471" xr:uid="{CBB8B6EF-6560-4CF3-8984-BAA99D0BC20D}"/>
    <cellStyle name="Normal 10 2 3 2 2 2" xfId="472" xr:uid="{48768AFB-8A0E-4D0E-B66C-E5A751CB86E8}"/>
    <cellStyle name="Normal 10 2 3 2 2 2 2" xfId="976" xr:uid="{E11A296E-EA35-4BDE-AADD-CAFD70B13757}"/>
    <cellStyle name="Normal 10 2 3 2 2 2 2 2" xfId="977" xr:uid="{2B62E4A1-C846-463A-9B08-76581554A896}"/>
    <cellStyle name="Normal 10 2 3 2 2 2 3" xfId="978" xr:uid="{6A6E1280-D92F-475D-9C5F-F5F371C40CC5}"/>
    <cellStyle name="Normal 10 2 3 2 2 2 3 2" xfId="6246" xr:uid="{876087D2-0BCD-4E13-B0AD-DC9774663860}"/>
    <cellStyle name="Normal 10 2 3 2 2 2 4" xfId="6247" xr:uid="{4BCBE4EC-AE23-45E8-8E78-A042300E9D11}"/>
    <cellStyle name="Normal 10 2 3 2 2 3" xfId="979" xr:uid="{C37E44F0-C3C3-4F94-A934-FBF816A3BBC3}"/>
    <cellStyle name="Normal 10 2 3 2 2 3 2" xfId="980" xr:uid="{C3EDAB16-BDEC-406F-B648-B533D9047E4F}"/>
    <cellStyle name="Normal 10 2 3 2 2 4" xfId="981" xr:uid="{31D7B34B-E5E8-4B8B-88BD-4F3CBDD83AF5}"/>
    <cellStyle name="Normal 10 2 3 2 2 4 2" xfId="6248" xr:uid="{AEF8DD0E-34D4-4727-BDF3-6E6CC830B3A9}"/>
    <cellStyle name="Normal 10 2 3 2 2 5" xfId="6249" xr:uid="{DAAB91B4-6768-4B72-99E7-98939208DC26}"/>
    <cellStyle name="Normal 10 2 3 2 3" xfId="473" xr:uid="{FF824942-5C90-49E6-A409-9F00A7137183}"/>
    <cellStyle name="Normal 10 2 3 2 3 2" xfId="982" xr:uid="{AAEE87D4-1DDB-458D-BBE0-077BF1D2D2B0}"/>
    <cellStyle name="Normal 10 2 3 2 3 2 2" xfId="983" xr:uid="{41D96A8C-E8D4-41DF-9412-732129720F73}"/>
    <cellStyle name="Normal 10 2 3 2 3 3" xfId="984" xr:uid="{94FB9A75-D8A8-4D1F-91F4-CF57157AE1B3}"/>
    <cellStyle name="Normal 10 2 3 2 3 3 2" xfId="6250" xr:uid="{EEBF8F32-7ED3-47A7-BE7A-68EF7BE7CB06}"/>
    <cellStyle name="Normal 10 2 3 2 3 4" xfId="2530" xr:uid="{F75A7624-108B-40FA-9CF5-9746ACDC3A7C}"/>
    <cellStyle name="Normal 10 2 3 2 4" xfId="985" xr:uid="{B7AD5E80-014A-4DBB-BD0D-4B0F8E421F27}"/>
    <cellStyle name="Normal 10 2 3 2 4 2" xfId="986" xr:uid="{24677780-CC3E-4A20-8D0F-A376FFFA9F90}"/>
    <cellStyle name="Normal 10 2 3 2 5" xfId="987" xr:uid="{E24A9FEF-5597-401D-B6D3-FF0C4A84C3AE}"/>
    <cellStyle name="Normal 10 2 3 2 5 2" xfId="6251" xr:uid="{5E208751-CD11-4514-AD53-CFAAEBF259CF}"/>
    <cellStyle name="Normal 10 2 3 2 6" xfId="2531" xr:uid="{A34DEFDF-5552-44D9-9A87-F2C738E82E1D}"/>
    <cellStyle name="Normal 10 2 3 3" xfId="243" xr:uid="{DDF05190-483B-49F7-8AFA-204E42F00F8D}"/>
    <cellStyle name="Normal 10 2 3 3 2" xfId="474" xr:uid="{550AA94F-9CD3-4FBD-BA11-EADDE6B89993}"/>
    <cellStyle name="Normal 10 2 3 3 2 2" xfId="475" xr:uid="{0C167293-D534-452D-A84E-404FA222A5A4}"/>
    <cellStyle name="Normal 10 2 3 3 2 2 2" xfId="988" xr:uid="{71957319-205F-4D77-A730-A7AE262EDE1D}"/>
    <cellStyle name="Normal 10 2 3 3 2 2 2 2" xfId="989" xr:uid="{5A3DF765-5794-4763-8E8F-591E5726DAAF}"/>
    <cellStyle name="Normal 10 2 3 3 2 2 3" xfId="990" xr:uid="{7CF00741-C4A0-407E-9EA0-537BAEC3D7A3}"/>
    <cellStyle name="Normal 10 2 3 3 2 2 3 2" xfId="6252" xr:uid="{8F2CEB77-57B4-4C52-BD46-B63F9C8E26B3}"/>
    <cellStyle name="Normal 10 2 3 3 2 2 4" xfId="6253" xr:uid="{75F593FA-65D1-497B-94ED-ABECE8D664BE}"/>
    <cellStyle name="Normal 10 2 3 3 2 3" xfId="991" xr:uid="{D9CAB86E-755D-4AA8-81D2-B6DFA5E31DCC}"/>
    <cellStyle name="Normal 10 2 3 3 2 3 2" xfId="992" xr:uid="{6F0EF18C-D966-4ADB-8BFE-DA789D1BE65F}"/>
    <cellStyle name="Normal 10 2 3 3 2 4" xfId="993" xr:uid="{EE2AFC4B-9386-4A28-A3C6-E687BC510A5A}"/>
    <cellStyle name="Normal 10 2 3 3 2 4 2" xfId="6254" xr:uid="{ADEBD288-C26D-4217-97B6-827F72BA3C55}"/>
    <cellStyle name="Normal 10 2 3 3 2 5" xfId="6255" xr:uid="{4CD7CA98-B830-4FE7-826D-A756FBC85096}"/>
    <cellStyle name="Normal 10 2 3 3 3" xfId="476" xr:uid="{D5BDF61A-A76E-4EDF-A7D7-B5BF2186FE40}"/>
    <cellStyle name="Normal 10 2 3 3 3 2" xfId="994" xr:uid="{5EB5FB76-F3CF-4102-8309-7B1D404A9D22}"/>
    <cellStyle name="Normal 10 2 3 3 3 2 2" xfId="995" xr:uid="{07BBED6D-BB56-4FE0-8FDD-06D3FC89A7E3}"/>
    <cellStyle name="Normal 10 2 3 3 3 3" xfId="996" xr:uid="{4B02A71E-399E-4036-98A7-BB09CC6F31BB}"/>
    <cellStyle name="Normal 10 2 3 3 3 3 2" xfId="6256" xr:uid="{3CA81D53-F7FC-4517-A80B-5ADCEEDFC42A}"/>
    <cellStyle name="Normal 10 2 3 3 3 4" xfId="6257" xr:uid="{E95FB89F-6C03-4E63-9819-93B90C6B1087}"/>
    <cellStyle name="Normal 10 2 3 3 4" xfId="997" xr:uid="{A9DAD73A-4E63-4863-BA89-275D89C75DE5}"/>
    <cellStyle name="Normal 10 2 3 3 4 2" xfId="998" xr:uid="{4EA0EA8A-5CCF-4A5F-8E8C-226E3F7BE47C}"/>
    <cellStyle name="Normal 10 2 3 3 5" xfId="999" xr:uid="{65AB276C-3097-4594-A5AF-681AE587ECCB}"/>
    <cellStyle name="Normal 10 2 3 3 5 2" xfId="6258" xr:uid="{35CDE7E8-348E-4149-AD07-9CC273BAC1D6}"/>
    <cellStyle name="Normal 10 2 3 3 6" xfId="6259" xr:uid="{1A97B381-82C5-45AC-B230-A9CBCE6DC03F}"/>
    <cellStyle name="Normal 10 2 3 4" xfId="244" xr:uid="{C2A54F82-31D8-4722-B336-62210C3C76DC}"/>
    <cellStyle name="Normal 10 2 3 4 2" xfId="477" xr:uid="{F5178ED1-5C69-4330-A5FA-4EB3CD236AF7}"/>
    <cellStyle name="Normal 10 2 3 4 2 2" xfId="1000" xr:uid="{AC2ED833-1D75-4432-9170-B770E82AF8CA}"/>
    <cellStyle name="Normal 10 2 3 4 2 2 2" xfId="1001" xr:uid="{99F9A8FA-8A7E-4B76-98C3-8ED28B37CBCD}"/>
    <cellStyle name="Normal 10 2 3 4 2 3" xfId="1002" xr:uid="{3B62E7FB-02A7-4364-A6E1-10F3C2ACAABD}"/>
    <cellStyle name="Normal 10 2 3 4 2 3 2" xfId="6260" xr:uid="{DC81C9AC-085C-43EF-8DC9-F4C8340D91FC}"/>
    <cellStyle name="Normal 10 2 3 4 2 4" xfId="6261" xr:uid="{8CCCEB53-12E4-4B33-8EBC-26B17FE2B146}"/>
    <cellStyle name="Normal 10 2 3 4 3" xfId="1003" xr:uid="{B869222B-FF8A-4DE6-ABBF-9A9BD5BB3263}"/>
    <cellStyle name="Normal 10 2 3 4 3 2" xfId="1004" xr:uid="{DAD85070-C8C9-41F8-A3A8-C1EA212E2608}"/>
    <cellStyle name="Normal 10 2 3 4 4" xfId="1005" xr:uid="{79241E0E-BFFA-4AC8-8A8F-D1AA2B8C0A45}"/>
    <cellStyle name="Normal 10 2 3 4 4 2" xfId="6262" xr:uid="{86078A40-C32D-447E-BE76-29251395D3BB}"/>
    <cellStyle name="Normal 10 2 3 4 5" xfId="6263" xr:uid="{5EC7B36A-21E9-45B5-A64C-0DA9A7B549E6}"/>
    <cellStyle name="Normal 10 2 3 5" xfId="478" xr:uid="{34A791E4-7FB4-43C2-AD9D-2CF9F80FE927}"/>
    <cellStyle name="Normal 10 2 3 5 2" xfId="1006" xr:uid="{8753BF43-77D8-4F04-99DF-47E713127661}"/>
    <cellStyle name="Normal 10 2 3 5 2 2" xfId="1007" xr:uid="{4A0CB9D3-138F-4A1D-AD97-413EF667B401}"/>
    <cellStyle name="Normal 10 2 3 5 2 3" xfId="4334" xr:uid="{3BCB78C1-DD3E-47FE-A7A3-FB5DF1DCA7C8}"/>
    <cellStyle name="Normal 10 2 3 5 2 3 2" xfId="6868" xr:uid="{CE602394-426B-4CE5-BE71-06BEDE2CA505}"/>
    <cellStyle name="Normal 10 2 3 5 3" xfId="1008" xr:uid="{3329A04D-0F15-433A-9383-ED1E73D7BA26}"/>
    <cellStyle name="Normal 10 2 3 5 3 2" xfId="6264" xr:uid="{019D9386-21AB-4197-B1C5-73C120CACF65}"/>
    <cellStyle name="Normal 10 2 3 5 4" xfId="2532" xr:uid="{951FE210-C49D-4F5A-8484-06C11B77BBA4}"/>
    <cellStyle name="Normal 10 2 3 5 4 2" xfId="4565" xr:uid="{E5717FA1-1157-4EF2-9242-6D3B5C35E95C}"/>
    <cellStyle name="Normal 10 2 3 5 4 3" xfId="4677" xr:uid="{D1F17710-D7C3-49FB-AEAC-CA772573FA52}"/>
    <cellStyle name="Normal 10 2 3 5 4 4" xfId="4603" xr:uid="{D09595B5-6BE8-4679-AEB3-67B2F4C2CAEB}"/>
    <cellStyle name="Normal 10 2 3 6" xfId="1009" xr:uid="{E870384D-6882-4018-9D3A-7191F84148BE}"/>
    <cellStyle name="Normal 10 2 3 6 2" xfId="1010" xr:uid="{4E3F25A4-36A6-4676-907F-53F73299FAC6}"/>
    <cellStyle name="Normal 10 2 3 7" xfId="1011" xr:uid="{84766632-6E46-4820-A644-CBEA31B33692}"/>
    <cellStyle name="Normal 10 2 3 7 2" xfId="6265" xr:uid="{E4E2D2E1-BB5A-4041-95DF-0192CEE251E3}"/>
    <cellStyle name="Normal 10 2 3 8" xfId="2533" xr:uid="{1384F453-6ABE-4F84-92A4-F0AC58B6F6A6}"/>
    <cellStyle name="Normal 10 2 4" xfId="49" xr:uid="{B3FA5BF4-9942-4DE8-8B0C-CF3C35FC4AD3}"/>
    <cellStyle name="Normal 10 2 4 2" xfId="429" xr:uid="{B0673F12-7BA2-468A-A9AE-FB369B9AC9E8}"/>
    <cellStyle name="Normal 10 2 4 2 2" xfId="479" xr:uid="{E9F9372B-029B-4A57-8952-6114D83AF309}"/>
    <cellStyle name="Normal 10 2 4 2 2 2" xfId="1012" xr:uid="{8A3EF9E5-655F-4110-B20D-0824F61634D4}"/>
    <cellStyle name="Normal 10 2 4 2 2 2 2" xfId="1013" xr:uid="{851F76AC-1B58-4383-B975-995B928A6C79}"/>
    <cellStyle name="Normal 10 2 4 2 2 3" xfId="1014" xr:uid="{F09E5AAD-CB9B-4C4F-8D2B-B36A85F023C0}"/>
    <cellStyle name="Normal 10 2 4 2 2 3 2" xfId="6266" xr:uid="{86082375-B341-421E-9732-F2509D4C31CD}"/>
    <cellStyle name="Normal 10 2 4 2 2 4" xfId="2534" xr:uid="{CE19C25F-F7D5-413C-ACB6-E873ABAAD2E3}"/>
    <cellStyle name="Normal 10 2 4 2 3" xfId="1015" xr:uid="{38239E2E-5133-40A9-8311-A0041865A13B}"/>
    <cellStyle name="Normal 10 2 4 2 3 2" xfId="1016" xr:uid="{FDEE0362-2946-49CB-BE6B-6DDA26516755}"/>
    <cellStyle name="Normal 10 2 4 2 4" xfId="1017" xr:uid="{1B846D52-8098-4A81-9DC9-57099C10CF5E}"/>
    <cellStyle name="Normal 10 2 4 2 4 2" xfId="6267" xr:uid="{9B4B97E5-810D-460B-846D-9289BA211AEF}"/>
    <cellStyle name="Normal 10 2 4 2 5" xfId="2535" xr:uid="{3FC5BE59-0534-4D36-8081-D89361488C61}"/>
    <cellStyle name="Normal 10 2 4 3" xfId="480" xr:uid="{85A0BC01-A27D-48AF-8118-2E2C91F610B9}"/>
    <cellStyle name="Normal 10 2 4 3 2" xfId="1018" xr:uid="{64735908-A328-40AC-8378-909BA57AAED1}"/>
    <cellStyle name="Normal 10 2 4 3 2 2" xfId="1019" xr:uid="{7BE27554-E01E-4EED-9B1B-A6CA3045AB61}"/>
    <cellStyle name="Normal 10 2 4 3 3" xfId="1020" xr:uid="{DDF91A2D-F454-422D-9526-52AC96FB38BC}"/>
    <cellStyle name="Normal 10 2 4 3 3 2" xfId="6268" xr:uid="{AFBA02FA-2CC4-4DB0-B015-9EAD6439D7BD}"/>
    <cellStyle name="Normal 10 2 4 3 4" xfId="2536" xr:uid="{F25C5B8F-EAFC-425F-87C6-021D570CEF94}"/>
    <cellStyle name="Normal 10 2 4 4" xfId="1021" xr:uid="{146633F5-1DD8-44F8-9C66-7ACEDEDB98DB}"/>
    <cellStyle name="Normal 10 2 4 4 2" xfId="1022" xr:uid="{2F1558BA-D6AF-4887-BACB-EEA0D320E99C}"/>
    <cellStyle name="Normal 10 2 4 4 3" xfId="2537" xr:uid="{6AE7F1CE-1F2E-4741-A11C-0C98F3CEA33B}"/>
    <cellStyle name="Normal 10 2 4 4 4" xfId="2538" xr:uid="{0F3E1EA1-63A2-4E01-9B0D-4DEFFDF1B76F}"/>
    <cellStyle name="Normal 10 2 4 5" xfId="1023" xr:uid="{50032A9E-2F32-4ECE-B3AA-49F8B7FF4DEE}"/>
    <cellStyle name="Normal 10 2 4 5 2" xfId="6269" xr:uid="{82403062-69E1-4CEC-AA7D-A1964BF6F238}"/>
    <cellStyle name="Normal 10 2 4 6" xfId="2539" xr:uid="{683139E8-BC7B-45C4-B764-81B17385BEE3}"/>
    <cellStyle name="Normal 10 2 4 7" xfId="2540" xr:uid="{9C420230-22A6-405B-A848-D125BF210896}"/>
    <cellStyle name="Normal 10 2 5" xfId="245" xr:uid="{CEB7BDD4-FCAA-4B95-A981-9802B66935F4}"/>
    <cellStyle name="Normal 10 2 5 2" xfId="481" xr:uid="{9013A9FB-0A7B-48DB-97B6-277136DD09F1}"/>
    <cellStyle name="Normal 10 2 5 2 2" xfId="482" xr:uid="{ABE06430-452D-41D8-8914-C02121AAB98B}"/>
    <cellStyle name="Normal 10 2 5 2 2 2" xfId="1024" xr:uid="{92616288-CB57-4ACB-A0CC-213D5D6A6747}"/>
    <cellStyle name="Normal 10 2 5 2 2 2 2" xfId="1025" xr:uid="{9B7B7017-D2ED-4E6F-9C6F-04558E8D9208}"/>
    <cellStyle name="Normal 10 2 5 2 2 3" xfId="1026" xr:uid="{07B14DE3-99CF-407E-A087-A66437824BE9}"/>
    <cellStyle name="Normal 10 2 5 2 2 3 2" xfId="6270" xr:uid="{EAB9E922-ECFB-4E8A-BCF7-A643CCE5FA89}"/>
    <cellStyle name="Normal 10 2 5 2 2 4" xfId="6271" xr:uid="{9AFE8FD9-C09C-4BE2-989F-6411FD98830E}"/>
    <cellStyle name="Normal 10 2 5 2 3" xfId="1027" xr:uid="{C30FBE51-9460-435A-855F-31ADC1549C64}"/>
    <cellStyle name="Normal 10 2 5 2 3 2" xfId="1028" xr:uid="{20352E98-7FC9-47B0-8E2D-3E21758978FA}"/>
    <cellStyle name="Normal 10 2 5 2 4" xfId="1029" xr:uid="{B3CBB17E-BBE4-4362-8A72-F0B033BE9FCF}"/>
    <cellStyle name="Normal 10 2 5 2 4 2" xfId="6272" xr:uid="{ABA1BBB4-DF96-49C2-ADB5-0AFED546EC7E}"/>
    <cellStyle name="Normal 10 2 5 2 5" xfId="6273" xr:uid="{E0405761-A763-4E12-8E72-1DCAD1B9783D}"/>
    <cellStyle name="Normal 10 2 5 3" xfId="483" xr:uid="{AEACEE23-1EFD-408E-A849-694C9513F8CB}"/>
    <cellStyle name="Normal 10 2 5 3 2" xfId="1030" xr:uid="{89E99A1B-AF63-431E-9204-345799269154}"/>
    <cellStyle name="Normal 10 2 5 3 2 2" xfId="1031" xr:uid="{0D30876F-2F5B-44C0-933D-410B716357C5}"/>
    <cellStyle name="Normal 10 2 5 3 3" xfId="1032" xr:uid="{927D98D3-0AA1-449E-8A2E-85D1D8EAFA65}"/>
    <cellStyle name="Normal 10 2 5 3 3 2" xfId="6274" xr:uid="{C479C7E7-ACDF-4DC5-8EE5-354A2B861836}"/>
    <cellStyle name="Normal 10 2 5 3 4" xfId="2541" xr:uid="{8908866A-5A96-42CB-8F42-61553214E116}"/>
    <cellStyle name="Normal 10 2 5 4" xfId="1033" xr:uid="{B29F698C-FE3D-4C9C-9089-4D971F596620}"/>
    <cellStyle name="Normal 10 2 5 4 2" xfId="1034" xr:uid="{FCF076D0-CC13-47C2-8CC6-2B1F129F16C4}"/>
    <cellStyle name="Normal 10 2 5 5" xfId="1035" xr:uid="{1E0155BB-C485-4820-A99A-4EADAF5D2AA2}"/>
    <cellStyle name="Normal 10 2 5 5 2" xfId="6275" xr:uid="{AD6FC16D-FD93-46AB-A336-CA55491ECBC0}"/>
    <cellStyle name="Normal 10 2 5 6" xfId="2542" xr:uid="{E09D9D36-EB96-4097-83C1-6A37491D12F9}"/>
    <cellStyle name="Normal 10 2 6" xfId="246" xr:uid="{A2A31FC1-0881-4F03-8467-196DB4A4D742}"/>
    <cellStyle name="Normal 10 2 6 2" xfId="484" xr:uid="{91FE1802-7D08-4C7F-908D-37DFFD0CCA71}"/>
    <cellStyle name="Normal 10 2 6 2 2" xfId="1036" xr:uid="{F6F3C45E-E059-484A-8853-C9F9F17F310E}"/>
    <cellStyle name="Normal 10 2 6 2 2 2" xfId="1037" xr:uid="{86ACCF1E-1C9C-45BD-BBBF-EA5381D79369}"/>
    <cellStyle name="Normal 10 2 6 2 3" xfId="1038" xr:uid="{8DD6C4DB-3345-4549-8CDE-3AF19600A18D}"/>
    <cellStyle name="Normal 10 2 6 2 3 2" xfId="6276" xr:uid="{4775A1BE-9413-42DD-9833-7F9D67509089}"/>
    <cellStyle name="Normal 10 2 6 2 4" xfId="2543" xr:uid="{912712C9-0ECC-41A9-9D96-DC4F627158FD}"/>
    <cellStyle name="Normal 10 2 6 3" xfId="1039" xr:uid="{6F3F6962-BD27-43B3-B878-14D3402A143B}"/>
    <cellStyle name="Normal 10 2 6 3 2" xfId="1040" xr:uid="{3E71301F-C17B-41CD-8855-23DA7B619A37}"/>
    <cellStyle name="Normal 10 2 6 4" xfId="1041" xr:uid="{59424DC7-BBBF-4FDF-9B34-B789CC7B4269}"/>
    <cellStyle name="Normal 10 2 6 4 2" xfId="6277" xr:uid="{6C48BE62-B9DC-4A4C-8201-8BF3B909E948}"/>
    <cellStyle name="Normal 10 2 6 5" xfId="2544" xr:uid="{B6267028-2AC7-4F97-B428-5B1C936A6E06}"/>
    <cellStyle name="Normal 10 2 7" xfId="485" xr:uid="{41CCA7A3-7936-46B0-96B1-DB8E61692231}"/>
    <cellStyle name="Normal 10 2 7 2" xfId="1042" xr:uid="{1882E8FF-FE60-49E5-97AA-FB2181F957E3}"/>
    <cellStyle name="Normal 10 2 7 2 2" xfId="1043" xr:uid="{5311B098-24C4-4449-8E99-94308116250C}"/>
    <cellStyle name="Normal 10 2 7 2 3" xfId="4332" xr:uid="{34A7A072-BDE8-415E-9845-3108D2164BAB}"/>
    <cellStyle name="Normal 10 2 7 2 3 2" xfId="6867" xr:uid="{71AE09A8-7F36-44F9-B9E7-5DF37261BA93}"/>
    <cellStyle name="Normal 10 2 7 3" xfId="1044" xr:uid="{A675B14D-99AB-45CF-AE14-24CFEDF8E765}"/>
    <cellStyle name="Normal 10 2 7 3 2" xfId="6278" xr:uid="{038F65B3-6E80-49A6-AADD-1DE5759B8EA9}"/>
    <cellStyle name="Normal 10 2 7 4" xfId="2545" xr:uid="{E0D0884E-F4A5-4E82-8301-9E8D9237782E}"/>
    <cellStyle name="Normal 10 2 7 4 2" xfId="4563" xr:uid="{14C874BB-114A-4C5B-A980-4DA2C1004B06}"/>
    <cellStyle name="Normal 10 2 7 4 3" xfId="4678" xr:uid="{D040CA37-95D9-446C-A046-803A2EF75BF2}"/>
    <cellStyle name="Normal 10 2 7 4 4" xfId="4601" xr:uid="{D6CC66F9-87C4-4EB9-B34D-720D3FB3605F}"/>
    <cellStyle name="Normal 10 2 8" xfId="1045" xr:uid="{40D9BF77-2196-412C-8F3B-0F25A028FE63}"/>
    <cellStyle name="Normal 10 2 8 2" xfId="1046" xr:uid="{2B6B1167-9A01-4316-9E63-70F83E1AEFF9}"/>
    <cellStyle name="Normal 10 2 8 3" xfId="2546" xr:uid="{214F1C2F-EAA6-4AE4-9377-5EF9CBC76884}"/>
    <cellStyle name="Normal 10 2 8 4" xfId="2547" xr:uid="{3B672556-A96F-4319-A726-ACFC889DBD08}"/>
    <cellStyle name="Normal 10 2 9" xfId="1047" xr:uid="{8B4D91AC-9C63-4271-B04C-8F749E7CAFAC}"/>
    <cellStyle name="Normal 10 2 9 2" xfId="6279" xr:uid="{8A90C108-CFA0-450D-9330-985063C31777}"/>
    <cellStyle name="Normal 10 3" xfId="50" xr:uid="{0A12DCE0-41CE-4611-9844-6ADEA66D02E2}"/>
    <cellStyle name="Normal 10 3 10" xfId="2548" xr:uid="{1614B3D2-4D35-4C38-A7F4-62DCDB89A605}"/>
    <cellStyle name="Normal 10 3 11" xfId="2549" xr:uid="{0A53B314-CEFF-46F4-BA96-CD96BB4CA021}"/>
    <cellStyle name="Normal 10 3 2" xfId="51" xr:uid="{3C5835AC-55F7-4F69-B139-1D6C3322C50A}"/>
    <cellStyle name="Normal 10 3 2 2" xfId="52" xr:uid="{63913658-F75E-4C34-B453-F38E9BBCE4F2}"/>
    <cellStyle name="Normal 10 3 2 2 2" xfId="247" xr:uid="{65CABBE9-694E-49D8-BB29-18A8AEC1B527}"/>
    <cellStyle name="Normal 10 3 2 2 2 2" xfId="486" xr:uid="{D73B5E2F-EFDA-45F3-93E9-2224FE6FBA9E}"/>
    <cellStyle name="Normal 10 3 2 2 2 2 2" xfId="1048" xr:uid="{1E1CDE75-E556-4FED-A58A-8EC6C4B23F75}"/>
    <cellStyle name="Normal 10 3 2 2 2 2 2 2" xfId="1049" xr:uid="{D59D9EA8-F934-4A52-8300-EDDB0B39DA3F}"/>
    <cellStyle name="Normal 10 3 2 2 2 2 3" xfId="1050" xr:uid="{88CBCD27-04E4-48CE-AFD0-5A50BB4D9598}"/>
    <cellStyle name="Normal 10 3 2 2 2 2 3 2" xfId="6280" xr:uid="{C098C697-873D-4EB4-A370-13F378FD6F1A}"/>
    <cellStyle name="Normal 10 3 2 2 2 2 4" xfId="2550" xr:uid="{1C0B6F7F-F156-4139-B821-99984987646E}"/>
    <cellStyle name="Normal 10 3 2 2 2 3" xfId="1051" xr:uid="{9E2F0244-29AA-4651-957E-C80687AD6422}"/>
    <cellStyle name="Normal 10 3 2 2 2 3 2" xfId="1052" xr:uid="{2F4E6846-592D-4AD5-B25D-FD6CD729E3A8}"/>
    <cellStyle name="Normal 10 3 2 2 2 3 3" xfId="2551" xr:uid="{59F15E88-54C2-4AFF-A15D-9486C81F7CDB}"/>
    <cellStyle name="Normal 10 3 2 2 2 3 4" xfId="2552" xr:uid="{A350C037-2C9D-4C6A-9990-FA9E1E98335D}"/>
    <cellStyle name="Normal 10 3 2 2 2 4" xfId="1053" xr:uid="{31B04A93-77E2-4771-B90D-1A83C0031A82}"/>
    <cellStyle name="Normal 10 3 2 2 2 4 2" xfId="6281" xr:uid="{F2119AC9-883B-428F-A377-542F649399E3}"/>
    <cellStyle name="Normal 10 3 2 2 2 5" xfId="2553" xr:uid="{459E5A44-C337-4574-920C-3DFF9A38703A}"/>
    <cellStyle name="Normal 10 3 2 2 2 6" xfId="2554" xr:uid="{F6B28C64-DE0B-4EB3-8958-DE5CAE65DBB8}"/>
    <cellStyle name="Normal 10 3 2 2 3" xfId="487" xr:uid="{DA009F5A-3A8F-465C-8285-90E1D4E72C48}"/>
    <cellStyle name="Normal 10 3 2 2 3 2" xfId="1054" xr:uid="{35BCB6FC-5E56-429C-9ED8-641A9D7F7B37}"/>
    <cellStyle name="Normal 10 3 2 2 3 2 2" xfId="1055" xr:uid="{07F77A39-1069-4084-BF3E-0F8F9EA30301}"/>
    <cellStyle name="Normal 10 3 2 2 3 2 3" xfId="2555" xr:uid="{585FC98E-5C9F-48E0-8E09-6901D53C8F0F}"/>
    <cellStyle name="Normal 10 3 2 2 3 2 4" xfId="2556" xr:uid="{FCB2F812-77B5-479C-A488-719BCC91E0BA}"/>
    <cellStyle name="Normal 10 3 2 2 3 3" xfId="1056" xr:uid="{5887E82D-7658-467D-A0C6-57B8B90B5069}"/>
    <cellStyle name="Normal 10 3 2 2 3 3 2" xfId="6282" xr:uid="{D69530FA-0AAB-45FD-8038-8707BA252108}"/>
    <cellStyle name="Normal 10 3 2 2 3 4" xfId="2557" xr:uid="{EBD506CE-F713-4C15-894A-4D7BB96175E4}"/>
    <cellStyle name="Normal 10 3 2 2 3 5" xfId="2558" xr:uid="{35F10517-12C1-4A43-8871-8FFBAE643590}"/>
    <cellStyle name="Normal 10 3 2 2 4" xfId="1057" xr:uid="{CCDBE452-1359-4D33-A8B9-504AF0904694}"/>
    <cellStyle name="Normal 10 3 2 2 4 2" xfId="1058" xr:uid="{5F10CB49-DEBB-48DA-B1A7-49C0B620B519}"/>
    <cellStyle name="Normal 10 3 2 2 4 3" xfId="2559" xr:uid="{19EA84AC-9DAD-430B-96D8-F58291348C90}"/>
    <cellStyle name="Normal 10 3 2 2 4 4" xfId="2560" xr:uid="{8D4C5B96-1769-4590-B772-DEA26A402A4E}"/>
    <cellStyle name="Normal 10 3 2 2 5" xfId="1059" xr:uid="{2ED4BA67-C93C-457F-8E10-BE82D9CCE3E5}"/>
    <cellStyle name="Normal 10 3 2 2 5 2" xfId="2561" xr:uid="{A6CF5E4D-75A7-4FA4-8BF9-75431FBE090D}"/>
    <cellStyle name="Normal 10 3 2 2 5 3" xfId="2562" xr:uid="{F6E9F080-8994-4474-A743-0EE68ADF7C39}"/>
    <cellStyle name="Normal 10 3 2 2 5 4" xfId="2563" xr:uid="{594F9A8C-8B9C-4BFD-801E-79D973182D3A}"/>
    <cellStyle name="Normal 10 3 2 2 6" xfId="2564" xr:uid="{7FC981BD-3B73-455C-B360-B50D957E7333}"/>
    <cellStyle name="Normal 10 3 2 2 7" xfId="2565" xr:uid="{235B0606-3746-4F31-B710-C7D74DBB5F9D}"/>
    <cellStyle name="Normal 10 3 2 2 8" xfId="2566" xr:uid="{1B3A03A5-E4E7-43DD-92C2-784ED9BC1F88}"/>
    <cellStyle name="Normal 10 3 2 3" xfId="248" xr:uid="{CD8C6500-6645-4288-B18F-154D8C0B92EA}"/>
    <cellStyle name="Normal 10 3 2 3 2" xfId="488" xr:uid="{B59B63E4-5CFC-4F2F-BBAA-18A12DC71E19}"/>
    <cellStyle name="Normal 10 3 2 3 2 2" xfId="489" xr:uid="{955C7586-C765-4445-9267-AD5CF8F4F1A0}"/>
    <cellStyle name="Normal 10 3 2 3 2 2 2" xfId="1060" xr:uid="{D34FD20E-3325-4C57-9A7D-9989F5DDECA7}"/>
    <cellStyle name="Normal 10 3 2 3 2 2 2 2" xfId="1061" xr:uid="{A391E6B7-D575-4AF7-AE70-F4CFAD4116FC}"/>
    <cellStyle name="Normal 10 3 2 3 2 2 3" xfId="1062" xr:uid="{8A68D975-FE44-4102-B52B-F7659FC34C1C}"/>
    <cellStyle name="Normal 10 3 2 3 2 2 3 2" xfId="6283" xr:uid="{295FF97D-72DA-48BC-9E19-88BE2F09D238}"/>
    <cellStyle name="Normal 10 3 2 3 2 2 4" xfId="6284" xr:uid="{46945246-2151-4188-94C6-A7830C592322}"/>
    <cellStyle name="Normal 10 3 2 3 2 3" xfId="1063" xr:uid="{0FAF98F6-6C41-447A-AF37-A6390400D896}"/>
    <cellStyle name="Normal 10 3 2 3 2 3 2" xfId="1064" xr:uid="{F054213A-FFB5-4434-B452-2BA290B775A6}"/>
    <cellStyle name="Normal 10 3 2 3 2 4" xfId="1065" xr:uid="{0DD40342-9ABE-47D5-B06C-DE349CE74DEA}"/>
    <cellStyle name="Normal 10 3 2 3 2 4 2" xfId="6285" xr:uid="{527A51B9-1D6B-4439-9B6F-A19C59717EE9}"/>
    <cellStyle name="Normal 10 3 2 3 2 5" xfId="6286" xr:uid="{2B235540-4B24-489A-8E97-DA5417B4F59C}"/>
    <cellStyle name="Normal 10 3 2 3 3" xfId="490" xr:uid="{0FCFFA9D-4BA1-438C-AF7B-FF0DBE07C50A}"/>
    <cellStyle name="Normal 10 3 2 3 3 2" xfId="1066" xr:uid="{063F5C4A-6AE3-4F65-BB06-C1627AF7ED71}"/>
    <cellStyle name="Normal 10 3 2 3 3 2 2" xfId="1067" xr:uid="{0150F6F1-6BFA-4D8A-B294-40A2BAE27B7D}"/>
    <cellStyle name="Normal 10 3 2 3 3 3" xfId="1068" xr:uid="{7B4C7444-4A48-48FA-BB02-73A0139E6536}"/>
    <cellStyle name="Normal 10 3 2 3 3 3 2" xfId="6287" xr:uid="{CC8625B7-AF20-4F50-8C9C-6DD2B008A0F1}"/>
    <cellStyle name="Normal 10 3 2 3 3 4" xfId="2567" xr:uid="{77A01BD4-5DCB-42AB-AA30-65611F374817}"/>
    <cellStyle name="Normal 10 3 2 3 4" xfId="1069" xr:uid="{1CE98883-F8D3-4939-9CEB-EC88EADB3299}"/>
    <cellStyle name="Normal 10 3 2 3 4 2" xfId="1070" xr:uid="{E9C34638-59F7-46B4-B8CB-E98FED99B764}"/>
    <cellStyle name="Normal 10 3 2 3 5" xfId="1071" xr:uid="{0B51C7C3-8758-4106-94A1-393D4283F315}"/>
    <cellStyle name="Normal 10 3 2 3 5 2" xfId="6288" xr:uid="{5D438AFE-08F2-4D42-8529-A429E48B0A24}"/>
    <cellStyle name="Normal 10 3 2 3 6" xfId="2568" xr:uid="{D38BEE9A-2202-41D5-B4B6-BE89409F0EA7}"/>
    <cellStyle name="Normal 10 3 2 4" xfId="249" xr:uid="{2FC510D2-2A26-4728-B726-F72078C25C12}"/>
    <cellStyle name="Normal 10 3 2 4 2" xfId="491" xr:uid="{9AB53DC9-74C6-4B51-BEE7-168EA0F7F5A8}"/>
    <cellStyle name="Normal 10 3 2 4 2 2" xfId="1072" xr:uid="{D3CBA379-985F-4C0A-9F3A-6E143919B9DE}"/>
    <cellStyle name="Normal 10 3 2 4 2 2 2" xfId="1073" xr:uid="{631CAE90-3950-43D2-9768-76C7AF2D8B87}"/>
    <cellStyle name="Normal 10 3 2 4 2 3" xfId="1074" xr:uid="{4AC99559-F0D8-4566-9B9F-2EAC8E65EA3B}"/>
    <cellStyle name="Normal 10 3 2 4 2 3 2" xfId="6289" xr:uid="{9B9004B3-D9FC-4807-966B-470AF00A339F}"/>
    <cellStyle name="Normal 10 3 2 4 2 4" xfId="2569" xr:uid="{C6546EB9-3A3A-483A-AD17-57773C7EDD0A}"/>
    <cellStyle name="Normal 10 3 2 4 3" xfId="1075" xr:uid="{08736179-68B5-4E53-8609-5B54891BCE28}"/>
    <cellStyle name="Normal 10 3 2 4 3 2" xfId="1076" xr:uid="{A679CBBD-F4AC-48FC-9B81-9483BD4B31A2}"/>
    <cellStyle name="Normal 10 3 2 4 4" xfId="1077" xr:uid="{CA0FD3BC-1E31-44E8-B35C-3108E3E58F2A}"/>
    <cellStyle name="Normal 10 3 2 4 4 2" xfId="6290" xr:uid="{C3AD8B27-2BE9-49E2-B240-4DD1E8BE4EF4}"/>
    <cellStyle name="Normal 10 3 2 4 5" xfId="2570" xr:uid="{0FA43936-5A7F-4FD4-9694-55F6E2D4545B}"/>
    <cellStyle name="Normal 10 3 2 5" xfId="251" xr:uid="{05E3672F-BB61-435A-8F17-DCBF28FA90DF}"/>
    <cellStyle name="Normal 10 3 2 5 2" xfId="1078" xr:uid="{1218C23D-0E82-471E-B1C2-09283E3E0E65}"/>
    <cellStyle name="Normal 10 3 2 5 2 2" xfId="1079" xr:uid="{C326F2FD-7232-4F24-968F-217CCD378001}"/>
    <cellStyle name="Normal 10 3 2 5 3" xfId="1080" xr:uid="{D7DCDF37-9C53-4F2A-AC32-CC34156B143B}"/>
    <cellStyle name="Normal 10 3 2 5 3 2" xfId="6291" xr:uid="{FD55B8E3-F233-4BA5-95D1-ED9AE307CD2D}"/>
    <cellStyle name="Normal 10 3 2 5 4" xfId="2571" xr:uid="{7402A53E-52EC-4FA1-A285-D8487583D6BC}"/>
    <cellStyle name="Normal 10 3 2 6" xfId="1081" xr:uid="{73F70AE3-D506-43F6-AFF4-7496FE8771E8}"/>
    <cellStyle name="Normal 10 3 2 6 2" xfId="1082" xr:uid="{9EA34549-39BE-4151-B70E-8F9957CCAA49}"/>
    <cellStyle name="Normal 10 3 2 6 3" xfId="2572" xr:uid="{770A88AA-AB3E-48C2-AD00-146DEC382328}"/>
    <cellStyle name="Normal 10 3 2 6 4" xfId="2573" xr:uid="{D1CCAEBF-A2CF-40DB-B677-E54D84CC3546}"/>
    <cellStyle name="Normal 10 3 2 7" xfId="1083" xr:uid="{1C069068-6AE2-4CD0-8271-F6A28F104200}"/>
    <cellStyle name="Normal 10 3 2 7 2" xfId="6292" xr:uid="{32317B56-4C1C-435E-A191-5F5B10444444}"/>
    <cellStyle name="Normal 10 3 2 8" xfId="2574" xr:uid="{BB6B8A2B-E70E-4B84-BD70-DF67D39A32D6}"/>
    <cellStyle name="Normal 10 3 2 9" xfId="2575" xr:uid="{A7E6D2FE-8305-49E3-8B10-07DA7A24AFA8}"/>
    <cellStyle name="Normal 10 3 3" xfId="53" xr:uid="{EDC421C7-6078-4FEE-9178-995BFF065243}"/>
    <cellStyle name="Normal 10 3 3 2" xfId="54" xr:uid="{BC7C3282-63CB-46D5-90D8-CE4789AC3C99}"/>
    <cellStyle name="Normal 10 3 3 2 2" xfId="492" xr:uid="{6DB201D6-C810-45C3-A2F8-D5682F3FB19A}"/>
    <cellStyle name="Normal 10 3 3 2 2 2" xfId="1084" xr:uid="{B5DA8F57-1324-49A6-840F-832A55BFA8EA}"/>
    <cellStyle name="Normal 10 3 3 2 2 2 2" xfId="1085" xr:uid="{CB5ED976-6875-490E-84A5-E029C592BCDE}"/>
    <cellStyle name="Normal 10 3 3 2 2 2 2 2" xfId="4445" xr:uid="{17175421-D7B6-425C-A1AD-4C5168A60567}"/>
    <cellStyle name="Normal 10 3 3 2 2 2 3" xfId="4446" xr:uid="{771AB949-00E0-4A91-9802-2D1CB7E26BD3}"/>
    <cellStyle name="Normal 10 3 3 2 2 3" xfId="1086" xr:uid="{070A3831-A0B9-416C-8D32-1230B8D39AF3}"/>
    <cellStyle name="Normal 10 3 3 2 2 3 2" xfId="4447" xr:uid="{431A7F7D-1AE3-41B7-99D2-F889AD05CDFE}"/>
    <cellStyle name="Normal 10 3 3 2 2 4" xfId="2576" xr:uid="{48A8537C-8F15-4F7D-B4BB-B5C5D25FE6F7}"/>
    <cellStyle name="Normal 10 3 3 2 3" xfId="1087" xr:uid="{C7F725D9-BE5A-4E6C-B328-9F872A9349AD}"/>
    <cellStyle name="Normal 10 3 3 2 3 2" xfId="1088" xr:uid="{D5AD5E09-033F-4591-910F-7309BEEC798E}"/>
    <cellStyle name="Normal 10 3 3 2 3 2 2" xfId="4448" xr:uid="{73AAFA33-887E-4D4D-806A-FCE465C4B974}"/>
    <cellStyle name="Normal 10 3 3 2 3 3" xfId="2577" xr:uid="{DB841926-3729-46F7-92A2-8F273323D609}"/>
    <cellStyle name="Normal 10 3 3 2 3 4" xfId="2578" xr:uid="{C06C29E8-CB32-4C06-A292-2EA51A366371}"/>
    <cellStyle name="Normal 10 3 3 2 4" xfId="1089" xr:uid="{A3965266-0A65-4217-89AF-6AFF22704DD4}"/>
    <cellStyle name="Normal 10 3 3 2 4 2" xfId="4449" xr:uid="{AAB363B9-D1C6-48B6-A9D2-44D0BEC96854}"/>
    <cellStyle name="Normal 10 3 3 2 5" xfId="2579" xr:uid="{E9978C05-7865-41BE-AD9F-36DC71F7CAAF}"/>
    <cellStyle name="Normal 10 3 3 2 6" xfId="2580" xr:uid="{57E30DCF-32C2-4F4E-B876-98BA972761F9}"/>
    <cellStyle name="Normal 10 3 3 3" xfId="252" xr:uid="{09398456-A460-49FC-BDC5-351B944202B0}"/>
    <cellStyle name="Normal 10 3 3 3 2" xfId="1090" xr:uid="{EF7BC11A-1CB0-4F38-92D6-9B33E73C4279}"/>
    <cellStyle name="Normal 10 3 3 3 2 2" xfId="1091" xr:uid="{3292F3FC-0F68-406B-896A-50A5EE8E1454}"/>
    <cellStyle name="Normal 10 3 3 3 2 2 2" xfId="4450" xr:uid="{C544D744-5F68-4BCA-B410-1A50A6BE99AB}"/>
    <cellStyle name="Normal 10 3 3 3 2 3" xfId="2581" xr:uid="{DB5FC636-309C-4937-8B2A-8B2F83DAF2A8}"/>
    <cellStyle name="Normal 10 3 3 3 2 4" xfId="2582" xr:uid="{54242B04-FCB2-49CC-98E1-8FB45730F0AB}"/>
    <cellStyle name="Normal 10 3 3 3 3" xfId="1092" xr:uid="{43EA5E9D-AA70-43CF-9F22-DB7756DFDEC5}"/>
    <cellStyle name="Normal 10 3 3 3 3 2" xfId="4451" xr:uid="{3783F0FD-BC5C-4AB5-A8F4-B6AB892DE005}"/>
    <cellStyle name="Normal 10 3 3 3 4" xfId="2583" xr:uid="{72250C69-11AB-42F9-A46E-B8FBDF493284}"/>
    <cellStyle name="Normal 10 3 3 3 5" xfId="2584" xr:uid="{BF88B78C-852D-4FC1-8E36-48E70DD16AF2}"/>
    <cellStyle name="Normal 10 3 3 4" xfId="1093" xr:uid="{8BCE8A3B-A545-4E44-ADEA-2D53BE22F723}"/>
    <cellStyle name="Normal 10 3 3 4 2" xfId="1094" xr:uid="{B0901BE7-41E1-4E46-9379-34F4D05AEA0E}"/>
    <cellStyle name="Normal 10 3 3 4 2 2" xfId="4452" xr:uid="{5C6444BC-1885-4ABB-A75D-0FA9B6E2E5D6}"/>
    <cellStyle name="Normal 10 3 3 4 3" xfId="2585" xr:uid="{6FB8FEC5-7B64-49ED-B14A-0C75826949FF}"/>
    <cellStyle name="Normal 10 3 3 4 4" xfId="2586" xr:uid="{84117AFE-10D8-4E27-AEAE-6F313058E907}"/>
    <cellStyle name="Normal 10 3 3 5" xfId="1095" xr:uid="{72902E1A-8E34-4324-B01C-D19CD3858248}"/>
    <cellStyle name="Normal 10 3 3 5 2" xfId="2587" xr:uid="{86171C58-6C3D-42D1-BF16-642F1F542F6A}"/>
    <cellStyle name="Normal 10 3 3 5 3" xfId="2588" xr:uid="{5A4C3A5F-13BE-4C69-B9CF-BF67A8060976}"/>
    <cellStyle name="Normal 10 3 3 5 4" xfId="2589" xr:uid="{A6616BD6-6F8C-44E7-8D4D-B12394FA45A6}"/>
    <cellStyle name="Normal 10 3 3 6" xfId="2590" xr:uid="{AA7F4F0B-0E58-41F9-BD83-7CD0F410B360}"/>
    <cellStyle name="Normal 10 3 3 7" xfId="2591" xr:uid="{305A129C-FD6C-40E9-BBE8-CF14CC4A2C1C}"/>
    <cellStyle name="Normal 10 3 3 8" xfId="2592" xr:uid="{A7B5EB2C-E9CC-4C7C-AFA0-17862F71EE4F}"/>
    <cellStyle name="Normal 10 3 4" xfId="55" xr:uid="{9E89E700-0416-42A7-949A-CA27D3B04D5F}"/>
    <cellStyle name="Normal 10 3 4 2" xfId="493" xr:uid="{98250D6F-3753-41D6-ACC5-364DC629F3D4}"/>
    <cellStyle name="Normal 10 3 4 2 2" xfId="494" xr:uid="{DE1F3DC9-8EBE-4843-8467-34706493DE74}"/>
    <cellStyle name="Normal 10 3 4 2 2 2" xfId="1096" xr:uid="{EDADA475-7166-4139-9BE1-AB25C9C7F280}"/>
    <cellStyle name="Normal 10 3 4 2 2 2 2" xfId="1097" xr:uid="{4A7244B9-3C62-48AC-A748-FD5CBCA1024E}"/>
    <cellStyle name="Normal 10 3 4 2 2 3" xfId="1098" xr:uid="{E6820D59-528A-4A6F-8AC7-09A33B09B1D4}"/>
    <cellStyle name="Normal 10 3 4 2 2 3 2" xfId="6293" xr:uid="{19E0AB3D-0AE1-4941-A2F8-10A430E07CB4}"/>
    <cellStyle name="Normal 10 3 4 2 2 4" xfId="2593" xr:uid="{8DA72932-628C-4F78-87D0-0766E6A201B6}"/>
    <cellStyle name="Normal 10 3 4 2 3" xfId="1099" xr:uid="{EF4C5A9F-EAAB-4AF7-B911-816BB1669B42}"/>
    <cellStyle name="Normal 10 3 4 2 3 2" xfId="1100" xr:uid="{7FAFF4E7-47F5-4EF1-9AA6-783CE409D6F6}"/>
    <cellStyle name="Normal 10 3 4 2 4" xfId="1101" xr:uid="{F2D43D16-9401-438B-9513-B24130A19853}"/>
    <cellStyle name="Normal 10 3 4 2 4 2" xfId="6294" xr:uid="{B90CFE30-CD00-4E69-A5EB-9AFE28F45FE2}"/>
    <cellStyle name="Normal 10 3 4 2 5" xfId="2594" xr:uid="{71EB0C1F-CEFA-41CD-8D61-79774CCFE7AE}"/>
    <cellStyle name="Normal 10 3 4 3" xfId="495" xr:uid="{A41F7707-C4CB-4AFF-A7F3-89A4A6319EE5}"/>
    <cellStyle name="Normal 10 3 4 3 2" xfId="1102" xr:uid="{720E05B4-6871-44EA-83B1-7CE32E6401EA}"/>
    <cellStyle name="Normal 10 3 4 3 2 2" xfId="1103" xr:uid="{354732EA-A0FB-4386-9FD2-0D6495EF1B7C}"/>
    <cellStyle name="Normal 10 3 4 3 3" xfId="1104" xr:uid="{26C7C703-2FC2-4166-802D-0CFB94B75760}"/>
    <cellStyle name="Normal 10 3 4 3 3 2" xfId="6295" xr:uid="{090677F0-7549-4038-B5BF-4BA348B3FA2F}"/>
    <cellStyle name="Normal 10 3 4 3 4" xfId="2595" xr:uid="{B62ED1E3-FEE1-44ED-8FFB-83E478D63D6A}"/>
    <cellStyle name="Normal 10 3 4 4" xfId="1105" xr:uid="{2C50A14E-A675-46C9-9C27-D8E5D13C6E2A}"/>
    <cellStyle name="Normal 10 3 4 4 2" xfId="1106" xr:uid="{8A5ED368-0116-4966-860C-9B3BA7E69987}"/>
    <cellStyle name="Normal 10 3 4 4 3" xfId="2596" xr:uid="{22EDAA24-6AA2-49FB-8EAC-83FB3678149D}"/>
    <cellStyle name="Normal 10 3 4 4 4" xfId="2597" xr:uid="{31264B4E-0560-47B5-B1D9-2180287E7E3F}"/>
    <cellStyle name="Normal 10 3 4 5" xfId="1107" xr:uid="{598460E7-C2D9-462A-81AF-C93E121156A8}"/>
    <cellStyle name="Normal 10 3 4 5 2" xfId="6296" xr:uid="{B078A551-34BD-414A-A1B7-AFBBB238470B}"/>
    <cellStyle name="Normal 10 3 4 6" xfId="2598" xr:uid="{B35BECEC-4E24-41F1-809B-946BD823EAF0}"/>
    <cellStyle name="Normal 10 3 4 7" xfId="2599" xr:uid="{F63ABD06-70DF-41BB-BBAD-04516E967576}"/>
    <cellStyle name="Normal 10 3 5" xfId="253" xr:uid="{5AC72CD1-3F99-470D-9B7C-5276EF41A1A5}"/>
    <cellStyle name="Normal 10 3 5 2" xfId="496" xr:uid="{F3775FE6-3D00-4835-BA09-B62EF71BB492}"/>
    <cellStyle name="Normal 10 3 5 2 2" xfId="1108" xr:uid="{F17589E9-68B6-47E4-B727-101E99B6D95F}"/>
    <cellStyle name="Normal 10 3 5 2 2 2" xfId="1109" xr:uid="{153380F1-09A7-42FA-BC91-002753DB2CD0}"/>
    <cellStyle name="Normal 10 3 5 2 3" xfId="1110" xr:uid="{595D495B-7B73-4D1E-9D19-D8C1528C459C}"/>
    <cellStyle name="Normal 10 3 5 2 3 2" xfId="6297" xr:uid="{3C3F4E75-D4CE-407B-A12A-84EA31FF1C05}"/>
    <cellStyle name="Normal 10 3 5 2 4" xfId="2600" xr:uid="{E23B12E4-0AD9-46D6-9BBF-2FC2F139090C}"/>
    <cellStyle name="Normal 10 3 5 3" xfId="1111" xr:uid="{431B93D4-F229-4A8F-B4E9-7E22B8B71DAF}"/>
    <cellStyle name="Normal 10 3 5 3 2" xfId="1112" xr:uid="{6DBCDEFD-E60A-49AE-B044-7F2349804F5C}"/>
    <cellStyle name="Normal 10 3 5 3 3" xfId="2601" xr:uid="{8FF41AC4-99D4-4CD6-A206-16E84DF49B57}"/>
    <cellStyle name="Normal 10 3 5 3 4" xfId="2602" xr:uid="{1807C66A-4CB2-4DA7-B5D6-E86F72029F3E}"/>
    <cellStyle name="Normal 10 3 5 4" xfId="1113" xr:uid="{C1B803BA-629A-46CD-9598-03C2A66FAA5F}"/>
    <cellStyle name="Normal 10 3 5 4 2" xfId="6298" xr:uid="{105E507F-28E9-49C1-8047-ABC5FBD00061}"/>
    <cellStyle name="Normal 10 3 5 5" xfId="2603" xr:uid="{A495A707-7A87-4A73-A190-89B00DA8B9A4}"/>
    <cellStyle name="Normal 10 3 5 6" xfId="2604" xr:uid="{B537F266-1D4E-4293-B8C0-1BAAC2752599}"/>
    <cellStyle name="Normal 10 3 6" xfId="254" xr:uid="{0DA1DA30-E1A8-4A5D-825D-169813833211}"/>
    <cellStyle name="Normal 10 3 6 2" xfId="1114" xr:uid="{A0AF3113-0C86-4ABC-9B6D-D7AE519FA205}"/>
    <cellStyle name="Normal 10 3 6 2 2" xfId="1115" xr:uid="{C7D09220-EB50-4C38-B5C6-D003614C3E8C}"/>
    <cellStyle name="Normal 10 3 6 2 3" xfId="2605" xr:uid="{82588445-82EB-49EC-A864-4A7232E0E90A}"/>
    <cellStyle name="Normal 10 3 6 2 4" xfId="2606" xr:uid="{31D44930-AE5E-495F-8411-E864B83E7116}"/>
    <cellStyle name="Normal 10 3 6 3" xfId="1116" xr:uid="{9B9D4E64-8D22-4384-B730-9AC172746479}"/>
    <cellStyle name="Normal 10 3 6 3 2" xfId="6299" xr:uid="{F93557C8-D2E2-4F18-9016-FD4CB05EB8B4}"/>
    <cellStyle name="Normal 10 3 6 4" xfId="2607" xr:uid="{C1F83A97-720C-4CA9-9BB0-791EFD86D999}"/>
    <cellStyle name="Normal 10 3 6 5" xfId="2608" xr:uid="{617EFE3B-7592-4F2E-8E86-49D845C5D562}"/>
    <cellStyle name="Normal 10 3 7" xfId="1117" xr:uid="{E9426B72-F39A-4812-8EDC-F9E48F2F0539}"/>
    <cellStyle name="Normal 10 3 7 2" xfId="1118" xr:uid="{4C4FF3BA-78DF-4EE7-B66C-6977C0D6CF55}"/>
    <cellStyle name="Normal 10 3 7 3" xfId="2609" xr:uid="{3F732E97-36D7-4D88-9DF3-31BE01943DB5}"/>
    <cellStyle name="Normal 10 3 7 4" xfId="2610" xr:uid="{298A2F78-3055-42AB-A6BD-AACD6F75F269}"/>
    <cellStyle name="Normal 10 3 8" xfId="1119" xr:uid="{5E45FC0A-468C-4C1C-99C9-B90482C3A552}"/>
    <cellStyle name="Normal 10 3 8 2" xfId="2611" xr:uid="{E8BC3A72-942D-475B-ABC4-17572D10963D}"/>
    <cellStyle name="Normal 10 3 8 3" xfId="2612" xr:uid="{9DF6118F-16A1-4625-9006-67E80B211A89}"/>
    <cellStyle name="Normal 10 3 8 4" xfId="2613" xr:uid="{597F1F6E-6AB0-4416-B959-A69A6618664D}"/>
    <cellStyle name="Normal 10 3 9" xfId="2614" xr:uid="{7E3CC32F-55C0-4429-ACD5-7FA60874CA2F}"/>
    <cellStyle name="Normal 10 4" xfId="56" xr:uid="{9CFBDA0B-ACC0-4537-A5DD-1E24CC9C642E}"/>
    <cellStyle name="Normal 10 4 10" xfId="2615" xr:uid="{DB62215C-F8CF-457A-A0B1-FFF6B4B3BEB0}"/>
    <cellStyle name="Normal 10 4 11" xfId="2616" xr:uid="{B60DF0C5-AA47-4597-8D2F-6E07601C4129}"/>
    <cellStyle name="Normal 10 4 2" xfId="57" xr:uid="{F2B9620D-4002-4A95-BEF0-63876462696E}"/>
    <cellStyle name="Normal 10 4 2 2" xfId="255" xr:uid="{8D3EA9FF-D77B-4EAB-9BED-BD70A26EA1EE}"/>
    <cellStyle name="Normal 10 4 2 2 2" xfId="497" xr:uid="{76A401C7-48EB-4F31-A1F0-0BF6273E0BBE}"/>
    <cellStyle name="Normal 10 4 2 2 2 2" xfId="498" xr:uid="{909F55E1-32EE-44B4-8F0F-97E3A0A974AA}"/>
    <cellStyle name="Normal 10 4 2 2 2 2 2" xfId="1120" xr:uid="{89A506F3-B13E-4B50-80E8-0A5153BF4BCD}"/>
    <cellStyle name="Normal 10 4 2 2 2 2 3" xfId="2617" xr:uid="{B1FB4078-FEAB-4E37-BF57-1F6FE4D37DF2}"/>
    <cellStyle name="Normal 10 4 2 2 2 2 4" xfId="2618" xr:uid="{0A0BEB09-4055-4628-B752-081264FC4AD9}"/>
    <cellStyle name="Normal 10 4 2 2 2 3" xfId="1121" xr:uid="{923FC5FC-2124-479D-92BD-47742EA3980E}"/>
    <cellStyle name="Normal 10 4 2 2 2 3 2" xfId="2619" xr:uid="{7C61BEC7-E18B-4E70-B655-3BC591737808}"/>
    <cellStyle name="Normal 10 4 2 2 2 3 3" xfId="2620" xr:uid="{C53D5D3C-59A1-44F5-8D0A-63BE22DE1C10}"/>
    <cellStyle name="Normal 10 4 2 2 2 3 4" xfId="2621" xr:uid="{B1ADFF16-8546-48C7-966E-DE3AEA49E6FB}"/>
    <cellStyle name="Normal 10 4 2 2 2 4" xfId="2622" xr:uid="{15FA25B5-570F-4EE5-8B29-D78A2F3C506E}"/>
    <cellStyle name="Normal 10 4 2 2 2 5" xfId="2623" xr:uid="{77534418-65C0-4BCD-BCE3-82BBBD8A2858}"/>
    <cellStyle name="Normal 10 4 2 2 2 6" xfId="2624" xr:uid="{5ACDFF80-9844-4ACB-B64E-D92C70063954}"/>
    <cellStyle name="Normal 10 4 2 2 3" xfId="499" xr:uid="{0D8A2D85-DD9D-4FC7-B348-75327C693795}"/>
    <cellStyle name="Normal 10 4 2 2 3 2" xfId="1122" xr:uid="{9B9C9A0D-4C4F-437D-B01F-6A0AA910926B}"/>
    <cellStyle name="Normal 10 4 2 2 3 2 2" xfId="2625" xr:uid="{0E9572D5-29CA-4BDB-9BC7-699FB83815F2}"/>
    <cellStyle name="Normal 10 4 2 2 3 2 3" xfId="2626" xr:uid="{BFC45A8C-BEC9-4FEA-8FC9-4B44EB8C4B17}"/>
    <cellStyle name="Normal 10 4 2 2 3 2 4" xfId="2627" xr:uid="{237000C3-C909-4CFE-A5B1-AD71D00B0F03}"/>
    <cellStyle name="Normal 10 4 2 2 3 3" xfId="2628" xr:uid="{11198DF8-4E33-4D3D-B50C-0F7A8D9575D2}"/>
    <cellStyle name="Normal 10 4 2 2 3 4" xfId="2629" xr:uid="{12E0B787-1954-42B3-BB89-F254405C15A0}"/>
    <cellStyle name="Normal 10 4 2 2 3 5" xfId="2630" xr:uid="{74AE5B9C-88B5-41EC-B37F-273A414519E6}"/>
    <cellStyle name="Normal 10 4 2 2 4" xfId="1123" xr:uid="{16DAE404-5FFF-44DD-9FCF-AC123B1373E4}"/>
    <cellStyle name="Normal 10 4 2 2 4 2" xfId="2631" xr:uid="{E5FED869-4550-4037-9CF7-4507F324DC64}"/>
    <cellStyle name="Normal 10 4 2 2 4 3" xfId="2632" xr:uid="{C56FFA9A-168B-4FA1-BF6C-698CD50DFE5B}"/>
    <cellStyle name="Normal 10 4 2 2 4 4" xfId="2633" xr:uid="{E1BC8972-4C03-41EC-80C1-324E55FBBD5E}"/>
    <cellStyle name="Normal 10 4 2 2 5" xfId="2634" xr:uid="{AE0B9E78-0470-42B1-B27D-25EE148E7169}"/>
    <cellStyle name="Normal 10 4 2 2 5 2" xfId="2635" xr:uid="{7538E93D-8E72-4865-A67F-64B4F7C613B4}"/>
    <cellStyle name="Normal 10 4 2 2 5 3" xfId="2636" xr:uid="{F98152D7-16A2-4FAA-89AE-B938AE2A3063}"/>
    <cellStyle name="Normal 10 4 2 2 5 4" xfId="2637" xr:uid="{C8F48D28-933A-4BB6-920D-5EC2B940F886}"/>
    <cellStyle name="Normal 10 4 2 2 6" xfId="2638" xr:uid="{9C45060F-C067-4A5F-A0C2-6868486E118E}"/>
    <cellStyle name="Normal 10 4 2 2 7" xfId="2639" xr:uid="{853DD558-1496-438C-8E6D-B4009583CEC6}"/>
    <cellStyle name="Normal 10 4 2 2 8" xfId="2640" xr:uid="{2B981831-0EE9-468D-9855-47C52624ADA9}"/>
    <cellStyle name="Normal 10 4 2 3" xfId="500" xr:uid="{94BDF13F-9F5E-4606-8AB4-143989125C37}"/>
    <cellStyle name="Normal 10 4 2 3 2" xfId="501" xr:uid="{718C0973-3323-49B9-A11F-6A30401C3A65}"/>
    <cellStyle name="Normal 10 4 2 3 2 2" xfId="502" xr:uid="{FDFEF65E-65C3-4BFA-88AA-C37ABB9AA0FE}"/>
    <cellStyle name="Normal 10 4 2 3 2 3" xfId="2641" xr:uid="{E530560A-B361-4EDF-BAF4-471DB5ACE81D}"/>
    <cellStyle name="Normal 10 4 2 3 2 4" xfId="2642" xr:uid="{0BBE7CC4-AFF3-4E0E-BDFE-124263373D07}"/>
    <cellStyle name="Normal 10 4 2 3 3" xfId="503" xr:uid="{76604C60-C46C-43F6-8CDD-2E341FA68557}"/>
    <cellStyle name="Normal 10 4 2 3 3 2" xfId="2643" xr:uid="{976078D7-3CC0-433A-8F06-38872E7EF242}"/>
    <cellStyle name="Normal 10 4 2 3 3 3" xfId="2644" xr:uid="{AA142D15-AE9A-4199-8E5A-1EE18DC2A36A}"/>
    <cellStyle name="Normal 10 4 2 3 3 4" xfId="2645" xr:uid="{56B064E4-AA07-48D3-93AC-ED010456307E}"/>
    <cellStyle name="Normal 10 4 2 3 4" xfId="2646" xr:uid="{2951B3C4-A019-4A08-9311-30DCCA0BCCC0}"/>
    <cellStyle name="Normal 10 4 2 3 5" xfId="2647" xr:uid="{443360EC-2967-4E45-BBB0-69C65D29CD22}"/>
    <cellStyle name="Normal 10 4 2 3 6" xfId="2648" xr:uid="{B763C9DD-DCCD-4BD4-B72D-92B4B3854107}"/>
    <cellStyle name="Normal 10 4 2 4" xfId="504" xr:uid="{C34D5051-588C-48A3-96F0-8E0E2E14A884}"/>
    <cellStyle name="Normal 10 4 2 4 2" xfId="505" xr:uid="{37C6D7F1-F483-4A43-9957-E1A01158C8FC}"/>
    <cellStyle name="Normal 10 4 2 4 2 2" xfId="2649" xr:uid="{4250A3CD-41EA-487C-8FAD-9B64789AE686}"/>
    <cellStyle name="Normal 10 4 2 4 2 3" xfId="2650" xr:uid="{382ACC0C-EC7D-4FF8-9B0D-0A55BB25C10C}"/>
    <cellStyle name="Normal 10 4 2 4 2 4" xfId="2651" xr:uid="{8A995671-778B-4EAB-B36D-8BD51DB09B08}"/>
    <cellStyle name="Normal 10 4 2 4 3" xfId="2652" xr:uid="{2828F69F-F0E3-4607-985B-DC9054798B38}"/>
    <cellStyle name="Normal 10 4 2 4 4" xfId="2653" xr:uid="{F03EEA62-AD4E-436C-B011-94F72A400559}"/>
    <cellStyle name="Normal 10 4 2 4 5" xfId="2654" xr:uid="{C2582E1E-6D53-4006-A538-B7E77ADA0DC2}"/>
    <cellStyle name="Normal 10 4 2 5" xfId="506" xr:uid="{305D298B-301F-4FA6-86CC-B6142FF49A31}"/>
    <cellStyle name="Normal 10 4 2 5 2" xfId="2655" xr:uid="{9AAF4C69-9C9D-44EF-A0D2-7EC6738AC463}"/>
    <cellStyle name="Normal 10 4 2 5 3" xfId="2656" xr:uid="{9F1088D0-D416-4DD9-845D-E974A4D96942}"/>
    <cellStyle name="Normal 10 4 2 5 4" xfId="2657" xr:uid="{FE7D48DD-C371-4A47-9FDC-79982E45FFE5}"/>
    <cellStyle name="Normal 10 4 2 6" xfId="2658" xr:uid="{28D3EB40-E701-4684-A452-F84C0332B835}"/>
    <cellStyle name="Normal 10 4 2 6 2" xfId="2659" xr:uid="{A2D18BF8-6DB1-4AB0-913C-0DBB5CDD5A56}"/>
    <cellStyle name="Normal 10 4 2 6 3" xfId="2660" xr:uid="{697BC51B-71A9-4D3D-BDAC-E43B27E4554C}"/>
    <cellStyle name="Normal 10 4 2 6 4" xfId="2661" xr:uid="{D99236D5-219B-4640-A68D-F4948260EC7B}"/>
    <cellStyle name="Normal 10 4 2 7" xfId="2662" xr:uid="{5C990C97-C956-4C5C-96C5-CF526F32229A}"/>
    <cellStyle name="Normal 10 4 2 8" xfId="2663" xr:uid="{424AE972-47FF-488C-A22B-351863AE3F6E}"/>
    <cellStyle name="Normal 10 4 2 9" xfId="2664" xr:uid="{E2DB51F8-FA85-4896-B1C3-5C3248AC77A3}"/>
    <cellStyle name="Normal 10 4 3" xfId="256" xr:uid="{01248AA4-767A-4916-8E67-11593952E829}"/>
    <cellStyle name="Normal 10 4 3 2" xfId="507" xr:uid="{4C4B4D83-0011-4E61-B06F-AD06F4E0F705}"/>
    <cellStyle name="Normal 10 4 3 2 2" xfId="508" xr:uid="{0C3159CD-1362-4C67-B5AD-13FB656E40E3}"/>
    <cellStyle name="Normal 10 4 3 2 2 2" xfId="1124" xr:uid="{88FC4B36-A7D1-409B-ADF1-F41B095376B2}"/>
    <cellStyle name="Normal 10 4 3 2 2 2 2" xfId="1125" xr:uid="{CC860345-163F-4A6C-9D4C-3DC954DE1367}"/>
    <cellStyle name="Normal 10 4 3 2 2 3" xfId="1126" xr:uid="{1CABE8CE-6090-42A6-A7D4-43A4CD0D2E70}"/>
    <cellStyle name="Normal 10 4 3 2 2 3 2" xfId="6300" xr:uid="{3ED22D86-979A-49D9-B369-CA7663858C57}"/>
    <cellStyle name="Normal 10 4 3 2 2 4" xfId="2665" xr:uid="{78DC6EB5-65C6-4E3B-AAD6-CADD51D05704}"/>
    <cellStyle name="Normal 10 4 3 2 3" xfId="1127" xr:uid="{67768C59-569C-4E06-B575-53C4BDD711D4}"/>
    <cellStyle name="Normal 10 4 3 2 3 2" xfId="1128" xr:uid="{035C1F7D-3C74-4702-BD17-86C4144A40DA}"/>
    <cellStyle name="Normal 10 4 3 2 3 3" xfId="2666" xr:uid="{C7BB4FD7-4749-49AB-B58C-459F6BEE7A0E}"/>
    <cellStyle name="Normal 10 4 3 2 3 4" xfId="2667" xr:uid="{EBA22142-552F-4BC0-B473-9A4CC82E6D7E}"/>
    <cellStyle name="Normal 10 4 3 2 4" xfId="1129" xr:uid="{FC30EAE6-9C12-4931-B558-65461DB85A36}"/>
    <cellStyle name="Normal 10 4 3 2 4 2" xfId="6301" xr:uid="{E72F6CF9-246E-47BC-9E46-2F216B409AED}"/>
    <cellStyle name="Normal 10 4 3 2 5" xfId="2668" xr:uid="{6E48783A-C0BD-494B-A855-C97DEABEDD57}"/>
    <cellStyle name="Normal 10 4 3 2 6" xfId="2669" xr:uid="{6E302F7D-FDB3-4AAB-8B48-55F1A81E0A79}"/>
    <cellStyle name="Normal 10 4 3 3" xfId="509" xr:uid="{EDFDE560-9C01-475E-A341-08C1DCB5389D}"/>
    <cellStyle name="Normal 10 4 3 3 2" xfId="1130" xr:uid="{BF969CD3-38DC-460B-8D1B-8911616DEE95}"/>
    <cellStyle name="Normal 10 4 3 3 2 2" xfId="1131" xr:uid="{769CAF59-BDC7-4A59-9F9D-B24F725F5F39}"/>
    <cellStyle name="Normal 10 4 3 3 2 3" xfId="2670" xr:uid="{3BA62154-2AD2-4BAA-984F-B0513415DCD3}"/>
    <cellStyle name="Normal 10 4 3 3 2 4" xfId="2671" xr:uid="{359A2CF6-FA97-4EE8-804D-76DE5C8B21C2}"/>
    <cellStyle name="Normal 10 4 3 3 3" xfId="1132" xr:uid="{471EBC2C-CC7A-4B84-8AAB-D9DC49C85258}"/>
    <cellStyle name="Normal 10 4 3 3 3 2" xfId="6302" xr:uid="{1926200C-4F6A-4B60-9D3E-DEF4A4EF50EC}"/>
    <cellStyle name="Normal 10 4 3 3 4" xfId="2672" xr:uid="{65748801-45AC-4F06-8593-C2C3E35E94D1}"/>
    <cellStyle name="Normal 10 4 3 3 5" xfId="2673" xr:uid="{5E32B39A-7C42-4B97-8DC1-36F433467514}"/>
    <cellStyle name="Normal 10 4 3 4" xfId="1133" xr:uid="{DFDDB682-D62B-4011-A3D6-3D1644FFE349}"/>
    <cellStyle name="Normal 10 4 3 4 2" xfId="1134" xr:uid="{57B016E4-ABAB-438E-8D1D-89EF8DC12B8B}"/>
    <cellStyle name="Normal 10 4 3 4 3" xfId="2674" xr:uid="{32D36D71-3DF1-40F4-98CE-A716D76C4654}"/>
    <cellStyle name="Normal 10 4 3 4 4" xfId="2675" xr:uid="{176D1C26-2AC1-40F9-8BE1-5A18527374EE}"/>
    <cellStyle name="Normal 10 4 3 5" xfId="1135" xr:uid="{92AE5340-56AB-4EF1-B26A-18E3237F2E71}"/>
    <cellStyle name="Normal 10 4 3 5 2" xfId="2676" xr:uid="{F46D02C8-E012-49B1-809D-835AEC70E37B}"/>
    <cellStyle name="Normal 10 4 3 5 3" xfId="2677" xr:uid="{FD37781A-A8F2-4704-9512-EF832AA71085}"/>
    <cellStyle name="Normal 10 4 3 5 4" xfId="2678" xr:uid="{60BE6974-2CD6-4022-8481-194831D803D2}"/>
    <cellStyle name="Normal 10 4 3 6" xfId="2679" xr:uid="{A7B8762F-AC9D-42EF-A910-D0613993E49D}"/>
    <cellStyle name="Normal 10 4 3 7" xfId="2680" xr:uid="{541E7C83-5102-4126-A81F-43D54148A6FD}"/>
    <cellStyle name="Normal 10 4 3 8" xfId="2681" xr:uid="{4510FC2D-0375-4D07-9D3E-3D8DF946DEDC}"/>
    <cellStyle name="Normal 10 4 4" xfId="257" xr:uid="{67FE130B-F616-4353-ABA5-20A4556834D3}"/>
    <cellStyle name="Normal 10 4 4 2" xfId="510" xr:uid="{48EF6024-FF6B-4E89-8D6E-D9CCB1FA0710}"/>
    <cellStyle name="Normal 10 4 4 2 2" xfId="511" xr:uid="{CD8F5432-F530-4F98-B791-4023C8DEFD7D}"/>
    <cellStyle name="Normal 10 4 4 2 2 2" xfId="1136" xr:uid="{C053377E-0A83-4A0A-9AB7-BDE439CB7B3A}"/>
    <cellStyle name="Normal 10 4 4 2 2 3" xfId="2682" xr:uid="{A4A9D75E-D0C7-4D36-876D-738217EC38A6}"/>
    <cellStyle name="Normal 10 4 4 2 2 4" xfId="2683" xr:uid="{A7412DA1-F237-496C-B6AA-42047AD0AB53}"/>
    <cellStyle name="Normal 10 4 4 2 3" xfId="1137" xr:uid="{EEB7E511-20CB-490D-9DE3-D035AB6B23F1}"/>
    <cellStyle name="Normal 10 4 4 2 3 2" xfId="6303" xr:uid="{BFF77922-75DD-40A8-A4A4-3BB448D9574E}"/>
    <cellStyle name="Normal 10 4 4 2 4" xfId="2684" xr:uid="{B2E0825B-75CB-4FF4-811F-BFD18FB88028}"/>
    <cellStyle name="Normal 10 4 4 2 5" xfId="2685" xr:uid="{072AC577-28D7-4869-A8AB-412F4A471A85}"/>
    <cellStyle name="Normal 10 4 4 3" xfId="512" xr:uid="{F588A9DE-4AEC-4514-ABC1-85343303D184}"/>
    <cellStyle name="Normal 10 4 4 3 2" xfId="1138" xr:uid="{CC9588A7-44D0-4FC6-8A41-15694716E321}"/>
    <cellStyle name="Normal 10 4 4 3 3" xfId="2686" xr:uid="{53D4608C-F33A-4659-9AC9-D687D3A09139}"/>
    <cellStyle name="Normal 10 4 4 3 4" xfId="2687" xr:uid="{02CC9544-6C86-42D1-B6E0-1612B22003D2}"/>
    <cellStyle name="Normal 10 4 4 4" xfId="1139" xr:uid="{66E2B405-1044-411D-B9DD-445C3CC135C6}"/>
    <cellStyle name="Normal 10 4 4 4 2" xfId="2688" xr:uid="{92347A7E-449D-463C-A3A2-D5FC1AE4F9E1}"/>
    <cellStyle name="Normal 10 4 4 4 3" xfId="2689" xr:uid="{91092F56-DB2B-4070-BEE3-8F48D381F0EB}"/>
    <cellStyle name="Normal 10 4 4 4 4" xfId="2690" xr:uid="{96A24FB8-CB11-4B3A-877A-30FA17000B77}"/>
    <cellStyle name="Normal 10 4 4 5" xfId="2691" xr:uid="{541CC2B4-8513-4242-A808-DF52AA8587CF}"/>
    <cellStyle name="Normal 10 4 4 6" xfId="2692" xr:uid="{05D9A02D-CD7E-4E2C-9184-9CB1D3A6D27B}"/>
    <cellStyle name="Normal 10 4 4 7" xfId="2693" xr:uid="{F5BE23C0-D39C-41C4-9546-6AB68B7611E2}"/>
    <cellStyle name="Normal 10 4 5" xfId="258" xr:uid="{C2DFE943-75CF-488B-B821-4CE41A80EB66}"/>
    <cellStyle name="Normal 10 4 5 2" xfId="513" xr:uid="{B308ABE9-568E-4B00-962F-87FF18454D5B}"/>
    <cellStyle name="Normal 10 4 5 2 2" xfId="1140" xr:uid="{99AC99DD-57CA-4974-9378-25EFC8F2BB25}"/>
    <cellStyle name="Normal 10 4 5 2 3" xfId="2694" xr:uid="{1A120BB3-EA9E-4472-9838-B638A0CE4F34}"/>
    <cellStyle name="Normal 10 4 5 2 4" xfId="2695" xr:uid="{B1344A7B-E2C3-4E80-A91F-B4A8773A0F63}"/>
    <cellStyle name="Normal 10 4 5 3" xfId="1141" xr:uid="{A2EC0924-9239-422E-A4E6-3AD0C21E9CAC}"/>
    <cellStyle name="Normal 10 4 5 3 2" xfId="2696" xr:uid="{4581D48F-C1E8-4CBB-A1CB-FF78314F4A8A}"/>
    <cellStyle name="Normal 10 4 5 3 3" xfId="2697" xr:uid="{460A97EC-9F76-4D7D-B3A0-6833B9C85E68}"/>
    <cellStyle name="Normal 10 4 5 3 4" xfId="2698" xr:uid="{22152FF1-B4BC-438E-AD54-87710B42E349}"/>
    <cellStyle name="Normal 10 4 5 4" xfId="2699" xr:uid="{4657D4C3-6221-41A5-81F6-9A67ED1439F0}"/>
    <cellStyle name="Normal 10 4 5 5" xfId="2700" xr:uid="{E7FAF81B-1A44-4555-8D78-A108F99CE75E}"/>
    <cellStyle name="Normal 10 4 5 6" xfId="2701" xr:uid="{B89DC124-E405-40FE-8B38-AB5F30D06235}"/>
    <cellStyle name="Normal 10 4 6" xfId="514" xr:uid="{9E586773-670E-4C64-8713-7BBF6DEA4E5B}"/>
    <cellStyle name="Normal 10 4 6 2" xfId="1142" xr:uid="{09BA4D1E-7289-4973-9B99-2713510371D2}"/>
    <cellStyle name="Normal 10 4 6 2 2" xfId="2702" xr:uid="{EBBEB10B-8027-457E-8374-512AE56D4CDD}"/>
    <cellStyle name="Normal 10 4 6 2 3" xfId="2703" xr:uid="{9709D07E-34CD-4AEF-8383-8927F6962336}"/>
    <cellStyle name="Normal 10 4 6 2 4" xfId="2704" xr:uid="{337DE259-2B65-475F-9224-10B2A98DF6A9}"/>
    <cellStyle name="Normal 10 4 6 3" xfId="2705" xr:uid="{8A198AEA-5F31-4DB9-A16A-F71F40304DC7}"/>
    <cellStyle name="Normal 10 4 6 4" xfId="2706" xr:uid="{26E6BA15-3818-45D1-A64D-9EA70DC975E6}"/>
    <cellStyle name="Normal 10 4 6 5" xfId="2707" xr:uid="{1DC43DC2-19FC-4E35-B3B5-3D1B0331693C}"/>
    <cellStyle name="Normal 10 4 7" xfId="1143" xr:uid="{000D5181-8C63-4CC2-BB2F-C5367506E6F0}"/>
    <cellStyle name="Normal 10 4 7 2" xfId="2708" xr:uid="{D1C215A7-023F-44E9-BB5A-6811D783E6E1}"/>
    <cellStyle name="Normal 10 4 7 3" xfId="2709" xr:uid="{E9183CF8-4C89-417A-A640-9A00F19D2EBD}"/>
    <cellStyle name="Normal 10 4 7 4" xfId="2710" xr:uid="{EC266164-E876-4F43-800C-052120928838}"/>
    <cellStyle name="Normal 10 4 8" xfId="2711" xr:uid="{CFE5DEE8-CF2E-4AF4-820F-829FC2EC47D2}"/>
    <cellStyle name="Normal 10 4 8 2" xfId="2712" xr:uid="{6BA436D9-666B-4623-A27B-C76FC468FEC6}"/>
    <cellStyle name="Normal 10 4 8 3" xfId="2713" xr:uid="{F8A6C4F1-086A-4319-9072-16F6F2681A8C}"/>
    <cellStyle name="Normal 10 4 8 4" xfId="2714" xr:uid="{A28856D5-723A-4013-B437-28C835DDE5CB}"/>
    <cellStyle name="Normal 10 4 9" xfId="2715" xr:uid="{56EE486F-73E2-4E60-AC2B-EB4075BB46BB}"/>
    <cellStyle name="Normal 10 5" xfId="58" xr:uid="{68CD1E19-A2A2-4415-B410-33C495BA0963}"/>
    <cellStyle name="Normal 10 5 2" xfId="59" xr:uid="{7BFAD5A9-9B99-4AF2-8059-E4418DBC91D2}"/>
    <cellStyle name="Normal 10 5 2 2" xfId="259" xr:uid="{7C326F98-D56A-43F1-A516-F300AACB2BC6}"/>
    <cellStyle name="Normal 10 5 2 2 2" xfId="515" xr:uid="{EA498F5D-1C2E-4A9B-A0C7-A4FF0F8070D4}"/>
    <cellStyle name="Normal 10 5 2 2 2 2" xfId="1144" xr:uid="{62BCF391-EF8B-4E73-997C-60B3E13C32F0}"/>
    <cellStyle name="Normal 10 5 2 2 2 3" xfId="2716" xr:uid="{2DCBD58D-67EE-4606-983C-9D799510A9A0}"/>
    <cellStyle name="Normal 10 5 2 2 2 4" xfId="2717" xr:uid="{678139CE-22CD-4121-B6F4-0776F4C69F1D}"/>
    <cellStyle name="Normal 10 5 2 2 3" xfId="1145" xr:uid="{1DAE3387-905D-4A9B-AC6A-7D13AF1B3CDE}"/>
    <cellStyle name="Normal 10 5 2 2 3 2" xfId="2718" xr:uid="{F8B94E89-9837-495B-830A-506094A70AFA}"/>
    <cellStyle name="Normal 10 5 2 2 3 3" xfId="2719" xr:uid="{479DA64C-8972-471F-AC23-BD932B3DED6E}"/>
    <cellStyle name="Normal 10 5 2 2 3 4" xfId="2720" xr:uid="{B46654CF-B96B-4D9D-995E-2F6206FD8122}"/>
    <cellStyle name="Normal 10 5 2 2 4" xfId="2721" xr:uid="{12D39262-6F0E-4CFA-BF64-635C626ED729}"/>
    <cellStyle name="Normal 10 5 2 2 5" xfId="2722" xr:uid="{4191CF52-80ED-402F-B96A-B9000A29D117}"/>
    <cellStyle name="Normal 10 5 2 2 6" xfId="2723" xr:uid="{A77B25B2-93AA-465E-AB1B-4C2A43414432}"/>
    <cellStyle name="Normal 10 5 2 3" xfId="516" xr:uid="{DA910644-16F0-442A-8D2E-BF6E7CE4B242}"/>
    <cellStyle name="Normal 10 5 2 3 2" xfId="1146" xr:uid="{83E0C297-83C4-4D69-9508-240BE4C8DA2E}"/>
    <cellStyle name="Normal 10 5 2 3 2 2" xfId="2724" xr:uid="{684B6811-919E-454B-9352-B04A3CFE9F01}"/>
    <cellStyle name="Normal 10 5 2 3 2 3" xfId="2725" xr:uid="{BC1D390F-0033-4BDE-B538-9DD4463A43EA}"/>
    <cellStyle name="Normal 10 5 2 3 2 4" xfId="2726" xr:uid="{AE32E9FE-333D-452D-AE0C-43E55879512F}"/>
    <cellStyle name="Normal 10 5 2 3 3" xfId="2727" xr:uid="{9D5943A1-213C-434F-8A83-75BBB7E9A61A}"/>
    <cellStyle name="Normal 10 5 2 3 4" xfId="2728" xr:uid="{EEBD34F5-6B07-43B7-A2BD-F229C6E0AC9A}"/>
    <cellStyle name="Normal 10 5 2 3 5" xfId="2729" xr:uid="{454C85ED-65C9-4A08-8CA0-51C76023E8D3}"/>
    <cellStyle name="Normal 10 5 2 4" xfId="1147" xr:uid="{AF730CE8-3E20-4655-8D31-F3F369E0508D}"/>
    <cellStyle name="Normal 10 5 2 4 2" xfId="2730" xr:uid="{B06B7F8E-3A3A-4666-BF60-78B56F52432F}"/>
    <cellStyle name="Normal 10 5 2 4 3" xfId="2731" xr:uid="{EFFEFE80-5936-407D-A5C4-F3E388F7FD2A}"/>
    <cellStyle name="Normal 10 5 2 4 4" xfId="2732" xr:uid="{450A6E9C-3A1A-457F-A3E8-5508AEA719D3}"/>
    <cellStyle name="Normal 10 5 2 5" xfId="2733" xr:uid="{552DC741-1E85-4D8A-9BF0-A878BACD8A27}"/>
    <cellStyle name="Normal 10 5 2 5 2" xfId="2734" xr:uid="{E6CC8DD0-94A6-4E93-83EA-ADA8362C07BF}"/>
    <cellStyle name="Normal 10 5 2 5 3" xfId="2735" xr:uid="{B121F0DC-3EAB-4AB7-8F53-50BF3CC9772B}"/>
    <cellStyle name="Normal 10 5 2 5 4" xfId="2736" xr:uid="{7E18226A-0B8E-4B1A-9127-567A91EDE4F8}"/>
    <cellStyle name="Normal 10 5 2 6" xfId="2737" xr:uid="{AF6E6AC0-F1D3-4756-A0EB-6250A5AB5758}"/>
    <cellStyle name="Normal 10 5 2 7" xfId="2738" xr:uid="{69FE80FA-0755-4C96-99DF-BCA175F1900B}"/>
    <cellStyle name="Normal 10 5 2 8" xfId="2739" xr:uid="{5A3E0D49-6C65-4F58-99E9-2B1A8A9154B6}"/>
    <cellStyle name="Normal 10 5 3" xfId="260" xr:uid="{CD3D8F46-D7D0-42AD-916F-BEBE5E429BC1}"/>
    <cellStyle name="Normal 10 5 3 2" xfId="517" xr:uid="{2C24DB63-5257-4CC2-8043-75531275884C}"/>
    <cellStyle name="Normal 10 5 3 2 2" xfId="518" xr:uid="{B7946ECD-E339-48FA-93D7-54AAC56868D1}"/>
    <cellStyle name="Normal 10 5 3 2 3" xfId="2740" xr:uid="{BD1A6ED9-ABB9-4B25-87E9-A577FDD62FD9}"/>
    <cellStyle name="Normal 10 5 3 2 4" xfId="2741" xr:uid="{E82C8811-86B7-44E4-B05F-1CE5765DFB49}"/>
    <cellStyle name="Normal 10 5 3 3" xfId="519" xr:uid="{280EB76C-784A-4C09-B217-19F08426DC0E}"/>
    <cellStyle name="Normal 10 5 3 3 2" xfId="2742" xr:uid="{0ABFB83C-21BC-4063-ABF0-4715139863FC}"/>
    <cellStyle name="Normal 10 5 3 3 3" xfId="2743" xr:uid="{615EAE11-738A-4FD9-9861-0CE0A7562131}"/>
    <cellStyle name="Normal 10 5 3 3 4" xfId="2744" xr:uid="{CF454616-F154-4E1A-951A-9612E0CE051F}"/>
    <cellStyle name="Normal 10 5 3 4" xfId="2745" xr:uid="{78360012-E406-41CA-8A83-98B09A424A26}"/>
    <cellStyle name="Normal 10 5 3 5" xfId="2746" xr:uid="{0D63FAAE-FE9C-42DD-9757-2907D1A7574B}"/>
    <cellStyle name="Normal 10 5 3 6" xfId="2747" xr:uid="{A63266B6-DAB8-444A-8909-ACDA1A73EA4E}"/>
    <cellStyle name="Normal 10 5 4" xfId="261" xr:uid="{7DD58BCA-084B-4E73-9AB2-3E3A4CC3B4A8}"/>
    <cellStyle name="Normal 10 5 4 2" xfId="520" xr:uid="{AD252311-45C0-42CC-A5D4-AECF2CC1B1BD}"/>
    <cellStyle name="Normal 10 5 4 2 2" xfId="2748" xr:uid="{6D538221-2ED1-4655-A255-073D7D7DF50B}"/>
    <cellStyle name="Normal 10 5 4 2 3" xfId="2749" xr:uid="{C65CD5AD-73CE-41CC-84F3-35A1ED37F118}"/>
    <cellStyle name="Normal 10 5 4 2 4" xfId="2750" xr:uid="{BF786823-FCEE-43EC-BD76-8E8F60EDBFD5}"/>
    <cellStyle name="Normal 10 5 4 3" xfId="2751" xr:uid="{919FE94B-3B9C-4FAA-9470-DA65C5B8613E}"/>
    <cellStyle name="Normal 10 5 4 4" xfId="2752" xr:uid="{1F7EE38E-39F4-4CDA-909B-57BB2B0D12A4}"/>
    <cellStyle name="Normal 10 5 4 5" xfId="2753" xr:uid="{60E9B52B-F5A3-4ED4-98E8-A95908473A84}"/>
    <cellStyle name="Normal 10 5 5" xfId="521" xr:uid="{D7E560CB-DA31-4BEB-8BB0-FEF2C1243592}"/>
    <cellStyle name="Normal 10 5 5 2" xfId="2754" xr:uid="{A2D395D5-FFEE-4632-AE52-1E1545C898D9}"/>
    <cellStyle name="Normal 10 5 5 3" xfId="2755" xr:uid="{D91B6495-3E6A-4D38-BDB9-DCD99637D824}"/>
    <cellStyle name="Normal 10 5 5 4" xfId="2756" xr:uid="{A432B8D3-CA8B-4F91-86F0-6452E9FDDE2B}"/>
    <cellStyle name="Normal 10 5 6" xfId="2757" xr:uid="{8A52D887-6EC0-468C-9770-B9ADCEB80478}"/>
    <cellStyle name="Normal 10 5 6 2" xfId="2758" xr:uid="{FA6DE98C-0438-4445-8761-4F6C8662B590}"/>
    <cellStyle name="Normal 10 5 6 3" xfId="2759" xr:uid="{7EDC1BC3-A7C0-447A-84CC-942B627FCC68}"/>
    <cellStyle name="Normal 10 5 6 4" xfId="2760" xr:uid="{227F68D3-57EF-41DC-88C6-992D38654C2A}"/>
    <cellStyle name="Normal 10 5 7" xfId="2761" xr:uid="{B00C814B-922B-4CE8-B21E-D0FB342F8B3E}"/>
    <cellStyle name="Normal 10 5 8" xfId="2762" xr:uid="{8D3FF38A-506F-4FEC-8355-21DF8F2F1F8F}"/>
    <cellStyle name="Normal 10 5 9" xfId="2763" xr:uid="{6A9F674C-4CAE-4FB2-A02D-16B48D4706CC}"/>
    <cellStyle name="Normal 10 6" xfId="60" xr:uid="{E0054C06-AB0A-4000-A33D-526312F6E12C}"/>
    <cellStyle name="Normal 10 6 2" xfId="262" xr:uid="{D90742C2-B849-4FED-A52A-D57857F03839}"/>
    <cellStyle name="Normal 10 6 2 2" xfId="522" xr:uid="{DF1F1862-5E61-41E6-8291-E99BD6822414}"/>
    <cellStyle name="Normal 10 6 2 2 2" xfId="1148" xr:uid="{CE6525E8-A880-4ECF-9AF0-983A195D2C31}"/>
    <cellStyle name="Normal 10 6 2 2 2 2" xfId="1149" xr:uid="{D56479BC-F751-4DAA-89A0-B6F289D3DD4A}"/>
    <cellStyle name="Normal 10 6 2 2 3" xfId="1150" xr:uid="{BE553327-79A0-45DD-8159-7D679DD42FAF}"/>
    <cellStyle name="Normal 10 6 2 2 3 2" xfId="6304" xr:uid="{0237041E-3219-44FE-BF41-9CDC495B04C8}"/>
    <cellStyle name="Normal 10 6 2 2 4" xfId="2764" xr:uid="{602652A2-EAD6-4971-A888-9518B77B19D1}"/>
    <cellStyle name="Normal 10 6 2 3" xfId="1151" xr:uid="{DC220026-F991-4066-9D3F-C53129919725}"/>
    <cellStyle name="Normal 10 6 2 3 2" xfId="1152" xr:uid="{7C5477CE-CDB3-4ADB-86D9-360CF553381B}"/>
    <cellStyle name="Normal 10 6 2 3 3" xfId="2765" xr:uid="{2B3E8CBB-1D8E-4799-B22B-19AD582F45E4}"/>
    <cellStyle name="Normal 10 6 2 3 4" xfId="2766" xr:uid="{884B0D88-5344-4DC5-87FF-D13CB933AF92}"/>
    <cellStyle name="Normal 10 6 2 4" xfId="1153" xr:uid="{C116F88C-E6C8-4CA7-B803-F67D25E97412}"/>
    <cellStyle name="Normal 10 6 2 4 2" xfId="6305" xr:uid="{8003B857-0821-49EF-A5A7-53BD8AF14B9C}"/>
    <cellStyle name="Normal 10 6 2 5" xfId="2767" xr:uid="{72BDCA85-DB04-485F-9CE7-FAE186D82656}"/>
    <cellStyle name="Normal 10 6 2 6" xfId="2768" xr:uid="{20D2C3A3-5E56-45AD-A973-5AD8D8D5F75B}"/>
    <cellStyle name="Normal 10 6 3" xfId="523" xr:uid="{C0A60CEF-3E6C-4BDD-B0E4-97241541AF43}"/>
    <cellStyle name="Normal 10 6 3 2" xfId="1154" xr:uid="{0B708D7F-7130-4C96-A847-9A303898CAA3}"/>
    <cellStyle name="Normal 10 6 3 2 2" xfId="1155" xr:uid="{DB90F709-1291-4C82-93B7-CB6243B3621D}"/>
    <cellStyle name="Normal 10 6 3 2 3" xfId="2769" xr:uid="{4BD00F5E-74A1-422B-B421-C26DBE76655E}"/>
    <cellStyle name="Normal 10 6 3 2 4" xfId="2770" xr:uid="{3AB69494-47C8-481A-8632-81DDAAC9B9B3}"/>
    <cellStyle name="Normal 10 6 3 3" xfId="1156" xr:uid="{7CAA205D-E6E4-48BF-A9EF-3B93484ED1BF}"/>
    <cellStyle name="Normal 10 6 3 3 2" xfId="6306" xr:uid="{0FBA718B-D77B-4FCC-8110-BD2C4925920D}"/>
    <cellStyle name="Normal 10 6 3 4" xfId="2771" xr:uid="{29184135-B53A-4D83-88A8-B1DFD4C3D3DF}"/>
    <cellStyle name="Normal 10 6 3 5" xfId="2772" xr:uid="{5F9B5EF0-1683-4E4A-9E45-237F2C25BD92}"/>
    <cellStyle name="Normal 10 6 4" xfId="1157" xr:uid="{1DEE74F4-FA58-4A75-A1D1-531D095BDE43}"/>
    <cellStyle name="Normal 10 6 4 2" xfId="1158" xr:uid="{ABD7BF7C-3F9B-4A79-9539-B6A35D8DAFCD}"/>
    <cellStyle name="Normal 10 6 4 3" xfId="2773" xr:uid="{CCC4BBD5-D589-487B-B951-9C8B69A64AE1}"/>
    <cellStyle name="Normal 10 6 4 4" xfId="2774" xr:uid="{C21EC45B-BD03-49D5-94D5-A98FE1C0BFBD}"/>
    <cellStyle name="Normal 10 6 5" xfId="1159" xr:uid="{DF483357-F41C-4075-AB42-C1B6386F620D}"/>
    <cellStyle name="Normal 10 6 5 2" xfId="2775" xr:uid="{12D1020E-44D1-464F-80C1-B8743405B61B}"/>
    <cellStyle name="Normal 10 6 5 3" xfId="2776" xr:uid="{599129F3-F3AE-4B0B-B861-8797874A79C6}"/>
    <cellStyle name="Normal 10 6 5 4" xfId="2777" xr:uid="{2BE95B6D-EA92-4302-A9B6-731F28529E66}"/>
    <cellStyle name="Normal 10 6 6" xfId="2778" xr:uid="{65182C41-B07C-443B-8B7D-AA38A5AE98F5}"/>
    <cellStyle name="Normal 10 6 7" xfId="2779" xr:uid="{2122091E-92D1-4336-99CB-6D4F0DD18314}"/>
    <cellStyle name="Normal 10 6 8" xfId="2780" xr:uid="{735DDFD9-1F33-40B0-9BE0-ED102BE40F10}"/>
    <cellStyle name="Normal 10 7" xfId="263" xr:uid="{3D5BAE5A-B7BC-45E5-B092-D72BE4B0ED65}"/>
    <cellStyle name="Normal 10 7 2" xfId="524" xr:uid="{85298072-F8D0-4AA4-9152-98461A05B3E0}"/>
    <cellStyle name="Normal 10 7 2 2" xfId="525" xr:uid="{C861FEAB-64A7-43D0-B4F8-F96F948A0EE2}"/>
    <cellStyle name="Normal 10 7 2 2 2" xfId="1160" xr:uid="{E6C71A91-104E-4E1E-9680-A0515D5E3CC4}"/>
    <cellStyle name="Normal 10 7 2 2 3" xfId="2781" xr:uid="{553A102A-36FE-4D8D-82F0-7A7FAA4639C8}"/>
    <cellStyle name="Normal 10 7 2 2 4" xfId="2782" xr:uid="{ACB27D67-3E24-4A3D-880C-3EEA9E172859}"/>
    <cellStyle name="Normal 10 7 2 3" xfId="1161" xr:uid="{43B4937B-938A-4E4A-BF00-7D280F669868}"/>
    <cellStyle name="Normal 10 7 2 3 2" xfId="6307" xr:uid="{347F99AE-AD77-4BD0-95C0-5D9B8D3E2483}"/>
    <cellStyle name="Normal 10 7 2 4" xfId="2783" xr:uid="{08801358-6D69-4425-B0A2-8E397B282051}"/>
    <cellStyle name="Normal 10 7 2 5" xfId="2784" xr:uid="{00EEC4C5-E722-4C36-A491-30CA38502071}"/>
    <cellStyle name="Normal 10 7 3" xfId="526" xr:uid="{6F577F59-D57A-4C3F-ABC7-9AA47FE284E6}"/>
    <cellStyle name="Normal 10 7 3 2" xfId="1162" xr:uid="{BBF9C5E7-6F9F-4D32-8587-A73939405777}"/>
    <cellStyle name="Normal 10 7 3 3" xfId="2785" xr:uid="{E0C72A9D-0463-4CF8-90B0-D1AC7F0560C2}"/>
    <cellStyle name="Normal 10 7 3 4" xfId="2786" xr:uid="{9DF4F338-5269-4DC3-B047-CCC5B574C1DC}"/>
    <cellStyle name="Normal 10 7 4" xfId="1163" xr:uid="{E8874957-7091-4EE5-9221-6200B5A67128}"/>
    <cellStyle name="Normal 10 7 4 2" xfId="2787" xr:uid="{6ED54734-CA2E-452A-B09D-48146FBDDF67}"/>
    <cellStyle name="Normal 10 7 4 3" xfId="2788" xr:uid="{0091DF77-F64A-4692-ABCF-4FA0238319F3}"/>
    <cellStyle name="Normal 10 7 4 4" xfId="2789" xr:uid="{941EBFB8-E38D-4A42-A8FB-5795C07A33A1}"/>
    <cellStyle name="Normal 10 7 5" xfId="2790" xr:uid="{80EA8901-9A2D-4B6D-84FC-13C3F6C1D4FD}"/>
    <cellStyle name="Normal 10 7 6" xfId="2791" xr:uid="{CFE10F01-7334-4B28-B05B-50131DF1C5D0}"/>
    <cellStyle name="Normal 10 7 7" xfId="2792" xr:uid="{AFBB810B-6B81-45FD-B06E-1E843FBE70C5}"/>
    <cellStyle name="Normal 10 8" xfId="264" xr:uid="{98A18A7B-771A-4AB4-9109-434728E02ADF}"/>
    <cellStyle name="Normal 10 8 2" xfId="527" xr:uid="{29616D7F-FA95-4759-A8DF-E5E31B071302}"/>
    <cellStyle name="Normal 10 8 2 2" xfId="1164" xr:uid="{D3FEA4DC-6F91-45C0-8B57-5E81A5A42DD2}"/>
    <cellStyle name="Normal 10 8 2 3" xfId="2793" xr:uid="{FDD36EC3-01FD-4F76-AD97-18EEB6E5ADD6}"/>
    <cellStyle name="Normal 10 8 2 4" xfId="2794" xr:uid="{18058E5D-817E-49C3-B1C4-F37989EDD00F}"/>
    <cellStyle name="Normal 10 8 3" xfId="1165" xr:uid="{BE0013EF-695C-4193-A09D-885230DDD237}"/>
    <cellStyle name="Normal 10 8 3 2" xfId="2795" xr:uid="{2772B730-4023-4607-8F84-B7226C3ED3A9}"/>
    <cellStyle name="Normal 10 8 3 3" xfId="2796" xr:uid="{CBA01010-CC1A-4EAB-ACB4-0696949D9AC3}"/>
    <cellStyle name="Normal 10 8 3 4" xfId="2797" xr:uid="{884CD128-2DE3-4FE2-880C-42B5382B67C8}"/>
    <cellStyle name="Normal 10 8 4" xfId="2798" xr:uid="{C776BBCA-51C1-45E2-AB39-D10C63622F71}"/>
    <cellStyle name="Normal 10 8 5" xfId="2799" xr:uid="{5DA6116C-C077-4A06-94AD-F3926F507ADE}"/>
    <cellStyle name="Normal 10 8 6" xfId="2800" xr:uid="{B22ED628-1CB6-4D94-9272-C5A42503715D}"/>
    <cellStyle name="Normal 10 9" xfId="265" xr:uid="{8F14BCDB-82DB-46D0-9A71-79CDF8807198}"/>
    <cellStyle name="Normal 10 9 2" xfId="1166" xr:uid="{3BC7EA99-8B9E-49C9-A127-4D191AD8E0AE}"/>
    <cellStyle name="Normal 10 9 2 2" xfId="2801" xr:uid="{84BDE535-D693-452F-BD55-83E1D462EFDE}"/>
    <cellStyle name="Normal 10 9 2 2 2" xfId="4330" xr:uid="{0A1CB10B-9391-452F-AAB1-2FA4D8879BBE}"/>
    <cellStyle name="Normal 10 9 2 2 3" xfId="4679" xr:uid="{8399D3EA-0E7B-4EA5-9DE9-617AC3BE83A5}"/>
    <cellStyle name="Normal 10 9 2 3" xfId="2802" xr:uid="{4ED5BA29-536F-41DF-968A-3EE1AB32A202}"/>
    <cellStyle name="Normal 10 9 2 4" xfId="2803" xr:uid="{A8FF121B-7C25-4484-94A7-670CE6AF4842}"/>
    <cellStyle name="Normal 10 9 3" xfId="2804" xr:uid="{7C4C427D-9F83-4F45-8C38-EBFA5C3ECCBB}"/>
    <cellStyle name="Normal 10 9 3 2" xfId="5343" xr:uid="{99CB808A-F7B4-4163-9838-E170FA254AF0}"/>
    <cellStyle name="Normal 10 9 4" xfId="2805" xr:uid="{32E8C789-97F0-4584-BAFB-03ABABFB23C1}"/>
    <cellStyle name="Normal 10 9 4 2" xfId="4562" xr:uid="{B1635EFB-DCA3-4756-B1C8-7127B3D6B5D0}"/>
    <cellStyle name="Normal 10 9 4 3" xfId="4680" xr:uid="{BE439AA0-C98D-4DBC-8249-061DBEB0AC74}"/>
    <cellStyle name="Normal 10 9 4 4" xfId="4600" xr:uid="{ED51E2E5-D43F-4498-AA1D-15467208D092}"/>
    <cellStyle name="Normal 10 9 5" xfId="2806" xr:uid="{7C3930D5-1069-4AC4-98DA-38784B20CBB0}"/>
    <cellStyle name="Normal 11" xfId="61" xr:uid="{F024B31A-7EC0-4C9E-8B43-75600EF276EF}"/>
    <cellStyle name="Normal 11 2" xfId="266" xr:uid="{5880985D-3658-4D08-B94A-7D645253C27D}"/>
    <cellStyle name="Normal 11 2 2" xfId="4647" xr:uid="{286968ED-3385-42F6-977C-C77A131EA76E}"/>
    <cellStyle name="Normal 11 2 2 2" xfId="5701" xr:uid="{E8BAA630-3F76-4A62-8D24-93CC47AE4003}"/>
    <cellStyle name="Normal 11 2 3" xfId="5529" xr:uid="{418BECEB-D24D-487B-B26D-DDEB65E06E95}"/>
    <cellStyle name="Normal 11 3" xfId="4335" xr:uid="{4C7659AF-9579-43D7-A360-0D57D441A162}"/>
    <cellStyle name="Normal 11 3 2" xfId="4541" xr:uid="{1AAE60E0-01EE-4586-85F0-7BE777231E9C}"/>
    <cellStyle name="Normal 11 3 2 2" xfId="5760" xr:uid="{CAD255EE-582F-400C-8A3D-710202BA1E86}"/>
    <cellStyle name="Normal 11 3 3" xfId="4724" xr:uid="{7D518988-2850-40BA-8F40-841CBD0AEC81}"/>
    <cellStyle name="Normal 11 3 3 2" xfId="5588" xr:uid="{8DB82E29-77DF-4980-A91D-3D8886ED9C11}"/>
    <cellStyle name="Normal 11 3 4" xfId="4701" xr:uid="{897F94DD-39D4-4E9B-BC53-8E9412F7CF84}"/>
    <cellStyle name="Normal 11 4" xfId="5373" xr:uid="{AA07889E-6FA2-4D43-9942-90C83EFB7E87}"/>
    <cellStyle name="Normal 11 4 2" xfId="5646" xr:uid="{0F5E9115-4641-4CE2-A93F-C6BC7347401B}"/>
    <cellStyle name="Normal 11 5" xfId="5474" xr:uid="{FCDBAA61-0F4C-4E36-92F4-F57586BDBF28}"/>
    <cellStyle name="Normal 11 6" xfId="5793" xr:uid="{13FAB8ED-FE4C-4086-95C7-34A8DA44A9F9}"/>
    <cellStyle name="Normal 12" xfId="62" xr:uid="{7E41232F-1D6A-4A87-AB75-095571030E4B}"/>
    <cellStyle name="Normal 12 2" xfId="267" xr:uid="{E20B6BA5-9A43-4A03-B0DD-1CE40D218716}"/>
    <cellStyle name="Normal 12 2 2" xfId="4648" xr:uid="{EC0FDB76-09EF-4E72-8DA0-F0436EDA1552}"/>
    <cellStyle name="Normal 12 2 2 2" xfId="5702" xr:uid="{EC130AA1-F560-4280-A23C-8D698F2B8866}"/>
    <cellStyle name="Normal 12 2 3" xfId="5530" xr:uid="{54C5D772-5037-4837-973C-A352AE6180A4}"/>
    <cellStyle name="Normal 12 3" xfId="4542" xr:uid="{6D87A7EA-43CD-4BD5-88B7-A0A42C457005}"/>
    <cellStyle name="Normal 12 3 2" xfId="5425" xr:uid="{AA596029-6CE8-473A-9FFC-320B9375DE23}"/>
    <cellStyle name="Normal 12 3 2 2" xfId="5761" xr:uid="{81EE3B21-EF58-454B-A9CD-9E592E68B220}"/>
    <cellStyle name="Normal 12 3 3" xfId="5589" xr:uid="{79BB46BA-179D-46B4-A498-E3DA402F769C}"/>
    <cellStyle name="Normal 12 4" xfId="5374" xr:uid="{43D835E9-BF94-47AE-BFF2-EB4B08A97826}"/>
    <cellStyle name="Normal 12 4 2" xfId="5647" xr:uid="{BB2278AA-9E24-471B-B3FF-FBEF323768BD}"/>
    <cellStyle name="Normal 12 5" xfId="5475" xr:uid="{7ED45503-E1E1-4AF7-A828-C969D651802D}"/>
    <cellStyle name="Normal 13" xfId="63" xr:uid="{E6054B0D-D6A8-40C8-98B6-51F67244D340}"/>
    <cellStyle name="Normal 13 2" xfId="64" xr:uid="{A29B3010-DFE0-411C-ADD7-3DACB18C61E5}"/>
    <cellStyle name="Normal 13 2 2" xfId="268" xr:uid="{239AB322-9A6F-4E05-9933-4CE6440D6B0F}"/>
    <cellStyle name="Normal 13 2 2 2" xfId="4649" xr:uid="{9A6DBA51-DA49-4A42-B447-09335B14B9A7}"/>
    <cellStyle name="Normal 13 2 2 2 2" xfId="5703" xr:uid="{E2363EA4-58D1-4C7C-8268-6BBF66D42CED}"/>
    <cellStyle name="Normal 13 2 2 3" xfId="5531" xr:uid="{C4BC6381-4B1A-4CE9-B69F-DE544B8D58B0}"/>
    <cellStyle name="Normal 13 2 3" xfId="4337" xr:uid="{353685C6-F4AD-4B87-9E01-F903AEB13853}"/>
    <cellStyle name="Normal 13 2 3 2" xfId="4543" xr:uid="{9F4BE56F-1593-4DB3-8700-16E5F45C825F}"/>
    <cellStyle name="Normal 13 2 3 2 2" xfId="5763" xr:uid="{A7CEFEA1-9474-4FB3-B180-391DF0F88425}"/>
    <cellStyle name="Normal 13 2 3 3" xfId="4725" xr:uid="{E40BD082-4807-4384-AD39-6AEB18781E2B}"/>
    <cellStyle name="Normal 13 2 3 3 2" xfId="5591" xr:uid="{BA925ACA-7572-43CA-BD5D-DBEA5B20EF86}"/>
    <cellStyle name="Normal 13 2 3 4" xfId="4702" xr:uid="{301A59FB-1650-4E0B-BB51-849CDD323DA6}"/>
    <cellStyle name="Normal 13 2 4" xfId="5376" xr:uid="{1BB99FB4-069F-434F-AEAC-950F99E1002B}"/>
    <cellStyle name="Normal 13 2 4 2" xfId="5649" xr:uid="{2AAFAC46-74F7-40E0-B036-F4E4B0A72739}"/>
    <cellStyle name="Normal 13 2 5" xfId="5477" xr:uid="{5E6ADA61-46F5-4A55-82C8-30ED9786CDDF}"/>
    <cellStyle name="Normal 13 2 6" xfId="5795" xr:uid="{37CB6F58-55DE-4CE3-86EE-24469F15246E}"/>
    <cellStyle name="Normal 13 3" xfId="269" xr:uid="{198861E3-4A85-4DA5-81B8-550C41A2C8A0}"/>
    <cellStyle name="Normal 13 3 2" xfId="4421" xr:uid="{9001ADFE-16BB-4FA4-81FD-C6E829C16E85}"/>
    <cellStyle name="Normal 13 3 2 2" xfId="5704" xr:uid="{377A9D55-D2E3-4CA5-A0B7-F1E2668D4051}"/>
    <cellStyle name="Normal 13 3 3" xfId="4338" xr:uid="{68615B3F-7CFD-4367-8CEC-BCB174AA7567}"/>
    <cellStyle name="Normal 13 3 3 2" xfId="5532" xr:uid="{96D5AA64-37A1-4660-AD31-2E35EE83DEE8}"/>
    <cellStyle name="Normal 13 3 3 2 2" xfId="6870" xr:uid="{03DB6543-52AD-4AA9-8B3E-224ABFB06FB7}"/>
    <cellStyle name="Normal 13 3 4" xfId="4566" xr:uid="{CA094FF0-5E23-46F4-93FD-F0FA2945EC97}"/>
    <cellStyle name="Normal 13 3 4 2" xfId="6840" xr:uid="{40034991-657C-4E55-94ED-BBF9FC03FF74}"/>
    <cellStyle name="Normal 13 3 5" xfId="4726" xr:uid="{9DA4B739-7A03-4E6C-B2CE-B92D870768B1}"/>
    <cellStyle name="Normal 13 4" xfId="4339" xr:uid="{BEC90C1A-A709-4ADB-BEEF-FE4A7961BC8D}"/>
    <cellStyle name="Normal 13 4 2" xfId="5426" xr:uid="{FD7F931D-217F-4074-ACDB-CD2A867A8143}"/>
    <cellStyle name="Normal 13 4 2 2" xfId="5762" xr:uid="{70F8B0F2-B94E-4990-B0BE-D6BA0EB50121}"/>
    <cellStyle name="Normal 13 4 3" xfId="5590" xr:uid="{E445DED1-43F8-41D3-A2C1-D9FC5ACE6709}"/>
    <cellStyle name="Normal 13 5" xfId="4336" xr:uid="{9613494B-C5E4-45B4-A85E-BE154A1C4A7E}"/>
    <cellStyle name="Normal 13 5 2" xfId="5648" xr:uid="{DE48507A-5ABC-468F-A1A7-5493CCE84EC9}"/>
    <cellStyle name="Normal 13 5 2 2" xfId="6869" xr:uid="{6A7D7D4B-19EF-43CA-9C07-5BC2E25DA0F0}"/>
    <cellStyle name="Normal 13 5 3" xfId="5375" xr:uid="{66358AEB-3759-48BC-8052-7DEEBA7F66BD}"/>
    <cellStyle name="Normal 13 6" xfId="5476" xr:uid="{81936804-7F1C-48E5-B5D0-94431561EA4C}"/>
    <cellStyle name="Normal 13 7" xfId="6947" xr:uid="{A8DCF734-B428-4CA8-A440-887BC9485675}"/>
    <cellStyle name="Normal 13 8" xfId="5794" xr:uid="{F911F60E-5460-4C82-852D-E764C7C5D793}"/>
    <cellStyle name="Normal 14" xfId="65" xr:uid="{A657D0F0-BCB0-4199-B832-561015BC8788}"/>
    <cellStyle name="Normal 14 18" xfId="4341" xr:uid="{EBAAB7DA-8022-4D8E-AC1C-A05869CDDC6C}"/>
    <cellStyle name="Normal 14 18 2" xfId="6872" xr:uid="{9847BE04-835A-411A-8A39-79F073302243}"/>
    <cellStyle name="Normal 14 2" xfId="270" xr:uid="{7D875C2E-B58C-405C-957F-3BB2FB6C3BD9}"/>
    <cellStyle name="Normal 14 2 2" xfId="430" xr:uid="{6DBD71C5-B7F7-4CCF-BBAB-1FDB6AFF2ABD}"/>
    <cellStyle name="Normal 14 2 2 2" xfId="431" xr:uid="{1141AF83-7B33-4A6A-AC13-8276557B5094}"/>
    <cellStyle name="Normal 14 2 2 2 2" xfId="5428" xr:uid="{11A9B2D9-06E0-406C-A6CA-3C84256C303A}"/>
    <cellStyle name="Normal 14 2 2 2 2 2" xfId="5766" xr:uid="{C9351D09-5722-487A-81C9-2F3E1EA72F2A}"/>
    <cellStyle name="Normal 14 2 2 2 3" xfId="5594" xr:uid="{1AFEB3BC-A8F0-492D-9A0A-643F98D0023B}"/>
    <cellStyle name="Normal 14 2 2 3" xfId="5395" xr:uid="{CA855834-661B-443C-906F-59EBA7474618}"/>
    <cellStyle name="Normal 14 2 2 3 2" xfId="5706" xr:uid="{6E2DB227-38B2-4C2F-AC44-F20C9EBAD6A0}"/>
    <cellStyle name="Normal 14 2 2 4" xfId="5534" xr:uid="{E3103677-AFC6-4794-B69A-318C688A70D5}"/>
    <cellStyle name="Normal 14 2 3" xfId="432" xr:uid="{23F59401-C7A6-4319-ADEC-E55B96537D63}"/>
    <cellStyle name="Normal 14 2 3 2" xfId="5427" xr:uid="{BF88DC57-85D5-4D59-B6E7-BCE94E2413EA}"/>
    <cellStyle name="Normal 14 2 3 2 2" xfId="5765" xr:uid="{AEA87CC0-1D10-4C8E-8FA7-9EA26A741F91}"/>
    <cellStyle name="Normal 14 2 3 3" xfId="5593" xr:uid="{D74252BB-F249-473E-9FB5-7B9F604D11FD}"/>
    <cellStyle name="Normal 14 2 4" xfId="5394" xr:uid="{ACD63A11-C584-49B8-A6DF-FA09F9F640D2}"/>
    <cellStyle name="Normal 14 2 4 2" xfId="5705" xr:uid="{52DFA298-F73C-4CDA-99DC-FDADF7D697D6}"/>
    <cellStyle name="Normal 14 2 5" xfId="5533" xr:uid="{DE98298A-5497-4971-BF50-A978DC6326FC}"/>
    <cellStyle name="Normal 14 3" xfId="433" xr:uid="{CFC116B2-4EFC-4587-8573-ECABF82166CB}"/>
    <cellStyle name="Normal 14 3 2" xfId="4650" xr:uid="{2096067C-A9E5-4186-9AB0-8C30CB2B08BE}"/>
    <cellStyle name="Normal 14 3 2 2" xfId="5707" xr:uid="{D2B08F40-52F8-41A2-96FB-4F19E4E36736}"/>
    <cellStyle name="Normal 14 3 3" xfId="5535" xr:uid="{4A57E7C1-E8F6-4FBD-9EC6-671F9A0B3510}"/>
    <cellStyle name="Normal 14 4" xfId="4340" xr:uid="{C2EE7353-FFF9-42B5-8C10-284855D41479}"/>
    <cellStyle name="Normal 14 4 2" xfId="4544" xr:uid="{A97FC777-E61B-4502-AAAB-019ADA41DC59}"/>
    <cellStyle name="Normal 14 4 2 2" xfId="5764" xr:uid="{AEB4E7B0-ABDA-4EBC-92AD-0470CAB14636}"/>
    <cellStyle name="Normal 14 4 2 2 2" xfId="6871" xr:uid="{0C2CA916-4A8F-4C36-8AFB-5688C0771FAE}"/>
    <cellStyle name="Normal 14 4 3" xfId="4727" xr:uid="{CA977971-E3F1-46F6-A529-73C53C583EB6}"/>
    <cellStyle name="Normal 14 4 3 2" xfId="5592" xr:uid="{BDF45647-384C-4CAC-B51D-A70A6A91D745}"/>
    <cellStyle name="Normal 14 4 4" xfId="4703" xr:uid="{0D0BFE6C-01EC-4792-88CC-DD2F92144B81}"/>
    <cellStyle name="Normal 14 5" xfId="5377" xr:uid="{DE91899A-1D62-4538-B2CB-D94DBAB7376E}"/>
    <cellStyle name="Normal 14 5 2" xfId="5650" xr:uid="{AAD3B66B-4CE5-4605-BDF3-02872901F599}"/>
    <cellStyle name="Normal 14 6" xfId="5478" xr:uid="{8C271A47-F373-48C4-8037-177A382D4043}"/>
    <cellStyle name="Normal 14 7" xfId="5796" xr:uid="{46D3F050-54DD-4192-9FAF-431391A64F80}"/>
    <cellStyle name="Normal 15" xfId="66" xr:uid="{B9AFA6AD-AC69-4A96-A23C-6B73E28DC690}"/>
    <cellStyle name="Normal 15 2" xfId="67" xr:uid="{0419814B-1BD9-4A91-9F58-22B7015DA728}"/>
    <cellStyle name="Normal 15 2 2" xfId="271" xr:uid="{64D1D353-3188-417B-83A3-CC151908870F}"/>
    <cellStyle name="Normal 15 2 2 2" xfId="4453" xr:uid="{7982A99C-270A-4811-BB71-21BED2F85FD7}"/>
    <cellStyle name="Normal 15 2 2 2 2" xfId="5708" xr:uid="{139F55D8-6796-40E1-9E17-DDC5ACB246BE}"/>
    <cellStyle name="Normal 15 2 2 3" xfId="5536" xr:uid="{8ACA1C33-5938-4D03-8D53-49A9E9757D95}"/>
    <cellStyle name="Normal 15 2 3" xfId="4546" xr:uid="{FB5AE99D-FE49-4CB1-A2B6-3C70FB744837}"/>
    <cellStyle name="Normal 15 2 3 2" xfId="5429" xr:uid="{9634CF47-E01E-4D89-AF48-D3E83BEE6834}"/>
    <cellStyle name="Normal 15 2 3 2 2" xfId="5768" xr:uid="{E1051C21-1908-4EC6-A520-92677D885F1B}"/>
    <cellStyle name="Normal 15 2 3 3" xfId="5596" xr:uid="{13883BBB-D7BA-4F20-AF83-7F3D2B142DA5}"/>
    <cellStyle name="Normal 15 2 4" xfId="5379" xr:uid="{CC6BC5EE-13D2-46F7-A989-57C2BB50610D}"/>
    <cellStyle name="Normal 15 2 4 2" xfId="5652" xr:uid="{4E5B8158-134C-4FCD-B80A-D333B2DADC5F}"/>
    <cellStyle name="Normal 15 2 5" xfId="5480" xr:uid="{81C21261-2DDF-4072-BF76-8B7ACC79D369}"/>
    <cellStyle name="Normal 15 3" xfId="272" xr:uid="{0E5FB18A-DEEC-4CB5-9049-A8FDDECD75CD}"/>
    <cellStyle name="Normal 15 3 2" xfId="4422" xr:uid="{54F99E6B-0B90-4A85-9F1E-85EE48D37D9E}"/>
    <cellStyle name="Normal 15 3 2 2" xfId="5709" xr:uid="{DE914B8D-4C91-4DD3-AB1A-BCA33DC08067}"/>
    <cellStyle name="Normal 15 3 3" xfId="4343" xr:uid="{2165A7E2-A645-41D7-B22A-725ECD9125D3}"/>
    <cellStyle name="Normal 15 3 3 2" xfId="5537" xr:uid="{8B07740D-83BC-4FBF-AB28-392438663C17}"/>
    <cellStyle name="Normal 15 3 3 2 2" xfId="6874" xr:uid="{8CC3B95A-66A8-4393-A926-271FA51A1407}"/>
    <cellStyle name="Normal 15 3 4" xfId="4567" xr:uid="{1A8620A9-4D0A-4ADA-8BFE-2076588671BF}"/>
    <cellStyle name="Normal 15 3 4 2" xfId="6841" xr:uid="{95BECA6A-1DA8-47CF-8796-1008ACFC0629}"/>
    <cellStyle name="Normal 15 3 5" xfId="4729" xr:uid="{6BB92342-4C51-4597-8A02-90CF660212A5}"/>
    <cellStyle name="Normal 15 4" xfId="4342" xr:uid="{3B392D48-4E6F-4696-89E1-37F986FD4BC9}"/>
    <cellStyle name="Normal 15 4 2" xfId="4545" xr:uid="{08BAA478-6742-4EE1-8CA4-E2E261A1374F}"/>
    <cellStyle name="Normal 15 4 2 2" xfId="5767" xr:uid="{9D8AF188-FD33-4B56-9644-AE133B3A80D7}"/>
    <cellStyle name="Normal 15 4 2 2 2" xfId="6873" xr:uid="{7D4CBC73-5817-41A4-805D-6A26A4498DCE}"/>
    <cellStyle name="Normal 15 4 3" xfId="4728" xr:uid="{70534CD9-59C0-428A-B4FE-01ACF157F5CF}"/>
    <cellStyle name="Normal 15 4 3 2" xfId="5595" xr:uid="{53C99BA3-4B69-4694-8DEF-B9F5EA59A8EB}"/>
    <cellStyle name="Normal 15 4 4" xfId="4704" xr:uid="{04752E06-41A5-44C6-9BC0-B38C7C55B154}"/>
    <cellStyle name="Normal 15 5" xfId="5378" xr:uid="{6BD4D963-8CD8-4BC4-BAC4-0A52BDB3687F}"/>
    <cellStyle name="Normal 15 5 2" xfId="5651" xr:uid="{48CD01AA-F416-46BD-83CD-E4EC0EB5BCA4}"/>
    <cellStyle name="Normal 15 6" xfId="5479" xr:uid="{F4EDB370-8DDE-4C7B-AC77-74742DAE4DF3}"/>
    <cellStyle name="Normal 15 7" xfId="5797" xr:uid="{28F97B05-3D1B-4CCE-9C93-EBFE8A0AEE97}"/>
    <cellStyle name="Normal 16" xfId="68" xr:uid="{9F7F6DAE-948C-4640-9522-9D2A8D02BF59}"/>
    <cellStyle name="Normal 16 2" xfId="273" xr:uid="{DCC33F5E-5F29-4C0E-93EC-157E82F55293}"/>
    <cellStyle name="Normal 16 2 2" xfId="4423" xr:uid="{E9879D5D-1D24-4C78-85E7-ADD8F89AD6F7}"/>
    <cellStyle name="Normal 16 2 2 2" xfId="5710" xr:uid="{495CCA96-EE7D-4D5E-B3F0-3DB0FC409CAE}"/>
    <cellStyle name="Normal 16 2 3" xfId="4344" xr:uid="{AA1286FE-5F46-4014-8C44-AF226B74AB78}"/>
    <cellStyle name="Normal 16 2 3 2" xfId="5538" xr:uid="{CE774AF2-F1F9-41DB-B646-6B754FA3A4AE}"/>
    <cellStyle name="Normal 16 2 3 2 2" xfId="6875" xr:uid="{82F98919-8E43-4061-963D-A07A06F8FF52}"/>
    <cellStyle name="Normal 16 2 4" xfId="4568" xr:uid="{6149246D-F0B5-4135-BFDF-DD19A15118D3}"/>
    <cellStyle name="Normal 16 2 4 2" xfId="6842" xr:uid="{D967A0E6-1327-415D-9B49-27469D9973FE}"/>
    <cellStyle name="Normal 16 2 5" xfId="4730" xr:uid="{E0BEDAEA-A101-4B33-B5A5-9DFE55E10D6A}"/>
    <cellStyle name="Normal 16 3" xfId="274" xr:uid="{78F08042-F048-4179-95F1-C26FCD381E9F}"/>
    <cellStyle name="Normal 16 3 2" xfId="5430" xr:uid="{67686459-694E-4552-84C7-6A3B19BEC98D}"/>
    <cellStyle name="Normal 16 3 2 2" xfId="5769" xr:uid="{A020A214-1B6A-4B75-9089-AFAEA84C8AC3}"/>
    <cellStyle name="Normal 16 3 3" xfId="5597" xr:uid="{E4434F0A-A706-47D6-8A61-C386AFF70D31}"/>
    <cellStyle name="Normal 16 4" xfId="5380" xr:uid="{7F0C6BFC-F9ED-424A-9A2A-FF7EC2D2F03F}"/>
    <cellStyle name="Normal 16 4 2" xfId="5653" xr:uid="{7664F44B-AD4D-4977-8E54-AF8443B8DB78}"/>
    <cellStyle name="Normal 16 5" xfId="5481" xr:uid="{6C9E2F04-4966-4813-9316-FDB1ADF2C6AF}"/>
    <cellStyle name="Normal 17" xfId="69" xr:uid="{31D1C864-BC32-4E26-96B7-CB91570045C5}"/>
    <cellStyle name="Normal 17 2" xfId="275" xr:uid="{A7126EA8-59A5-40A6-89A2-817FD1F72B30}"/>
    <cellStyle name="Normal 17 2 2" xfId="4424" xr:uid="{86DF93F5-788A-4A57-8263-ED01FD47E685}"/>
    <cellStyle name="Normal 17 2 2 2" xfId="5711" xr:uid="{24F73BFA-59E7-42E9-B3F2-B168E3011DBF}"/>
    <cellStyle name="Normal 17 2 3" xfId="4346" xr:uid="{DA7D5C1E-163C-4536-B17F-AC6391C3751A}"/>
    <cellStyle name="Normal 17 2 3 2" xfId="5539" xr:uid="{43075449-1018-40B6-99B9-AE92DA581263}"/>
    <cellStyle name="Normal 17 2 3 2 2" xfId="6877" xr:uid="{BE8EEF34-A734-4337-B7E0-148D48D48E31}"/>
    <cellStyle name="Normal 17 2 4" xfId="4569" xr:uid="{D0F2D23C-C1AC-4F59-AD80-5F18F63E07BC}"/>
    <cellStyle name="Normal 17 2 4 2" xfId="6843" xr:uid="{BDC3DA19-9393-48E5-A00D-C1C6AFDAF116}"/>
    <cellStyle name="Normal 17 2 5" xfId="4731" xr:uid="{0C6B46F5-CB4B-4D6F-A327-63B8B503B2B8}"/>
    <cellStyle name="Normal 17 3" xfId="4347" xr:uid="{66E9A4AD-CDAE-4145-85FC-123BF461E245}"/>
    <cellStyle name="Normal 17 3 2" xfId="5431" xr:uid="{47BD42B5-E481-4015-A94D-F1B7DD842F4C}"/>
    <cellStyle name="Normal 17 3 2 2" xfId="5770" xr:uid="{36D6594D-0D5E-4060-88E7-14136E4D264B}"/>
    <cellStyle name="Normal 17 3 3" xfId="5598" xr:uid="{9520EB54-6C06-404A-9DCE-2EA928FED232}"/>
    <cellStyle name="Normal 17 4" xfId="4345" xr:uid="{30C7C873-79F7-4C03-9D8D-351B44FFEA81}"/>
    <cellStyle name="Normal 17 4 2" xfId="5654" xr:uid="{EA44BCA8-DAFB-4A28-AE8F-4456021FDE85}"/>
    <cellStyle name="Normal 17 4 2 2" xfId="6876" xr:uid="{366F29CD-9D44-456D-BDF3-C4C09EB0D395}"/>
    <cellStyle name="Normal 17 4 3" xfId="5381" xr:uid="{95B4AFA7-D102-4B93-BA82-2060F0F84E63}"/>
    <cellStyle name="Normal 17 5" xfId="5482" xr:uid="{2635B1EE-31E8-4F58-A437-98F2DE4BE2D4}"/>
    <cellStyle name="Normal 17 6" xfId="6948" xr:uid="{F64EF924-84F4-46A6-B079-B11C2559D048}"/>
    <cellStyle name="Normal 17 7" xfId="5798" xr:uid="{B957E6CE-94A7-4570-99A7-FA358F83574A}"/>
    <cellStyle name="Normal 18" xfId="70" xr:uid="{B8E155FC-FACE-4377-AED3-80775DCB42EF}"/>
    <cellStyle name="Normal 18 2" xfId="276" xr:uid="{7DFC4A73-5DCC-418C-8505-3CA1A83B1954}"/>
    <cellStyle name="Normal 18 2 2" xfId="4454" xr:uid="{29FF40A8-FFD6-48B3-9825-A1A9EB2D1DDF}"/>
    <cellStyle name="Normal 18 2 2 2" xfId="5712" xr:uid="{9775662A-AD63-4EF9-B40A-6967CFE7F5CD}"/>
    <cellStyle name="Normal 18 2 3" xfId="5540" xr:uid="{4F4DBB78-5A19-4078-AFDB-DE3C8F3C4D96}"/>
    <cellStyle name="Normal 18 3" xfId="4348" xr:uid="{5DB4F927-9B1B-43A3-B6FC-7C502FCFC43F}"/>
    <cellStyle name="Normal 18 3 2" xfId="4547" xr:uid="{DBF76ED7-9FA0-4278-A7F7-31CB7E8CED81}"/>
    <cellStyle name="Normal 18 3 2 2" xfId="5771" xr:uid="{072CBA4A-5525-44DE-B006-C652CFAC4971}"/>
    <cellStyle name="Normal 18 3 3" xfId="4732" xr:uid="{2DB52454-3CD2-4E15-9174-89AE6ECB735B}"/>
    <cellStyle name="Normal 18 3 3 2" xfId="5599" xr:uid="{4A3A4D92-A7E4-4DB0-8091-5B21D325A0AC}"/>
    <cellStyle name="Normal 18 3 4" xfId="4705" xr:uid="{EA230F3F-4EFC-429B-BE89-27FCDA5F3F71}"/>
    <cellStyle name="Normal 18 4" xfId="5382" xr:uid="{813F28E6-80C2-4356-9899-C04DAA7BB956}"/>
    <cellStyle name="Normal 18 4 2" xfId="5655" xr:uid="{650E3653-3F5C-4009-BE9D-A12B4733BF08}"/>
    <cellStyle name="Normal 18 5" xfId="5483" xr:uid="{B99BCFB5-05F4-48F0-8F2C-08F05531ACEE}"/>
    <cellStyle name="Normal 18 6" xfId="5799" xr:uid="{BE2CE9BA-8B8A-4939-80D4-A86ED10C9713}"/>
    <cellStyle name="Normal 19" xfId="71" xr:uid="{72AFBB29-5334-4D6D-81A3-D3E9683A56AB}"/>
    <cellStyle name="Normal 19 2" xfId="72" xr:uid="{F56EAC03-03F7-422C-A8D4-611890BED7FB}"/>
    <cellStyle name="Normal 19 2 2" xfId="277" xr:uid="{7C6EC363-EB3D-416E-9703-E0DCD362E497}"/>
    <cellStyle name="Normal 19 2 2 2" xfId="4651" xr:uid="{93771606-A7CE-44F8-964F-6A0A7E351435}"/>
    <cellStyle name="Normal 19 2 2 2 2" xfId="5713" xr:uid="{C32E6764-23A0-4AFB-B312-7B1FD8FA394D}"/>
    <cellStyle name="Normal 19 2 2 3" xfId="5541" xr:uid="{A0B18857-C5D4-49F9-ACDA-719D7B3E3AF2}"/>
    <cellStyle name="Normal 19 2 3" xfId="4549" xr:uid="{38518D4F-3310-4B12-940A-950283054B73}"/>
    <cellStyle name="Normal 19 2 3 2" xfId="5433" xr:uid="{6314DC96-D94A-4E80-BBEA-DB116F637DCB}"/>
    <cellStyle name="Normal 19 2 3 2 2" xfId="5773" xr:uid="{994345BD-3E20-4AAC-85D7-6E4FEB687394}"/>
    <cellStyle name="Normal 19 2 3 3" xfId="5601" xr:uid="{9503490B-5AE4-4178-88C4-62051C7F0BE5}"/>
    <cellStyle name="Normal 19 2 4" xfId="5384" xr:uid="{80752B9E-0F18-4503-96BC-9560100A4D2F}"/>
    <cellStyle name="Normal 19 2 4 2" xfId="5657" xr:uid="{50069169-7B5B-4E17-A691-093B89056B67}"/>
    <cellStyle name="Normal 19 2 5" xfId="5485" xr:uid="{FA14E51A-E348-44E4-BB14-60E1B5D85481}"/>
    <cellStyle name="Normal 19 3" xfId="278" xr:uid="{8C90D140-42B1-49B8-AA04-40F35EEB8F02}"/>
    <cellStyle name="Normal 19 3 2" xfId="4652" xr:uid="{31EF44A5-B2E4-4C92-BAB7-0F6D1C4D003B}"/>
    <cellStyle name="Normal 19 3 2 2" xfId="5714" xr:uid="{445220F8-ED86-4DEA-A947-F6E4AB24D179}"/>
    <cellStyle name="Normal 19 3 3" xfId="5542" xr:uid="{AD775D72-6C00-4C5E-BEA9-F901B05E8DAF}"/>
    <cellStyle name="Normal 19 4" xfId="4548" xr:uid="{4D58A3F4-F54E-415B-ABAB-C3682BDF1438}"/>
    <cellStyle name="Normal 19 4 2" xfId="5432" xr:uid="{8626EE61-5DD2-469F-AFAB-34819CE64752}"/>
    <cellStyle name="Normal 19 4 2 2" xfId="5772" xr:uid="{DA229260-637A-4B97-B76D-36721DC20F57}"/>
    <cellStyle name="Normal 19 4 3" xfId="5600" xr:uid="{EE5FB830-B576-4C4D-AB27-E3820D36B4A1}"/>
    <cellStyle name="Normal 19 5" xfId="5383" xr:uid="{9518985F-B151-49B0-9023-949FE31A03BC}"/>
    <cellStyle name="Normal 19 5 2" xfId="5656" xr:uid="{58258793-2CD3-4C1E-A777-9FC23B1C1762}"/>
    <cellStyle name="Normal 19 6" xfId="5484" xr:uid="{12433F37-94E9-491B-9300-F1E0D6E46733}"/>
    <cellStyle name="Normal 2" xfId="3" xr:uid="{0035700C-F3A5-4A6F-B63A-5CE25669DEE2}"/>
    <cellStyle name="Normal 2 2" xfId="73" xr:uid="{8C0E0337-D072-4346-BC8D-47B5CB438A1F}"/>
    <cellStyle name="Normal 2 2 2" xfId="74" xr:uid="{268195E2-DE07-424C-9A2C-6539256D0C72}"/>
    <cellStyle name="Normal 2 2 2 2" xfId="279" xr:uid="{F33D00A4-1FEA-460C-92A4-9AB93EB1932C}"/>
    <cellStyle name="Normal 2 2 2 2 2" xfId="4655" xr:uid="{B2F7DFB9-E9BC-4D4B-9EED-6881D0B4DE67}"/>
    <cellStyle name="Normal 2 2 2 2 2 2" xfId="5715" xr:uid="{BDD18EA6-B81E-41F3-ADD3-8D426B6FAA75}"/>
    <cellStyle name="Normal 2 2 2 2 3" xfId="5543" xr:uid="{38A6E351-B73D-4C0B-BF1E-719FB36BF86D}"/>
    <cellStyle name="Normal 2 2 2 3" xfId="4551" xr:uid="{DD79FA2B-C3C4-48EE-A597-3EC4CF5C2884}"/>
    <cellStyle name="Normal 2 2 2 3 2" xfId="5434" xr:uid="{3E4C6E98-5526-4EF1-8E77-A96EA70F09F3}"/>
    <cellStyle name="Normal 2 2 2 3 2 2" xfId="5775" xr:uid="{BC46E52A-5600-4A3C-9A71-1249005275E4}"/>
    <cellStyle name="Normal 2 2 2 3 3" xfId="5603" xr:uid="{6BFEBE68-F453-4278-B599-DEAE23A49BA4}"/>
    <cellStyle name="Normal 2 2 2 4" xfId="5386" xr:uid="{9DE54933-86EC-457C-ADAC-AF87EC32387E}"/>
    <cellStyle name="Normal 2 2 2 4 2" xfId="5659" xr:uid="{B8723DE7-2144-44EE-B790-09B7CE6943DA}"/>
    <cellStyle name="Normal 2 2 2 5" xfId="5486" xr:uid="{FB230243-1A2E-458F-ADAB-35D4B1D8E607}"/>
    <cellStyle name="Normal 2 2 3" xfId="280" xr:uid="{CAF43F4C-8167-41BE-A464-376A6268CCDB}"/>
    <cellStyle name="Normal 2 2 3 2" xfId="4455" xr:uid="{BB1DA1BC-7306-49C9-8F3A-87D026F671E4}"/>
    <cellStyle name="Normal 2 2 3 2 2" xfId="4585" xr:uid="{9B5AB5F7-32C3-4465-97FC-3891A34D532A}"/>
    <cellStyle name="Normal 2 2 3 2 2 2" xfId="4656" xr:uid="{E4E5E15D-905F-4252-A1DB-6A8A46955A85}"/>
    <cellStyle name="Normal 2 2 3 2 3" xfId="4750" xr:uid="{4AAF0A99-10CA-4D6C-ABC2-7FCF24A647D9}"/>
    <cellStyle name="Normal 2 2 3 2 4" xfId="5305" xr:uid="{8F6138D8-5B84-40F0-94B5-3EB3E82D1093}"/>
    <cellStyle name="Normal 2 2 3 3" xfId="4435" xr:uid="{D4CF7499-F52A-428F-8E01-D123A7EDB865}"/>
    <cellStyle name="Normal 2 2 3 3 2" xfId="5544" xr:uid="{69A0AC69-C1F3-4957-9F77-F03595966A0F}"/>
    <cellStyle name="Normal 2 2 3 4" xfId="4706" xr:uid="{2AFFF6DB-319A-455B-81D7-D7AE5CCA532B}"/>
    <cellStyle name="Normal 2 2 3 5" xfId="4695" xr:uid="{09E02EB0-6065-4D19-8450-4E695300EAD0}"/>
    <cellStyle name="Normal 2 2 4" xfId="4349" xr:uid="{E39DCB9C-6475-45E3-8B16-13522FA6B7A1}"/>
    <cellStyle name="Normal 2 2 4 2" xfId="4550" xr:uid="{F988D9E0-7AED-48BF-BEC3-A83E479CF71B}"/>
    <cellStyle name="Normal 2 2 4 2 2" xfId="5774" xr:uid="{19463BCE-9DF0-4969-B9D3-ACFE4A8F5C32}"/>
    <cellStyle name="Normal 2 2 4 2 2 2" xfId="6878" xr:uid="{71972126-B858-48AE-9652-9B909D81150E}"/>
    <cellStyle name="Normal 2 2 4 3" xfId="4733" xr:uid="{D6B98045-A77C-4EC4-BB0F-370CD023B601}"/>
    <cellStyle name="Normal 2 2 4 3 2" xfId="5602" xr:uid="{0DD3CF30-947A-4EA3-9A8B-557B633B84D6}"/>
    <cellStyle name="Normal 2 2 4 4" xfId="4707" xr:uid="{D578236F-6277-419C-92E3-8D26E46FABEE}"/>
    <cellStyle name="Normal 2 2 5" xfId="4654" xr:uid="{3B9F8B9E-C007-426A-9F43-4EC04F764BD8}"/>
    <cellStyle name="Normal 2 2 5 2" xfId="5658" xr:uid="{89E3624C-7617-467E-81E2-B8471D94E378}"/>
    <cellStyle name="Normal 2 2 5 3" xfId="5385" xr:uid="{ED652BB9-7C01-48BA-8AD4-BC16187D7922}"/>
    <cellStyle name="Normal 2 2 6" xfId="4753" xr:uid="{C073E855-C996-426A-A3F8-E49DD5AD288D}"/>
    <cellStyle name="Normal 2 2 7" xfId="5800" xr:uid="{644E6877-78FB-4FF8-9AAC-7689EEB623B2}"/>
    <cellStyle name="Normal 2 3" xfId="75" xr:uid="{F5B04123-4349-400C-B578-DD438B3CC239}"/>
    <cellStyle name="Normal 2 3 2" xfId="76" xr:uid="{32FBDEA9-AF55-463A-B5F8-66FF313C738E}"/>
    <cellStyle name="Normal 2 3 2 2" xfId="281" xr:uid="{AF516E39-6C4C-414A-92AB-8735C6DF3BCD}"/>
    <cellStyle name="Normal 2 3 2 2 2" xfId="4657" xr:uid="{6AB06135-714B-4282-A4AB-2A2511088D6F}"/>
    <cellStyle name="Normal 2 3 2 2 2 2" xfId="5716" xr:uid="{87E555E7-2692-4C32-AF9B-31D8F812413D}"/>
    <cellStyle name="Normal 2 3 2 2 3" xfId="5545" xr:uid="{F07290DB-0A80-4BAB-8356-49D4B69C0FE3}"/>
    <cellStyle name="Normal 2 3 2 3" xfId="4351" xr:uid="{4E781774-BAE4-41DF-8E34-CDB37CE18310}"/>
    <cellStyle name="Normal 2 3 2 3 2" xfId="4553" xr:uid="{2E6DF98A-29ED-45A2-B2E9-35C3A00DD354}"/>
    <cellStyle name="Normal 2 3 2 3 2 2" xfId="5777" xr:uid="{F3E2CE29-F7EE-45DF-AE15-4007619AAD5A}"/>
    <cellStyle name="Normal 2 3 2 3 2 2 2" xfId="6879" xr:uid="{C2C67D74-024F-4566-A18A-9BB8CD3068DA}"/>
    <cellStyle name="Normal 2 3 2 3 3" xfId="4735" xr:uid="{9794C43F-9A8B-4432-9ABC-E7A76D304043}"/>
    <cellStyle name="Normal 2 3 2 3 3 2" xfId="5605" xr:uid="{5E0BC4E3-AB09-4CC7-BBBF-71390565DC19}"/>
    <cellStyle name="Normal 2 3 2 3 4" xfId="4708" xr:uid="{9E13FB6D-08BA-4CC7-B3EA-14DD5384F812}"/>
    <cellStyle name="Normal 2 3 2 4" xfId="5387" xr:uid="{BFA2B840-8F10-427C-BC1A-820B98B8E724}"/>
    <cellStyle name="Normal 2 3 2 4 2" xfId="5661" xr:uid="{5B6AF67B-FD62-4598-8937-F2C967DF6D5D}"/>
    <cellStyle name="Normal 2 3 2 5" xfId="5488" xr:uid="{0FE176C8-4AB7-4429-9ED4-05CC7559CA4F}"/>
    <cellStyle name="Normal 2 3 2 6" xfId="5802" xr:uid="{1927F0FC-78C1-43CB-BA71-55F0D076DD8A}"/>
    <cellStyle name="Normal 2 3 3" xfId="77" xr:uid="{5CA786F9-9DD3-4465-9B68-E3E37B0E8721}"/>
    <cellStyle name="Normal 2 3 4" xfId="78" xr:uid="{0B96FEFC-668A-452F-B893-82269AC913C9}"/>
    <cellStyle name="Normal 2 3 4 10" xfId="7011" xr:uid="{C0A88F6D-C376-497E-99D2-715FDBF9B713}"/>
    <cellStyle name="Normal 2 3 4 2" xfId="6032" xr:uid="{E319A6F0-BF1B-40E2-BAE5-19E9D6BA7559}"/>
    <cellStyle name="Normal 2 3 4 2 2" xfId="6120" xr:uid="{D5EA1A6D-0633-4B39-B998-7895D9A495AC}"/>
    <cellStyle name="Normal 2 3 4 2 2 2" xfId="6067" xr:uid="{566ECBF3-20D2-4494-ACE2-9F42088688C3}"/>
    <cellStyle name="Normal 2 3 4 2 2 2 2" xfId="6091" xr:uid="{737FCBA6-DCDC-4E9B-BC02-7353AFC07394}"/>
    <cellStyle name="Normal 2 3 4 2 2 2 2 2" xfId="6151" xr:uid="{66C5F520-DEF1-4078-AAA7-A327B8837661}"/>
    <cellStyle name="Normal 2 3 4 2 2 2 2 3" xfId="7175" xr:uid="{9B2FCC99-2AF9-46AF-81F8-939C1707351C}"/>
    <cellStyle name="Normal 2 3 4 2 2 2 3" xfId="6964" xr:uid="{3975B08B-6808-424D-BC6A-3132545501E7}"/>
    <cellStyle name="Normal 2 3 4 2 2 2 4" xfId="7056" xr:uid="{D58F7C30-3F0F-4A56-BBCF-AE2CF92CD352}"/>
    <cellStyle name="Normal 2 3 4 2 2 3" xfId="5882" xr:uid="{F5BE8B3B-A045-426E-8C3E-39BDF6870DA8}"/>
    <cellStyle name="Normal 2 3 4 2 2 3 2" xfId="6205" xr:uid="{274F182E-10F3-45F3-A1AE-7512FA7ED6D7}"/>
    <cellStyle name="Normal 2 3 4 2 2 3 3" xfId="7107" xr:uid="{706E851F-B51E-49B2-B1B8-2CA1C3B4FD69}"/>
    <cellStyle name="Normal 2 3 4 2 2 4" xfId="5869" xr:uid="{A9ADC03D-2814-4F6A-9908-5E8EDF90C7AF}"/>
    <cellStyle name="Normal 2 3 4 2 2 5" xfId="6083" xr:uid="{35C15C09-75DE-4807-81C9-93E8AD1F048F}"/>
    <cellStyle name="Normal 2 3 4 2 2 6" xfId="7029" xr:uid="{9708A7B5-2AC9-47BD-BF98-C92642568B6A}"/>
    <cellStyle name="Normal 2 3 4 2 3" xfId="6118" xr:uid="{D87AB23A-F761-40E2-AD07-96CA1309749E}"/>
    <cellStyle name="Normal 2 3 4 2 3 2" xfId="5835" xr:uid="{80B88180-CD43-43E3-80F9-FB962610BF46}"/>
    <cellStyle name="Normal 2 3 4 2 3 2 2" xfId="5872" xr:uid="{0A81223A-4D10-4A04-A5E5-F82FE2450BE0}"/>
    <cellStyle name="Normal 2 3 4 2 3 2 3" xfId="7158" xr:uid="{F0266AB5-EBF1-4686-8495-B477DFA5CC1E}"/>
    <cellStyle name="Normal 2 3 4 2 3 3" xfId="6131" xr:uid="{B06E3BCC-239F-450A-A57B-1D8E26C29168}"/>
    <cellStyle name="Normal 2 3 4 2 3 4" xfId="7043" xr:uid="{62A26A4A-571A-438B-B32B-C1587EB16251}"/>
    <cellStyle name="Normal 2 3 4 2 4" xfId="6179" xr:uid="{3551D714-BD83-4D10-8252-FB08F4DF4797}"/>
    <cellStyle name="Normal 2 3 4 2 4 2" xfId="6099" xr:uid="{A0398BD6-7D5E-4547-BD00-9804C76D3FA0}"/>
    <cellStyle name="Normal 2 3 4 2 4 2 2" xfId="5937" xr:uid="{1DC1E7F4-E656-451A-AA8B-74F8B7F43C21}"/>
    <cellStyle name="Normal 2 3 4 2 4 2 3" xfId="7143" xr:uid="{F1FAE53F-0494-4CD8-B51B-5D344162B715}"/>
    <cellStyle name="Normal 2 3 4 2 4 3" xfId="6998" xr:uid="{B79E1FD7-AC4F-48C6-9C1E-741C9B952E29}"/>
    <cellStyle name="Normal 2 3 4 2 4 4" xfId="7070" xr:uid="{404AD71E-8DBA-40CF-A6C6-5D75D87A636F}"/>
    <cellStyle name="Normal 2 3 4 2 5" xfId="5993" xr:uid="{41FA4076-7E57-49F2-8CB3-E62217B3B501}"/>
    <cellStyle name="Normal 2 3 4 2 5 2" xfId="6140" xr:uid="{4F6A1202-C687-4169-BFCA-55C9A9BECB69}"/>
    <cellStyle name="Normal 2 3 4 2 5 3" xfId="7125" xr:uid="{CF73CE0D-EBC8-4F86-A3A2-4C32FB04C044}"/>
    <cellStyle name="Normal 2 3 4 2 6" xfId="5885" xr:uid="{C3CC3C98-4629-4301-8269-A66C0D9E3AFD}"/>
    <cellStyle name="Normal 2 3 4 2 6 2" xfId="5811" xr:uid="{F948F0B9-7E7C-4FF2-8EDF-2E241B328F78}"/>
    <cellStyle name="Normal 2 3 4 2 6 3" xfId="7089" xr:uid="{87913E23-0057-4C23-B95A-7BCB74356EA0}"/>
    <cellStyle name="Normal 2 3 4 2 7" xfId="5830" xr:uid="{F50B6981-EF63-4182-A525-9FC383EFD66F}"/>
    <cellStyle name="Normal 2 3 4 2 8" xfId="5965" xr:uid="{40346450-AB45-4C3F-9983-41B6AD5D4B9F}"/>
    <cellStyle name="Normal 2 3 4 2 9" xfId="7017" xr:uid="{807D3038-F782-4A4F-8D8D-BE8BC7D9C89C}"/>
    <cellStyle name="Normal 2 3 4 3" xfId="6991" xr:uid="{BFD7DCBC-B3EF-4FE4-94D5-E0F997FC4B9C}"/>
    <cellStyle name="Normal 2 3 4 3 2" xfId="6014" xr:uid="{71E6ECE1-411A-426C-BEAB-358E0977E9EE}"/>
    <cellStyle name="Normal 2 3 4 3 2 2" xfId="5978" xr:uid="{82DB6452-26FE-40D3-9F46-070EFEF0C988}"/>
    <cellStyle name="Normal 2 3 4 3 2 2 2" xfId="6038" xr:uid="{E5BA300D-BE0D-4A6E-9C34-E441F7614599}"/>
    <cellStyle name="Normal 2 3 4 3 2 2 3" xfId="7168" xr:uid="{122DFAD7-003B-4D41-82DA-0AD0DF31F286}"/>
    <cellStyle name="Normal 2 3 4 3 2 3" xfId="6165" xr:uid="{351A5E76-5A31-468B-B4FE-9121EFC4B0EE}"/>
    <cellStyle name="Normal 2 3 4 3 2 4" xfId="7050" xr:uid="{B2BE78F0-273F-4CE0-AB05-CAD6D5140F67}"/>
    <cellStyle name="Normal 2 3 4 3 3" xfId="5840" xr:uid="{2E869EDA-48DA-4385-A178-FB38891AF2A2}"/>
    <cellStyle name="Normal 2 3 4 3 3 2" xfId="5816" xr:uid="{2FBD5125-825C-45AB-8353-67FC682BAAC8}"/>
    <cellStyle name="Normal 2 3 4 3 3 3" xfId="7099" xr:uid="{632BDF2B-2D23-4788-B8B4-CF4DA78C527D}"/>
    <cellStyle name="Normal 2 3 4 3 4" xfId="7006" xr:uid="{4F35DBCF-3916-4FC9-A770-DCA245CAA907}"/>
    <cellStyle name="Normal 2 3 4 3 5" xfId="6061" xr:uid="{78F57159-1FC7-4913-9A73-BA3018DB8CFB}"/>
    <cellStyle name="Normal 2 3 4 3 6" xfId="7024" xr:uid="{77128595-1C94-4BF3-A6BB-B0138536FA28}"/>
    <cellStyle name="Normal 2 3 4 4" xfId="5813" xr:uid="{D0FDEE1B-6027-43AD-8AE6-A631F5E985C4}"/>
    <cellStyle name="Normal 2 3 4 4 2" xfId="5985" xr:uid="{FF8324EE-026F-467A-BF17-5EE84170C02E}"/>
    <cellStyle name="Normal 2 3 4 4 2 2" xfId="5933" xr:uid="{D3C27AEC-4512-495C-80D2-982CDBFD8493}"/>
    <cellStyle name="Normal 2 3 4 4 2 3" xfId="7150" xr:uid="{2C9B810B-8EDA-459F-B557-C706A2E54358}"/>
    <cellStyle name="Normal 2 3 4 4 3" xfId="5957" xr:uid="{C7890FD0-BFE1-4BDA-A769-0C0D4D8EFF5E}"/>
    <cellStyle name="Normal 2 3 4 4 4" xfId="7036" xr:uid="{B26F3D0A-22D5-4CD3-A2F3-3ADF17930EB3}"/>
    <cellStyle name="Normal 2 3 4 5" xfId="6008" xr:uid="{06E43366-E33E-4FB0-949D-45F1A66463E6}"/>
    <cellStyle name="Normal 2 3 4 5 2" xfId="6159" xr:uid="{C7CA71D1-7EFE-4399-BC14-CFE71B8A7E4F}"/>
    <cellStyle name="Normal 2 3 4 5 2 2" xfId="5918" xr:uid="{7073AAD9-83D3-4BE6-BD50-66AF2EA5856B}"/>
    <cellStyle name="Normal 2 3 4 5 2 3" xfId="7134" xr:uid="{C6ABB2E7-4A85-4E0E-BC61-7BDCFF70CCA3}"/>
    <cellStyle name="Normal 2 3 4 5 3" xfId="5832" xr:uid="{8F01B380-7A11-4BF6-83CD-BB9B20A643E1}"/>
    <cellStyle name="Normal 2 3 4 5 4" xfId="7062" xr:uid="{77BCB5EB-3E0B-4D73-AC8B-894A684B6F6D}"/>
    <cellStyle name="Normal 2 3 4 6" xfId="6108" xr:uid="{609E627B-8AA8-46A3-887B-AC3BCA60FDC2}"/>
    <cellStyle name="Normal 2 3 4 6 2" xfId="5942" xr:uid="{60740CC7-317C-45DF-BEE7-6625CBE2CE27}"/>
    <cellStyle name="Normal 2 3 4 6 3" xfId="7115" xr:uid="{4214FCB7-201A-4AF8-8456-5BCCCAE8FE4D}"/>
    <cellStyle name="Normal 2 3 4 7" xfId="6002" xr:uid="{02EF9479-8D51-44D9-8868-88C8C8CD2C51}"/>
    <cellStyle name="Normal 2 3 4 7 2" xfId="6029" xr:uid="{CDA3D7F9-49C0-4AD3-BEDE-7F7E01BE82AC}"/>
    <cellStyle name="Normal 2 3 4 7 3" xfId="7079" xr:uid="{39779660-2730-4212-92F3-E1255534F76C}"/>
    <cellStyle name="Normal 2 3 4 8" xfId="5819" xr:uid="{3CDA6C1D-509D-4ACA-BC6C-557D11E99C70}"/>
    <cellStyle name="Normal 2 3 4 9" xfId="5970" xr:uid="{B1F396E1-413B-42AE-8899-95883693DACE}"/>
    <cellStyle name="Normal 2 3 5" xfId="185" xr:uid="{F5880F9A-B42C-4617-AF52-42004E6ABDD0}"/>
    <cellStyle name="Normal 2 3 5 2" xfId="4658" xr:uid="{BEA4C199-8BC9-4AFF-B8E1-0E3175D75E6F}"/>
    <cellStyle name="Normal 2 3 5 2 2" xfId="5717" xr:uid="{894D2B8D-283F-4B18-A6A2-64BC33512B0F}"/>
    <cellStyle name="Normal 2 3 5 3" xfId="5546" xr:uid="{4E9D4F8F-AB7A-4D67-8A40-B4EC3FFB0BA9}"/>
    <cellStyle name="Normal 2 3 6" xfId="4350" xr:uid="{58CF0410-1AEF-4EEB-8047-00F64A824BD2}"/>
    <cellStyle name="Normal 2 3 6 2" xfId="4552" xr:uid="{93705725-3DB9-4D99-90B8-7B0DE8738D8C}"/>
    <cellStyle name="Normal 2 3 6 2 2" xfId="5776" xr:uid="{CC65B8F3-9A70-420E-B52C-E848DAFD41BD}"/>
    <cellStyle name="Normal 2 3 6 3" xfId="4734" xr:uid="{71303836-CA3F-413B-B533-20AD2A923167}"/>
    <cellStyle name="Normal 2 3 6 3 2" xfId="5604" xr:uid="{6C637642-4989-435E-933D-536F03D72C5F}"/>
    <cellStyle name="Normal 2 3 6 4" xfId="4709" xr:uid="{B55FE29B-2FC3-47E8-9600-EFFE37D9A7C6}"/>
    <cellStyle name="Normal 2 3 7" xfId="5318" xr:uid="{2D1D0545-CAE0-49A0-B818-C5B381B2476B}"/>
    <cellStyle name="Normal 2 3 7 2" xfId="5660" xr:uid="{C57AB336-F7A8-4F9F-A3A4-91CC60B01709}"/>
    <cellStyle name="Normal 2 3 8" xfId="5487" xr:uid="{C74C65CA-526C-403D-AD8E-317650717D54}"/>
    <cellStyle name="Normal 2 3 9" xfId="5801" xr:uid="{58334CEC-B8CF-43F5-9BF8-B1399456AC3E}"/>
    <cellStyle name="Normal 2 4" xfId="79" xr:uid="{D70B94D2-CD63-4828-A741-E8859394E2AE}"/>
    <cellStyle name="Normal 2 4 2" xfId="80" xr:uid="{AF5E4FD7-519B-49DF-BE03-48A81DFA32CF}"/>
    <cellStyle name="Normal 2 4 3" xfId="282" xr:uid="{1483C65E-1E82-4259-966E-81CBD10AAE06}"/>
    <cellStyle name="Normal 2 4 3 2" xfId="4659" xr:uid="{01DC3619-9465-4170-B4DA-B05D7365AD73}"/>
    <cellStyle name="Normal 2 4 3 2 2" xfId="5718" xr:uid="{86C85671-6CE2-4BE8-9255-A6EFBF06C19B}"/>
    <cellStyle name="Normal 2 4 3 3" xfId="4673" xr:uid="{96AD0840-B3B5-4537-8573-5BE0EF5CB3D1}"/>
    <cellStyle name="Normal 2 4 3 3 2" xfId="5547" xr:uid="{5DC34189-9A07-4730-82B6-6D1EC28DFA1B}"/>
    <cellStyle name="Normal 2 4 4" xfId="4554" xr:uid="{48C72295-7F23-41E4-87FE-81EB34E81D87}"/>
    <cellStyle name="Normal 2 4 4 2" xfId="5435" xr:uid="{CC2B4707-5008-47EB-99C8-0D2BA2857554}"/>
    <cellStyle name="Normal 2 4 4 2 2" xfId="5778" xr:uid="{5CE68158-46C2-4CC0-A2B1-CD93D58F5499}"/>
    <cellStyle name="Normal 2 4 4 3" xfId="5606" xr:uid="{1DF6E33A-FFD5-444A-9065-55064669A5E2}"/>
    <cellStyle name="Normal 2 4 5" xfId="4754" xr:uid="{73F06F82-64F5-4DA0-A2B0-D3EBA91D4CC1}"/>
    <cellStyle name="Normal 2 4 5 2" xfId="5662" xr:uid="{49672D91-293E-4D90-AE15-9E3E4779C625}"/>
    <cellStyle name="Normal 2 4 6" xfId="4752" xr:uid="{686C2547-198C-404C-92D2-F8947072CE0A}"/>
    <cellStyle name="Normal 2 4 6 2" xfId="5489" xr:uid="{B0B2155A-06E3-46B4-92DB-BB2B2514D29A}"/>
    <cellStyle name="Normal 2 4 7" xfId="5803" xr:uid="{4671F676-B364-4014-B174-17A1985ED7BA}"/>
    <cellStyle name="Normal 2 5" xfId="184" xr:uid="{B96DD9C9-3156-42A9-A664-F0A345EF70C2}"/>
    <cellStyle name="Normal 2 5 2" xfId="284" xr:uid="{53ED73EF-48D8-4456-8EDF-295080836A38}"/>
    <cellStyle name="Normal 2 5 2 2" xfId="2505" xr:uid="{DD80557D-AAC9-4A4F-B8E3-E9D2EC01A814}"/>
    <cellStyle name="Normal 2 5 2 2 2" xfId="5727" xr:uid="{2E6126E3-4AE3-479B-8A93-45AD3D1D22F8}"/>
    <cellStyle name="Normal 2 5 2 2 3" xfId="5397" xr:uid="{20278A2B-2B1C-4449-A5F5-F6D1341EF87E}"/>
    <cellStyle name="Normal 2 5 2 3" xfId="5555" xr:uid="{343FEA93-F64B-44A7-BF9A-F4DAA7DE4827}"/>
    <cellStyle name="Normal 2 5 3" xfId="283" xr:uid="{0BE32504-1150-4615-8A17-23B83444E114}"/>
    <cellStyle name="Normal 2 5 3 2" xfId="4586" xr:uid="{3C791A26-0143-41A1-9355-FA9B45055916}"/>
    <cellStyle name="Normal 2 5 3 2 2" xfId="5719" xr:uid="{73B51B62-E007-4447-B677-C2AB876D62E2}"/>
    <cellStyle name="Normal 2 5 3 3" xfId="4746" xr:uid="{EA0F1EBB-7E34-4179-8FAC-5FB627F629FC}"/>
    <cellStyle name="Normal 2 5 3 4" xfId="5302" xr:uid="{EBFD2B83-FEFF-4C63-AE7F-18A6A9879033}"/>
    <cellStyle name="Normal 2 5 4" xfId="4660" xr:uid="{F12090BB-6043-4393-B6DA-67FB4890615D}"/>
    <cellStyle name="Normal 2 5 5" xfId="4615" xr:uid="{1511C84B-B687-4067-AC74-F4BF34B83FBF}"/>
    <cellStyle name="Normal 2 5 6" xfId="4614" xr:uid="{F2F21AC9-89E0-49DD-9879-0C0F22C9F810}"/>
    <cellStyle name="Normal 2 5 7" xfId="4749" xr:uid="{46D0B3DF-D76F-4C8F-90DF-D04B73A3BAA2}"/>
    <cellStyle name="Normal 2 5 8" xfId="4719" xr:uid="{501318F4-9CE8-4F35-8F1C-0E9DC87799BD}"/>
    <cellStyle name="Normal 2 6" xfId="285" xr:uid="{B94A2B95-C9C4-4E35-B65B-84D60931ADF2}"/>
    <cellStyle name="Normal 2 6 2" xfId="286" xr:uid="{59D40616-5A9F-4FF8-9632-144A034315AF}"/>
    <cellStyle name="Normal 2 6 2 2" xfId="6850" xr:uid="{0820DA56-7851-4342-9A19-00A662BA8EA0}"/>
    <cellStyle name="Normal 2 6 3" xfId="452" xr:uid="{9FD4F079-8828-4D48-8FD0-251B6988C28A}"/>
    <cellStyle name="Normal 2 6 3 2" xfId="5335" xr:uid="{68548E7A-2F9A-4DBB-80CF-8E4A0B1DC34A}"/>
    <cellStyle name="Normal 2 6 4" xfId="4661" xr:uid="{DB3E8869-DFFB-49DB-A2C6-0BE5CA8887CA}"/>
    <cellStyle name="Normal 2 6 5" xfId="4612" xr:uid="{BE06D507-DD9D-409D-A893-E6F253289675}"/>
    <cellStyle name="Normal 2 6 5 2" xfId="4710" xr:uid="{7FBC662E-BA2C-42E4-B8FE-9688482EA87B}"/>
    <cellStyle name="Normal 2 6 6" xfId="4598" xr:uid="{A18D2579-E9BD-4A4B-951B-16C838356B18}"/>
    <cellStyle name="Normal 2 6 7" xfId="5322" xr:uid="{6B07A88B-0856-4AC9-B240-91BF675B8106}"/>
    <cellStyle name="Normal 2 6 8" xfId="5331" xr:uid="{7885823D-3AD1-4F48-8F3F-519663FFC04B}"/>
    <cellStyle name="Normal 2 7" xfId="287" xr:uid="{CBE77375-402F-417B-90A8-2F33AA1DAB60}"/>
    <cellStyle name="Normal 2 7 2" xfId="4456" xr:uid="{57AFA4E1-DFF9-4E8E-9B16-2176BD14D5BE}"/>
    <cellStyle name="Normal 2 7 3" xfId="4662" xr:uid="{FCA34ABF-F981-4182-AC96-3B84598B74D1}"/>
    <cellStyle name="Normal 2 7 4" xfId="5303" xr:uid="{20CA31A9-33C1-4E82-8EC2-256350E2EBDC}"/>
    <cellStyle name="Normal 2 8" xfId="4508" xr:uid="{082715B2-C2A8-4149-9686-602F17F84B59}"/>
    <cellStyle name="Normal 2 9" xfId="4653" xr:uid="{DB587956-96C3-4709-977D-426CC8A2490F}"/>
    <cellStyle name="Normal 20" xfId="434" xr:uid="{19694EF1-FD34-43E5-9112-600D13514A50}"/>
    <cellStyle name="Normal 20 2" xfId="435" xr:uid="{022266A0-B160-4FCD-9261-F0363F1A5AD1}"/>
    <cellStyle name="Normal 20 2 2" xfId="436" xr:uid="{301B484D-6566-49C7-BC7E-E314C43390F6}"/>
    <cellStyle name="Normal 20 2 2 2" xfId="4425" xr:uid="{008E38B7-0167-44D1-A756-B40118B2D840}"/>
    <cellStyle name="Normal 20 2 2 2 2" xfId="6939" xr:uid="{76F69418-9BC3-4FC8-9C5C-826B3F13F9AB}"/>
    <cellStyle name="Normal 20 2 2 3" xfId="4417" xr:uid="{9C3DBDC6-032D-4407-A825-92C5C24B47C9}"/>
    <cellStyle name="Normal 20 2 2 3 2" xfId="6935" xr:uid="{E391A8CB-F887-4B8B-A6A3-E483BB4DFFC2}"/>
    <cellStyle name="Normal 20 2 2 4" xfId="4582" xr:uid="{8D98EB7E-B418-4365-995C-66CC0F9C2142}"/>
    <cellStyle name="Normal 20 2 2 4 2" xfId="6845" xr:uid="{0A5769C8-F6DC-4E41-ADEE-868CE3E1033B}"/>
    <cellStyle name="Normal 20 2 2 5" xfId="4744" xr:uid="{A16BE400-43EC-4B15-BFD0-8D6949155922}"/>
    <cellStyle name="Normal 20 2 3" xfId="4420" xr:uid="{9B1CED54-CF4B-4D1B-8689-31119AF353C5}"/>
    <cellStyle name="Normal 20 2 3 2" xfId="6938" xr:uid="{47163411-C0D6-429D-85BC-693D10917B57}"/>
    <cellStyle name="Normal 20 2 4" xfId="4416" xr:uid="{94ADD0D5-E9E1-4AF2-8AA2-04D07ADE5E14}"/>
    <cellStyle name="Normal 20 2 4 2" xfId="6934" xr:uid="{0772B0EF-F23D-4708-9412-17D928CEA6DC}"/>
    <cellStyle name="Normal 20 2 5" xfId="4581" xr:uid="{85DDECAB-0809-4657-B2BA-42B3ECAEB1B8}"/>
    <cellStyle name="Normal 20 2 5 2" xfId="6844" xr:uid="{C1A98946-4168-4690-9C11-53FC81A46C87}"/>
    <cellStyle name="Normal 20 2 6" xfId="4743" xr:uid="{2E219EC8-6855-4F76-A47B-BF6ACC80D68F}"/>
    <cellStyle name="Normal 20 3" xfId="1167" xr:uid="{DF048C4D-E0FD-446E-89A1-40A7B9787904}"/>
    <cellStyle name="Normal 20 3 2" xfId="4457" xr:uid="{81C66015-C22E-44ED-8D3A-7D6833301C00}"/>
    <cellStyle name="Normal 20 4" xfId="4352" xr:uid="{9D770C09-B954-4708-9ADC-2BD4349C148D}"/>
    <cellStyle name="Normal 20 4 2" xfId="4555" xr:uid="{179C3A4C-8C98-4BAA-8636-44B87FEF3D5A}"/>
    <cellStyle name="Normal 20 4 2 2" xfId="6880" xr:uid="{9A63AC83-68D1-4FC2-9C09-685EEF5F92A3}"/>
    <cellStyle name="Normal 20 4 3" xfId="4736" xr:uid="{7C5A6D53-43D0-4ECD-8AF6-10E71AF001CD}"/>
    <cellStyle name="Normal 20 4 4" xfId="4711" xr:uid="{E690822D-C4B0-466F-88CF-48FE8FD99836}"/>
    <cellStyle name="Normal 20 5" xfId="4433" xr:uid="{D4477B90-4BE3-481D-B526-4DAF4FFD9097}"/>
    <cellStyle name="Normal 20 5 2" xfId="5328" xr:uid="{757AF003-6244-4DC0-B5A9-A4E2CDAEE2BC}"/>
    <cellStyle name="Normal 20 6" xfId="4587" xr:uid="{72EE7798-99EC-4F0E-914C-2FE9E3A97A3C}"/>
    <cellStyle name="Normal 20 7" xfId="4696" xr:uid="{9175BE9C-5421-447B-A116-45B6395F662B}"/>
    <cellStyle name="Normal 20 8" xfId="4717" xr:uid="{CE10F3DE-0670-4A51-B131-D9F04A112C2C}"/>
    <cellStyle name="Normal 20 9" xfId="4716" xr:uid="{5E2C1F92-D708-4BA2-A243-8504071F8F9A}"/>
    <cellStyle name="Normal 21" xfId="437" xr:uid="{B3111B25-1ADF-4F2D-9F68-C652541A5F30}"/>
    <cellStyle name="Normal 21 2" xfId="438" xr:uid="{58C5AF21-1146-46E7-9760-C1A4F7506B79}"/>
    <cellStyle name="Normal 21 2 2" xfId="439" xr:uid="{EA2BD042-173F-4485-8ABF-312942611244}"/>
    <cellStyle name="Normal 21 2 2 2" xfId="5779" xr:uid="{297437FC-742C-4856-90A0-F311AA45B992}"/>
    <cellStyle name="Normal 21 2 3" xfId="5607" xr:uid="{87F7402B-4EC1-4ABA-AE0D-1BE39BD9910B}"/>
    <cellStyle name="Normal 21 3" xfId="4353" xr:uid="{20150FEC-D56C-4B2E-8B5E-1C83FCEE958F}"/>
    <cellStyle name="Normal 21 3 2" xfId="4459" xr:uid="{6328D2C2-E762-4161-A839-D87D853DE247}"/>
    <cellStyle name="Normal 21 3 3" xfId="4458" xr:uid="{F8D47955-C420-413C-AB9C-89EC0200F046}"/>
    <cellStyle name="Normal 21 4" xfId="4570" xr:uid="{534CD047-C85C-4218-B207-DE5D86DCFFC3}"/>
    <cellStyle name="Normal 21 4 2" xfId="5548" xr:uid="{EC0223FD-E4D6-4806-BA17-92C7B7985B41}"/>
    <cellStyle name="Normal 21 5" xfId="4737" xr:uid="{BB0EC43B-E85B-49C9-B404-AEE4009AA780}"/>
    <cellStyle name="Normal 22" xfId="440" xr:uid="{63ECA021-317F-42D5-B786-A9688D5A5896}"/>
    <cellStyle name="Normal 22 2" xfId="441" xr:uid="{DF1336AA-1564-41E1-B7CB-5AEF75DB9EEB}"/>
    <cellStyle name="Normal 22 2 2" xfId="6836" xr:uid="{6A97913C-7D19-4ED1-9417-D3C1AEA62D4F}"/>
    <cellStyle name="Normal 22 3" xfId="4310" xr:uid="{8D516136-4DDB-4FF6-A9DC-1C67D50401B9}"/>
    <cellStyle name="Normal 22 3 2" xfId="4354" xr:uid="{72630D92-0423-46DA-A93D-B60D7C8E7901}"/>
    <cellStyle name="Normal 22 3 2 2" xfId="4461" xr:uid="{C7B6333B-802B-46CC-8461-DAC71C091A8C}"/>
    <cellStyle name="Normal 22 3 3" xfId="4460" xr:uid="{AC24472A-EE06-4AF0-B184-765E176B4DE8}"/>
    <cellStyle name="Normal 22 3 4" xfId="4691" xr:uid="{639843A0-737A-4C40-9B9A-E1BFB9012211}"/>
    <cellStyle name="Normal 22 4" xfId="4313" xr:uid="{3D57DEB8-7607-4BD6-A0C1-A006592BD09B}"/>
    <cellStyle name="Normal 22 4 2" xfId="4431" xr:uid="{D994DEDE-4F82-4EA5-B623-E403E6696024}"/>
    <cellStyle name="Normal 22 4 2 2" xfId="6944" xr:uid="{90C10D4E-EEC1-427F-AF61-CD3FCDAFF414}"/>
    <cellStyle name="Normal 22 4 3" xfId="4571" xr:uid="{B9736E7C-8113-4F9C-B84B-49FF162329DB}"/>
    <cellStyle name="Normal 22 4 3 2" xfId="4590" xr:uid="{BF3DD8B5-F5AC-4570-9F1B-7294B1C54858}"/>
    <cellStyle name="Normal 22 4 3 2 2" xfId="6946" xr:uid="{86243D4A-AC38-474E-B3DA-09C1C4E63684}"/>
    <cellStyle name="Normal 22 4 3 3" xfId="4748" xr:uid="{6D27FE03-E257-4125-9360-CA61768264BC}"/>
    <cellStyle name="Normal 22 4 3 4" xfId="5338" xr:uid="{B77F442C-E7FA-455B-9E20-1CDFF5F37DD7}"/>
    <cellStyle name="Normal 22 4 3 5" xfId="5334" xr:uid="{6261A05F-6061-4139-9255-E8053E906898}"/>
    <cellStyle name="Normal 22 4 4" xfId="4692" xr:uid="{3FF0FA4F-DEC0-41A3-8A9A-570555F31CA3}"/>
    <cellStyle name="Normal 22 4 4 2" xfId="6945" xr:uid="{BD0CB93A-1B27-4285-9BC2-BFCD21655EE3}"/>
    <cellStyle name="Normal 22 4 5" xfId="4604" xr:uid="{B865AB33-03E2-4282-87DE-880930834370}"/>
    <cellStyle name="Normal 22 4 5 2" xfId="6839" xr:uid="{F0D40B67-8442-4703-933D-4F3F55281ABF}"/>
    <cellStyle name="Normal 22 4 6" xfId="4595" xr:uid="{10FCBCF8-6291-4FB0-AB02-D1B04F7698C2}"/>
    <cellStyle name="Normal 22 4 7" xfId="4594" xr:uid="{394FCBEE-A155-4BBA-8984-2A9FD5920BE0}"/>
    <cellStyle name="Normal 22 4 8" xfId="4593" xr:uid="{4AB37964-9D81-4DD5-8158-12283057A66A}"/>
    <cellStyle name="Normal 22 4 9" xfId="4592" xr:uid="{92D3C6EE-BB96-4A36-ACE9-375FB955232C}"/>
    <cellStyle name="Normal 22 5" xfId="4738" xr:uid="{FE2C8737-7F05-4DF2-8F63-887CF425429C}"/>
    <cellStyle name="Normal 22 5 2" xfId="6823" xr:uid="{5ED26A39-BAA2-4A89-820E-6739E77DF261}"/>
    <cellStyle name="Normal 23" xfId="442" xr:uid="{D6010949-55A7-4808-88B6-26B8E91A161A}"/>
    <cellStyle name="Normal 23 10" xfId="5849" xr:uid="{B092E982-30EF-4436-A3B3-1798C185BEF8}"/>
    <cellStyle name="Normal 23 2" xfId="2500" xr:uid="{F5F3E506-3DF7-4537-9C09-1C15A31A32CE}"/>
    <cellStyle name="Normal 23 2 2" xfId="4356" xr:uid="{CA4CC47B-95D0-467F-9FAB-C5E6EBCEEA83}"/>
    <cellStyle name="Normal 23 2 2 2" xfId="4751" xr:uid="{B5FD4B38-038E-4CAF-9895-F74B92CA9556}"/>
    <cellStyle name="Normal 23 2 2 2 2" xfId="6882" xr:uid="{4E5F7D10-2CC1-4F6B-955C-DDC25AEB914C}"/>
    <cellStyle name="Normal 23 2 2 2 2 2" xfId="5826" xr:uid="{CE8DCE8E-B01B-4E4B-AED2-DE5D19F56A8F}"/>
    <cellStyle name="Normal 23 2 2 2 2 3" xfId="5976" xr:uid="{F4389988-F161-47FF-8B41-5C1CE16D5EE2}"/>
    <cellStyle name="Normal 23 2 2 2 3" xfId="5951" xr:uid="{388DDB5B-C845-41AB-A982-DA072CD46EA1}"/>
    <cellStyle name="Normal 23 2 2 2 4" xfId="6115" xr:uid="{37B2417A-0042-4ABD-92F7-275A33E770AE}"/>
    <cellStyle name="Normal 23 2 2 3" xfId="4693" xr:uid="{75F87795-F2AD-4D4C-BB94-EFCD156B265E}"/>
    <cellStyle name="Normal 23 2 2 3 2" xfId="5873" xr:uid="{11A8A209-A30E-4FB5-AC30-0AC649FCFD88}"/>
    <cellStyle name="Normal 23 2 2 3 3" xfId="6158" xr:uid="{F1ACD8A2-7217-41B8-8ADD-0EAB12FDBACE}"/>
    <cellStyle name="Normal 23 2 2 4" xfId="4663" xr:uid="{796F052D-AE2F-4742-B3D4-181B3128E14A}"/>
    <cellStyle name="Normal 23 2 2 4 2" xfId="6201" xr:uid="{3924B974-09EC-4EE9-AA34-53BFEEC7F684}"/>
    <cellStyle name="Normal 23 2 2 5" xfId="6178" xr:uid="{5EA767B5-CB73-4949-845A-B8EF0317DF93}"/>
    <cellStyle name="Normal 23 2 2 6" xfId="6122" xr:uid="{E0E8CFA9-7FE3-4B56-8EF2-F18BC65D9FFA}"/>
    <cellStyle name="Normal 23 2 3" xfId="4605" xr:uid="{9B23DE1F-2EAF-4476-9344-6B520EF2F661}"/>
    <cellStyle name="Normal 23 2 3 2" xfId="6859" xr:uid="{81F751FF-B677-4A0B-85AB-0E546AF0DA6C}"/>
    <cellStyle name="Normal 23 2 3 2 2" xfId="5932" xr:uid="{2A36B635-FE85-4ECD-9FCF-37D79D3179F1}"/>
    <cellStyle name="Normal 23 2 3 2 3" xfId="6064" xr:uid="{E44D3CF5-2319-42C2-9600-647E4ADBD94C}"/>
    <cellStyle name="Normal 23 2 3 3" xfId="5956" xr:uid="{7CD018F8-60E3-42F1-8C66-1AC95656E184}"/>
    <cellStyle name="Normal 23 2 3 4" xfId="5846" xr:uid="{EA612D58-A03B-4314-ACEB-880552BD87ED}"/>
    <cellStyle name="Normal 23 2 4" xfId="4712" xr:uid="{DE0AAEDB-259C-47FD-A8BD-E0EBFDFD87CE}"/>
    <cellStyle name="Normal 23 2 4 2" xfId="5989" xr:uid="{EFFD4BAA-07B4-43D2-9111-DDF362B7F90F}"/>
    <cellStyle name="Normal 23 2 4 2 2" xfId="5818" xr:uid="{68DB5704-4E51-4035-8573-0E39860A5417}"/>
    <cellStyle name="Normal 23 2 4 2 3" xfId="7138" xr:uid="{E2C64F39-7C5E-4AE6-90BC-28308C5FE913}"/>
    <cellStyle name="Normal 23 2 4 3" xfId="6166" xr:uid="{DC73515D-78BB-4B19-B21A-672A9AEC2B42}"/>
    <cellStyle name="Normal 23 2 4 4" xfId="6006" xr:uid="{CA116E19-88DD-4CB8-9412-991E74D18938}"/>
    <cellStyle name="Normal 23 2 5" xfId="6959" xr:uid="{BA66A4A5-17AB-4D84-BABA-406A6E7D4E32}"/>
    <cellStyle name="Normal 23 2 5 2" xfId="6150" xr:uid="{7DD2051F-2FFE-4446-8C13-C163586726D8}"/>
    <cellStyle name="Normal 23 2 5 3" xfId="7120" xr:uid="{F6A69B36-778D-488C-A774-B66C95CB3E07}"/>
    <cellStyle name="Normal 23 2 6" xfId="6000" xr:uid="{76944960-B891-4275-9904-88A4CF13C7BD}"/>
    <cellStyle name="Normal 23 2 6 2" xfId="6149" xr:uid="{C006ACB9-22BE-44D1-A221-4FE2177CC2BF}"/>
    <cellStyle name="Normal 23 2 6 3" xfId="7084" xr:uid="{6279B3B0-C301-4851-AFCC-EA26970F2C4A}"/>
    <cellStyle name="Normal 23 2 7" xfId="5925" xr:uid="{7707CB81-F310-47FB-8400-0709996BF8EA}"/>
    <cellStyle name="Normal 23 2 8" xfId="6060" xr:uid="{E2630454-FEF7-4913-8FD6-F96182B37E30}"/>
    <cellStyle name="Normal 23 2 9" xfId="6191" xr:uid="{3F1192EF-F928-4D80-BDFB-0232255D74EB}"/>
    <cellStyle name="Normal 23 3" xfId="4426" xr:uid="{C8CFD975-765F-4DDC-9825-28285CB9C1B5}"/>
    <cellStyle name="Normal 23 3 2" xfId="6940" xr:uid="{F1844109-EEBE-406A-A986-38FEA8BDEA74}"/>
    <cellStyle name="Normal 23 3 2 2" xfId="6095" xr:uid="{31633CBF-3403-4AE5-9324-4EA6690593A9}"/>
    <cellStyle name="Normal 23 3 2 2 2" xfId="6062" xr:uid="{9BF92BC3-EC12-4214-A596-6F1912EB7CD3}"/>
    <cellStyle name="Normal 23 3 2 2 3" xfId="7163" xr:uid="{60DB628F-AB6B-48ED-8346-7E0A884D9A42}"/>
    <cellStyle name="Normal 23 3 2 3" xfId="6963" xr:uid="{B7C84235-C9C0-422F-AFCB-233410D1AC5D}"/>
    <cellStyle name="Normal 23 3 2 4" xfId="6116" xr:uid="{5CA4FEDC-018B-4B17-9609-3961D8E8226D}"/>
    <cellStyle name="Normal 23 3 3" xfId="6044" xr:uid="{B3919477-2485-4CA9-B9F8-4397D69364CF}"/>
    <cellStyle name="Normal 23 3 3 2" xfId="6968" xr:uid="{3A859A9C-A259-46BA-92B7-D8922A2C9810}"/>
    <cellStyle name="Normal 23 3 3 3" xfId="7094" xr:uid="{371A791E-57FD-41FF-AA7E-2474BBC96147}"/>
    <cellStyle name="Normal 23 3 4" xfId="6986" xr:uid="{77CD3C16-2598-44AD-A119-B88BFE7D616F}"/>
    <cellStyle name="Normal 23 3 5" xfId="6087" xr:uid="{D5D0FD25-D6B8-4399-8160-87CC096F37F2}"/>
    <cellStyle name="Normal 23 3 6" xfId="6031" xr:uid="{583EAA3D-B30A-48E3-A141-F49D129B4CDB}"/>
    <cellStyle name="Normal 23 4" xfId="4355" xr:uid="{9D84C71E-6826-4B69-A5F0-CFA89C99753E}"/>
    <cellStyle name="Normal 23 4 2" xfId="6881" xr:uid="{D03DB131-168A-4DDE-877D-CDE1E8069192}"/>
    <cellStyle name="Normal 23 4 2 2" xfId="5935" xr:uid="{41F39012-3AE8-45F2-9BED-7AC6061E4409}"/>
    <cellStyle name="Normal 23 4 2 3" xfId="6171" xr:uid="{DDF9C3F1-4ED1-4373-A8EB-4B0CCDC8795E}"/>
    <cellStyle name="Normal 23 4 3" xfId="5959" xr:uid="{AC1F0700-768E-40FB-A27E-3BEEA2FB922A}"/>
    <cellStyle name="Normal 23 4 4" xfId="6056" xr:uid="{1C1A0B63-3D5E-438B-B386-D7BC96BA791C}"/>
    <cellStyle name="Normal 23 5" xfId="4572" xr:uid="{FF9B7466-FE64-4932-BD23-0723B421AA63}"/>
    <cellStyle name="Normal 23 5 2" xfId="6846" xr:uid="{746FA48C-E329-415F-BF9B-601A21FC15AE}"/>
    <cellStyle name="Normal 23 5 2 2" xfId="5916" xr:uid="{C5F3C8BD-4C79-4FFA-9B56-35BB87AA71C1}"/>
    <cellStyle name="Normal 23 5 2 3" xfId="6185" xr:uid="{FC4A008B-E702-4126-8B34-F08BEE89576A}"/>
    <cellStyle name="Normal 23 5 3" xfId="5950" xr:uid="{495DB175-9DC3-41ED-8FD9-E72F557F2CEB}"/>
    <cellStyle name="Normal 23 5 4" xfId="6114" xr:uid="{51A39E1A-01BB-4298-BDBB-48E39DB66D1E}"/>
    <cellStyle name="Normal 23 6" xfId="4739" xr:uid="{82F1814E-11D3-444F-AA55-B1D29B85A881}"/>
    <cellStyle name="Normal 23 6 2" xfId="6168" xr:uid="{D6D66916-327C-4ACA-8F7C-2D47F523FA43}"/>
    <cellStyle name="Normal 23 6 3" xfId="5996" xr:uid="{056ECABF-7882-405B-92C5-6C32B2F15B0F}"/>
    <cellStyle name="Normal 23 7" xfId="6173" xr:uid="{C044A1E9-CA59-45CE-BE5F-2673E187322F}"/>
    <cellStyle name="Normal 23 7 2" xfId="6967" xr:uid="{1E47E940-F2FC-4418-95E6-2209DEA526DA}"/>
    <cellStyle name="Normal 23 7 3" xfId="7074" xr:uid="{0EC8C30E-7BBC-419A-88EB-F9AE7E140AA5}"/>
    <cellStyle name="Normal 23 8" xfId="6982" xr:uid="{58243330-4A6A-4929-AD29-88C604547970}"/>
    <cellStyle name="Normal 23 9" xfId="5973" xr:uid="{01758FC5-5642-44B6-9C06-65CBC9225846}"/>
    <cellStyle name="Normal 24" xfId="443" xr:uid="{4D6774D7-8480-43A6-A4D9-CFEE243CC08B}"/>
    <cellStyle name="Normal 24 2" xfId="444" xr:uid="{C6779ACA-08BB-46BA-9845-BA812D976433}"/>
    <cellStyle name="Normal 24 2 2" xfId="4428" xr:uid="{8D8A54F8-183C-4046-90B5-C8CA579A7F29}"/>
    <cellStyle name="Normal 24 2 2 2" xfId="6942" xr:uid="{DBBBA9E7-787E-4B7A-A23C-12ED55EB21DC}"/>
    <cellStyle name="Normal 24 2 3" xfId="4358" xr:uid="{5D80C5A2-9D7A-407A-9E0B-D28E45019836}"/>
    <cellStyle name="Normal 24 2 3 2" xfId="6884" xr:uid="{3D0081BD-4A8D-4936-A859-08EE7B232057}"/>
    <cellStyle name="Normal 24 2 4" xfId="4574" xr:uid="{69EA6534-D46A-4B22-998E-CD6CD8AE4DDB}"/>
    <cellStyle name="Normal 24 2 4 2" xfId="6848" xr:uid="{9D1D0C75-C1D3-4D31-B80A-9C2C93941F64}"/>
    <cellStyle name="Normal 24 2 5" xfId="4741" xr:uid="{A90B943F-125B-44C9-8C35-3DAF50AC96E9}"/>
    <cellStyle name="Normal 24 3" xfId="4427" xr:uid="{C7B08CCB-82DA-4E16-AF75-5FACB78F65C5}"/>
    <cellStyle name="Normal 24 3 2" xfId="6941" xr:uid="{7D77A83B-DDBD-443A-8E98-3A3FDE043202}"/>
    <cellStyle name="Normal 24 4" xfId="4357" xr:uid="{83C603EB-C86E-4B12-A72A-CC007BC596A2}"/>
    <cellStyle name="Normal 24 4 2" xfId="6883" xr:uid="{D823B39F-653C-454C-852A-B1767DF41D5B}"/>
    <cellStyle name="Normal 24 5" xfId="4573" xr:uid="{9613C2FE-7E9D-4058-86DA-E4EA1BE02AF6}"/>
    <cellStyle name="Normal 24 5 2" xfId="6847" xr:uid="{68297D99-42B7-457A-A25D-1A1446E3AF8C}"/>
    <cellStyle name="Normal 24 6" xfId="4740" xr:uid="{741E0FE8-21A0-40C9-B9AD-35260D3A124D}"/>
    <cellStyle name="Normal 25" xfId="451" xr:uid="{3A22F350-9E1B-4C3B-A1A2-D35547470E38}"/>
    <cellStyle name="Normal 25 2" xfId="4360" xr:uid="{9A83FE88-E89A-4290-83AB-2F62EA0A0EE9}"/>
    <cellStyle name="Normal 25 2 2" xfId="5337" xr:uid="{453F4A77-7A39-45E6-8F68-66E76BCB4A6E}"/>
    <cellStyle name="Normal 25 2 2 2" xfId="6886" xr:uid="{34F6C3A2-9D48-4514-B913-1FB171DB11E9}"/>
    <cellStyle name="Normal 25 3" xfId="4429" xr:uid="{43A7B3E7-D628-4953-9973-FFD50DC569DC}"/>
    <cellStyle name="Normal 25 3 2" xfId="6943" xr:uid="{C1FC78CE-6EA8-4572-982D-E56CA8F9E80F}"/>
    <cellStyle name="Normal 25 4" xfId="4359" xr:uid="{E38D75CA-4117-47AE-84AF-C139C118CD40}"/>
    <cellStyle name="Normal 25 4 2" xfId="6885" xr:uid="{778BB424-0EBB-45A0-A767-2A593D7771AD}"/>
    <cellStyle name="Normal 25 5" xfId="4575" xr:uid="{B3A71202-6602-4DE2-95C9-E080403215C9}"/>
    <cellStyle name="Normal 25 5 2" xfId="6849" xr:uid="{30CC6349-3C38-4DF4-B7F7-792229D9BF91}"/>
    <cellStyle name="Normal 26" xfId="2498" xr:uid="{91E84229-CB36-43B5-A406-8CDD5F24BC78}"/>
    <cellStyle name="Normal 26 2" xfId="2499" xr:uid="{EBFF5BC3-7253-4151-879E-7506E5ADBAEA}"/>
    <cellStyle name="Normal 26 2 2" xfId="4362" xr:uid="{C56B7BFD-B89D-4710-B3F7-DE00BF6D79CE}"/>
    <cellStyle name="Normal 26 2 2 2" xfId="6888" xr:uid="{60F68516-C5E1-43A3-B0C7-3B176CDAB181}"/>
    <cellStyle name="Normal 26 2 3" xfId="6858" xr:uid="{1CA3109D-2D2A-48BA-8422-6A0833869119}"/>
    <cellStyle name="Normal 26 3" xfId="4361" xr:uid="{0179BC28-8C4D-4C54-9DED-3D33E1AA4958}"/>
    <cellStyle name="Normal 26 3 2" xfId="4436" xr:uid="{E4E29088-884E-403B-B9C7-327811428D29}"/>
    <cellStyle name="Normal 26 3 2 2" xfId="6887" xr:uid="{F3D3C86D-D947-4943-A6C8-4EEF8EC6539B}"/>
    <cellStyle name="Normal 26 4" xfId="6857" xr:uid="{55F56DC2-E76D-426D-8677-EAEBEEB94B91}"/>
    <cellStyle name="Normal 27" xfId="2507" xr:uid="{F092F6FB-8E3C-4BE1-906B-31FB7A96BA26}"/>
    <cellStyle name="Normal 27 2" xfId="4364" xr:uid="{C4FDFFD2-292D-4EDB-A6F4-C28984D682EA}"/>
    <cellStyle name="Normal 27 2 2" xfId="6889" xr:uid="{D0A032EB-A2F7-4C58-A05C-00AB87C0003B}"/>
    <cellStyle name="Normal 27 3" xfId="4363" xr:uid="{F91BFF68-D33C-4835-BB01-1BA82FFF8CBD}"/>
    <cellStyle name="Normal 27 4" xfId="4599" xr:uid="{3E314F69-C95E-4C25-A9A7-1DC364ED3E89}"/>
    <cellStyle name="Normal 27 5" xfId="5320" xr:uid="{1EDE00AE-D222-4F31-ACB5-EBBD3065CD08}"/>
    <cellStyle name="Normal 27 6" xfId="4589" xr:uid="{6119984A-58B5-49E3-8078-6C0202E360D1}"/>
    <cellStyle name="Normal 27 7" xfId="5332" xr:uid="{1560C759-759A-4599-91EC-DFB653F852F6}"/>
    <cellStyle name="Normal 28" xfId="4365" xr:uid="{2C24F4D4-F826-4596-8E7C-255829A921BA}"/>
    <cellStyle name="Normal 28 2" xfId="4366" xr:uid="{FE23F6CE-CD54-41F4-9847-4E1575EB9806}"/>
    <cellStyle name="Normal 28 2 2" xfId="6891" xr:uid="{DF2651D2-7A75-4001-962F-0E04FB1962A6}"/>
    <cellStyle name="Normal 28 3" xfId="4367" xr:uid="{9BDFBD65-A63C-4102-93BB-BBB425F4AEBB}"/>
    <cellStyle name="Normal 28 4" xfId="6890" xr:uid="{900C2A28-419B-4DE2-B960-F14DE6E6A036}"/>
    <cellStyle name="Normal 29" xfId="4368" xr:uid="{D45BFD40-2C90-425C-AE20-F220D8F9C467}"/>
    <cellStyle name="Normal 29 2" xfId="4369" xr:uid="{00AE7C05-A2CA-4BB6-99DE-01F29123A9D7}"/>
    <cellStyle name="Normal 29 2 2" xfId="6893" xr:uid="{8E6A58AD-03EE-456D-B7C7-14EF0843EB9F}"/>
    <cellStyle name="Normal 29 3" xfId="6892" xr:uid="{70267875-5741-47EF-A9A5-93117ACA499B}"/>
    <cellStyle name="Normal 3" xfId="2" xr:uid="{665067A7-73F8-4B7E-BFD2-7BB3B9468366}"/>
    <cellStyle name="Normal 3 10" xfId="5841" xr:uid="{806B0133-DD87-4040-96DE-76934B7C67F6}"/>
    <cellStyle name="Normal 3 10 2" xfId="6037" xr:uid="{7D8479FC-6781-4D6D-B456-77F4CE5BCE6D}"/>
    <cellStyle name="Normal 3 10 3" xfId="7080" xr:uid="{4BE76C51-7A35-43B7-9B98-D99F7271E88C}"/>
    <cellStyle name="Normal 3 11" xfId="5807" xr:uid="{E42AF30A-C907-449E-AB2C-01E2B9863BFF}"/>
    <cellStyle name="Normal 3 12" xfId="5867" xr:uid="{3F2B7095-629C-4363-B2BE-85C8B98ED8F7}"/>
    <cellStyle name="Normal 3 13" xfId="7012" xr:uid="{89B5705B-F63D-4B1D-A100-31BC4B70958F}"/>
    <cellStyle name="Normal 3 14" xfId="5788" xr:uid="{CC6F798E-ADF8-436B-9359-BB0551432779}"/>
    <cellStyle name="Normal 3 15" xfId="7179" xr:uid="{5DEB9631-463E-4796-9915-ABB821DC70E6}"/>
    <cellStyle name="Normal 3 2" xfId="81" xr:uid="{5B0BE20C-A402-4D39-9FD0-FE3CCFF32405}"/>
    <cellStyle name="Normal 3 2 2" xfId="82" xr:uid="{DFC9588E-D07B-4C0A-85AC-152D422EBE21}"/>
    <cellStyle name="Normal 3 2 2 2" xfId="288" xr:uid="{24AC96E4-BC44-473C-AF63-C9699F8CC0D3}"/>
    <cellStyle name="Normal 3 2 2 2 2" xfId="4665" xr:uid="{A7DF4FAD-412F-4A91-9CA3-9C6947F43C56}"/>
    <cellStyle name="Normal 3 2 2 2 2 2" xfId="5720" xr:uid="{C3EE6C2B-BA34-4CAA-A3BB-88DD1D6C4297}"/>
    <cellStyle name="Normal 3 2 2 2 3" xfId="5549" xr:uid="{5D21BE00-A918-45C3-AC44-FCC12835CF2F}"/>
    <cellStyle name="Normal 3 2 2 3" xfId="4556" xr:uid="{9D38B80B-73FD-4517-9BDB-DE8BF7840772}"/>
    <cellStyle name="Normal 3 2 2 3 2" xfId="5437" xr:uid="{08F14422-C6B9-484E-842D-09E4F8CC0C53}"/>
    <cellStyle name="Normal 3 2 2 3 2 2" xfId="5782" xr:uid="{939963B2-4429-49F7-9A1A-B2BA54EEC3BA}"/>
    <cellStyle name="Normal 3 2 2 3 3" xfId="5609" xr:uid="{6D515119-CC9F-43D4-B529-DEEFE2B4C4D6}"/>
    <cellStyle name="Normal 3 2 2 4" xfId="5389" xr:uid="{D641BDD0-6B7D-4024-B20D-40A00D3AC951}"/>
    <cellStyle name="Normal 3 2 2 4 2" xfId="5664" xr:uid="{59600F54-4F0E-453C-B53A-25DAEF5A3CE3}"/>
    <cellStyle name="Normal 3 2 2 5" xfId="5492" xr:uid="{651506C1-F18D-47B1-8E2F-2C9B95B1F950}"/>
    <cellStyle name="Normal 3 2 3" xfId="83" xr:uid="{A4A8436A-A494-4D78-8A92-E90197F6DB4F}"/>
    <cellStyle name="Normal 3 2 3 10" xfId="7013" xr:uid="{90BEFB62-D668-4F09-A974-E546BF862FF0}"/>
    <cellStyle name="Normal 3 2 3 2" xfId="6124" xr:uid="{800F59FA-8833-4888-95FB-D581CC5E1A4F}"/>
    <cellStyle name="Normal 3 2 3 2 2" xfId="6129" xr:uid="{5D6E0F85-15C6-419F-B632-27249ED9FC55}"/>
    <cellStyle name="Normal 3 2 3 2 2 2" xfId="6050" xr:uid="{60DFA8BD-D012-4ACD-A7E8-1FFD96DDB5F6}"/>
    <cellStyle name="Normal 3 2 3 2 2 2 2" xfId="5975" xr:uid="{221A57B9-9ABE-4C49-9B25-9F8D69FF5485}"/>
    <cellStyle name="Normal 3 2 3 2 2 2 2 2" xfId="5871" xr:uid="{28366219-5625-4ED2-BB75-5036E767E465}"/>
    <cellStyle name="Normal 3 2 3 2 2 2 2 3" xfId="7177" xr:uid="{8B77BBEA-E3F7-46F7-8A9D-A26557485D39}"/>
    <cellStyle name="Normal 3 2 3 2 2 2 3" xfId="6070" xr:uid="{71E3AB42-0108-4E8D-BD28-C9D2EC18116D}"/>
    <cellStyle name="Normal 3 2 3 2 2 2 4" xfId="7057" xr:uid="{2CA8ADC2-3731-4749-8607-55CDD7ADF041}"/>
    <cellStyle name="Normal 3 2 3 2 2 3" xfId="6109" xr:uid="{21666371-4738-4C69-BA79-44DBC043B97E}"/>
    <cellStyle name="Normal 3 2 3 2 2 3 2" xfId="5838" xr:uid="{B995D6BA-3CC5-46F2-A77F-0B8D6C849BEF}"/>
    <cellStyle name="Normal 3 2 3 2 2 3 3" xfId="7109" xr:uid="{4CA4929A-7B8F-4873-B110-CDA33653907F}"/>
    <cellStyle name="Normal 3 2 3 2 2 4" xfId="5920" xr:uid="{6D002512-F1F6-49A6-9CAE-1EFE7E5F3485}"/>
    <cellStyle name="Normal 3 2 3 2 2 5" xfId="6082" xr:uid="{9834E4D1-1ADE-4CC7-B9EB-97B2ED10F1A5}"/>
    <cellStyle name="Normal 3 2 3 2 2 6" xfId="7031" xr:uid="{82D07B00-97AE-4F55-B3ED-A6125216DDC6}"/>
    <cellStyle name="Normal 3 2 3 2 3" xfId="6117" xr:uid="{A2BCFE24-CDFB-4002-81D0-CEF0CAFA7441}"/>
    <cellStyle name="Normal 3 2 3 2 3 2" xfId="5809" xr:uid="{3CF14EEC-18C2-4EDD-A26F-29407F52DD0E}"/>
    <cellStyle name="Normal 3 2 3 2 3 2 2" xfId="5930" xr:uid="{D29AA8A1-DBD1-4B18-9C37-17AD272C240D}"/>
    <cellStyle name="Normal 3 2 3 2 3 2 3" xfId="7160" xr:uid="{1A3F75EC-E79E-46C4-B1D4-9ACC7385E12B}"/>
    <cellStyle name="Normal 3 2 3 2 3 3" xfId="6145" xr:uid="{D1BCCD3C-61F9-45D6-B85F-5CED1B70C5C7}"/>
    <cellStyle name="Normal 3 2 3 2 3 4" xfId="7044" xr:uid="{0F86B9C1-3327-4285-B082-17B84369559C}"/>
    <cellStyle name="Normal 3 2 3 2 4" xfId="6005" xr:uid="{4B63FA4C-D3CD-4BA1-981D-31B15C312819}"/>
    <cellStyle name="Normal 3 2 3 2 4 2" xfId="6097" xr:uid="{EB6C4201-2FCA-44D5-9621-7A8528D170B0}"/>
    <cellStyle name="Normal 3 2 3 2 4 2 2" xfId="5936" xr:uid="{5CDD03D2-6E25-4DE6-ACD7-CD508CA8B99B}"/>
    <cellStyle name="Normal 3 2 3 2 4 2 3" xfId="7145" xr:uid="{E3413351-0945-4AC4-91A7-C77B1430E02E}"/>
    <cellStyle name="Normal 3 2 3 2 4 3" xfId="5946" xr:uid="{3A2058AE-F054-4E4B-AD8C-1969436E9E5B}"/>
    <cellStyle name="Normal 3 2 3 2 4 4" xfId="7072" xr:uid="{24277E78-99D7-4701-A6AC-AF0B8770C5E4}"/>
    <cellStyle name="Normal 3 2 3 2 5" xfId="5908" xr:uid="{B7C3622F-7657-413F-A3EB-2D8F3766F040}"/>
    <cellStyle name="Normal 3 2 3 2 5 2" xfId="7004" xr:uid="{C1E62BDD-63E0-4CE5-8012-E8401D1F1575}"/>
    <cellStyle name="Normal 3 2 3 2 5 3" xfId="7127" xr:uid="{D700A26C-3DEF-4B15-B02D-0A88813B4737}"/>
    <cellStyle name="Normal 3 2 3 2 6" xfId="6110" xr:uid="{24A17366-7A5F-4E51-942B-01FFD2797FED}"/>
    <cellStyle name="Normal 3 2 3 2 6 2" xfId="6190" xr:uid="{BB72819C-B8B2-4162-A4D4-676211F68B75}"/>
    <cellStyle name="Normal 3 2 3 2 6 3" xfId="7091" xr:uid="{1577BDA5-9C21-4875-9FB3-CD0F5159F515}"/>
    <cellStyle name="Normal 3 2 3 2 7" xfId="6026" xr:uid="{CF3F53C2-043E-460F-A32B-BBA03C19D0E3}"/>
    <cellStyle name="Normal 3 2 3 2 8" xfId="5964" xr:uid="{EAFC2849-1144-4DAA-BAD8-A67ED79AC27F}"/>
    <cellStyle name="Normal 3 2 3 2 9" xfId="7019" xr:uid="{C2216767-DC08-4CA4-BA2B-D327DD66F207}"/>
    <cellStyle name="Normal 3 2 3 3" xfId="6992" xr:uid="{EE0935B9-1FB1-41C9-B90A-9049887859E5}"/>
    <cellStyle name="Normal 3 2 3 3 2" xfId="6994" xr:uid="{9D0346DA-63DB-4B4B-A2D4-BCFF91072D60}"/>
    <cellStyle name="Normal 3 2 3 3 2 2" xfId="5977" xr:uid="{307FAF42-1CAA-4D1B-815F-CB5E57CAD1FF}"/>
    <cellStyle name="Normal 3 2 3 3 2 2 2" xfId="5915" xr:uid="{4913BE60-098D-47A6-91AD-4C73C6E9003A}"/>
    <cellStyle name="Normal 3 2 3 3 2 2 3" xfId="7169" xr:uid="{21BE7C45-AED2-4101-964D-E39AF576C477}"/>
    <cellStyle name="Normal 3 2 3 3 2 3" xfId="7000" xr:uid="{E2966806-44C2-4A2A-9873-5C8835BC3613}"/>
    <cellStyle name="Normal 3 2 3 3 2 4" xfId="7051" xr:uid="{3FBA8221-B28F-40ED-9A9B-00F5EB85198D}"/>
    <cellStyle name="Normal 3 2 3 3 3" xfId="6172" xr:uid="{6202272F-5216-4E98-860B-88BE1572AD6E}"/>
    <cellStyle name="Normal 3 2 3 3 3 2" xfId="6071" xr:uid="{43A6FBE2-3D24-47C0-A4C3-60012075A93F}"/>
    <cellStyle name="Normal 3 2 3 3 3 3" xfId="7101" xr:uid="{04CEF07B-5B2A-41C6-B0B7-0CDBCB8CB867}"/>
    <cellStyle name="Normal 3 2 3 3 4" xfId="6128" xr:uid="{94861FDD-B0BF-48B8-B822-AB3341D18EFE}"/>
    <cellStyle name="Normal 3 2 3 3 5" xfId="6025" xr:uid="{47913D1A-68B7-4EEF-956D-485ECA12B865}"/>
    <cellStyle name="Normal 3 2 3 3 6" xfId="7025" xr:uid="{8530D5DF-EB0A-4AB8-8488-CEE33CD01DDA}"/>
    <cellStyle name="Normal 3 2 3 4" xfId="6017" xr:uid="{5CFD41D7-777C-4F39-B204-CBEB93DD9869}"/>
    <cellStyle name="Normal 3 2 3 4 2" xfId="6053" xr:uid="{7FFC6E77-2717-4628-8762-E8323E6E770A}"/>
    <cellStyle name="Normal 3 2 3 4 2 2" xfId="6035" xr:uid="{B49FFBD1-9D1E-45BC-BD6D-B0F6022D6635}"/>
    <cellStyle name="Normal 3 2 3 4 2 3" xfId="7152" xr:uid="{690D4DB4-AF4B-47A0-A49A-28A5BB409B84}"/>
    <cellStyle name="Normal 3 2 3 4 3" xfId="6049" xr:uid="{B889F424-8CEC-4EF5-A2E8-598414CD6B42}"/>
    <cellStyle name="Normal 3 2 3 4 4" xfId="7038" xr:uid="{A41ACA72-5FE2-4B8D-9BAE-77073638F59A}"/>
    <cellStyle name="Normal 3 2 3 5" xfId="5843" xr:uid="{B41394C0-73CD-440D-B41B-C62AFD3CF0B9}"/>
    <cellStyle name="Normal 3 2 3 5 2" xfId="6960" xr:uid="{775B5649-01C6-4EEA-BAA5-B39D1B4745C2}"/>
    <cellStyle name="Normal 3 2 3 5 2 2" xfId="6148" xr:uid="{35B9C3CC-EB56-4474-AADF-3720A58597F6}"/>
    <cellStyle name="Normal 3 2 3 5 2 3" xfId="7136" xr:uid="{99592FA1-1E45-4813-A18F-B5929F55B481}"/>
    <cellStyle name="Normal 3 2 3 5 3" xfId="5851" xr:uid="{4E5A3EA6-6484-41C9-B51F-BECE5405CCFA}"/>
    <cellStyle name="Normal 3 2 3 5 4" xfId="7064" xr:uid="{72D7CF57-E0CD-42D9-A55A-4D3872640CA9}"/>
    <cellStyle name="Normal 3 2 3 6" xfId="5865" xr:uid="{651FB395-A41B-4A6A-9C31-DBAC777462D6}"/>
    <cellStyle name="Normal 3 2 3 6 2" xfId="6141" xr:uid="{C9A5EA64-8EEB-4339-B216-DBC1C95CEC5C}"/>
    <cellStyle name="Normal 3 2 3 6 3" xfId="7117" xr:uid="{DCEF1B01-84EF-44E4-833F-9E2723E88A7C}"/>
    <cellStyle name="Normal 3 2 3 7" xfId="6001" xr:uid="{A16C6D8C-9B83-4278-B17E-28F2C1FA346D}"/>
    <cellStyle name="Normal 3 2 3 7 2" xfId="6073" xr:uid="{81AB1D55-27CD-41BC-B26C-A7A75F83B954}"/>
    <cellStyle name="Normal 3 2 3 7 3" xfId="7081" xr:uid="{5B842AAC-B78A-4B66-BF6B-80AFCEB7F7A3}"/>
    <cellStyle name="Normal 3 2 3 8" xfId="6984" xr:uid="{43A231E8-38D3-4862-80F4-5E941738108D}"/>
    <cellStyle name="Normal 3 2 3 9" xfId="5808" xr:uid="{9E764F3E-638F-44D4-8590-63DF8419FD72}"/>
    <cellStyle name="Normal 3 2 4" xfId="289" xr:uid="{B81B2C20-DC82-4310-9DE2-8C20C3AF8F9F}"/>
    <cellStyle name="Normal 3 2 4 2" xfId="4666" xr:uid="{DD421BD5-0D6B-4B6C-A17E-0E5B4AA599BA}"/>
    <cellStyle name="Normal 3 2 4 2 2" xfId="5721" xr:uid="{8F5FD473-63C0-4CCD-9689-C9B402193783}"/>
    <cellStyle name="Normal 3 2 4 3" xfId="5550" xr:uid="{D9750065-F1F9-435A-8512-D49F308FC5C9}"/>
    <cellStyle name="Normal 3 2 5" xfId="2506" xr:uid="{B7AB6635-1265-4593-81AC-50771E44BCAA}"/>
    <cellStyle name="Normal 3 2 5 2" xfId="4509" xr:uid="{D2D95BEB-9D32-4F4D-9A64-7A69EC80B2E5}"/>
    <cellStyle name="Normal 3 2 5 2 2" xfId="5781" xr:uid="{1B4391D8-ACBF-40CD-AC61-3F36C5BBC1EC}"/>
    <cellStyle name="Normal 3 2 5 3" xfId="5304" xr:uid="{168AEAD5-4D1C-49D8-A337-B35021E4A243}"/>
    <cellStyle name="Normal 3 2 5 3 2" xfId="5608" xr:uid="{17200E16-5C41-441A-88D6-02FE192939A1}"/>
    <cellStyle name="Normal 3 2 6" xfId="5388" xr:uid="{8DD0D55A-EE4D-4EC1-B4C3-FD4D450000A5}"/>
    <cellStyle name="Normal 3 2 6 2" xfId="5663" xr:uid="{EFF4AEB9-3D9C-43AA-A597-DB11B6F384D5}"/>
    <cellStyle name="Normal 3 2 7" xfId="5491" xr:uid="{447EB1D5-1545-4E8B-BF7A-784C6DB901D2}"/>
    <cellStyle name="Normal 3 3" xfId="84" xr:uid="{6471D742-EE87-4366-8EFD-9467419C0788}"/>
    <cellStyle name="Normal 3 3 2" xfId="290" xr:uid="{A032E57E-3559-416A-8DCA-DF447E20C52C}"/>
    <cellStyle name="Normal 3 3 2 2" xfId="4667" xr:uid="{FCE56B06-C717-4D7F-8BDA-F7DBA52B6C5D}"/>
    <cellStyle name="Normal 3 3 2 2 2" xfId="5722" xr:uid="{033194F2-6770-40CF-B9FB-8D171C3FD340}"/>
    <cellStyle name="Normal 3 3 2 3" xfId="5551" xr:uid="{C6D6610C-4C4F-45E2-8516-0F64E3A33C9F}"/>
    <cellStyle name="Normal 3 3 3" xfId="4557" xr:uid="{2F617DB6-BEFF-47C2-B5A7-9C12AD4F82EE}"/>
    <cellStyle name="Normal 3 3 3 2" xfId="5438" xr:uid="{2F6BD299-EAF8-4689-98B0-76B234FC4D3E}"/>
    <cellStyle name="Normal 3 3 3 2 2" xfId="5783" xr:uid="{87B8FFB2-BFB8-43F8-BCBA-63DB4841ACDE}"/>
    <cellStyle name="Normal 3 3 3 3" xfId="5610" xr:uid="{43E8459F-1DB1-4EE0-9C41-E1D8A8A3BC93}"/>
    <cellStyle name="Normal 3 3 4" xfId="5390" xr:uid="{E0095203-B986-4A18-9642-4D43D4E67702}"/>
    <cellStyle name="Normal 3 3 4 2" xfId="5665" xr:uid="{774B4637-12BA-4922-A454-53BC7EDBFDB4}"/>
    <cellStyle name="Normal 3 3 5" xfId="5493" xr:uid="{6CD9EDCE-01F2-413A-BAF7-B87626A2FF62}"/>
    <cellStyle name="Normal 3 4" xfId="85" xr:uid="{2CDA4684-55AF-4668-9913-6C3672E06599}"/>
    <cellStyle name="Normal 3 4 2" xfId="2502" xr:uid="{1E716982-369B-4E1E-BDBC-AF2B887F0952}"/>
    <cellStyle name="Normal 3 4 2 2" xfId="4668" xr:uid="{0DACFAB1-1C76-47D8-B42A-F4F3B2BC8F6F}"/>
    <cellStyle name="Normal 3 4 2 3" xfId="5396" xr:uid="{9B057814-F5B5-4AA0-B33B-64E67D898E78}"/>
    <cellStyle name="Normal 3 4 3" xfId="5345" xr:uid="{3A158556-1B4B-4B9E-8692-DC859AD6BB0E}"/>
    <cellStyle name="Normal 3 5" xfId="2501" xr:uid="{BF98198E-94D9-48D8-8944-B1372913AFCF}"/>
    <cellStyle name="Normal 3 5 2" xfId="4669" xr:uid="{8955C5F8-6C10-481D-9E91-1CD2C09E6187}"/>
    <cellStyle name="Normal 3 5 2 2" xfId="5780" xr:uid="{C7689BAF-FC8B-4DA3-A779-D14D80B16E20}"/>
    <cellStyle name="Normal 3 5 2 2 2" xfId="5834" xr:uid="{96C1C625-2E96-40CD-B960-DDDDA3AE37B9}"/>
    <cellStyle name="Normal 3 5 2 2 2 2" xfId="6136" xr:uid="{08F565DD-DCBA-4102-91CF-1A1A628597BD}"/>
    <cellStyle name="Normal 3 5 2 2 2 3" xfId="7176" xr:uid="{DF447DEB-4D2C-4CA3-889F-5945F11A17B3}"/>
    <cellStyle name="Normal 3 5 2 2 3" xfId="6965" xr:uid="{ADD67B74-012C-4920-87C5-9CBC256092A6}"/>
    <cellStyle name="Normal 3 5 2 2 4" xfId="6066" xr:uid="{4E31CE63-CB83-43AE-A332-3A8CEF765670}"/>
    <cellStyle name="Normal 3 5 2 3" xfId="5436" xr:uid="{808FEAE1-2B1D-4901-A28F-04212CE1A463}"/>
    <cellStyle name="Normal 3 5 2 3 2" xfId="5863" xr:uid="{8C24ED7F-76C6-46AF-AD99-9326B3E8474C}"/>
    <cellStyle name="Normal 3 5 2 3 3" xfId="7108" xr:uid="{EDEEFE3F-8210-4C83-AAA7-4FB7F2E55D2E}"/>
    <cellStyle name="Normal 3 5 2 3 4" xfId="6054" xr:uid="{76B2A511-7526-478D-A2C6-92EB35A7BAD1}"/>
    <cellStyle name="Normal 3 5 2 4" xfId="5861" xr:uid="{1DE1CE1B-E8F3-4E14-ABE1-EF84AE61CFAF}"/>
    <cellStyle name="Normal 3 5 2 5" xfId="5852" xr:uid="{3A3850AA-AF81-4E22-A982-B9040EFEEA4A}"/>
    <cellStyle name="Normal 3 5 2 6" xfId="7030" xr:uid="{00AFB451-0C28-499D-9186-79403D81CB27}"/>
    <cellStyle name="Normal 3 5 3" xfId="4745" xr:uid="{E1B9251E-8456-4F1D-A550-FEF5AFBE0E60}"/>
    <cellStyle name="Normal 3 5 3 2" xfId="5980" xr:uid="{4A1ACCF1-576E-431C-B516-95F9EB0FADA6}"/>
    <cellStyle name="Normal 3 5 3 2 2" xfId="6999" xr:uid="{3A9BC1C0-8433-4BC0-B941-60AE120CD686}"/>
    <cellStyle name="Normal 3 5 3 2 3" xfId="7159" xr:uid="{9A385A26-DB6F-4814-820E-87479BB6226B}"/>
    <cellStyle name="Normal 3 5 3 3" xfId="5868" xr:uid="{005C246D-FD26-456F-8D04-5630B74845A5}"/>
    <cellStyle name="Normal 3 5 3 4" xfId="6993" xr:uid="{FEB7EBCD-A398-4594-9BE0-9E3D4F72E2C4}"/>
    <cellStyle name="Normal 3 5 4" xfId="4713" xr:uid="{CB30CC0C-7D99-4E58-8A1A-047E83FBA744}"/>
    <cellStyle name="Normal 3 5 4 2" xfId="6098" xr:uid="{06150BCD-2DA0-47A1-8282-EDB00A0C753E}"/>
    <cellStyle name="Normal 3 5 4 2 2" xfId="5814" xr:uid="{AED1668E-E980-4824-AC0E-327B76DCE87F}"/>
    <cellStyle name="Normal 3 5 4 2 3" xfId="7144" xr:uid="{54563FF4-DC0B-45E4-A2C7-119FD9B8505D}"/>
    <cellStyle name="Normal 3 5 4 3" xfId="5822" xr:uid="{3222C0B7-67BD-4ACC-A90B-66D462CE3244}"/>
    <cellStyle name="Normal 3 5 4 4" xfId="7071" xr:uid="{2BDAC763-78E4-41F3-A8B6-E79435C63814}"/>
    <cellStyle name="Normal 3 5 5" xfId="5864" xr:uid="{01C61661-3F7C-4304-A276-4B01EC226277}"/>
    <cellStyle name="Normal 3 5 5 2" xfId="6130" xr:uid="{B7BE4325-D57F-4CF5-AE59-9F92BFC7D411}"/>
    <cellStyle name="Normal 3 5 5 3" xfId="7126" xr:uid="{B99DDCA4-7127-47CC-9F19-5C13FFAC1AE7}"/>
    <cellStyle name="Normal 3 5 6" xfId="6059" xr:uid="{8F4E0C03-8B19-4A0B-BA23-D74D0F2D78A1}"/>
    <cellStyle name="Normal 3 5 6 2" xfId="6034" xr:uid="{7ED6A7CD-20A0-4E27-A759-B774EDDA26C1}"/>
    <cellStyle name="Normal 3 5 6 3" xfId="7090" xr:uid="{91E485A7-89FF-432D-9E79-114B5AAD2AC3}"/>
    <cellStyle name="Normal 3 5 7" xfId="5924" xr:uid="{322AD6E9-B6C7-4AFB-8D4E-AC9A37A30A5D}"/>
    <cellStyle name="Normal 3 5 8" xfId="6088" xr:uid="{8F87F3DE-119A-4D5D-8B15-5B71AF6BF3D3}"/>
    <cellStyle name="Normal 3 5 9" xfId="7018" xr:uid="{470473AB-99ED-410D-8E0F-D5D6368A469B}"/>
    <cellStyle name="Normal 3 6" xfId="4664" xr:uid="{9A72DBA9-3F9E-4324-878F-F8E29F259E77}"/>
    <cellStyle name="Normal 3 6 2" xfId="5336" xr:uid="{8250466E-5CBB-4B60-B33F-79295AFE1C91}"/>
    <cellStyle name="Normal 3 6 2 2" xfId="5333" xr:uid="{0B500F9D-755B-4204-BCA3-CCFC38F9871E}"/>
    <cellStyle name="Normal 3 6 2 2 2" xfId="6047" xr:uid="{B094D756-B326-438F-8F3C-F6CDE3C9319C}"/>
    <cellStyle name="Normal 3 6 2 2 3" xfId="6043" xr:uid="{0552E5E2-CA88-437D-A63E-41F738FEB685}"/>
    <cellStyle name="Normal 3 6 2 3" xfId="7001" xr:uid="{2BE8AA82-EC99-45D2-8A65-DA5EF137508C}"/>
    <cellStyle name="Normal 3 6 2 4" xfId="6013" xr:uid="{E52C68F9-F9D8-4767-B6DE-67872EFB5B58}"/>
    <cellStyle name="Normal 3 6 3" xfId="5910" xr:uid="{9AD461B2-6D27-4798-BCB5-D6C0DDDFD0B0}"/>
    <cellStyle name="Normal 3 6 3 2" xfId="6969" xr:uid="{E0D1AE8B-203A-4B0E-9874-ADA92F0AF29A}"/>
    <cellStyle name="Normal 3 6 3 3" xfId="7100" xr:uid="{D02B0A2E-7C91-48DE-8487-B0B3611763A4}"/>
    <cellStyle name="Normal 3 6 4" xfId="6184" xr:uid="{3D470703-7F9B-4998-8370-9F2E58609737}"/>
    <cellStyle name="Normal 3 6 5" xfId="5963" xr:uid="{E6B224D7-3390-40AD-A3B1-492E4A2EC752}"/>
    <cellStyle name="Normal 3 6 6" xfId="5847" xr:uid="{8470703C-BA64-45EB-B5A2-E52F512DF14D}"/>
    <cellStyle name="Normal 3 7" xfId="5490" xr:uid="{F718B2CB-BF98-4911-864C-9C8BE32A672C}"/>
    <cellStyle name="Normal 3 7 2" xfId="5878" xr:uid="{33E4B722-E1F0-4655-890E-90BCBAB427C2}"/>
    <cellStyle name="Normal 3 7 2 2" xfId="6138" xr:uid="{7B49CE62-6F85-4757-927E-EDD74166A7FD}"/>
    <cellStyle name="Normal 3 7 2 3" xfId="7151" xr:uid="{DECDEA74-4D77-4164-8994-C96824DC2890}"/>
    <cellStyle name="Normal 3 7 3" xfId="6079" xr:uid="{5973B77F-6F13-4593-8986-E5D75B268A66}"/>
    <cellStyle name="Normal 3 7 4" xfId="7037" xr:uid="{D094B2E2-543D-4249-A67F-F034B519BEC0}"/>
    <cellStyle name="Normal 3 7 5" xfId="6119" xr:uid="{55E4A88B-516C-4AF9-9A69-695BF13EBD02}"/>
    <cellStyle name="Normal 3 8" xfId="5348" xr:uid="{98290FB6-9AAA-4938-B912-E22F2F5A4B08}"/>
    <cellStyle name="Normal 3 8 2" xfId="6103" xr:uid="{909AB453-F3D0-4EAD-B32B-1999788C9AF7}"/>
    <cellStyle name="Normal 3 8 2 2" xfId="5938" xr:uid="{42E3DD72-B4B4-4733-9D73-0B75B577720F}"/>
    <cellStyle name="Normal 3 8 2 3" xfId="7135" xr:uid="{1D68EBA3-7D9A-42FF-9771-BFFC29D278E4}"/>
    <cellStyle name="Normal 3 8 3" xfId="6075" xr:uid="{9EAAA7C9-B7D3-485F-B924-F3B9AE1B291B}"/>
    <cellStyle name="Normal 3 8 4" xfId="7063" xr:uid="{ADF7D5B9-37F8-4967-B9EB-E92DBC84F45B}"/>
    <cellStyle name="Normal 3 8 5" xfId="6007" xr:uid="{03D655AA-4FEF-476B-BE61-E404BAB24D4D}"/>
    <cellStyle name="Normal 3 9" xfId="6193" xr:uid="{EA7049D7-0754-42E6-B0EA-451A634BC0AC}"/>
    <cellStyle name="Normal 3 9 2" xfId="5856" xr:uid="{B3DB95E2-E331-4939-9D5E-6AA05A904D24}"/>
    <cellStyle name="Normal 3 9 3" xfId="7116" xr:uid="{A82E6250-6437-489B-909C-D66DDCF67C47}"/>
    <cellStyle name="Normal 30" xfId="4370" xr:uid="{C7152A50-25D2-418F-8D21-80BF2E9952EB}"/>
    <cellStyle name="Normal 30 2" xfId="4371" xr:uid="{C2CA6B3E-9424-497D-9373-69D25C9C5374}"/>
    <cellStyle name="Normal 30 2 2" xfId="6895" xr:uid="{228D70CF-2596-4EE7-A55A-C64CFA5566FD}"/>
    <cellStyle name="Normal 30 3" xfId="6894" xr:uid="{B1C17524-EBA4-495D-ACDE-C323CB01DAC4}"/>
    <cellStyle name="Normal 31" xfId="4372" xr:uid="{1C3CA727-313B-47D3-BC76-3BCD0D2348FB}"/>
    <cellStyle name="Normal 31 2" xfId="4373" xr:uid="{455123D7-A64E-4488-894D-8F00DE704527}"/>
    <cellStyle name="Normal 31 2 2" xfId="6897" xr:uid="{F7A486D9-9C34-45BB-8178-D5BDC16DAD58}"/>
    <cellStyle name="Normal 31 3" xfId="6896" xr:uid="{34E656E8-47A5-41DE-82B8-5AD24BB2CCB0}"/>
    <cellStyle name="Normal 32" xfId="4374" xr:uid="{2C81D794-9184-4784-BBE8-42C1038DBD26}"/>
    <cellStyle name="Normal 33" xfId="4375" xr:uid="{C0BB2542-0E3C-473F-A8DA-14ED93AE6EEC}"/>
    <cellStyle name="Normal 33 2" xfId="4376" xr:uid="{1730348B-A3D0-4259-8D51-D77A369C3A7F}"/>
    <cellStyle name="Normal 33 2 2" xfId="6899" xr:uid="{F1E51AF8-A8EE-48CD-9987-4764DEAC0D4D}"/>
    <cellStyle name="Normal 33 3" xfId="6898" xr:uid="{61CB13E3-286A-46FA-9D1F-0FA6806F8A64}"/>
    <cellStyle name="Normal 34" xfId="4377" xr:uid="{7E3F444B-816A-48E9-9575-CF49182A4FC9}"/>
    <cellStyle name="Normal 34 2" xfId="4378" xr:uid="{67D5E2AF-0B42-46E1-88A9-F2625270987A}"/>
    <cellStyle name="Normal 34 2 2" xfId="6901" xr:uid="{0D3717A3-0013-40B5-87F2-DDAC2416CF40}"/>
    <cellStyle name="Normal 34 3" xfId="6900" xr:uid="{5C505DF0-FFF7-4E9A-B1BD-AE5B3C76AD0F}"/>
    <cellStyle name="Normal 35" xfId="4379" xr:uid="{9B731615-FDA1-4D0B-8DA5-5F9404DE1C4B}"/>
    <cellStyle name="Normal 35 2" xfId="4380" xr:uid="{16FF59E4-5B68-44F5-BCDB-04F666F72FFF}"/>
    <cellStyle name="Normal 35 2 2" xfId="6903" xr:uid="{1627F467-FE3A-4018-B776-FD1F98BE618B}"/>
    <cellStyle name="Normal 35 3" xfId="6902" xr:uid="{9DB06795-C800-41B4-AE02-51A593D652E4}"/>
    <cellStyle name="Normal 36" xfId="4381" xr:uid="{B9166D3D-E79F-4570-92FE-01CEF89ED8A1}"/>
    <cellStyle name="Normal 36 2" xfId="4382" xr:uid="{4534FD15-599B-4A0A-93F7-46889CF89BC1}"/>
    <cellStyle name="Normal 36 2 2" xfId="6905" xr:uid="{BE3EBB5F-9AE7-4EDC-86D9-E91D748673DB}"/>
    <cellStyle name="Normal 36 3" xfId="6904" xr:uid="{E43E481F-B902-403D-9D07-CD06E890E9EE}"/>
    <cellStyle name="Normal 37" xfId="4383" xr:uid="{F8883820-2B86-4B03-A0E7-654CF0EFA555}"/>
    <cellStyle name="Normal 37 2" xfId="4384" xr:uid="{7FBC53A3-CD96-40EB-A766-E78406FF91B8}"/>
    <cellStyle name="Normal 37 2 2" xfId="6907" xr:uid="{1D3AF029-0C2E-497B-88E6-EFF664E77251}"/>
    <cellStyle name="Normal 37 3" xfId="6906" xr:uid="{4812261D-4728-4A7E-A892-AEFF387D966A}"/>
    <cellStyle name="Normal 38" xfId="4385" xr:uid="{E0C597EA-6154-47AB-B039-705A7BA0883B}"/>
    <cellStyle name="Normal 38 2" xfId="4386" xr:uid="{40CCD796-BD29-42CC-89E6-436F6D0EA6B1}"/>
    <cellStyle name="Normal 38 2 2" xfId="6909" xr:uid="{92B1D524-4407-44F4-B694-094E6C8E8173}"/>
    <cellStyle name="Normal 38 3" xfId="6908" xr:uid="{CE57B3CC-19B5-4DCB-B8B3-D2AD7588B321}"/>
    <cellStyle name="Normal 39" xfId="4387" xr:uid="{B6CFB74D-42B9-4DF5-A44F-BD9F5663552F}"/>
    <cellStyle name="Normal 39 2" xfId="4388" xr:uid="{1F9CA078-EEA5-46AC-A8C3-43BFBF6FD5C7}"/>
    <cellStyle name="Normal 39 2 2" xfId="4389" xr:uid="{F978AD3D-1EE4-48F5-A6EF-556C3C9F032D}"/>
    <cellStyle name="Normal 39 2 2 2" xfId="6912" xr:uid="{9ADF97AB-BAC0-4EBF-ABE7-0868FC4261BD}"/>
    <cellStyle name="Normal 39 2 3" xfId="6911" xr:uid="{21EB675E-E3EA-4981-92CC-131F073F68CC}"/>
    <cellStyle name="Normal 39 3" xfId="4390" xr:uid="{E4B182C8-6F36-478D-8338-C490A8578D7F}"/>
    <cellStyle name="Normal 39 3 2" xfId="6913" xr:uid="{2E11E4CE-F820-4880-82A4-67825DB1E854}"/>
    <cellStyle name="Normal 39 4" xfId="6910" xr:uid="{5C08F301-BCFC-44F8-84E7-4F7BB747F7A5}"/>
    <cellStyle name="Normal 4" xfId="86" xr:uid="{9D1FD1C9-689D-4F3D-828E-91E29A9F2BA3}"/>
    <cellStyle name="Normal 4 10" xfId="5969" xr:uid="{7CA717B3-2E0E-4E0F-8B19-C5106E010C19}"/>
    <cellStyle name="Normal 4 11" xfId="7014" xr:uid="{3818CF7B-4968-4DD0-8D76-FC23F8B96241}"/>
    <cellStyle name="Normal 4 2" xfId="87" xr:uid="{238CBC87-7032-479D-8FE3-9085947C35E5}"/>
    <cellStyle name="Normal 4 2 2" xfId="88" xr:uid="{AE03E282-ECDC-47F5-8C1E-016C33774CA6}"/>
    <cellStyle name="Normal 4 2 2 2" xfId="445" xr:uid="{9C91C129-B24B-4F44-BDEF-6F7A7DF5E5E4}"/>
    <cellStyle name="Normal 4 2 2 2 2" xfId="5723" xr:uid="{00FF421C-F18B-47EB-B8F2-A23A34C05D98}"/>
    <cellStyle name="Normal 4 2 2 3" xfId="2807" xr:uid="{242B1982-8814-4735-A69E-F21B0C260766}"/>
    <cellStyle name="Normal 4 2 2 3 2" xfId="6824" xr:uid="{C5D52D33-C003-4BCB-B71D-C62DCAD9274A}"/>
    <cellStyle name="Normal 4 2 2 4" xfId="2808" xr:uid="{CC67A9D0-4191-4341-907E-F91F1E2C4C69}"/>
    <cellStyle name="Normal 4 2 2 4 2" xfId="2809" xr:uid="{956067B4-A359-4F1F-BAA4-9B953CA8BDAA}"/>
    <cellStyle name="Normal 4 2 2 4 2 2" xfId="6826" xr:uid="{5C7C6D6A-447B-4156-AF34-96F9C4885CF4}"/>
    <cellStyle name="Normal 4 2 2 4 3" xfId="2810" xr:uid="{81785308-837C-42D5-AA4D-F462AD320DAB}"/>
    <cellStyle name="Normal 4 2 2 4 3 2" xfId="2811" xr:uid="{12CD53C9-B547-4423-881E-43706A214AC5}"/>
    <cellStyle name="Normal 4 2 2 4 3 2 2" xfId="6828" xr:uid="{0341A96B-866E-4C71-8DC8-F014A1726D8A}"/>
    <cellStyle name="Normal 4 2 2 4 3 3" xfId="4312" xr:uid="{5DAE8E10-7DF9-4C06-BF47-D3827FC37FC7}"/>
    <cellStyle name="Normal 4 2 2 4 3 3 2" xfId="6838" xr:uid="{A915FCB3-DC0A-49CE-A3B3-A37CEF82AFFC}"/>
    <cellStyle name="Normal 4 2 2 4 3 4" xfId="6827" xr:uid="{354E7C6E-05EE-49A6-A4E2-0FF18DBFE82B}"/>
    <cellStyle name="Normal 4 2 2 4 4" xfId="6825" xr:uid="{063F5DAD-BF52-44D4-9B3C-7D5F9023B1CC}"/>
    <cellStyle name="Normal 4 2 2 5" xfId="6820" xr:uid="{6368BD6F-752E-43DA-80B9-C230D56A2BB8}"/>
    <cellStyle name="Normal 4 2 3" xfId="2493" xr:uid="{F480263A-1BCA-485C-B006-6821EB70A9CC}"/>
    <cellStyle name="Normal 4 2 3 2" xfId="2504" xr:uid="{8C9A6F31-0E2A-405D-86A2-26E0C2F04373}"/>
    <cellStyle name="Normal 4 2 3 2 2" xfId="4462" xr:uid="{23105055-2D2D-48E5-8FE2-1E10CEF076C3}"/>
    <cellStyle name="Normal 4 2 3 2 3" xfId="5340" xr:uid="{070649ED-AAA7-4722-B19B-E37E27006A02}"/>
    <cellStyle name="Normal 4 2 3 2 3 2" xfId="5439" xr:uid="{18728104-3863-486F-B04E-EDBDF50E17A2}"/>
    <cellStyle name="Normal 4 2 3 3" xfId="4463" xr:uid="{52C60F71-7351-4CBF-A080-961A183DE29B}"/>
    <cellStyle name="Normal 4 2 3 3 2" xfId="4464" xr:uid="{F75B1456-15A0-470A-9301-79906FDB127C}"/>
    <cellStyle name="Normal 4 2 3 4" xfId="4465" xr:uid="{0B78046A-517C-48BE-A5C3-C0D71BC07FB7}"/>
    <cellStyle name="Normal 4 2 3 5" xfId="4466" xr:uid="{D703961F-10C0-4F69-8003-948DD1DEC4D1}"/>
    <cellStyle name="Normal 4 2 4" xfId="2494" xr:uid="{6FE0E7AF-F6B4-49C5-959A-71D847E351FF}"/>
    <cellStyle name="Normal 4 2 4 2" xfId="4392" xr:uid="{DFD415FE-BA54-44E8-8322-A77CCBFE08F9}"/>
    <cellStyle name="Normal 4 2 4 2 2" xfId="4467" xr:uid="{FA9AF52C-14D6-490D-9CF0-26DE66014149}"/>
    <cellStyle name="Normal 4 2 4 2 2 2" xfId="6915" xr:uid="{985A4EF7-BDD8-4FA1-A5B9-711F58FB5B20}"/>
    <cellStyle name="Normal 4 2 4 2 3" xfId="4694" xr:uid="{233AEC2C-1CEC-4401-BC01-A1B0EE06D211}"/>
    <cellStyle name="Normal 4 2 4 2 4" xfId="4613" xr:uid="{19A32B9F-21CE-4AB3-9D86-D15FF1CDA465}"/>
    <cellStyle name="Normal 4 2 4 3" xfId="4576" xr:uid="{E22A4098-1495-4816-A875-CC576971F822}"/>
    <cellStyle name="Normal 4 2 4 3 2" xfId="6854" xr:uid="{F57B4CBB-1802-4F89-97A2-379262EB1BC2}"/>
    <cellStyle name="Normal 4 2 4 4" xfId="4714" xr:uid="{759BF85A-3DFA-4664-BEC4-4C49C8DD2279}"/>
    <cellStyle name="Normal 4 2 5" xfId="1168" xr:uid="{EA9862DD-A9B6-429E-838D-729A78F5EC9D}"/>
    <cellStyle name="Normal 4 2 5 2" xfId="6852" xr:uid="{CB14B07B-887C-40D3-A517-600DBDF03CCE}"/>
    <cellStyle name="Normal 4 2 6" xfId="4558" xr:uid="{90C16A0E-B6F4-42DC-8C96-7ACB58B8C8DC}"/>
    <cellStyle name="Normal 4 2 7" xfId="5342" xr:uid="{ADFA93D2-FAC0-4272-8E2C-FFC34DB1056E}"/>
    <cellStyle name="Normal 4 2 8" xfId="5804" xr:uid="{DCE94767-7E25-45FD-9EBF-FE348C9D29EA}"/>
    <cellStyle name="Normal 4 3" xfId="528" xr:uid="{A171237B-F028-4522-979D-0F8C578BF7A5}"/>
    <cellStyle name="Normal 4 3 2" xfId="1170" xr:uid="{4C80E732-500B-4812-ABC3-F0FFCE79A627}"/>
    <cellStyle name="Normal 4 3 2 2" xfId="1171" xr:uid="{9A236A89-328B-4F93-A519-D5BA8CE33D23}"/>
    <cellStyle name="Normal 4 3 2 2 2" xfId="6829" xr:uid="{4C933106-2922-4976-A8C4-7DCF22163C0A}"/>
    <cellStyle name="Normal 4 3 2 2 2 2" xfId="6204" xr:uid="{FFBDB791-497E-4BEE-BDE0-16CCEBE036FC}"/>
    <cellStyle name="Normal 4 3 2 2 2 3" xfId="5876" xr:uid="{4ADBC1B4-9B71-4019-A037-A1744700DB1C}"/>
    <cellStyle name="Normal 4 3 2 2 3" xfId="5900" xr:uid="{7004A519-9D25-4E9D-86F1-80266B268A7B}"/>
    <cellStyle name="Normal 4 3 2 2 4" xfId="5888" xr:uid="{BD54B6A5-B1E9-409F-AF73-6F27DA730A78}"/>
    <cellStyle name="Normal 4 3 2 3" xfId="1172" xr:uid="{51AE2B16-471B-44D8-ADAB-2144B6030727}"/>
    <cellStyle name="Normal 4 3 2 3 2" xfId="6853" xr:uid="{EF2236BF-0F57-4F30-AC04-E31434471612}"/>
    <cellStyle name="Normal 4 3 2 3 2 2" xfId="6177" xr:uid="{08776645-B896-497B-AEDF-914447122B56}"/>
    <cellStyle name="Normal 4 3 2 3 3" xfId="6958" xr:uid="{B09C7FB9-D443-409E-A50E-44E734F4E47A}"/>
    <cellStyle name="Normal 4 3 2 4" xfId="6822" xr:uid="{0C6D6D6C-1441-4402-96B2-BD2C886DEFDE}"/>
    <cellStyle name="Normal 4 3 2 4 2" xfId="6957" xr:uid="{BB82552F-2461-4D43-91AA-DB49B65C3A60}"/>
    <cellStyle name="Normal 4 3 2 5" xfId="6988" xr:uid="{9877E1EF-7D42-4A13-9B24-C4322E1CBC4A}"/>
    <cellStyle name="Normal 4 3 2 6" xfId="6955" xr:uid="{4E567839-E2B9-4E3B-AE3F-ADD7FB64E0E1}"/>
    <cellStyle name="Normal 4 3 3" xfId="1169" xr:uid="{7CDF7CD7-3447-45E1-91E1-AF2DCEB9C4FA}"/>
    <cellStyle name="Normal 4 3 3 2" xfId="4434" xr:uid="{71B16F97-A9FE-4863-8948-0A5C9EC04A31}"/>
    <cellStyle name="Normal 4 3 3 2 2" xfId="6830" xr:uid="{B80C37D7-D814-4968-957B-C6403361CC13}"/>
    <cellStyle name="Normal 4 3 3 2 2 2" xfId="5929" xr:uid="{17EB86ED-6BC1-4901-8C3C-CE6A26B1EDEE}"/>
    <cellStyle name="Normal 4 3 3 2 3" xfId="7161" xr:uid="{204863CC-AA8A-40D2-935A-DB16C0E6FFC9}"/>
    <cellStyle name="Normal 4 3 3 3" xfId="6144" xr:uid="{2F414BDC-EC44-4F4B-BCAC-B3F037C8DD1B}"/>
    <cellStyle name="Normal 4 3 3 4" xfId="7045" xr:uid="{9FB509E6-E0EB-422D-9AF8-9E1CF9EEEDBD}"/>
    <cellStyle name="Normal 4 3 4" xfId="2812" xr:uid="{F3C72F9A-8982-438E-B585-2BEBD0EEC038}"/>
    <cellStyle name="Normal 4 3 4 2" xfId="6831" xr:uid="{2CCEFE81-FC07-4809-9A2A-2FC039213D2A}"/>
    <cellStyle name="Normal 4 3 4 2 2" xfId="6989" xr:uid="{A60EC57C-D118-4DCB-9D54-D0C06DB374FE}"/>
    <cellStyle name="Normal 4 3 4 2 3" xfId="5906" xr:uid="{F7245FB5-AB8C-4D1C-A451-8B1B97DF6E96}"/>
    <cellStyle name="Normal 4 3 4 3" xfId="6126" xr:uid="{5A21A881-AF0C-4851-878A-6BE401CC3E9B}"/>
    <cellStyle name="Normal 4 3 4 4" xfId="6004" xr:uid="{D529868C-06B4-4F96-B759-BA866296A978}"/>
    <cellStyle name="Normal 4 3 5" xfId="2813" xr:uid="{7D561F6B-F101-44B0-8285-353FCA3C11E4}"/>
    <cellStyle name="Normal 4 3 5 2" xfId="2814" xr:uid="{FF10C429-CBD9-4154-BC45-03D5E3B3442A}"/>
    <cellStyle name="Normal 4 3 5 2 2" xfId="6833" xr:uid="{757F5367-7D13-4183-B72D-7B0BAD0640B4}"/>
    <cellStyle name="Normal 4 3 5 2 3" xfId="5857" xr:uid="{5FC382A0-7A31-44BB-8EA7-86E630842607}"/>
    <cellStyle name="Normal 4 3 5 3" xfId="2815" xr:uid="{29AECA6E-0CE9-4F3C-B1AE-46F5AB1F340E}"/>
    <cellStyle name="Normal 4 3 5 3 2" xfId="2816" xr:uid="{6F3A7BC5-73F9-4986-9DCC-4EB312C089E9}"/>
    <cellStyle name="Normal 4 3 5 3 2 2" xfId="6835" xr:uid="{C2097A05-77EE-4F3C-97DD-7D4A1925DA5A}"/>
    <cellStyle name="Normal 4 3 5 3 3" xfId="4311" xr:uid="{6E3483B3-DEF8-4FEC-8F86-A9921ADD3A3C}"/>
    <cellStyle name="Normal 4 3 5 3 3 2" xfId="6837" xr:uid="{7882B15B-C738-4DF7-B861-7EEC0086511E}"/>
    <cellStyle name="Normal 4 3 5 3 4" xfId="6834" xr:uid="{634E138F-3061-4DDA-87E7-1D5E70CA8C00}"/>
    <cellStyle name="Normal 4 3 5 3 5" xfId="7128" xr:uid="{AF58A60E-7686-4171-83A9-4853C906BB74}"/>
    <cellStyle name="Normal 4 3 5 4" xfId="6832" xr:uid="{EE4F3100-2E9C-4B3B-B110-78B6DF8C40DA}"/>
    <cellStyle name="Normal 4 3 5 5" xfId="5992" xr:uid="{2D6D5C56-2FFC-4867-AF9E-43DB22017832}"/>
    <cellStyle name="Normal 4 3 6" xfId="4314" xr:uid="{909565F3-65B4-4CB5-8551-B8C839C7D936}"/>
    <cellStyle name="Normal 4 3 6 2" xfId="6152" xr:uid="{44EE225F-900D-4111-B15F-207D4DD3BC55}"/>
    <cellStyle name="Normal 4 3 6 3" xfId="7092" xr:uid="{8F81E684-7899-44FA-8DB7-132136B3CBBB}"/>
    <cellStyle name="Normal 4 3 7" xfId="6821" xr:uid="{E1E49F43-7035-4439-B32D-9A9034ACC086}"/>
    <cellStyle name="Normal 4 3 7 2" xfId="6154" xr:uid="{7FD86636-04A6-4CCE-92FC-58CA8915A3C9}"/>
    <cellStyle name="Normal 4 3 8" xfId="6187" xr:uid="{77E6FA03-C042-4FE2-AF3D-3DA00EEFD1CB}"/>
    <cellStyle name="Normal 4 3 9" xfId="7020" xr:uid="{77B37DF0-162B-43E0-947A-C8FED347E04F}"/>
    <cellStyle name="Normal 4 4" xfId="453" xr:uid="{92B123E2-C76E-4066-8A36-7C2B30E0182C}"/>
    <cellStyle name="Normal 4 4 2" xfId="2495" xr:uid="{71F0C44B-47AE-4E02-807F-B120ED0969C4}"/>
    <cellStyle name="Normal 4 4 2 2" xfId="5806" xr:uid="{78D2BCEB-5F34-49EC-B668-33539E1FB139}"/>
    <cellStyle name="Normal 4 4 2 2 2" xfId="6137" xr:uid="{676F8907-DE5B-45CC-9067-2A7C54B058B8}"/>
    <cellStyle name="Normal 4 4 2 2 3" xfId="6094" xr:uid="{A086E624-01DF-4C77-A4F9-9A4603116BCD}"/>
    <cellStyle name="Normal 4 4 2 3" xfId="6143" xr:uid="{DD1028E6-019C-49FB-AE71-107DE85DA900}"/>
    <cellStyle name="Normal 4 4 2 4" xfId="7052" xr:uid="{C8903955-861A-41AB-A4A9-31F4634211E7}"/>
    <cellStyle name="Normal 4 4 3" xfId="2503" xr:uid="{350E0A0E-A82B-4DE1-A27C-333E946C7101}"/>
    <cellStyle name="Normal 4 4 3 2" xfId="4317" xr:uid="{56B9219F-CB78-4696-865F-EE754C01DDA3}"/>
    <cellStyle name="Normal 4 4 3 2 2" xfId="6862" xr:uid="{7138DC81-B5B0-4EC1-983C-1F4A60859EFC}"/>
    <cellStyle name="Normal 4 4 3 2 3" xfId="6183" xr:uid="{9EEBF38A-A187-4975-9905-0E347BFCFF0E}"/>
    <cellStyle name="Normal 4 4 3 3" xfId="4316" xr:uid="{4809CDCE-9CBE-4A8E-83BA-11C09982EFC0}"/>
    <cellStyle name="Normal 4 4 3 3 2" xfId="6861" xr:uid="{C07E8D17-8B97-4C54-AF10-CDD4FC63B3D5}"/>
    <cellStyle name="Normal 4 4 3 3 3" xfId="7102" xr:uid="{D1A8A3B3-3AB6-42D1-A89F-98DEFBF83EA6}"/>
    <cellStyle name="Normal 4 4 3 4" xfId="6860" xr:uid="{0A5A59E1-865A-49B3-B446-32FD2E8F6AAA}"/>
    <cellStyle name="Normal 4 4 3 5" xfId="5883" xr:uid="{C353B188-B90D-4AF2-9CF5-E434A64E6A8C}"/>
    <cellStyle name="Normal 4 4 4" xfId="4747" xr:uid="{59DA1508-4FD0-40F9-A58A-5C1819BC38BA}"/>
    <cellStyle name="Normal 4 4 4 2" xfId="5339" xr:uid="{718352DF-A979-4056-B016-7892F13012BC}"/>
    <cellStyle name="Normal 4 4 5" xfId="5962" xr:uid="{FC15F058-6412-41AE-87E0-03E7ABA8435B}"/>
    <cellStyle name="Normal 4 4 6" xfId="7026" xr:uid="{6542D44B-B1D2-4C87-9D71-31A1C0686D67}"/>
    <cellStyle name="Normal 4 5" xfId="2496" xr:uid="{6DC4EED2-03CF-45BD-A3A9-28693ABE0049}"/>
    <cellStyle name="Normal 4 5 2" xfId="4391" xr:uid="{C7D82687-AC58-4295-B897-240390B6F8D8}"/>
    <cellStyle name="Normal 4 5 2 2" xfId="6914" xr:uid="{417ABA47-3F9B-4677-BBA2-3352B5536F21}"/>
    <cellStyle name="Normal 4 5 2 2 2" xfId="6950" xr:uid="{9F2C2594-FD66-4F61-9B9E-9E5102BAFB5A}"/>
    <cellStyle name="Normal 4 5 2 3" xfId="5984" xr:uid="{C64A40AC-2F63-42EE-87D3-9163823469B8}"/>
    <cellStyle name="Normal 4 5 3" xfId="6855" xr:uid="{59269477-4090-4071-B949-FDA341DAB8C3}"/>
    <cellStyle name="Normal 4 5 3 2" xfId="6078" xr:uid="{E2FAC338-C057-4191-952D-9DC9EDD81FA6}"/>
    <cellStyle name="Normal 4 5 4" xfId="6197" xr:uid="{F83E2B59-98C3-4403-981A-92D9D25BC75A}"/>
    <cellStyle name="Normal 4 6" xfId="2497" xr:uid="{B0F1EF5A-D51C-4B61-BBC5-D217CCA2D109}"/>
    <cellStyle name="Normal 4 6 2" xfId="6856" xr:uid="{BB6F8AF2-E531-4BC4-A96C-C6FC6565182C}"/>
    <cellStyle name="Normal 4 6 2 2" xfId="5824" xr:uid="{ECD2D339-03D0-43BE-BFE3-EB10D13B47AB}"/>
    <cellStyle name="Normal 4 6 2 3" xfId="6102" xr:uid="{DE220D45-F9A8-418B-88D3-A910293B2D22}"/>
    <cellStyle name="Normal 4 6 3" xfId="5829" xr:uid="{CDC4B980-99CA-403C-B0AB-55630A1D6A8A}"/>
    <cellStyle name="Normal 4 6 4" xfId="6113" xr:uid="{573E8E35-2EA1-4A2A-8516-7A477E458C7C}"/>
    <cellStyle name="Normal 4 7" xfId="900" xr:uid="{4AABEDC4-6644-41DA-BB68-B1347F602999}"/>
    <cellStyle name="Normal 4 7 2" xfId="5941" xr:uid="{67513741-9ABD-49CD-AAAE-3B0062BA6EE8}"/>
    <cellStyle name="Normal 4 7 3" xfId="7118" xr:uid="{8894C9F9-EE36-4BB0-A7EF-DA54DC778678}"/>
    <cellStyle name="Normal 4 8" xfId="5341" xr:uid="{3192F5AD-59A0-48F6-B26D-BA490827FB62}"/>
    <cellStyle name="Normal 4 8 2" xfId="6182" xr:uid="{ADD49359-7384-44C4-97C4-A604EF3F942B}"/>
    <cellStyle name="Normal 4 8 3" xfId="7082" xr:uid="{C1579628-3F11-45B1-A229-51CD14A95C1B}"/>
    <cellStyle name="Normal 4 9" xfId="6024" xr:uid="{36055735-C54E-49C0-BBF3-BA67C1EC5C23}"/>
    <cellStyle name="Normal 40" xfId="4393" xr:uid="{71FB36F5-CCB6-4C5C-899F-2CBB9F15B6A1}"/>
    <cellStyle name="Normal 40 2" xfId="4394" xr:uid="{C10D5B03-0DA2-44A7-A555-54257F1F521E}"/>
    <cellStyle name="Normal 40 2 2" xfId="4395" xr:uid="{F0AC5ED8-19F1-43F8-A7F6-BC759A7C23B3}"/>
    <cellStyle name="Normal 40 2 2 2" xfId="6918" xr:uid="{A7827454-115F-49E3-A7AF-508D1F7CAD1E}"/>
    <cellStyle name="Normal 40 2 3" xfId="6917" xr:uid="{2D19407F-C225-469F-B8A3-46EC575FA0FA}"/>
    <cellStyle name="Normal 40 3" xfId="4396" xr:uid="{622904A7-2593-42EC-ABD2-FB4BE1F8DFC1}"/>
    <cellStyle name="Normal 40 3 2" xfId="6919" xr:uid="{AB0A8528-E620-4B5B-8FC8-2B41D23D2187}"/>
    <cellStyle name="Normal 40 4" xfId="6916" xr:uid="{63BFB453-A892-4C91-8702-D43015F65D7A}"/>
    <cellStyle name="Normal 41" xfId="4397" xr:uid="{5FBB6C0B-5218-4043-88A8-C38DDCE18A24}"/>
    <cellStyle name="Normal 41 2" xfId="4398" xr:uid="{2A6E872B-35CF-43DE-BEBD-4B051814D65B}"/>
    <cellStyle name="Normal 41 2 2" xfId="6921" xr:uid="{3D2E4381-4A62-4266-BC92-A52D3D114D48}"/>
    <cellStyle name="Normal 41 3" xfId="6920" xr:uid="{A255C832-C715-44D9-A6FB-17A63EDA7B2D}"/>
    <cellStyle name="Normal 42" xfId="4399" xr:uid="{6AD6099B-235C-49EA-A28D-AC714F4819F6}"/>
    <cellStyle name="Normal 42 2" xfId="4400" xr:uid="{F6FBF010-9D55-4D84-91C0-1B0B1DEA6FF5}"/>
    <cellStyle name="Normal 42 2 2" xfId="6923" xr:uid="{918870B0-4788-43CB-A7BC-3549274FE7A2}"/>
    <cellStyle name="Normal 42 3" xfId="6922" xr:uid="{D9CDCA6C-7E61-4176-B146-F32E2807D414}"/>
    <cellStyle name="Normal 43" xfId="4401" xr:uid="{EDBEC033-9F67-47DF-9F05-95F9373ADAFF}"/>
    <cellStyle name="Normal 43 2" xfId="4402" xr:uid="{198350FF-6B38-4545-AF88-62A130ED0093}"/>
    <cellStyle name="Normal 43 2 2" xfId="6925" xr:uid="{A13295DE-838A-4445-AD19-4522B0FFF233}"/>
    <cellStyle name="Normal 43 3" xfId="6924" xr:uid="{6A890F80-E876-43FD-A5C6-7D36C0C0506F}"/>
    <cellStyle name="Normal 44" xfId="4412" xr:uid="{24DEA8C0-D3CB-4B2C-9469-AAC8B4F4E6F1}"/>
    <cellStyle name="Normal 44 2" xfId="4413" xr:uid="{CAD2A515-F31F-4EAE-8C5F-76C6FBE127FA}"/>
    <cellStyle name="Normal 44 2 2" xfId="6932" xr:uid="{D7F60410-F916-43EB-9512-F1BED6996CFE}"/>
    <cellStyle name="Normal 44 3" xfId="6931" xr:uid="{244B7266-8E1E-4003-9BC3-3163C1637BA0}"/>
    <cellStyle name="Normal 45" xfId="4674" xr:uid="{A1B57C58-8CEC-449F-B940-26288A9C7BFD}"/>
    <cellStyle name="Normal 45 2" xfId="5324" xr:uid="{946644FF-C8C1-439A-81C6-7EE26A902FD6}"/>
    <cellStyle name="Normal 45 3" xfId="5323" xr:uid="{22946D04-6F8E-4EC0-90D9-11C0CE760076}"/>
    <cellStyle name="Normal 5" xfId="89" xr:uid="{58E49CB7-FAB9-4BE7-A3CD-D593873B1849}"/>
    <cellStyle name="Normal 5 10" xfId="291" xr:uid="{0077CC69-AC6B-4953-857F-223B7C325E91}"/>
    <cellStyle name="Normal 5 10 2" xfId="529" xr:uid="{617FCE60-D410-4D60-AFD3-E236E9023295}"/>
    <cellStyle name="Normal 5 10 2 2" xfId="1173" xr:uid="{7C69C21D-DA6F-444A-B5B4-E1F76EB3CDF2}"/>
    <cellStyle name="Normal 5 10 2 3" xfId="2817" xr:uid="{D66687DC-EF90-41F5-98D8-3CE9FA53FDEA}"/>
    <cellStyle name="Normal 5 10 2 4" xfId="2818" xr:uid="{735D169C-3A7F-4602-AAEC-DEE9DD4E0667}"/>
    <cellStyle name="Normal 5 10 3" xfId="1174" xr:uid="{8E921DF0-3EFF-4B27-944C-D9415CB6C0FB}"/>
    <cellStyle name="Normal 5 10 3 2" xfId="2819" xr:uid="{CD438C5D-213B-4419-81A6-7670A424186E}"/>
    <cellStyle name="Normal 5 10 3 3" xfId="2820" xr:uid="{BDCDBDB7-AA15-4515-BD4E-4F9FC0C520AA}"/>
    <cellStyle name="Normal 5 10 3 4" xfId="2821" xr:uid="{1889886D-6D45-4C49-9303-12F5441F6A05}"/>
    <cellStyle name="Normal 5 10 4" xfId="2822" xr:uid="{BB6F35EB-AE1D-4DBA-B560-FC8927B3FAC5}"/>
    <cellStyle name="Normal 5 10 5" xfId="2823" xr:uid="{20D8249D-E6A2-4F16-A080-EC8D44396E5D}"/>
    <cellStyle name="Normal 5 10 6" xfId="2824" xr:uid="{40CEAF57-12AC-4212-AC68-A0E598E3F8AF}"/>
    <cellStyle name="Normal 5 11" xfId="292" xr:uid="{839683E5-6AEB-4021-86AD-646B413697D5}"/>
    <cellStyle name="Normal 5 11 2" xfId="1175" xr:uid="{0ECC3A2B-AF2D-499A-8796-B223AB8AF3E8}"/>
    <cellStyle name="Normal 5 11 2 2" xfId="2825" xr:uid="{AD9ED503-6781-415B-9E45-899523F0CA96}"/>
    <cellStyle name="Normal 5 11 2 2 2" xfId="4403" xr:uid="{FA03EAAD-AE5F-4AC8-A90C-49C0D2BD8DCA}"/>
    <cellStyle name="Normal 5 11 2 2 2 2" xfId="6926" xr:uid="{D0FBD6C5-5563-4572-AACE-33BA0231E32C}"/>
    <cellStyle name="Normal 5 11 2 2 3" xfId="4681" xr:uid="{CE35C141-8A42-47E7-B81E-1C39C5C2F2DE}"/>
    <cellStyle name="Normal 5 11 2 3" xfId="2826" xr:uid="{C7152DEA-93E1-4E04-96DF-8CC3ABBE9A0D}"/>
    <cellStyle name="Normal 5 11 2 4" xfId="2827" xr:uid="{2801A2B9-64C9-422A-91EF-73E4368408AC}"/>
    <cellStyle name="Normal 5 11 3" xfId="2828" xr:uid="{7BC93612-9CC3-48F3-91C8-868C96D8CF7D}"/>
    <cellStyle name="Normal 5 11 3 2" xfId="5344" xr:uid="{24820E05-A13B-41E6-AE07-92B39A3CE8A8}"/>
    <cellStyle name="Normal 5 11 4" xfId="2829" xr:uid="{AA71E593-B81E-44E6-B943-2993B74D5B90}"/>
    <cellStyle name="Normal 5 11 4 2" xfId="4577" xr:uid="{32E473B9-692D-475A-BA30-AA05CCE09DAC}"/>
    <cellStyle name="Normal 5 11 4 3" xfId="4682" xr:uid="{4A661751-3A99-4AC9-ACDB-D4AA66922320}"/>
    <cellStyle name="Normal 5 11 4 4" xfId="4606" xr:uid="{2FBDB8D5-75E2-4DC1-8841-6EFE5F96BD2D}"/>
    <cellStyle name="Normal 5 11 5" xfId="2830" xr:uid="{B12EC72E-3F3A-44CC-9CC1-1F8E27EF0A9D}"/>
    <cellStyle name="Normal 5 12" xfId="1176" xr:uid="{23366244-498F-4BD1-A937-B12181FEBA59}"/>
    <cellStyle name="Normal 5 12 2" xfId="2831" xr:uid="{37C117C0-0473-41E5-B8C1-9E43B5C3570C}"/>
    <cellStyle name="Normal 5 12 3" xfId="2832" xr:uid="{516DB378-166A-4BDD-BD71-47C39F81D5D8}"/>
    <cellStyle name="Normal 5 12 4" xfId="2833" xr:uid="{C2E73F52-508F-4F6D-8DD3-08D37E8C2B08}"/>
    <cellStyle name="Normal 5 13" xfId="901" xr:uid="{59581D78-DDC2-42B1-B7A1-372760C91992}"/>
    <cellStyle name="Normal 5 13 2" xfId="2834" xr:uid="{B502FA6D-CBEF-467C-8D34-C056BCEF7426}"/>
    <cellStyle name="Normal 5 13 3" xfId="2835" xr:uid="{1331CA49-6AED-4BE6-9D31-07A485CFC88B}"/>
    <cellStyle name="Normal 5 13 4" xfId="2836" xr:uid="{3EE61082-6E68-4C2D-B4C8-1103D0135A8C}"/>
    <cellStyle name="Normal 5 14" xfId="2837" xr:uid="{C9E99141-4633-4A1D-B384-690CFA4A7F69}"/>
    <cellStyle name="Normal 5 14 2" xfId="2838" xr:uid="{442DA0FD-8945-43E9-A56A-194F68D84430}"/>
    <cellStyle name="Normal 5 15" xfId="2839" xr:uid="{43059DEB-87E0-47BC-BF61-5F0A28A72FBE}"/>
    <cellStyle name="Normal 5 16" xfId="2840" xr:uid="{C19A8D35-9992-4024-929E-FEA7017EB685}"/>
    <cellStyle name="Normal 5 17" xfId="2841" xr:uid="{4892AD0A-1E8A-422A-A0D0-7A41E4C6BB0E}"/>
    <cellStyle name="Normal 5 2" xfId="90" xr:uid="{8DBBD1E7-6D33-4A83-9DB8-EF5D612F5D59}"/>
    <cellStyle name="Normal 5 2 2" xfId="187" xr:uid="{437696F2-3C54-4B6B-90E8-ACC8B9E1CB61}"/>
    <cellStyle name="Normal 5 2 2 2" xfId="188" xr:uid="{25AD830D-FE95-4391-A108-299CF5719876}"/>
    <cellStyle name="Normal 5 2 2 2 2" xfId="189" xr:uid="{05E2D51C-E1D2-48CF-847D-928D9BD0AECE}"/>
    <cellStyle name="Normal 5 2 2 2 2 2" xfId="190" xr:uid="{3FA83A4E-7E44-4B13-B5B6-CC943073FFA3}"/>
    <cellStyle name="Normal 5 2 2 2 2 3" xfId="5724" xr:uid="{DE59F527-5FE1-4D1C-B5F3-93600AE44D44}"/>
    <cellStyle name="Normal 5 2 2 2 3" xfId="191" xr:uid="{63A9445F-3C53-4E31-8F18-E43455559AA8}"/>
    <cellStyle name="Normal 5 2 2 2 4" xfId="4670" xr:uid="{592AE922-2A52-4770-B173-9C73E50A0D60}"/>
    <cellStyle name="Normal 5 2 2 2 5" xfId="5300" xr:uid="{067828BB-6BD9-40A2-AF40-BA04FA9765B8}"/>
    <cellStyle name="Normal 5 2 2 3" xfId="192" xr:uid="{AFF306BC-6731-4448-8B3B-4623770B7BC5}"/>
    <cellStyle name="Normal 5 2 2 3 2" xfId="193" xr:uid="{DE51CD96-9872-4A8D-9044-FACAB9E5D6E1}"/>
    <cellStyle name="Normal 5 2 2 3 3" xfId="5552" xr:uid="{42EF19FE-F8CE-449E-9ED0-FE1266F06C6D}"/>
    <cellStyle name="Normal 5 2 2 4" xfId="194" xr:uid="{7039054D-6108-4AA8-A835-24F482966C54}"/>
    <cellStyle name="Normal 5 2 2 5" xfId="293" xr:uid="{18461FD4-550C-44D8-9775-B6E250C48867}"/>
    <cellStyle name="Normal 5 2 2 6" xfId="4596" xr:uid="{DB0AFAF1-9645-4344-A93F-FB4ED0167756}"/>
    <cellStyle name="Normal 5 2 2 7" xfId="5329" xr:uid="{1672D8F3-3734-4EA6-81BE-CFBED89B6024}"/>
    <cellStyle name="Normal 5 2 3" xfId="195" xr:uid="{D62CB127-0FDF-4FDA-A04C-B575F93D9966}"/>
    <cellStyle name="Normal 5 2 3 2" xfId="196" xr:uid="{9DCA721C-44FE-4EA3-8787-DA527AE24F0A}"/>
    <cellStyle name="Normal 5 2 3 2 2" xfId="197" xr:uid="{B86431C6-80F2-4E67-B905-131AEBF6ABA0}"/>
    <cellStyle name="Normal 5 2 3 2 2 2" xfId="5784" xr:uid="{3562C798-32AB-4F53-84E2-4790FDF50AE0}"/>
    <cellStyle name="Normal 5 2 3 2 3" xfId="4559" xr:uid="{0ACCD318-0558-4CE3-B7CD-52629944FFF0}"/>
    <cellStyle name="Normal 5 2 3 2 4" xfId="5301" xr:uid="{39F05954-6AB5-4343-8CD7-5ED3111C44C1}"/>
    <cellStyle name="Normal 5 2 3 2 5" xfId="6927" xr:uid="{D98278C4-09DD-4DE5-BCE5-BA790BD75E1B}"/>
    <cellStyle name="Normal 5 2 3 3" xfId="198" xr:uid="{BA8308B5-5758-4F7C-B72D-FC47F69C763A}"/>
    <cellStyle name="Normal 5 2 3 3 2" xfId="4742" xr:uid="{CD800D33-024D-4631-BB5B-EAF0F98D58A3}"/>
    <cellStyle name="Normal 5 2 3 3 3" xfId="5611" xr:uid="{FE66D75D-7351-43C4-8F9E-2EF7F7C75924}"/>
    <cellStyle name="Normal 5 2 3 4" xfId="4404" xr:uid="{8BA8493F-3B04-4888-8EEC-1CD9E5A49BC4}"/>
    <cellStyle name="Normal 5 2 3 4 2" xfId="4715" xr:uid="{ABE14459-D9EE-4012-85F5-09BB1F9E7C54}"/>
    <cellStyle name="Normal 5 2 3 5" xfId="4597" xr:uid="{2A205621-20AC-4304-8B7E-47228B63C95F}"/>
    <cellStyle name="Normal 5 2 3 6" xfId="5321" xr:uid="{A82AC683-AC80-482B-8723-D683D69E6F9C}"/>
    <cellStyle name="Normal 5 2 3 7" xfId="5330" xr:uid="{2E646A25-3DDC-49B3-8BA8-3047AC75E9E2}"/>
    <cellStyle name="Normal 5 2 4" xfId="199" xr:uid="{CCAC9B46-1E16-4348-B0EA-D0E0D4F9A504}"/>
    <cellStyle name="Normal 5 2 4 2" xfId="200" xr:uid="{E744E01F-169B-449F-8963-DDECAF976B5B}"/>
    <cellStyle name="Normal 5 2 4 2 2" xfId="5666" xr:uid="{37AF8F49-983A-4289-A1AA-77C3E6E99938}"/>
    <cellStyle name="Normal 5 2 4 3" xfId="5391" xr:uid="{DA89B0FD-2046-411B-B720-E1D39B4BAE60}"/>
    <cellStyle name="Normal 5 2 5" xfId="201" xr:uid="{2C186B9D-F310-4AB5-A08A-4F560056FDBF}"/>
    <cellStyle name="Normal 5 2 5 2" xfId="5494" xr:uid="{0511CC7E-EBAE-45CE-B59C-4EC8BDA7B8F3}"/>
    <cellStyle name="Normal 5 2 6" xfId="186" xr:uid="{4E80141B-2B7B-4B19-8369-8E31A3B8EA46}"/>
    <cellStyle name="Normal 5 2 7" xfId="5805" xr:uid="{6BFB4C8C-6832-476E-AFE8-8A6F73884D8D}"/>
    <cellStyle name="Normal 5 3" xfId="91" xr:uid="{F765E55A-DC7A-4B84-AB96-DEE2DD497F87}"/>
    <cellStyle name="Normal 5 3 2" xfId="4406" xr:uid="{33588ACC-152F-44A4-976C-4D0E0EE7F621}"/>
    <cellStyle name="Normal 5 3 3" xfId="4405" xr:uid="{5C594D45-CD60-4DED-81C0-CD4E77283328}"/>
    <cellStyle name="Normal 5 3 3 2" xfId="6928" xr:uid="{04721865-FF20-489D-91D6-C7AB482C9435}"/>
    <cellStyle name="Normal 5 4" xfId="92" xr:uid="{63B7C887-874C-4389-90F2-0ACEE008DD03}"/>
    <cellStyle name="Normal 5 4 10" xfId="2842" xr:uid="{7C9550BF-3245-499D-A398-ACC81A00CE8B}"/>
    <cellStyle name="Normal 5 4 11" xfId="2843" xr:uid="{EEF45815-E55E-4278-81E7-6C1B0BB9D064}"/>
    <cellStyle name="Normal 5 4 2" xfId="93" xr:uid="{D80134B3-EAF8-4B96-8725-0E5896D265D9}"/>
    <cellStyle name="Normal 5 4 2 2" xfId="94" xr:uid="{8FC174B4-F3F7-4BC4-98A4-953DBC379471}"/>
    <cellStyle name="Normal 5 4 2 2 2" xfId="294" xr:uid="{2F89BA9B-7F0D-4E0E-B4C2-D12134078DEE}"/>
    <cellStyle name="Normal 5 4 2 2 2 2" xfId="530" xr:uid="{9815D7E6-3CB0-437A-9E6A-371E8825F04B}"/>
    <cellStyle name="Normal 5 4 2 2 2 2 2" xfId="531" xr:uid="{F0D697F3-EF7F-4648-9C15-E083430F0E2E}"/>
    <cellStyle name="Normal 5 4 2 2 2 2 2 2" xfId="1177" xr:uid="{2504C94F-43C2-461D-A239-CC566A1342E6}"/>
    <cellStyle name="Normal 5 4 2 2 2 2 2 2 2" xfId="1178" xr:uid="{88014854-01FB-461E-ACCB-71D02705BB4F}"/>
    <cellStyle name="Normal 5 4 2 2 2 2 2 3" xfId="1179" xr:uid="{BF9F14BC-8A24-4975-B9FE-15B2160A1F4E}"/>
    <cellStyle name="Normal 5 4 2 2 2 2 2 3 2" xfId="6308" xr:uid="{B135F8CE-29A6-4A0D-B1D3-6120012F8918}"/>
    <cellStyle name="Normal 5 4 2 2 2 2 2 4" xfId="6309" xr:uid="{ABBB7D69-A0AE-49FC-8B52-C2F236B07E39}"/>
    <cellStyle name="Normal 5 4 2 2 2 2 3" xfId="1180" xr:uid="{8926801C-07B6-4748-9414-F074097B1BAA}"/>
    <cellStyle name="Normal 5 4 2 2 2 2 3 2" xfId="1181" xr:uid="{98C0F198-9C11-40D3-9DE5-0DE9A2153798}"/>
    <cellStyle name="Normal 5 4 2 2 2 2 4" xfId="1182" xr:uid="{F3536C1B-5314-4607-AA4C-30E4B6949DBC}"/>
    <cellStyle name="Normal 5 4 2 2 2 2 4 2" xfId="6310" xr:uid="{27D98F83-16E3-455D-9304-968769DB4185}"/>
    <cellStyle name="Normal 5 4 2 2 2 2 5" xfId="6311" xr:uid="{BE710ED2-652A-4463-A251-6CE17954A9C8}"/>
    <cellStyle name="Normal 5 4 2 2 2 3" xfId="532" xr:uid="{DD3C793B-F593-40EC-AE6A-93B800BB1C8E}"/>
    <cellStyle name="Normal 5 4 2 2 2 3 2" xfId="1183" xr:uid="{C1152E3D-C6A5-41D4-906D-D9CE67F31F57}"/>
    <cellStyle name="Normal 5 4 2 2 2 3 2 2" xfId="1184" xr:uid="{33CD1A43-77BF-4CC8-9DC2-330EEB04396A}"/>
    <cellStyle name="Normal 5 4 2 2 2 3 3" xfId="1185" xr:uid="{19BD160D-E343-4913-A446-B5420B59CB07}"/>
    <cellStyle name="Normal 5 4 2 2 2 3 3 2" xfId="6312" xr:uid="{32729F54-6510-4329-ABDA-6D527FE48CC2}"/>
    <cellStyle name="Normal 5 4 2 2 2 3 4" xfId="2844" xr:uid="{756B2512-AE55-46BA-AB9F-D84B990FA600}"/>
    <cellStyle name="Normal 5 4 2 2 2 4" xfId="1186" xr:uid="{7E0D82E3-5FD0-47A3-AE4F-B06BBD85ADFD}"/>
    <cellStyle name="Normal 5 4 2 2 2 4 2" xfId="1187" xr:uid="{14EDCB97-8B51-4070-8FA3-9D5B07C0525D}"/>
    <cellStyle name="Normal 5 4 2 2 2 5" xfId="1188" xr:uid="{8DEFD4A9-CB53-4114-A833-88A61D7AA369}"/>
    <cellStyle name="Normal 5 4 2 2 2 5 2" xfId="6313" xr:uid="{B323AB9B-341A-4B59-8A89-721326FA9044}"/>
    <cellStyle name="Normal 5 4 2 2 2 6" xfId="2845" xr:uid="{AB214821-B261-4E1B-8841-D44187C2485C}"/>
    <cellStyle name="Normal 5 4 2 2 3" xfId="295" xr:uid="{4D0EA142-B37D-40EA-83CF-B824A110D99D}"/>
    <cellStyle name="Normal 5 4 2 2 3 2" xfId="533" xr:uid="{8434DB78-83D0-4D4B-95BF-9357864A7DA6}"/>
    <cellStyle name="Normal 5 4 2 2 3 2 2" xfId="534" xr:uid="{A22D6264-430E-480A-B8B2-67DA2D2E5521}"/>
    <cellStyle name="Normal 5 4 2 2 3 2 2 2" xfId="1189" xr:uid="{30772BD3-868D-4C92-B154-CA6B46168F74}"/>
    <cellStyle name="Normal 5 4 2 2 3 2 2 2 2" xfId="1190" xr:uid="{593EEB2A-B9D2-4D5B-A1C1-4D8A723460ED}"/>
    <cellStyle name="Normal 5 4 2 2 3 2 2 3" xfId="1191" xr:uid="{E9195382-8C74-4E58-A820-1BF5628FC347}"/>
    <cellStyle name="Normal 5 4 2 2 3 2 2 3 2" xfId="6314" xr:uid="{A84C75B6-9043-4717-87C1-46182A69933D}"/>
    <cellStyle name="Normal 5 4 2 2 3 2 2 4" xfId="6315" xr:uid="{21B20D93-A788-4633-968A-2C9B2B66EFB5}"/>
    <cellStyle name="Normal 5 4 2 2 3 2 3" xfId="1192" xr:uid="{52F5B387-EE2C-487C-876B-B9B06069D1D6}"/>
    <cellStyle name="Normal 5 4 2 2 3 2 3 2" xfId="1193" xr:uid="{C656E88A-CD4F-4A72-AD9B-B33A4C8B429B}"/>
    <cellStyle name="Normal 5 4 2 2 3 2 4" xfId="1194" xr:uid="{A6030DEF-08DD-4DBE-95A4-0E2DB9A77D74}"/>
    <cellStyle name="Normal 5 4 2 2 3 2 4 2" xfId="6316" xr:uid="{FD2F31DB-ED3E-46DE-90B5-2A89429638E1}"/>
    <cellStyle name="Normal 5 4 2 2 3 2 5" xfId="6317" xr:uid="{37FD4248-1C7F-44F1-8F22-EE0B72F3F820}"/>
    <cellStyle name="Normal 5 4 2 2 3 3" xfId="535" xr:uid="{047EBEC8-FBD6-41E5-8520-F6566DD3F5F8}"/>
    <cellStyle name="Normal 5 4 2 2 3 3 2" xfId="1195" xr:uid="{DEFD0487-E8E7-4C5D-B47C-32BED6998CA7}"/>
    <cellStyle name="Normal 5 4 2 2 3 3 2 2" xfId="1196" xr:uid="{C582936F-032D-46ED-8328-A50AA4950EA1}"/>
    <cellStyle name="Normal 5 4 2 2 3 3 3" xfId="1197" xr:uid="{11009539-2EDA-4B11-9416-57BC4EF9D6C9}"/>
    <cellStyle name="Normal 5 4 2 2 3 3 3 2" xfId="6318" xr:uid="{EE628149-BB74-4BAF-A18A-8513FCDC906C}"/>
    <cellStyle name="Normal 5 4 2 2 3 3 4" xfId="6319" xr:uid="{ADF351C4-E950-40A2-825B-8F06C1042E54}"/>
    <cellStyle name="Normal 5 4 2 2 3 4" xfId="1198" xr:uid="{9997CBD3-191B-43E6-95F7-06FB27C8EA3A}"/>
    <cellStyle name="Normal 5 4 2 2 3 4 2" xfId="1199" xr:uid="{DC77F9CA-04F8-43AA-94EE-E61F55E9AF50}"/>
    <cellStyle name="Normal 5 4 2 2 3 5" xfId="1200" xr:uid="{3FAB122C-AA2F-4A84-9A17-528638213333}"/>
    <cellStyle name="Normal 5 4 2 2 3 5 2" xfId="6320" xr:uid="{8C0DF55D-7A86-452E-B149-1D6ABC11A6A3}"/>
    <cellStyle name="Normal 5 4 2 2 3 6" xfId="6321" xr:uid="{C0D5E8C8-F4D0-46B7-8F01-72A41C695C16}"/>
    <cellStyle name="Normal 5 4 2 2 4" xfId="536" xr:uid="{17285328-1F66-4A9F-82DD-10EC6FD37CBF}"/>
    <cellStyle name="Normal 5 4 2 2 4 2" xfId="537" xr:uid="{A032B062-7147-446A-BFED-055366AE73C0}"/>
    <cellStyle name="Normal 5 4 2 2 4 2 2" xfId="1201" xr:uid="{AA29ED63-8B9B-4DF7-8EEA-FFB6457CBAF7}"/>
    <cellStyle name="Normal 5 4 2 2 4 2 2 2" xfId="1202" xr:uid="{7B603E53-D38F-4B13-B6AA-143DD88B8976}"/>
    <cellStyle name="Normal 5 4 2 2 4 2 3" xfId="1203" xr:uid="{E5228264-E616-408B-A05C-2FC4EF433809}"/>
    <cellStyle name="Normal 5 4 2 2 4 2 3 2" xfId="6322" xr:uid="{30DB16E1-DF45-4EE5-9BDD-1F438E932F10}"/>
    <cellStyle name="Normal 5 4 2 2 4 2 4" xfId="6323" xr:uid="{11FDD9EE-1FA3-4A7F-ADE3-3657967D7F65}"/>
    <cellStyle name="Normal 5 4 2 2 4 3" xfId="1204" xr:uid="{A63E02E7-92B5-4A5C-929E-BC8C7896329F}"/>
    <cellStyle name="Normal 5 4 2 2 4 3 2" xfId="1205" xr:uid="{3AF1F4C1-CB50-4D5A-BCA2-D2CFC5359E15}"/>
    <cellStyle name="Normal 5 4 2 2 4 4" xfId="1206" xr:uid="{3D75A27B-9876-4D21-9C24-866DCA85EDD4}"/>
    <cellStyle name="Normal 5 4 2 2 4 4 2" xfId="6324" xr:uid="{C1F5E104-E7E1-44E8-B280-6FDBA3DBEDBD}"/>
    <cellStyle name="Normal 5 4 2 2 4 5" xfId="6325" xr:uid="{AD7BCDA4-08CB-4B09-9669-AB46415DD54C}"/>
    <cellStyle name="Normal 5 4 2 2 5" xfId="538" xr:uid="{22BB2E8C-1EAC-4436-9041-3F814CFDF112}"/>
    <cellStyle name="Normal 5 4 2 2 5 2" xfId="1207" xr:uid="{9CFF5CE6-B53A-4698-83FD-2E7828A3B4FD}"/>
    <cellStyle name="Normal 5 4 2 2 5 2 2" xfId="1208" xr:uid="{BBF7C48D-93BF-499A-B4DE-E92DCF37FD4C}"/>
    <cellStyle name="Normal 5 4 2 2 5 3" xfId="1209" xr:uid="{642D2F4B-E554-4A5D-974F-76E0A7C2A644}"/>
    <cellStyle name="Normal 5 4 2 2 5 3 2" xfId="6326" xr:uid="{294F03E6-D7FA-48AC-A7AF-CFD7D898A5F1}"/>
    <cellStyle name="Normal 5 4 2 2 5 4" xfId="2846" xr:uid="{5FF67299-1CE8-46E0-B7C4-9E3A3E28D655}"/>
    <cellStyle name="Normal 5 4 2 2 6" xfId="1210" xr:uid="{B67DB9AA-F6EA-42EA-B845-4E7889761096}"/>
    <cellStyle name="Normal 5 4 2 2 6 2" xfId="1211" xr:uid="{6954623B-AD31-4892-AE77-5B40B5ABDFC7}"/>
    <cellStyle name="Normal 5 4 2 2 7" xfId="1212" xr:uid="{9ADDDA9D-9537-43FC-931F-322EC7CA6089}"/>
    <cellStyle name="Normal 5 4 2 2 7 2" xfId="6327" xr:uid="{4D2427E1-C0C3-4813-A10D-465821845D2B}"/>
    <cellStyle name="Normal 5 4 2 2 8" xfId="2847" xr:uid="{8F135201-863C-4FAB-A62B-F96BDBB57414}"/>
    <cellStyle name="Normal 5 4 2 3" xfId="296" xr:uid="{4E7BB66C-3BFA-4FC4-8065-3C1B53AEA3A0}"/>
    <cellStyle name="Normal 5 4 2 3 2" xfId="539" xr:uid="{C7283F7D-F6CA-41D2-AFFE-1A02218F68F8}"/>
    <cellStyle name="Normal 5 4 2 3 2 2" xfId="540" xr:uid="{068A8FD5-F1A7-465F-85AA-DD54C2B23AA9}"/>
    <cellStyle name="Normal 5 4 2 3 2 2 2" xfId="1213" xr:uid="{FB127A30-FC75-443E-83A7-FAB28E05F8CC}"/>
    <cellStyle name="Normal 5 4 2 3 2 2 2 2" xfId="1214" xr:uid="{14B6D079-0DB4-4803-935B-161C53255A8C}"/>
    <cellStyle name="Normal 5 4 2 3 2 2 3" xfId="1215" xr:uid="{0EF3CCF2-D326-4011-9AED-22B11A49B9AC}"/>
    <cellStyle name="Normal 5 4 2 3 2 2 3 2" xfId="6328" xr:uid="{4E83478B-B8DF-4D51-B80A-CD1D5603CF87}"/>
    <cellStyle name="Normal 5 4 2 3 2 2 4" xfId="6329" xr:uid="{F38B1EBC-CBAF-47D6-8017-BFE5F7070CB2}"/>
    <cellStyle name="Normal 5 4 2 3 2 3" xfId="1216" xr:uid="{21495447-6402-4AB1-A160-300100F9DA0E}"/>
    <cellStyle name="Normal 5 4 2 3 2 3 2" xfId="1217" xr:uid="{F771ED1B-D296-4F28-A794-E5EE6343C611}"/>
    <cellStyle name="Normal 5 4 2 3 2 4" xfId="1218" xr:uid="{36D5A505-A625-44F4-BBDD-4ACF411DF156}"/>
    <cellStyle name="Normal 5 4 2 3 2 4 2" xfId="6330" xr:uid="{722FD5FE-243E-4681-B8D2-421BA4819D2B}"/>
    <cellStyle name="Normal 5 4 2 3 2 5" xfId="6331" xr:uid="{51DFC3B4-7089-4918-A02E-A4DA2826197A}"/>
    <cellStyle name="Normal 5 4 2 3 3" xfId="541" xr:uid="{5FD91E3B-65B1-4C19-AE04-D7D545BEB412}"/>
    <cellStyle name="Normal 5 4 2 3 3 2" xfId="1219" xr:uid="{B65CD6D3-E0EE-4085-B2CF-F84BB01EE645}"/>
    <cellStyle name="Normal 5 4 2 3 3 2 2" xfId="1220" xr:uid="{80E68756-80A6-448B-A1BF-C6EEF6798A1A}"/>
    <cellStyle name="Normal 5 4 2 3 3 3" xfId="1221" xr:uid="{8E39D479-401E-4661-B3A4-5AA13531F11D}"/>
    <cellStyle name="Normal 5 4 2 3 3 3 2" xfId="6332" xr:uid="{E6139AFF-A739-4B91-936D-79D745691727}"/>
    <cellStyle name="Normal 5 4 2 3 3 4" xfId="2848" xr:uid="{823048D4-12D8-4D5E-B35E-B848925BBCEB}"/>
    <cellStyle name="Normal 5 4 2 3 4" xfId="1222" xr:uid="{F53FED8C-D142-4767-AF60-6870EB921DFC}"/>
    <cellStyle name="Normal 5 4 2 3 4 2" xfId="1223" xr:uid="{6F0253FF-4808-45CB-A16A-DC3489E7B456}"/>
    <cellStyle name="Normal 5 4 2 3 5" xfId="1224" xr:uid="{EAFA7E8B-839B-4150-9F6E-5E92625BAD12}"/>
    <cellStyle name="Normal 5 4 2 3 5 2" xfId="6333" xr:uid="{A5513D6C-9007-4096-9241-F868A61F4887}"/>
    <cellStyle name="Normal 5 4 2 3 6" xfId="2849" xr:uid="{5D06D902-28BE-4079-83E5-9023F228C730}"/>
    <cellStyle name="Normal 5 4 2 4" xfId="297" xr:uid="{9E749EE2-A91B-439B-A20C-577EB47ADA71}"/>
    <cellStyle name="Normal 5 4 2 4 2" xfId="542" xr:uid="{75C29F41-D451-4984-9F9C-793190A1B2C5}"/>
    <cellStyle name="Normal 5 4 2 4 2 2" xfId="543" xr:uid="{E9E97D47-DEFB-4E87-855C-6B49D2CABBFC}"/>
    <cellStyle name="Normal 5 4 2 4 2 2 2" xfId="1225" xr:uid="{EB291A49-7B5A-43D7-8593-BADF07AC15CA}"/>
    <cellStyle name="Normal 5 4 2 4 2 2 2 2" xfId="1226" xr:uid="{DB5A7A5D-0E06-47EA-9C80-8B94B61253AD}"/>
    <cellStyle name="Normal 5 4 2 4 2 2 3" xfId="1227" xr:uid="{3A06C4CF-44D1-4CC4-927D-89601C58F2FB}"/>
    <cellStyle name="Normal 5 4 2 4 2 2 3 2" xfId="6334" xr:uid="{907B4F8F-3AF7-4C96-B14B-D5D03D082510}"/>
    <cellStyle name="Normal 5 4 2 4 2 2 4" xfId="6335" xr:uid="{F6DDBC40-EA96-4C09-A32E-BAFA95091AE1}"/>
    <cellStyle name="Normal 5 4 2 4 2 3" xfId="1228" xr:uid="{813DC676-2978-42F5-A4EF-5C1AC8C9514B}"/>
    <cellStyle name="Normal 5 4 2 4 2 3 2" xfId="1229" xr:uid="{A5658D85-8504-43D1-B4FF-76F82F7C0C70}"/>
    <cellStyle name="Normal 5 4 2 4 2 4" xfId="1230" xr:uid="{6AF996CA-4F48-496E-B10D-429F80C7DF3B}"/>
    <cellStyle name="Normal 5 4 2 4 2 4 2" xfId="6336" xr:uid="{0AB4F5C8-6D63-49BC-B449-E71F6F42081D}"/>
    <cellStyle name="Normal 5 4 2 4 2 5" xfId="6337" xr:uid="{187B7302-CADF-480B-93F9-F863C8D481F1}"/>
    <cellStyle name="Normal 5 4 2 4 3" xfId="544" xr:uid="{C9FBD216-7A28-4946-82A3-74B5D1CFCD8A}"/>
    <cellStyle name="Normal 5 4 2 4 3 2" xfId="1231" xr:uid="{C6D783A5-04EA-4D43-8BEB-15026C0F30EE}"/>
    <cellStyle name="Normal 5 4 2 4 3 2 2" xfId="1232" xr:uid="{A0DC942F-9ED7-4503-B09A-B26C297A69B5}"/>
    <cellStyle name="Normal 5 4 2 4 3 3" xfId="1233" xr:uid="{D1994749-5891-4F36-B09B-739971FCDDC1}"/>
    <cellStyle name="Normal 5 4 2 4 3 3 2" xfId="6338" xr:uid="{7FD15F57-8B0B-4DE8-ACD5-661CAE67A64C}"/>
    <cellStyle name="Normal 5 4 2 4 3 4" xfId="6339" xr:uid="{8A4CA7C4-36F2-4680-9D92-92808BE1A954}"/>
    <cellStyle name="Normal 5 4 2 4 4" xfId="1234" xr:uid="{D7FD45B6-AF62-4C7D-8597-B47F589F68F2}"/>
    <cellStyle name="Normal 5 4 2 4 4 2" xfId="1235" xr:uid="{B29F4F38-1AF1-4C9A-9FEA-999E81483B08}"/>
    <cellStyle name="Normal 5 4 2 4 5" xfId="1236" xr:uid="{8F4D8CAE-D399-428E-A759-BAE48786E5AC}"/>
    <cellStyle name="Normal 5 4 2 4 5 2" xfId="6340" xr:uid="{EFAC6697-2CDB-4C17-B877-E21544D1B004}"/>
    <cellStyle name="Normal 5 4 2 4 6" xfId="6341" xr:uid="{9747F9C7-E5F6-4120-B60B-7C212C5BA03A}"/>
    <cellStyle name="Normal 5 4 2 5" xfId="298" xr:uid="{8CC6EB7F-FDD0-48B5-8EFE-FD580DAFA127}"/>
    <cellStyle name="Normal 5 4 2 5 2" xfId="545" xr:uid="{C955162D-9DD0-4EB5-A25E-1CC8A1CF4194}"/>
    <cellStyle name="Normal 5 4 2 5 2 2" xfId="1237" xr:uid="{4F530DE7-98EA-4525-A454-5C8151485688}"/>
    <cellStyle name="Normal 5 4 2 5 2 2 2" xfId="1238" xr:uid="{20DF869D-528F-41A5-BF2C-85E0C37F3773}"/>
    <cellStyle name="Normal 5 4 2 5 2 3" xfId="1239" xr:uid="{AF38BC3C-24B0-4367-8003-B55982859FC8}"/>
    <cellStyle name="Normal 5 4 2 5 2 3 2" xfId="6342" xr:uid="{A2049787-C8B3-48C2-BE61-51D0C47A62BF}"/>
    <cellStyle name="Normal 5 4 2 5 2 4" xfId="6343" xr:uid="{B70EF63C-9F34-4A6A-AD32-4B10A3784EF7}"/>
    <cellStyle name="Normal 5 4 2 5 3" xfId="1240" xr:uid="{8590C253-2A1D-48E9-8ECD-5DCD43431641}"/>
    <cellStyle name="Normal 5 4 2 5 3 2" xfId="1241" xr:uid="{16AD6C6D-2BE0-4A61-8141-8013DF379E2D}"/>
    <cellStyle name="Normal 5 4 2 5 4" xfId="1242" xr:uid="{1FAE7D11-9A69-40FD-BFC8-BAAD3D9EA720}"/>
    <cellStyle name="Normal 5 4 2 5 4 2" xfId="6344" xr:uid="{F9A681BC-076C-4649-99C7-BF35756F1E74}"/>
    <cellStyle name="Normal 5 4 2 5 5" xfId="6345" xr:uid="{E8001C38-3F93-44BD-8648-78C5CFFFA037}"/>
    <cellStyle name="Normal 5 4 2 6" xfId="546" xr:uid="{B3E1E9E0-04F1-49B3-94B2-C9FBF6D4EA8D}"/>
    <cellStyle name="Normal 5 4 2 6 2" xfId="1243" xr:uid="{A29AE728-DA57-4C56-B4BD-AFD96C4CE145}"/>
    <cellStyle name="Normal 5 4 2 6 2 2" xfId="1244" xr:uid="{1AD1F4AE-83BA-4B9B-9C7C-89ACE72A9041}"/>
    <cellStyle name="Normal 5 4 2 6 2 3" xfId="4419" xr:uid="{FFA90544-A483-4802-99B9-11F73E787CAF}"/>
    <cellStyle name="Normal 5 4 2 6 2 3 2" xfId="6937" xr:uid="{0AB07137-7AEA-4E12-8C29-EA98616528AB}"/>
    <cellStyle name="Normal 5 4 2 6 3" xfId="1245" xr:uid="{0DA3EB56-6559-4DB9-BA2C-1732E3A19636}"/>
    <cellStyle name="Normal 5 4 2 6 3 2" xfId="6346" xr:uid="{2F733EBA-12C8-418F-A94D-1FD49C2F82C3}"/>
    <cellStyle name="Normal 5 4 2 6 4" xfId="2850" xr:uid="{3B30DEF1-4742-43BD-882F-A82E94B54BDB}"/>
    <cellStyle name="Normal 5 4 2 6 4 2" xfId="4584" xr:uid="{EF3E23B4-603D-40B2-8F77-ABCCD35DFA03}"/>
    <cellStyle name="Normal 5 4 2 6 4 3" xfId="4683" xr:uid="{9AC75A93-A2AA-4C5E-A9FF-6A8E0371ED18}"/>
    <cellStyle name="Normal 5 4 2 6 4 4" xfId="4611" xr:uid="{B12F048A-4CF7-48DB-9A7C-F1EE0639D73F}"/>
    <cellStyle name="Normal 5 4 2 7" xfId="1246" xr:uid="{D6F54F50-34BF-4C0C-8924-04F48A1719DF}"/>
    <cellStyle name="Normal 5 4 2 7 2" xfId="1247" xr:uid="{BA58CFD8-344B-4C2B-BAF3-04B407B8C784}"/>
    <cellStyle name="Normal 5 4 2 8" xfId="1248" xr:uid="{53CE5C51-9A3A-4F6E-B8C8-F9851A8C8968}"/>
    <cellStyle name="Normal 5 4 2 8 2" xfId="6347" xr:uid="{1083E646-8BD8-4D93-B100-62A50F8C7E8C}"/>
    <cellStyle name="Normal 5 4 2 9" xfId="2851" xr:uid="{85DFE83E-E78C-4D31-9A8D-5EA3A72FB922}"/>
    <cellStyle name="Normal 5 4 3" xfId="95" xr:uid="{D52F08CB-1959-4722-8025-3066CD940229}"/>
    <cellStyle name="Normal 5 4 3 2" xfId="96" xr:uid="{3D4B174A-1256-4F34-8551-6F81AE55F581}"/>
    <cellStyle name="Normal 5 4 3 2 2" xfId="547" xr:uid="{74806FE1-5118-4357-91F4-70A698D3D397}"/>
    <cellStyle name="Normal 5 4 3 2 2 2" xfId="548" xr:uid="{7DB259C1-22A9-4855-AD69-53A5D747EB84}"/>
    <cellStyle name="Normal 5 4 3 2 2 2 2" xfId="1249" xr:uid="{4D525D50-BF9B-4F8F-ACBE-861F5232A59F}"/>
    <cellStyle name="Normal 5 4 3 2 2 2 2 2" xfId="1250" xr:uid="{541C93D0-DE2F-44CE-9C2E-4981B6493272}"/>
    <cellStyle name="Normal 5 4 3 2 2 2 3" xfId="1251" xr:uid="{385AF1C7-EC79-4070-8464-D45BBBAB7F60}"/>
    <cellStyle name="Normal 5 4 3 2 2 2 3 2" xfId="6348" xr:uid="{BA6E8F25-FEE1-4ED4-A574-124462A2DC6C}"/>
    <cellStyle name="Normal 5 4 3 2 2 2 4" xfId="6349" xr:uid="{BDAFD24A-AC03-4950-8584-A630FE060408}"/>
    <cellStyle name="Normal 5 4 3 2 2 3" xfId="1252" xr:uid="{E445C5AC-DA38-475B-83A2-603F286CB9B7}"/>
    <cellStyle name="Normal 5 4 3 2 2 3 2" xfId="1253" xr:uid="{5A7867E8-AEC4-4CAF-BA92-5245E21EB293}"/>
    <cellStyle name="Normal 5 4 3 2 2 4" xfId="1254" xr:uid="{79CAE729-B275-4D8F-93B8-FF2618172CCB}"/>
    <cellStyle name="Normal 5 4 3 2 2 4 2" xfId="6350" xr:uid="{2A8BEE04-3447-406C-AABD-5526ED60047A}"/>
    <cellStyle name="Normal 5 4 3 2 2 5" xfId="6351" xr:uid="{C39C8385-0C94-4607-A5AF-345FE6DFBBE7}"/>
    <cellStyle name="Normal 5 4 3 2 3" xfId="549" xr:uid="{188E0B59-7070-45F2-AEA8-42156A4B69CA}"/>
    <cellStyle name="Normal 5 4 3 2 3 2" xfId="1255" xr:uid="{5159C75F-670A-42D8-9FD8-2331935BF6C6}"/>
    <cellStyle name="Normal 5 4 3 2 3 2 2" xfId="1256" xr:uid="{4DFCA717-DA7D-4540-B86E-21DF4E6EB729}"/>
    <cellStyle name="Normal 5 4 3 2 3 3" xfId="1257" xr:uid="{18B1FA18-3F57-4294-95B1-BCEC0C4C9625}"/>
    <cellStyle name="Normal 5 4 3 2 3 3 2" xfId="6352" xr:uid="{F5A2DBF0-160A-45F6-9F2E-04B15AEFA444}"/>
    <cellStyle name="Normal 5 4 3 2 3 4" xfId="2852" xr:uid="{77E7EE6A-2FBD-446E-A82F-9C625AA310BD}"/>
    <cellStyle name="Normal 5 4 3 2 4" xfId="1258" xr:uid="{00C2C2B6-1EF6-4929-AE39-C0CF35DE4B31}"/>
    <cellStyle name="Normal 5 4 3 2 4 2" xfId="1259" xr:uid="{1F44D6CA-F7DF-4669-9440-385CCA430C3A}"/>
    <cellStyle name="Normal 5 4 3 2 5" xfId="1260" xr:uid="{2772748A-349C-4407-A2AA-E5CB40B5F359}"/>
    <cellStyle name="Normal 5 4 3 2 5 2" xfId="6353" xr:uid="{49767CC0-42F8-4BEE-A1CA-6C7CEEF35FCC}"/>
    <cellStyle name="Normal 5 4 3 2 6" xfId="2853" xr:uid="{B269D66E-026F-481F-A38E-994D4DA07A03}"/>
    <cellStyle name="Normal 5 4 3 3" xfId="299" xr:uid="{7FDFBB8B-DDF4-41C3-9B72-5BF46D40D73B}"/>
    <cellStyle name="Normal 5 4 3 3 2" xfId="550" xr:uid="{AFE85528-B8F6-4C95-9EB8-F2FBC9755F88}"/>
    <cellStyle name="Normal 5 4 3 3 2 2" xfId="551" xr:uid="{6BA3FFC6-5B55-4061-835A-4C0BDD6E5F84}"/>
    <cellStyle name="Normal 5 4 3 3 2 2 2" xfId="1261" xr:uid="{8246DEFC-D941-48E7-AAEB-EEE91CD6D046}"/>
    <cellStyle name="Normal 5 4 3 3 2 2 2 2" xfId="1262" xr:uid="{56FFBC79-6A3E-4016-85DB-AE1A9BA21E62}"/>
    <cellStyle name="Normal 5 4 3 3 2 2 3" xfId="1263" xr:uid="{FDD06DAF-9B8D-46FB-A819-722EA0E1E34B}"/>
    <cellStyle name="Normal 5 4 3 3 2 2 3 2" xfId="6354" xr:uid="{13AC3BE8-F1C9-4A77-A942-1F03E66AF156}"/>
    <cellStyle name="Normal 5 4 3 3 2 2 4" xfId="6355" xr:uid="{E330CB7C-46F5-4A8D-851E-DC3EE6186898}"/>
    <cellStyle name="Normal 5 4 3 3 2 3" xfId="1264" xr:uid="{C3FC9E1E-B8CC-4911-A0AA-BDB38A40B91C}"/>
    <cellStyle name="Normal 5 4 3 3 2 3 2" xfId="1265" xr:uid="{7E464DF3-1369-40D6-8988-56DBE98A4947}"/>
    <cellStyle name="Normal 5 4 3 3 2 4" xfId="1266" xr:uid="{587D139F-23B4-4E4A-B76B-47F28EC025C9}"/>
    <cellStyle name="Normal 5 4 3 3 2 4 2" xfId="6356" xr:uid="{697D1754-040E-411D-80A9-4BC11FD07E4E}"/>
    <cellStyle name="Normal 5 4 3 3 2 5" xfId="6357" xr:uid="{E5EA6154-B536-4C4D-AFAD-758A79C2B439}"/>
    <cellStyle name="Normal 5 4 3 3 3" xfId="552" xr:uid="{D29A4AF5-A724-4188-9F1E-A439E7CEE71A}"/>
    <cellStyle name="Normal 5 4 3 3 3 2" xfId="1267" xr:uid="{D672BD33-253D-437D-A1B1-71E366730D61}"/>
    <cellStyle name="Normal 5 4 3 3 3 2 2" xfId="1268" xr:uid="{7DFE3630-014A-47E4-AEF3-ADF0990931E5}"/>
    <cellStyle name="Normal 5 4 3 3 3 3" xfId="1269" xr:uid="{736C8DC2-9973-4185-AB4C-5CBBDCEEBF0E}"/>
    <cellStyle name="Normal 5 4 3 3 3 3 2" xfId="6358" xr:uid="{0F53610A-A899-418C-8189-36B5016F4AD4}"/>
    <cellStyle name="Normal 5 4 3 3 3 4" xfId="6359" xr:uid="{EFA27D16-A5A4-44FB-B22E-1045250F5049}"/>
    <cellStyle name="Normal 5 4 3 3 4" xfId="1270" xr:uid="{AEA2F801-E6AF-4E34-87B8-4850FB170F3F}"/>
    <cellStyle name="Normal 5 4 3 3 4 2" xfId="1271" xr:uid="{D9DF48DC-B523-4E2A-941B-CC6D376D5E15}"/>
    <cellStyle name="Normal 5 4 3 3 5" xfId="1272" xr:uid="{798D3300-2C41-420E-B2A2-D8BBD143AB09}"/>
    <cellStyle name="Normal 5 4 3 3 5 2" xfId="6360" xr:uid="{0B0AC715-661E-42DF-A1A2-30B5522E2F04}"/>
    <cellStyle name="Normal 5 4 3 3 6" xfId="6361" xr:uid="{18D0988C-1069-4236-9F1C-27FE07FD02E1}"/>
    <cellStyle name="Normal 5 4 3 4" xfId="300" xr:uid="{985B907E-B046-43A1-BC48-D5E7DA6B0036}"/>
    <cellStyle name="Normal 5 4 3 4 2" xfId="553" xr:uid="{BB336CC0-2E7C-41A6-833E-FC5832B7E7D0}"/>
    <cellStyle name="Normal 5 4 3 4 2 2" xfId="1273" xr:uid="{349048C9-CF85-42A2-863C-0B6684A4243A}"/>
    <cellStyle name="Normal 5 4 3 4 2 2 2" xfId="1274" xr:uid="{044DBB3C-18A2-4A2B-84B0-36E300DC58A6}"/>
    <cellStyle name="Normal 5 4 3 4 2 3" xfId="1275" xr:uid="{D244ACFC-11E3-4BBF-91E1-DA3A60D984C6}"/>
    <cellStyle name="Normal 5 4 3 4 2 3 2" xfId="6362" xr:uid="{1ADE50B1-3D7F-456E-929F-92AE50612642}"/>
    <cellStyle name="Normal 5 4 3 4 2 4" xfId="6363" xr:uid="{A68382E4-D827-40F0-AA7C-B3F5D56016AF}"/>
    <cellStyle name="Normal 5 4 3 4 3" xfId="1276" xr:uid="{CABD1972-7477-4743-9D20-CBF40830E712}"/>
    <cellStyle name="Normal 5 4 3 4 3 2" xfId="1277" xr:uid="{4F0F7FD3-78B7-490B-87B7-2B056FF8EC2A}"/>
    <cellStyle name="Normal 5 4 3 4 4" xfId="1278" xr:uid="{36C488AB-1793-409E-8598-FCD39F6869BE}"/>
    <cellStyle name="Normal 5 4 3 4 4 2" xfId="6364" xr:uid="{88F45FFE-AF3B-4FDD-BF99-8EA9BB37961C}"/>
    <cellStyle name="Normal 5 4 3 4 5" xfId="6365" xr:uid="{950970AF-09CE-4496-8CD0-DD9B72FCB70E}"/>
    <cellStyle name="Normal 5 4 3 5" xfId="554" xr:uid="{2F550C4D-F2A2-4B08-A66E-6C0BB47460F0}"/>
    <cellStyle name="Normal 5 4 3 5 2" xfId="1279" xr:uid="{53D3A792-0224-49A9-BACB-26B5F0737255}"/>
    <cellStyle name="Normal 5 4 3 5 2 2" xfId="1280" xr:uid="{06432153-5DD4-4090-BAAC-A2CDB79B5CD7}"/>
    <cellStyle name="Normal 5 4 3 5 3" xfId="1281" xr:uid="{D44F30DA-3C92-49C2-8FD6-BADA6BC539A9}"/>
    <cellStyle name="Normal 5 4 3 5 3 2" xfId="6366" xr:uid="{F9F18717-165A-44F5-9C32-0A69CB685473}"/>
    <cellStyle name="Normal 5 4 3 5 4" xfId="2854" xr:uid="{E0501A60-A982-44C9-9E3B-2EC3B0F0D1CE}"/>
    <cellStyle name="Normal 5 4 3 6" xfId="1282" xr:uid="{48AE8954-D542-4E43-AEFF-A4A7836C018B}"/>
    <cellStyle name="Normal 5 4 3 6 2" xfId="1283" xr:uid="{3F6973A0-1BC9-4AE0-BD9C-DFACF66DCEB6}"/>
    <cellStyle name="Normal 5 4 3 7" xfId="1284" xr:uid="{03146418-10CF-410E-8E27-EE81E7A55A16}"/>
    <cellStyle name="Normal 5 4 3 7 2" xfId="6367" xr:uid="{984B7266-E862-489D-A284-1A25C47AB288}"/>
    <cellStyle name="Normal 5 4 3 8" xfId="2855" xr:uid="{B8D6C20C-3766-431A-B01F-71F4A4ECFC6F}"/>
    <cellStyle name="Normal 5 4 4" xfId="97" xr:uid="{33406D54-693E-4585-B869-0110F4EA4457}"/>
    <cellStyle name="Normal 5 4 4 2" xfId="446" xr:uid="{B671D387-ED95-4565-8D5F-B1ECE00A076B}"/>
    <cellStyle name="Normal 5 4 4 2 2" xfId="555" xr:uid="{F9E58071-35D0-47E8-9E8C-8DF5D5C0B86A}"/>
    <cellStyle name="Normal 5 4 4 2 2 2" xfId="1285" xr:uid="{284E1CD5-3141-427D-A098-BC4733A617C5}"/>
    <cellStyle name="Normal 5 4 4 2 2 2 2" xfId="1286" xr:uid="{CF2A7133-4616-4616-9C8A-2BB1FD2D2AB7}"/>
    <cellStyle name="Normal 5 4 4 2 2 3" xfId="1287" xr:uid="{AFFC0377-F7D5-4323-9D46-7994573DCD59}"/>
    <cellStyle name="Normal 5 4 4 2 2 3 2" xfId="6368" xr:uid="{D67DC87F-3224-4841-81C9-9A7DD31E8A46}"/>
    <cellStyle name="Normal 5 4 4 2 2 4" xfId="2856" xr:uid="{437574A2-EBD9-4A24-9F96-4340E9EAB748}"/>
    <cellStyle name="Normal 5 4 4 2 3" xfId="1288" xr:uid="{1507B7BB-73AA-4E0B-B411-9495ED31CD5F}"/>
    <cellStyle name="Normal 5 4 4 2 3 2" xfId="1289" xr:uid="{BF7F731A-A4DB-426F-AA8E-FDAE25446311}"/>
    <cellStyle name="Normal 5 4 4 2 4" xfId="1290" xr:uid="{58D5A7D7-B852-46F1-8F11-7596A2390F55}"/>
    <cellStyle name="Normal 5 4 4 2 4 2" xfId="6369" xr:uid="{CFEABF9A-924E-4C36-A335-8C763627D4F9}"/>
    <cellStyle name="Normal 5 4 4 2 5" xfId="2857" xr:uid="{EBD711BB-C176-4238-BD3F-4398A82C1088}"/>
    <cellStyle name="Normal 5 4 4 3" xfId="556" xr:uid="{53F157E7-E2E5-4F2A-87B5-0B5BF10DB971}"/>
    <cellStyle name="Normal 5 4 4 3 2" xfId="1291" xr:uid="{C4A9C6DA-4007-409C-A4A0-3559913BEA20}"/>
    <cellStyle name="Normal 5 4 4 3 2 2" xfId="1292" xr:uid="{6D5BC5D6-76B9-47D7-B640-AD6DEFAF41C8}"/>
    <cellStyle name="Normal 5 4 4 3 3" xfId="1293" xr:uid="{79E6EC0A-8C00-43B5-9CEF-DE2C1268EB79}"/>
    <cellStyle name="Normal 5 4 4 3 3 2" xfId="6370" xr:uid="{44254C32-9456-43CF-9A47-0118FB44B735}"/>
    <cellStyle name="Normal 5 4 4 3 4" xfId="2858" xr:uid="{3BB9FB3B-9808-40FD-A2E4-C4F7F41D74AA}"/>
    <cellStyle name="Normal 5 4 4 4" xfId="1294" xr:uid="{F14E0829-973D-4F4D-B345-676FBD9794D4}"/>
    <cellStyle name="Normal 5 4 4 4 2" xfId="1295" xr:uid="{489771EB-C17F-4777-9FFD-46B90D5FAE6D}"/>
    <cellStyle name="Normal 5 4 4 4 3" xfId="2859" xr:uid="{B9152088-4162-439A-931D-685832C202B9}"/>
    <cellStyle name="Normal 5 4 4 4 4" xfId="2860" xr:uid="{65EA5BCC-ED7B-40D3-8C72-50CE01248FE8}"/>
    <cellStyle name="Normal 5 4 4 5" xfId="1296" xr:uid="{F870ACD6-E115-43C1-B18F-FA90901DE025}"/>
    <cellStyle name="Normal 5 4 4 5 2" xfId="6371" xr:uid="{E8F5D65E-8616-498E-B575-BFD804F06D1C}"/>
    <cellStyle name="Normal 5 4 4 6" xfId="2861" xr:uid="{7733A185-60BA-473A-860A-C9B444A4D354}"/>
    <cellStyle name="Normal 5 4 4 7" xfId="2862" xr:uid="{114F2126-2B03-4E82-893E-6B1E4BC22608}"/>
    <cellStyle name="Normal 5 4 5" xfId="301" xr:uid="{FE6A654D-5117-468E-82D8-F3521ED4AD7C}"/>
    <cellStyle name="Normal 5 4 5 2" xfId="557" xr:uid="{180728F7-EE92-4783-93C7-321E1957362F}"/>
    <cellStyle name="Normal 5 4 5 2 2" xfId="558" xr:uid="{B1C18349-1FC1-4F5A-8F69-3D5786FE7AB3}"/>
    <cellStyle name="Normal 5 4 5 2 2 2" xfId="1297" xr:uid="{0065928B-9D35-45AD-9366-76D36A5ECAA8}"/>
    <cellStyle name="Normal 5 4 5 2 2 2 2" xfId="1298" xr:uid="{FC522FB5-8D09-44F3-81C0-36BEC6B1036C}"/>
    <cellStyle name="Normal 5 4 5 2 2 3" xfId="1299" xr:uid="{527C635B-6F90-4E83-9CDC-AF6451B57350}"/>
    <cellStyle name="Normal 5 4 5 2 2 3 2" xfId="6372" xr:uid="{2AA2E1F2-2224-48EA-86D5-A1E15369AE0E}"/>
    <cellStyle name="Normal 5 4 5 2 2 4" xfId="6373" xr:uid="{EF0FCE40-08CE-492F-8153-89F3B3229CF4}"/>
    <cellStyle name="Normal 5 4 5 2 3" xfId="1300" xr:uid="{A98A9041-D3FD-4B84-93DC-F6587F4C56DA}"/>
    <cellStyle name="Normal 5 4 5 2 3 2" xfId="1301" xr:uid="{C83BDC6A-6118-49E6-A3C7-AB877A439E91}"/>
    <cellStyle name="Normal 5 4 5 2 4" xfId="1302" xr:uid="{23CBCF1D-E25D-472F-BC65-5DA9C5F7CCD2}"/>
    <cellStyle name="Normal 5 4 5 2 4 2" xfId="6374" xr:uid="{94CFA3E3-E7C7-4270-9B3A-E83CAEB87CE5}"/>
    <cellStyle name="Normal 5 4 5 2 5" xfId="6375" xr:uid="{BD6C75E4-3BC6-4061-9DAC-4AB7CE5D9895}"/>
    <cellStyle name="Normal 5 4 5 3" xfId="559" xr:uid="{E2047EEC-96E9-4580-990B-BF6F37C1433D}"/>
    <cellStyle name="Normal 5 4 5 3 2" xfId="1303" xr:uid="{A6A178D6-BF63-40A9-ABD4-E9F00645B9F6}"/>
    <cellStyle name="Normal 5 4 5 3 2 2" xfId="1304" xr:uid="{6FCA61FF-05B2-4E6A-A8D5-522AA51DA0FA}"/>
    <cellStyle name="Normal 5 4 5 3 3" xfId="1305" xr:uid="{DFA5BA97-C7D8-4102-A7A2-335A7A0F07D7}"/>
    <cellStyle name="Normal 5 4 5 3 3 2" xfId="6376" xr:uid="{D6FA1883-8CE5-41F9-9E7D-EA3DB0968E68}"/>
    <cellStyle name="Normal 5 4 5 3 4" xfId="2863" xr:uid="{267311AE-C086-47D4-86E2-69A9C57F976E}"/>
    <cellStyle name="Normal 5 4 5 4" xfId="1306" xr:uid="{B2A7A873-69F3-426D-864E-5318EA53F84E}"/>
    <cellStyle name="Normal 5 4 5 4 2" xfId="1307" xr:uid="{EA96B5F5-B328-43C5-A106-01CA969A7F2C}"/>
    <cellStyle name="Normal 5 4 5 5" xfId="1308" xr:uid="{85FB349D-0007-4155-9C04-45982A394CC9}"/>
    <cellStyle name="Normal 5 4 5 5 2" xfId="6377" xr:uid="{2C8E6584-18B9-4708-827E-2DF90E0C8E79}"/>
    <cellStyle name="Normal 5 4 5 6" xfId="2864" xr:uid="{46F2938E-0A65-4269-8F34-E008012BE6F1}"/>
    <cellStyle name="Normal 5 4 6" xfId="302" xr:uid="{008C43E5-DE30-46DE-988C-2E6CB9AE961D}"/>
    <cellStyle name="Normal 5 4 6 2" xfId="560" xr:uid="{FB3F3B1B-CEA5-42C6-B5DF-DFF5CF8F3960}"/>
    <cellStyle name="Normal 5 4 6 2 2" xfId="1309" xr:uid="{FFCE30AA-0226-4003-BE99-7D1072A7E7D4}"/>
    <cellStyle name="Normal 5 4 6 2 2 2" xfId="1310" xr:uid="{34FA5C06-7F1A-4B5A-9EB9-45D8084F3187}"/>
    <cellStyle name="Normal 5 4 6 2 3" xfId="1311" xr:uid="{D51C7C28-6D77-4B6B-A33A-F554123013EC}"/>
    <cellStyle name="Normal 5 4 6 2 3 2" xfId="6378" xr:uid="{EE21CE09-5030-4CA8-9559-39F8F67AD022}"/>
    <cellStyle name="Normal 5 4 6 2 4" xfId="2865" xr:uid="{2037AC57-7FF8-4351-8121-9CDEB0C082F3}"/>
    <cellStyle name="Normal 5 4 6 3" xfId="1312" xr:uid="{896E993F-E805-4811-B7CA-2DCD413BD826}"/>
    <cellStyle name="Normal 5 4 6 3 2" xfId="1313" xr:uid="{643EF699-AEF3-4A28-BFBB-CE6292D56566}"/>
    <cellStyle name="Normal 5 4 6 4" xfId="1314" xr:uid="{031B4FF0-244E-405B-BE5C-57F03B49447E}"/>
    <cellStyle name="Normal 5 4 6 4 2" xfId="6379" xr:uid="{4B2BD1A6-590E-40A5-8F10-F3FFFCC728B5}"/>
    <cellStyle name="Normal 5 4 6 5" xfId="2866" xr:uid="{0B32AC4D-8DBB-4A02-8402-0F60C400CB95}"/>
    <cellStyle name="Normal 5 4 7" xfId="561" xr:uid="{8FDFE330-22D8-4E8B-ABD6-61320B1F0022}"/>
    <cellStyle name="Normal 5 4 7 2" xfId="1315" xr:uid="{54623873-23BF-481A-B88F-B25F73C76C4C}"/>
    <cellStyle name="Normal 5 4 7 2 2" xfId="1316" xr:uid="{405D203C-BAF2-44A1-BF34-0928F18471CB}"/>
    <cellStyle name="Normal 5 4 7 2 3" xfId="4418" xr:uid="{56718294-E529-4DC6-912C-AF1C54EAAEC9}"/>
    <cellStyle name="Normal 5 4 7 2 3 2" xfId="6936" xr:uid="{12DE06E0-5B24-4E58-BB1C-128075E54EAC}"/>
    <cellStyle name="Normal 5 4 7 3" xfId="1317" xr:uid="{2B291763-1210-4C1A-AC3C-D97C62B21B21}"/>
    <cellStyle name="Normal 5 4 7 3 2" xfId="6380" xr:uid="{9AE62BC7-BC70-4C95-9FAC-03CDA289BA3D}"/>
    <cellStyle name="Normal 5 4 7 4" xfId="2867" xr:uid="{A7753C25-112A-469A-9F0F-7ED6569166FD}"/>
    <cellStyle name="Normal 5 4 7 4 2" xfId="4583" xr:uid="{3580425F-99CD-47AD-BB28-E08674CDC205}"/>
    <cellStyle name="Normal 5 4 7 4 3" xfId="4684" xr:uid="{310CECF2-ECED-442F-864A-9A7AB9714185}"/>
    <cellStyle name="Normal 5 4 7 4 4" xfId="4610" xr:uid="{86F2F419-1DD7-416E-846B-BF3F4C3DA479}"/>
    <cellStyle name="Normal 5 4 8" xfId="1318" xr:uid="{A0D65B37-5ABE-45A9-B230-61FB5CD67E56}"/>
    <cellStyle name="Normal 5 4 8 2" xfId="1319" xr:uid="{49D6AD38-330A-4406-8CFF-AB031A4957B2}"/>
    <cellStyle name="Normal 5 4 8 3" xfId="2868" xr:uid="{E499AAE5-95D9-4B7E-ACCE-F4B9AFE732B1}"/>
    <cellStyle name="Normal 5 4 8 4" xfId="2869" xr:uid="{B196194D-9234-48D4-B335-D7A3A55A0B46}"/>
    <cellStyle name="Normal 5 4 9" xfId="1320" xr:uid="{595E4EA4-F3D1-4C14-892E-8F9CFB43330B}"/>
    <cellStyle name="Normal 5 4 9 2" xfId="6381" xr:uid="{7439105C-3BE2-4DFF-AFA8-64BCA10E10D3}"/>
    <cellStyle name="Normal 5 5" xfId="98" xr:uid="{5E3595DD-185C-4622-B925-ADF909B6F14F}"/>
    <cellStyle name="Normal 5 5 10" xfId="2870" xr:uid="{E78F2C35-BA26-4377-9188-F2141981188A}"/>
    <cellStyle name="Normal 5 5 11" xfId="2871" xr:uid="{5981C238-F30E-4F60-8AE5-6B3BC89A2333}"/>
    <cellStyle name="Normal 5 5 2" xfId="99" xr:uid="{90ABE6D5-2348-4215-A949-B00EFB154611}"/>
    <cellStyle name="Normal 5 5 2 2" xfId="100" xr:uid="{49F2E829-FF9C-4EF0-80B0-704A87EC5045}"/>
    <cellStyle name="Normal 5 5 2 2 2" xfId="303" xr:uid="{9D7F26F5-2074-4A98-B244-8DDD3B6D71AD}"/>
    <cellStyle name="Normal 5 5 2 2 2 2" xfId="562" xr:uid="{8C07C9FB-B639-40CD-81E6-FAFD2C2C1993}"/>
    <cellStyle name="Normal 5 5 2 2 2 2 2" xfId="1321" xr:uid="{CD606F4C-457F-4721-93E0-5C3CEC556487}"/>
    <cellStyle name="Normal 5 5 2 2 2 2 2 2" xfId="1322" xr:uid="{39FD625A-C321-4B88-93F6-F7288B4CA8CD}"/>
    <cellStyle name="Normal 5 5 2 2 2 2 3" xfId="1323" xr:uid="{DA9F4660-FE39-4DDF-83DA-D4F45E90452B}"/>
    <cellStyle name="Normal 5 5 2 2 2 2 3 2" xfId="6382" xr:uid="{978773D8-6A6D-4C56-8B42-B9BA27B8580E}"/>
    <cellStyle name="Normal 5 5 2 2 2 2 4" xfId="2872" xr:uid="{41F36FCD-7745-491F-B68F-9F4AEE96D933}"/>
    <cellStyle name="Normal 5 5 2 2 2 3" xfId="1324" xr:uid="{779CDC89-C5E1-4E48-AEE3-D3E90669B5C6}"/>
    <cellStyle name="Normal 5 5 2 2 2 3 2" xfId="1325" xr:uid="{123DF85B-81B8-49EC-9DA4-896DBC08329E}"/>
    <cellStyle name="Normal 5 5 2 2 2 3 3" xfId="2873" xr:uid="{168718E3-E44F-41B9-956C-C9AE02E315F5}"/>
    <cellStyle name="Normal 5 5 2 2 2 3 4" xfId="2874" xr:uid="{1A3DCBD6-49A5-405E-9472-90A94CAC9C9D}"/>
    <cellStyle name="Normal 5 5 2 2 2 4" xfId="1326" xr:uid="{BB0091FA-0EAD-40DF-9956-57A24FD3F753}"/>
    <cellStyle name="Normal 5 5 2 2 2 4 2" xfId="6383" xr:uid="{0DE3F743-A443-4F54-A3C8-2F157C87872A}"/>
    <cellStyle name="Normal 5 5 2 2 2 5" xfId="2875" xr:uid="{550FD5AE-CA31-4BE3-B773-BD74FBD8FAB6}"/>
    <cellStyle name="Normal 5 5 2 2 2 6" xfId="2876" xr:uid="{A2FD00C3-28B9-4CD9-A5A6-48FFF4680D41}"/>
    <cellStyle name="Normal 5 5 2 2 3" xfId="563" xr:uid="{E5F8E874-0A34-42D5-8855-12B9D88E3585}"/>
    <cellStyle name="Normal 5 5 2 2 3 2" xfId="1327" xr:uid="{929246A0-6608-4761-A752-0A58C5BC4DFB}"/>
    <cellStyle name="Normal 5 5 2 2 3 2 2" xfId="1328" xr:uid="{5788041E-8A2D-4E99-BF2E-D22D07ADD6CE}"/>
    <cellStyle name="Normal 5 5 2 2 3 2 3" xfId="2877" xr:uid="{6C8EC6D8-F1C9-4717-8131-FF4324E535EB}"/>
    <cellStyle name="Normal 5 5 2 2 3 2 4" xfId="2878" xr:uid="{85BE6720-618A-4FF3-BDAD-03B6A702F120}"/>
    <cellStyle name="Normal 5 5 2 2 3 3" xfId="1329" xr:uid="{B0D3B83C-899E-44A2-9F91-1FFE6CCCAA8D}"/>
    <cellStyle name="Normal 5 5 2 2 3 3 2" xfId="6384" xr:uid="{1F0C077D-EAF4-4D34-A704-5C1A4B51CBE6}"/>
    <cellStyle name="Normal 5 5 2 2 3 4" xfId="2879" xr:uid="{DE00578A-0A12-4304-B37B-42BFD17292C5}"/>
    <cellStyle name="Normal 5 5 2 2 3 5" xfId="2880" xr:uid="{62B7923E-13E2-4618-A65D-8D166CFC1B9A}"/>
    <cellStyle name="Normal 5 5 2 2 4" xfId="1330" xr:uid="{90951476-4DC0-4541-B390-66FE6205AA7A}"/>
    <cellStyle name="Normal 5 5 2 2 4 2" xfId="1331" xr:uid="{C548DCCB-35C4-4F1F-99C7-32AD75B59DE3}"/>
    <cellStyle name="Normal 5 5 2 2 4 3" xfId="2881" xr:uid="{C64F2B45-4077-420E-98E7-E28CC02FC868}"/>
    <cellStyle name="Normal 5 5 2 2 4 4" xfId="2882" xr:uid="{3E901841-8F9F-4D15-8CCC-35ECAA90ED60}"/>
    <cellStyle name="Normal 5 5 2 2 5" xfId="1332" xr:uid="{E0A0600E-DDF7-4B04-98BA-BA0961D49878}"/>
    <cellStyle name="Normal 5 5 2 2 5 2" xfId="2883" xr:uid="{580BD23B-D356-4BCA-A411-D2C54FECC761}"/>
    <cellStyle name="Normal 5 5 2 2 5 3" xfId="2884" xr:uid="{6716EF55-88E5-492F-B794-032B73E03825}"/>
    <cellStyle name="Normal 5 5 2 2 5 4" xfId="2885" xr:uid="{33429B6F-1291-4721-ADEA-4CD85B9F8D2D}"/>
    <cellStyle name="Normal 5 5 2 2 6" xfId="2886" xr:uid="{3C4BC2CE-5B01-4B16-8BF5-EEFF26E0CF31}"/>
    <cellStyle name="Normal 5 5 2 2 7" xfId="2887" xr:uid="{8E98456B-BD9A-47F3-A623-2F9AE6E68DCE}"/>
    <cellStyle name="Normal 5 5 2 2 8" xfId="2888" xr:uid="{9A1835A1-21D5-4F42-8C7A-AA139AE5EC98}"/>
    <cellStyle name="Normal 5 5 2 3" xfId="304" xr:uid="{1FAF5A4F-B3B0-4605-B14C-2B9D869A5A46}"/>
    <cellStyle name="Normal 5 5 2 3 2" xfId="564" xr:uid="{F23FD79D-9346-47F8-AD9F-DEF01C0597DF}"/>
    <cellStyle name="Normal 5 5 2 3 2 2" xfId="565" xr:uid="{44E0C814-0EBA-4169-8DE9-A8681E6BF46A}"/>
    <cellStyle name="Normal 5 5 2 3 2 2 2" xfId="1333" xr:uid="{ACA9EE6B-CD6F-4FC3-9DFD-FD4348F65F5E}"/>
    <cellStyle name="Normal 5 5 2 3 2 2 2 2" xfId="1334" xr:uid="{F50BCC31-813D-4719-8E38-01396751EC77}"/>
    <cellStyle name="Normal 5 5 2 3 2 2 3" xfId="1335" xr:uid="{9EE8A1F6-6C4A-48FE-95B2-AA1407E20EAB}"/>
    <cellStyle name="Normal 5 5 2 3 2 2 3 2" xfId="6385" xr:uid="{498F43AF-CF7E-4D5A-B2C6-9875ECAEF07A}"/>
    <cellStyle name="Normal 5 5 2 3 2 2 4" xfId="6386" xr:uid="{280074C5-54CD-41D5-9481-4B2986BE380F}"/>
    <cellStyle name="Normal 5 5 2 3 2 3" xfId="1336" xr:uid="{BAAB5A6B-247D-47D1-8612-D7D9758CB30A}"/>
    <cellStyle name="Normal 5 5 2 3 2 3 2" xfId="1337" xr:uid="{ABFFC9EC-F870-4AAC-BC19-16E7387A13F7}"/>
    <cellStyle name="Normal 5 5 2 3 2 4" xfId="1338" xr:uid="{4C12FECC-B454-4146-8526-33C25988570C}"/>
    <cellStyle name="Normal 5 5 2 3 2 4 2" xfId="6387" xr:uid="{6F8C979E-9CC9-4F4B-ACAB-C79247EA588D}"/>
    <cellStyle name="Normal 5 5 2 3 2 5" xfId="6388" xr:uid="{45C23F61-49DB-45E9-A33E-5DCCBCF29EE3}"/>
    <cellStyle name="Normal 5 5 2 3 3" xfId="566" xr:uid="{65A795E8-0490-4877-B638-213E189AA92E}"/>
    <cellStyle name="Normal 5 5 2 3 3 2" xfId="1339" xr:uid="{CC1C38C6-08C3-49BE-9A3B-A70E301649DC}"/>
    <cellStyle name="Normal 5 5 2 3 3 2 2" xfId="1340" xr:uid="{3728FC5B-E0CB-4EA6-8DDE-558E4550315B}"/>
    <cellStyle name="Normal 5 5 2 3 3 3" xfId="1341" xr:uid="{8AE99658-DCDE-44AB-BBE8-6F51B6E6E091}"/>
    <cellStyle name="Normal 5 5 2 3 3 3 2" xfId="6389" xr:uid="{EA464A51-E0E5-4FC6-B1A9-04DA0F367A11}"/>
    <cellStyle name="Normal 5 5 2 3 3 4" xfId="2889" xr:uid="{8C12374E-CDBB-46D9-A042-736EC34B5F9D}"/>
    <cellStyle name="Normal 5 5 2 3 4" xfId="1342" xr:uid="{17BA5EA1-B0C8-4330-9798-D34EFA706BB2}"/>
    <cellStyle name="Normal 5 5 2 3 4 2" xfId="1343" xr:uid="{7C7BD202-8E40-4A84-BA96-CCD7C4935F9D}"/>
    <cellStyle name="Normal 5 5 2 3 5" xfId="1344" xr:uid="{AF4145DF-66CC-4E10-B7A9-FF6DE60C6757}"/>
    <cellStyle name="Normal 5 5 2 3 5 2" xfId="6390" xr:uid="{9575D238-1C69-4B2B-8DFA-ADF3FA4B9211}"/>
    <cellStyle name="Normal 5 5 2 3 6" xfId="2890" xr:uid="{C1A1D2C5-9FFF-4D10-B33D-CE22BFD90D1A}"/>
    <cellStyle name="Normal 5 5 2 4" xfId="305" xr:uid="{DFE6EE88-2507-4347-82C0-EFBEDA8346C3}"/>
    <cellStyle name="Normal 5 5 2 4 2" xfId="567" xr:uid="{C7427793-4ECB-4F3A-A7C2-17AEA96EE07A}"/>
    <cellStyle name="Normal 5 5 2 4 2 2" xfId="1345" xr:uid="{E016EFD3-2968-4789-8EA8-F7DE9DF61417}"/>
    <cellStyle name="Normal 5 5 2 4 2 2 2" xfId="1346" xr:uid="{3877819C-C967-470F-A6DF-961BE0D95D23}"/>
    <cellStyle name="Normal 5 5 2 4 2 3" xfId="1347" xr:uid="{7C9B3197-9EAD-40CE-9264-B7D13F9EEF83}"/>
    <cellStyle name="Normal 5 5 2 4 2 3 2" xfId="6391" xr:uid="{6C503B99-6D3C-4E6D-80C2-B1FAD14572F0}"/>
    <cellStyle name="Normal 5 5 2 4 2 4" xfId="2891" xr:uid="{57F1F8CC-FE82-4DBD-BE6A-2E8D2BB88839}"/>
    <cellStyle name="Normal 5 5 2 4 3" xfId="1348" xr:uid="{7B8E260C-67CB-4C56-B3C8-30B68491701A}"/>
    <cellStyle name="Normal 5 5 2 4 3 2" xfId="1349" xr:uid="{B69E8A0A-CF46-4221-82CB-8DD379B26365}"/>
    <cellStyle name="Normal 5 5 2 4 4" xfId="1350" xr:uid="{F4334105-8B2C-451B-B9B3-39CFC98F9CB9}"/>
    <cellStyle name="Normal 5 5 2 4 4 2" xfId="6392" xr:uid="{8B8C4560-8E52-4FF0-9C3D-9F9F5C922D59}"/>
    <cellStyle name="Normal 5 5 2 4 5" xfId="2892" xr:uid="{F352412C-7AF1-4501-8B0B-29385F8FE4C1}"/>
    <cellStyle name="Normal 5 5 2 5" xfId="306" xr:uid="{821E4CC3-650F-4969-B405-67D261734399}"/>
    <cellStyle name="Normal 5 5 2 5 2" xfId="1351" xr:uid="{6941DC96-903B-4F2E-AAF1-4089D37CAEED}"/>
    <cellStyle name="Normal 5 5 2 5 2 2" xfId="1352" xr:uid="{CAB0FE2D-79AA-4307-B8AB-4DDA4C0180FE}"/>
    <cellStyle name="Normal 5 5 2 5 3" xfId="1353" xr:uid="{BB569041-1218-4171-AA8D-FA9B8B8B4721}"/>
    <cellStyle name="Normal 5 5 2 5 3 2" xfId="6393" xr:uid="{0AFCFEB4-65A0-4656-AFD3-3731F58B3BA5}"/>
    <cellStyle name="Normal 5 5 2 5 4" xfId="2893" xr:uid="{84C768E1-EF31-4DC3-8D79-3AA0ACB9772F}"/>
    <cellStyle name="Normal 5 5 2 6" xfId="1354" xr:uid="{C8627BE4-EDE3-46F2-A570-4EBD098AB8A9}"/>
    <cellStyle name="Normal 5 5 2 6 2" xfId="1355" xr:uid="{589E23BE-4076-4E41-9596-F9C3344A22D0}"/>
    <cellStyle name="Normal 5 5 2 6 3" xfId="2894" xr:uid="{E7A934E6-965D-4D7D-BB4B-CF5580522C1B}"/>
    <cellStyle name="Normal 5 5 2 6 4" xfId="2895" xr:uid="{82CAA592-9154-4D5C-B4C1-35E70B88BD31}"/>
    <cellStyle name="Normal 5 5 2 7" xfId="1356" xr:uid="{709497F8-E184-401D-8888-5223190B2755}"/>
    <cellStyle name="Normal 5 5 2 7 2" xfId="6394" xr:uid="{5BC114F2-380E-4A02-80DB-C3D1E0EA6027}"/>
    <cellStyle name="Normal 5 5 2 8" xfId="2896" xr:uid="{39DE0949-8864-4FA1-AE8C-CACFCA0625F0}"/>
    <cellStyle name="Normal 5 5 2 9" xfId="2897" xr:uid="{2201CCCA-AFB4-4BD6-82F8-5CAD5FB14412}"/>
    <cellStyle name="Normal 5 5 3" xfId="101" xr:uid="{A8CE0102-5BD4-44B2-8D4C-53BCA9CF0EF5}"/>
    <cellStyle name="Normal 5 5 3 2" xfId="102" xr:uid="{9E0A57DC-5427-4F15-8879-5B6D63377ABA}"/>
    <cellStyle name="Normal 5 5 3 2 2" xfId="568" xr:uid="{AC6CCA70-EB6A-465C-A376-CEA0970A1E7B}"/>
    <cellStyle name="Normal 5 5 3 2 2 2" xfId="1357" xr:uid="{58E1537B-F7D1-4C9B-9BEE-26F1A21DF217}"/>
    <cellStyle name="Normal 5 5 3 2 2 2 2" xfId="1358" xr:uid="{8EB53BA9-B510-4A12-8948-30501B7836C8}"/>
    <cellStyle name="Normal 5 5 3 2 2 2 2 2" xfId="4468" xr:uid="{E68AFF2F-B9B6-446D-B467-6B6451AA2936}"/>
    <cellStyle name="Normal 5 5 3 2 2 2 3" xfId="4469" xr:uid="{B823E6A3-C7B0-41DC-AADB-F3038C6B6BDE}"/>
    <cellStyle name="Normal 5 5 3 2 2 3" xfId="1359" xr:uid="{76232D08-6ED2-466A-A58A-C73C515E8307}"/>
    <cellStyle name="Normal 5 5 3 2 2 3 2" xfId="4470" xr:uid="{1A59881F-5655-4B6A-9992-7AA8DD13ABD1}"/>
    <cellStyle name="Normal 5 5 3 2 2 4" xfId="2898" xr:uid="{61F4F94D-605C-4C0E-97AB-2851A643401E}"/>
    <cellStyle name="Normal 5 5 3 2 3" xfId="1360" xr:uid="{807277F1-E3C0-41B5-AC75-7835E108E512}"/>
    <cellStyle name="Normal 5 5 3 2 3 2" xfId="1361" xr:uid="{16AD2BC6-A523-4299-BBBC-794BC3FBD9CE}"/>
    <cellStyle name="Normal 5 5 3 2 3 2 2" xfId="4471" xr:uid="{B2366A3A-92A9-4C66-892E-AE909AF34C69}"/>
    <cellStyle name="Normal 5 5 3 2 3 3" xfId="2899" xr:uid="{F3B38091-01C2-43A8-8D0C-2822A619B573}"/>
    <cellStyle name="Normal 5 5 3 2 3 4" xfId="2900" xr:uid="{84D0697E-1193-4AE6-9264-D8EB9D2986AF}"/>
    <cellStyle name="Normal 5 5 3 2 4" xfId="1362" xr:uid="{F25BA6FC-B01D-4309-B220-E122C8560A57}"/>
    <cellStyle name="Normal 5 5 3 2 4 2" xfId="4472" xr:uid="{7A14959C-E641-4EF1-A72D-73BF3AC90B4F}"/>
    <cellStyle name="Normal 5 5 3 2 5" xfId="2901" xr:uid="{E833C810-84E1-4BE8-B706-0D02DD9A6856}"/>
    <cellStyle name="Normal 5 5 3 2 6" xfId="2902" xr:uid="{36E954A9-8BB3-46F5-BB43-8A4DD04825F6}"/>
    <cellStyle name="Normal 5 5 3 3" xfId="307" xr:uid="{440C38BC-562B-40E7-B478-37B89DE71A47}"/>
    <cellStyle name="Normal 5 5 3 3 2" xfId="1363" xr:uid="{D6B79D2B-D094-4E2D-829E-7D2F4188C9EE}"/>
    <cellStyle name="Normal 5 5 3 3 2 2" xfId="1364" xr:uid="{36FAC882-35C8-4D05-B6FF-DCA0A70A0DE8}"/>
    <cellStyle name="Normal 5 5 3 3 2 2 2" xfId="4473" xr:uid="{125ED9A9-ECD6-4605-AA2E-19B1C3B51FFD}"/>
    <cellStyle name="Normal 5 5 3 3 2 3" xfId="2903" xr:uid="{723D7F09-6EA8-4D62-B21A-A9B8BA096488}"/>
    <cellStyle name="Normal 5 5 3 3 2 4" xfId="2904" xr:uid="{9741BCBB-4CB7-4839-BF0A-A545A9CB9959}"/>
    <cellStyle name="Normal 5 5 3 3 3" xfId="1365" xr:uid="{29DF0721-D7C2-48D1-A1A3-FA6E8613DF0D}"/>
    <cellStyle name="Normal 5 5 3 3 3 2" xfId="4474" xr:uid="{DE4E4632-1729-468D-8676-2E20F39293A4}"/>
    <cellStyle name="Normal 5 5 3 3 4" xfId="2905" xr:uid="{06C9C7BA-41D8-4FD2-8857-A697094442FA}"/>
    <cellStyle name="Normal 5 5 3 3 5" xfId="2906" xr:uid="{5E6D4DF8-06EF-4C66-A1D9-3011EBAAD9DC}"/>
    <cellStyle name="Normal 5 5 3 4" xfId="1366" xr:uid="{300A211D-B94B-40B5-8FDC-EE82A2FCE321}"/>
    <cellStyle name="Normal 5 5 3 4 2" xfId="1367" xr:uid="{819731C6-C700-4CAE-8C3D-42969D1C444C}"/>
    <cellStyle name="Normal 5 5 3 4 2 2" xfId="4475" xr:uid="{FB5BE934-4F6A-4DB2-9221-978814825545}"/>
    <cellStyle name="Normal 5 5 3 4 3" xfId="2907" xr:uid="{8A24E0A2-B0E8-49FD-93C0-6B6B1BCBD531}"/>
    <cellStyle name="Normal 5 5 3 4 4" xfId="2908" xr:uid="{76D43257-DECB-44AC-BC4B-DCB245B5E39B}"/>
    <cellStyle name="Normal 5 5 3 5" xfId="1368" xr:uid="{22F4AFA6-235D-4198-AFD0-7E6750643292}"/>
    <cellStyle name="Normal 5 5 3 5 2" xfId="2909" xr:uid="{4123983E-945B-40A9-AE51-59149A887C35}"/>
    <cellStyle name="Normal 5 5 3 5 3" xfId="2910" xr:uid="{3F2F116F-EB01-4E21-9F26-9D7F80BC33C3}"/>
    <cellStyle name="Normal 5 5 3 5 4" xfId="2911" xr:uid="{9E45FC4B-5DEF-4933-B50E-33927C712148}"/>
    <cellStyle name="Normal 5 5 3 6" xfId="2912" xr:uid="{E5DB9840-02C7-460F-8364-60BE80072EF2}"/>
    <cellStyle name="Normal 5 5 3 7" xfId="2913" xr:uid="{45BB10ED-3A27-4C44-A366-EDDFE61B0F6F}"/>
    <cellStyle name="Normal 5 5 3 8" xfId="2914" xr:uid="{CFE6AF6F-53A8-4629-89F6-4FD828133F2C}"/>
    <cellStyle name="Normal 5 5 4" xfId="103" xr:uid="{8F8C7B7B-DF28-4B2E-AC04-0CF593545765}"/>
    <cellStyle name="Normal 5 5 4 2" xfId="569" xr:uid="{741B92E4-9775-4F40-8444-2A52780C53B7}"/>
    <cellStyle name="Normal 5 5 4 2 2" xfId="570" xr:uid="{4146FF63-86FB-48F2-8CF8-26A5AA45A6C3}"/>
    <cellStyle name="Normal 5 5 4 2 2 2" xfId="1369" xr:uid="{9058D5E5-FA5D-4CC1-91EF-ABCFF76FD163}"/>
    <cellStyle name="Normal 5 5 4 2 2 2 2" xfId="1370" xr:uid="{79BEE6E3-F3CB-48DC-8808-591165946A6B}"/>
    <cellStyle name="Normal 5 5 4 2 2 3" xfId="1371" xr:uid="{8927E113-5C13-4126-A95E-C709F058F290}"/>
    <cellStyle name="Normal 5 5 4 2 2 3 2" xfId="6395" xr:uid="{F352D6D1-E711-48FC-B3E4-1FE2B44E4453}"/>
    <cellStyle name="Normal 5 5 4 2 2 4" xfId="2915" xr:uid="{C9C2EEC0-4D25-418C-92E3-69A15A461254}"/>
    <cellStyle name="Normal 5 5 4 2 3" xfId="1372" xr:uid="{947B8E17-0E01-4006-914F-C59C39849952}"/>
    <cellStyle name="Normal 5 5 4 2 3 2" xfId="1373" xr:uid="{B1D42146-47E7-40BD-A3C0-1A4853EA5F7C}"/>
    <cellStyle name="Normal 5 5 4 2 4" xfId="1374" xr:uid="{ADE44CB5-7755-494C-97AA-D6D1B91C9A5B}"/>
    <cellStyle name="Normal 5 5 4 2 4 2" xfId="6396" xr:uid="{436709CD-B262-4304-96F6-FECC00DECAE8}"/>
    <cellStyle name="Normal 5 5 4 2 5" xfId="2916" xr:uid="{961D148E-7E49-4EEF-8E36-DFE9868D11E5}"/>
    <cellStyle name="Normal 5 5 4 3" xfId="571" xr:uid="{8314A11F-9B8B-4651-9A5B-A25274EDDB26}"/>
    <cellStyle name="Normal 5 5 4 3 2" xfId="1375" xr:uid="{32D6FBFB-6BE2-45B7-B5C5-AA79E2A5DB85}"/>
    <cellStyle name="Normal 5 5 4 3 2 2" xfId="1376" xr:uid="{4C355FDC-8B92-458A-B2C6-4D9436AAB9FA}"/>
    <cellStyle name="Normal 5 5 4 3 3" xfId="1377" xr:uid="{F3148E34-F038-4225-ABE8-CE1625465BD0}"/>
    <cellStyle name="Normal 5 5 4 3 3 2" xfId="6397" xr:uid="{F0F10AF0-7A1E-4622-ADFF-49AF99163140}"/>
    <cellStyle name="Normal 5 5 4 3 4" xfId="2917" xr:uid="{64A9A32D-042D-4E3A-BB50-36B3BE4C9BBF}"/>
    <cellStyle name="Normal 5 5 4 4" xfId="1378" xr:uid="{F6F08043-80F2-4F8B-96C3-AA7D82C88DEC}"/>
    <cellStyle name="Normal 5 5 4 4 2" xfId="1379" xr:uid="{9D7CFA4B-FC55-4478-B6D7-821F4B082BB0}"/>
    <cellStyle name="Normal 5 5 4 4 3" xfId="2918" xr:uid="{F2E1D095-7B54-4019-AFD3-8DB185DB683B}"/>
    <cellStyle name="Normal 5 5 4 4 4" xfId="2919" xr:uid="{8CDAC3A7-18FA-4735-B446-4B0B0546145B}"/>
    <cellStyle name="Normal 5 5 4 5" xfId="1380" xr:uid="{815E0734-5692-40DB-B885-A8F70A8F6C72}"/>
    <cellStyle name="Normal 5 5 4 5 2" xfId="6398" xr:uid="{97C399EC-779A-4DE3-8FD0-47E88D9D5F24}"/>
    <cellStyle name="Normal 5 5 4 6" xfId="2920" xr:uid="{1BC3513A-AFB8-4608-9B2F-9883CFCFDADD}"/>
    <cellStyle name="Normal 5 5 4 7" xfId="2921" xr:uid="{6B88E731-8123-4817-8CD7-F0228ED648F7}"/>
    <cellStyle name="Normal 5 5 5" xfId="308" xr:uid="{5F7072EC-7F58-4FD9-B266-E0EAA9B8E9A9}"/>
    <cellStyle name="Normal 5 5 5 2" xfId="572" xr:uid="{2A2378BD-0605-4458-B02D-95CE4B30C0F9}"/>
    <cellStyle name="Normal 5 5 5 2 2" xfId="1381" xr:uid="{495041DA-D4A3-42B1-AEF7-022B70C6835A}"/>
    <cellStyle name="Normal 5 5 5 2 2 2" xfId="1382" xr:uid="{EE9C1434-9101-4D86-B13A-619CF59D4E7E}"/>
    <cellStyle name="Normal 5 5 5 2 3" xfId="1383" xr:uid="{C8D7EE7D-330C-47C7-A47A-393911B23DAA}"/>
    <cellStyle name="Normal 5 5 5 2 3 2" xfId="6399" xr:uid="{4B770475-E712-4FA3-8FE4-AC15BC58D530}"/>
    <cellStyle name="Normal 5 5 5 2 4" xfId="2922" xr:uid="{C271D252-8214-44FB-A45E-51E4F469CA09}"/>
    <cellStyle name="Normal 5 5 5 3" xfId="1384" xr:uid="{E1E083EA-8AC6-48C2-B9D4-617D030C641C}"/>
    <cellStyle name="Normal 5 5 5 3 2" xfId="1385" xr:uid="{B32ECC39-2703-4E98-95C6-7B65E7A9F91D}"/>
    <cellStyle name="Normal 5 5 5 3 3" xfId="2923" xr:uid="{36ED74F5-732F-4C7E-AAC9-69DFF54EB89F}"/>
    <cellStyle name="Normal 5 5 5 3 4" xfId="2924" xr:uid="{0C6B5FB6-4B4C-403E-A5DE-E2D93518E085}"/>
    <cellStyle name="Normal 5 5 5 4" xfId="1386" xr:uid="{B3C85FAF-507B-495A-8E79-D16ABED50C98}"/>
    <cellStyle name="Normal 5 5 5 4 2" xfId="6400" xr:uid="{C76E000F-6DB8-4859-B205-5391A8AE31C0}"/>
    <cellStyle name="Normal 5 5 5 5" xfId="2925" xr:uid="{87E1FC7B-90A9-49FB-9B77-743CCB5AFC51}"/>
    <cellStyle name="Normal 5 5 5 6" xfId="2926" xr:uid="{896B1B6A-F97D-4456-AA55-875F2A14AE2F}"/>
    <cellStyle name="Normal 5 5 6" xfId="309" xr:uid="{BBAEE85B-40FC-4A92-9E94-066B0D71813F}"/>
    <cellStyle name="Normal 5 5 6 2" xfId="1387" xr:uid="{5EF2DBEA-18A6-49BB-9FC4-9A00BA46BE84}"/>
    <cellStyle name="Normal 5 5 6 2 2" xfId="1388" xr:uid="{0DC37405-A76E-4287-9991-70E32896BCE6}"/>
    <cellStyle name="Normal 5 5 6 2 3" xfId="2927" xr:uid="{5D6841C1-B880-4B25-8249-C1CF5F6AC4CF}"/>
    <cellStyle name="Normal 5 5 6 2 4" xfId="2928" xr:uid="{0CD29965-D32F-44EB-9908-55126EBED5F9}"/>
    <cellStyle name="Normal 5 5 6 3" xfId="1389" xr:uid="{AE036511-4CAE-4C34-9EB3-45CC12447227}"/>
    <cellStyle name="Normal 5 5 6 3 2" xfId="6401" xr:uid="{78FC8DAF-592B-4FFD-872A-68D0A6867736}"/>
    <cellStyle name="Normal 5 5 6 4" xfId="2929" xr:uid="{A211975A-CE01-4EF3-85CC-6A22C7866053}"/>
    <cellStyle name="Normal 5 5 6 5" xfId="2930" xr:uid="{176F6397-6E16-4063-A714-0762394B8302}"/>
    <cellStyle name="Normal 5 5 7" xfId="1390" xr:uid="{C209B10D-D142-496F-B84D-62CCA471BC0D}"/>
    <cellStyle name="Normal 5 5 7 2" xfId="1391" xr:uid="{C10215BE-E9A0-4F99-B7BE-C45B3FE7EDEA}"/>
    <cellStyle name="Normal 5 5 7 3" xfId="2931" xr:uid="{E2B61FF5-8B3D-4921-99B5-926D954E24D7}"/>
    <cellStyle name="Normal 5 5 7 4" xfId="2932" xr:uid="{7B5A42AB-AE0C-4B14-A158-02D9C0A95FBB}"/>
    <cellStyle name="Normal 5 5 8" xfId="1392" xr:uid="{7BB7D5E7-8DA4-4428-88F8-FEA8DE3502DF}"/>
    <cellStyle name="Normal 5 5 8 2" xfId="2933" xr:uid="{E7B7BAD8-8CBD-4818-B194-01C98F3C6B34}"/>
    <cellStyle name="Normal 5 5 8 3" xfId="2934" xr:uid="{5396C625-5EA8-413C-864B-AF206B02FF25}"/>
    <cellStyle name="Normal 5 5 8 4" xfId="2935" xr:uid="{1C87DC92-4200-46E1-9619-71FB569BBF85}"/>
    <cellStyle name="Normal 5 5 9" xfId="2936" xr:uid="{655FFE44-0CB0-4AB3-818F-E421DD3AD8E1}"/>
    <cellStyle name="Normal 5 6" xfId="104" xr:uid="{34B332F1-ED1D-45EE-9126-59C4450B04C2}"/>
    <cellStyle name="Normal 5 6 10" xfId="2937" xr:uid="{BD70C1DE-816E-47B5-9C41-03DB431E7E42}"/>
    <cellStyle name="Normal 5 6 11" xfId="2938" xr:uid="{2D3233F6-B7A6-478A-AD2D-4C950771DD62}"/>
    <cellStyle name="Normal 5 6 2" xfId="105" xr:uid="{F6992542-A3EE-47E0-9052-855C437BD88C}"/>
    <cellStyle name="Normal 5 6 2 2" xfId="310" xr:uid="{7198934E-C2CF-44DD-A600-639813FE30EE}"/>
    <cellStyle name="Normal 5 6 2 2 2" xfId="573" xr:uid="{A758B095-EC9D-4FA8-84F0-E40098B276A5}"/>
    <cellStyle name="Normal 5 6 2 2 2 2" xfId="574" xr:uid="{620419C1-6F99-4D1E-8B70-B6DAE6C346D2}"/>
    <cellStyle name="Normal 5 6 2 2 2 2 2" xfId="1393" xr:uid="{D6666C70-3D93-401B-8648-6C35D1A5F5BF}"/>
    <cellStyle name="Normal 5 6 2 2 2 2 3" xfId="2939" xr:uid="{C8AB2B27-A4FD-4693-9049-1EEA52087EB4}"/>
    <cellStyle name="Normal 5 6 2 2 2 2 4" xfId="2940" xr:uid="{A63CA4EE-E3F4-45B2-87C1-037643193750}"/>
    <cellStyle name="Normal 5 6 2 2 2 3" xfId="1394" xr:uid="{DD9811C6-B6BE-47CA-9526-8383648A2C91}"/>
    <cellStyle name="Normal 5 6 2 2 2 3 2" xfId="2941" xr:uid="{03F7A3FE-3AD3-4305-8BAC-8CC5D793029B}"/>
    <cellStyle name="Normal 5 6 2 2 2 3 3" xfId="2942" xr:uid="{9A2F844A-30B1-4CD1-913A-87366D2FCD11}"/>
    <cellStyle name="Normal 5 6 2 2 2 3 4" xfId="2943" xr:uid="{8086EE8C-8445-4441-AB5A-3ED6A6AA0EEB}"/>
    <cellStyle name="Normal 5 6 2 2 2 4" xfId="2944" xr:uid="{3CDCF1F0-2050-499F-B9D5-F308F789A436}"/>
    <cellStyle name="Normal 5 6 2 2 2 5" xfId="2945" xr:uid="{159E93CB-A8BF-4A87-B56F-A39C5EE70BC5}"/>
    <cellStyle name="Normal 5 6 2 2 2 6" xfId="2946" xr:uid="{7C04BA0D-6FFA-4C0D-B199-C248F11D8A5F}"/>
    <cellStyle name="Normal 5 6 2 2 3" xfId="575" xr:uid="{61A0B5D3-CC79-47CA-A431-66A51251A3EB}"/>
    <cellStyle name="Normal 5 6 2 2 3 2" xfId="1395" xr:uid="{376E1816-D5F4-4E14-91CC-EDE0A2CE4EBC}"/>
    <cellStyle name="Normal 5 6 2 2 3 2 2" xfId="2947" xr:uid="{852D8ECD-AE18-4B0C-AC58-581569952FD9}"/>
    <cellStyle name="Normal 5 6 2 2 3 2 3" xfId="2948" xr:uid="{F37477E8-466B-4479-AC48-71B335836138}"/>
    <cellStyle name="Normal 5 6 2 2 3 2 4" xfId="2949" xr:uid="{86245E58-5402-44C2-8477-6CEB712957A3}"/>
    <cellStyle name="Normal 5 6 2 2 3 3" xfId="2950" xr:uid="{28916D3F-2EEF-4041-8DF3-31DD580956DC}"/>
    <cellStyle name="Normal 5 6 2 2 3 4" xfId="2951" xr:uid="{10EF8B00-ECB5-4A56-B5FE-C11FFAC03C49}"/>
    <cellStyle name="Normal 5 6 2 2 3 5" xfId="2952" xr:uid="{0EDE491B-133D-48E9-BFC2-A993EE08BBDF}"/>
    <cellStyle name="Normal 5 6 2 2 4" xfId="1396" xr:uid="{992E3CCC-1514-4C5D-86F6-6E84FA687EAB}"/>
    <cellStyle name="Normal 5 6 2 2 4 2" xfId="2953" xr:uid="{E6994D8A-4E44-4FB6-A78B-34F8B287FA56}"/>
    <cellStyle name="Normal 5 6 2 2 4 3" xfId="2954" xr:uid="{5A961118-C8C8-499A-BED2-B1CF90D727D9}"/>
    <cellStyle name="Normal 5 6 2 2 4 4" xfId="2955" xr:uid="{68EEA40D-C4A9-4005-A77B-B1BEB969D4B1}"/>
    <cellStyle name="Normal 5 6 2 2 5" xfId="2956" xr:uid="{63FBA285-9320-4828-926E-91CB799D2CDB}"/>
    <cellStyle name="Normal 5 6 2 2 5 2" xfId="2957" xr:uid="{E022305A-026F-4851-8314-9D0CF71B61E6}"/>
    <cellStyle name="Normal 5 6 2 2 5 3" xfId="2958" xr:uid="{FFC268C5-5697-4FEA-BDF0-4C83768C8716}"/>
    <cellStyle name="Normal 5 6 2 2 5 4" xfId="2959" xr:uid="{F11A6F78-596E-4BD7-95D7-7E26E9FF9F0B}"/>
    <cellStyle name="Normal 5 6 2 2 6" xfId="2960" xr:uid="{E8F13177-CC93-4CD9-BDC7-D41E2602282A}"/>
    <cellStyle name="Normal 5 6 2 2 7" xfId="2961" xr:uid="{B1363935-B5BA-4461-9469-AB160801E23F}"/>
    <cellStyle name="Normal 5 6 2 2 8" xfId="2962" xr:uid="{3CD7EF2E-52F4-49A7-BD14-A4FD9178ED10}"/>
    <cellStyle name="Normal 5 6 2 3" xfId="576" xr:uid="{73296E53-AE5F-41A5-9813-045E1C611013}"/>
    <cellStyle name="Normal 5 6 2 3 2" xfId="577" xr:uid="{B85FCEA8-A566-4AF8-B07D-2EAFD040D1CD}"/>
    <cellStyle name="Normal 5 6 2 3 2 2" xfId="578" xr:uid="{CC725357-82FB-440F-985D-E5040CE3A986}"/>
    <cellStyle name="Normal 5 6 2 3 2 3" xfId="2963" xr:uid="{8EE4CFDB-F54D-4709-B96A-48D97341280D}"/>
    <cellStyle name="Normal 5 6 2 3 2 4" xfId="2964" xr:uid="{D2710E6B-C5F2-47F4-8336-6EEFA1D1B880}"/>
    <cellStyle name="Normal 5 6 2 3 3" xfId="579" xr:uid="{F79729FF-41FA-4AF3-BEE5-7E08580ACDFD}"/>
    <cellStyle name="Normal 5 6 2 3 3 2" xfId="2965" xr:uid="{9B90EF58-8E8D-412E-89B2-93D1A9518303}"/>
    <cellStyle name="Normal 5 6 2 3 3 3" xfId="2966" xr:uid="{CA862E38-5C68-4E3C-AA03-A1B3563EB3B2}"/>
    <cellStyle name="Normal 5 6 2 3 3 4" xfId="2967" xr:uid="{8C654BAB-DD38-4043-801F-512BC8551353}"/>
    <cellStyle name="Normal 5 6 2 3 4" xfId="2968" xr:uid="{CD2DF844-680A-458B-9A45-B3582F4C1EC0}"/>
    <cellStyle name="Normal 5 6 2 3 5" xfId="2969" xr:uid="{8C8F304D-D477-44D9-8118-CE853980F489}"/>
    <cellStyle name="Normal 5 6 2 3 6" xfId="2970" xr:uid="{5716291B-7635-4F41-A456-7CCA99476614}"/>
    <cellStyle name="Normal 5 6 2 4" xfId="580" xr:uid="{C0201575-3C21-47D1-9210-CE7D8132AE1F}"/>
    <cellStyle name="Normal 5 6 2 4 2" xfId="581" xr:uid="{5A4C09E7-F9FC-4757-BA1B-84C14602E999}"/>
    <cellStyle name="Normal 5 6 2 4 2 2" xfId="2971" xr:uid="{CECFF9D9-2134-499D-8F77-7BE100ED44E2}"/>
    <cellStyle name="Normal 5 6 2 4 2 3" xfId="2972" xr:uid="{4C3024D7-889F-474B-8F3A-B05F66C20441}"/>
    <cellStyle name="Normal 5 6 2 4 2 4" xfId="2973" xr:uid="{EDFD6F42-9E58-479A-9DA8-015271F30E1A}"/>
    <cellStyle name="Normal 5 6 2 4 3" xfId="2974" xr:uid="{2B7E7AB2-D98B-4DB8-A0C1-8940BA456899}"/>
    <cellStyle name="Normal 5 6 2 4 4" xfId="2975" xr:uid="{6871817D-A98C-4E71-B0C6-A645361AE27D}"/>
    <cellStyle name="Normal 5 6 2 4 5" xfId="2976" xr:uid="{D30B656B-FC13-42AD-9789-E3F408488CC2}"/>
    <cellStyle name="Normal 5 6 2 5" xfId="582" xr:uid="{FBEA0C2E-D1F4-4A22-81DA-736F4E77340A}"/>
    <cellStyle name="Normal 5 6 2 5 2" xfId="2977" xr:uid="{A192FE23-52F2-4DDC-B5BD-5D83E48EF095}"/>
    <cellStyle name="Normal 5 6 2 5 3" xfId="2978" xr:uid="{922F486C-3908-4115-8E4E-BC6B9E6A241F}"/>
    <cellStyle name="Normal 5 6 2 5 4" xfId="2979" xr:uid="{56CDAA82-49B4-47A1-BD7B-198CD18379F6}"/>
    <cellStyle name="Normal 5 6 2 6" xfId="2980" xr:uid="{5A6E6552-D494-4256-A0C9-A92AB3E135D7}"/>
    <cellStyle name="Normal 5 6 2 6 2" xfId="2981" xr:uid="{2F086FB1-E663-4350-8C96-ED692B749EAF}"/>
    <cellStyle name="Normal 5 6 2 6 3" xfId="2982" xr:uid="{C2F5616A-24C9-4984-9B9A-AD385B1A75CA}"/>
    <cellStyle name="Normal 5 6 2 6 4" xfId="2983" xr:uid="{186B396A-25F1-4B44-9437-EF1735EDC2A1}"/>
    <cellStyle name="Normal 5 6 2 7" xfId="2984" xr:uid="{D74A5548-74D5-4F7F-9A10-845C729C6B4A}"/>
    <cellStyle name="Normal 5 6 2 8" xfId="2985" xr:uid="{52DC110B-4B02-46CA-B4F1-A9247A3B5D14}"/>
    <cellStyle name="Normal 5 6 2 9" xfId="2986" xr:uid="{97074866-C5FA-4E2F-A5A9-B54648E75EE8}"/>
    <cellStyle name="Normal 5 6 3" xfId="311" xr:uid="{EDC1B9E7-EA5E-4C4F-9C12-E516D8778078}"/>
    <cellStyle name="Normal 5 6 3 2" xfId="583" xr:uid="{495EF285-B960-4D69-8B84-9221BE499755}"/>
    <cellStyle name="Normal 5 6 3 2 2" xfId="584" xr:uid="{D826F007-A53B-448D-9981-7845C3EEC995}"/>
    <cellStyle name="Normal 5 6 3 2 2 2" xfId="1397" xr:uid="{0820D0CF-5865-4025-B612-6D82CE28CF1F}"/>
    <cellStyle name="Normal 5 6 3 2 2 2 2" xfId="1398" xr:uid="{691E336C-BC63-4E5D-A0F1-71D440A8DD08}"/>
    <cellStyle name="Normal 5 6 3 2 2 3" xfId="1399" xr:uid="{53BEBF77-4F02-468C-9703-95983CEDF819}"/>
    <cellStyle name="Normal 5 6 3 2 2 3 2" xfId="6402" xr:uid="{FBDDD7C1-1695-4D12-839D-C4AAD51C6C72}"/>
    <cellStyle name="Normal 5 6 3 2 2 4" xfId="2987" xr:uid="{D180F43A-7E69-4949-885C-79A3F3ADEC1C}"/>
    <cellStyle name="Normal 5 6 3 2 3" xfId="1400" xr:uid="{8BEDD832-B249-44EF-ADD1-11EF0B5B565B}"/>
    <cellStyle name="Normal 5 6 3 2 3 2" xfId="1401" xr:uid="{F9F5E6C2-2F3B-48BF-82F4-6DCE539F5E83}"/>
    <cellStyle name="Normal 5 6 3 2 3 3" xfId="2988" xr:uid="{9836CF9C-F05F-435B-9273-130C9D9605C3}"/>
    <cellStyle name="Normal 5 6 3 2 3 4" xfId="2989" xr:uid="{16CDB607-AAEA-4143-B9BB-348F3B45FFEA}"/>
    <cellStyle name="Normal 5 6 3 2 4" xfId="1402" xr:uid="{41047F86-FA7B-48BF-85CD-52B35BDDA580}"/>
    <cellStyle name="Normal 5 6 3 2 4 2" xfId="6403" xr:uid="{63A671DE-616C-4DB2-9124-C33B5B1496DC}"/>
    <cellStyle name="Normal 5 6 3 2 5" xfId="2990" xr:uid="{18DFD2CC-F6AE-4FAA-B428-9703FDA2B383}"/>
    <cellStyle name="Normal 5 6 3 2 6" xfId="2991" xr:uid="{9AADFBF9-F51C-436E-953A-07579CC9FE3B}"/>
    <cellStyle name="Normal 5 6 3 3" xfId="585" xr:uid="{5C07F9EE-BEAB-4B57-858C-FCC62D10E237}"/>
    <cellStyle name="Normal 5 6 3 3 2" xfId="1403" xr:uid="{95D11D7D-15C2-4093-8F72-173FE6D09DE2}"/>
    <cellStyle name="Normal 5 6 3 3 2 2" xfId="1404" xr:uid="{324C3964-6514-440C-916B-31BAB9765A01}"/>
    <cellStyle name="Normal 5 6 3 3 2 3" xfId="2992" xr:uid="{543F8260-FF41-4F6B-AB81-1A2F7E303E8D}"/>
    <cellStyle name="Normal 5 6 3 3 2 4" xfId="2993" xr:uid="{06AB377D-2238-4708-9014-5EEFD235F827}"/>
    <cellStyle name="Normal 5 6 3 3 3" xfId="1405" xr:uid="{0297FF83-CF17-4870-960C-D17288E8778F}"/>
    <cellStyle name="Normal 5 6 3 3 3 2" xfId="6404" xr:uid="{C925CE90-72FD-457B-B71B-F7007EC0184E}"/>
    <cellStyle name="Normal 5 6 3 3 4" xfId="2994" xr:uid="{867F0E9C-9C4A-4A27-AC10-19F9C6B9282C}"/>
    <cellStyle name="Normal 5 6 3 3 5" xfId="2995" xr:uid="{9AFB7A66-29F4-4C22-AF23-56B04EC2E5CB}"/>
    <cellStyle name="Normal 5 6 3 4" xfId="1406" xr:uid="{054786E3-1AC0-44F8-B185-7F260231B65D}"/>
    <cellStyle name="Normal 5 6 3 4 2" xfId="1407" xr:uid="{29576077-A7C9-4195-8721-C7DE9648895C}"/>
    <cellStyle name="Normal 5 6 3 4 3" xfId="2996" xr:uid="{114EEE80-0563-4552-913C-694EE680C889}"/>
    <cellStyle name="Normal 5 6 3 4 4" xfId="2997" xr:uid="{CEADC172-140B-405B-BF67-DEACD25E0624}"/>
    <cellStyle name="Normal 5 6 3 5" xfId="1408" xr:uid="{8205D6DF-52FE-4AB1-B8CB-E24E1FE329BF}"/>
    <cellStyle name="Normal 5 6 3 5 2" xfId="2998" xr:uid="{9DC655EB-A80A-4CC0-94DF-1A07EC3D5384}"/>
    <cellStyle name="Normal 5 6 3 5 3" xfId="2999" xr:uid="{FBD3B7BB-DB9E-48D8-9F6F-9AE1CF552611}"/>
    <cellStyle name="Normal 5 6 3 5 4" xfId="3000" xr:uid="{EA7B7C50-3C60-4944-8EDE-059BEFD983F5}"/>
    <cellStyle name="Normal 5 6 3 6" xfId="3001" xr:uid="{E8696097-398F-4E09-978F-BB22EC40B2CD}"/>
    <cellStyle name="Normal 5 6 3 7" xfId="3002" xr:uid="{6164AC50-7703-4D6B-AA73-5F49D6EBC359}"/>
    <cellStyle name="Normal 5 6 3 8" xfId="3003" xr:uid="{C699C63E-72D6-4F35-AD5B-A10A3E5392F3}"/>
    <cellStyle name="Normal 5 6 4" xfId="312" xr:uid="{E74DFA6F-6C40-402B-B350-D0DD2895A86E}"/>
    <cellStyle name="Normal 5 6 4 2" xfId="586" xr:uid="{CC74351A-C78D-4571-BF05-84596575C64E}"/>
    <cellStyle name="Normal 5 6 4 2 2" xfId="587" xr:uid="{CE62A166-AD0A-4BBD-B425-CB02E5975ED7}"/>
    <cellStyle name="Normal 5 6 4 2 2 2" xfId="1409" xr:uid="{EA05FCEF-92DE-4D7A-B414-E5D6858FBB42}"/>
    <cellStyle name="Normal 5 6 4 2 2 3" xfId="3004" xr:uid="{1098D3C5-9E05-49F7-854C-C66E481E1F95}"/>
    <cellStyle name="Normal 5 6 4 2 2 4" xfId="3005" xr:uid="{04C03F98-0A96-4B95-B206-A7AF7744949C}"/>
    <cellStyle name="Normal 5 6 4 2 3" xfId="1410" xr:uid="{8E48DFAB-973B-43D8-9292-7BA35662B8B4}"/>
    <cellStyle name="Normal 5 6 4 2 3 2" xfId="6405" xr:uid="{8652CF92-D4F9-4AFC-A0D9-CA85D43C1683}"/>
    <cellStyle name="Normal 5 6 4 2 4" xfId="3006" xr:uid="{0D3606BF-C1B4-4327-8117-2BAD5A9B7255}"/>
    <cellStyle name="Normal 5 6 4 2 5" xfId="3007" xr:uid="{0F1F7098-063A-4B15-BFFA-3C04CC63C870}"/>
    <cellStyle name="Normal 5 6 4 3" xfId="588" xr:uid="{69448E63-1552-41B2-B545-AE1FB9ADFE4F}"/>
    <cellStyle name="Normal 5 6 4 3 2" xfId="1411" xr:uid="{58216194-B01F-4CC2-A813-F1A3E8865523}"/>
    <cellStyle name="Normal 5 6 4 3 3" xfId="3008" xr:uid="{44E897B4-1E96-4442-A00B-C68D74FA0D90}"/>
    <cellStyle name="Normal 5 6 4 3 4" xfId="3009" xr:uid="{BEB46271-AE48-4721-AA99-DEAE7A7A5E82}"/>
    <cellStyle name="Normal 5 6 4 4" xfId="1412" xr:uid="{5B00AA26-1D3A-4F6A-9115-F70A4B7142F2}"/>
    <cellStyle name="Normal 5 6 4 4 2" xfId="3010" xr:uid="{0F34DEA8-C5DA-4A61-96F8-6E1F62AF25B3}"/>
    <cellStyle name="Normal 5 6 4 4 3" xfId="3011" xr:uid="{695EA321-3A30-440A-9D2D-6475584E4E8F}"/>
    <cellStyle name="Normal 5 6 4 4 4" xfId="3012" xr:uid="{5C08B4AA-FC43-431B-8E5D-25C765ACE22B}"/>
    <cellStyle name="Normal 5 6 4 5" xfId="3013" xr:uid="{970D8567-ED45-4D5B-99B7-A6BA327A0B9C}"/>
    <cellStyle name="Normal 5 6 4 6" xfId="3014" xr:uid="{6DA7E767-09F2-4F92-A0E9-47FF5B8BCBD2}"/>
    <cellStyle name="Normal 5 6 4 7" xfId="3015" xr:uid="{A1875A65-D7D7-4AB8-93E1-FEF106B2418D}"/>
    <cellStyle name="Normal 5 6 5" xfId="313" xr:uid="{31FC22C2-0799-4E97-A391-50CB6562F32E}"/>
    <cellStyle name="Normal 5 6 5 2" xfId="589" xr:uid="{DA75461D-CF13-485D-802E-71C1D1859A8A}"/>
    <cellStyle name="Normal 5 6 5 2 2" xfId="1413" xr:uid="{18CAC856-B8B4-4AD5-97A3-570BB0B0AE5D}"/>
    <cellStyle name="Normal 5 6 5 2 3" xfId="3016" xr:uid="{9B2AA660-CF5C-40FF-8F43-0FFA97F1D1F8}"/>
    <cellStyle name="Normal 5 6 5 2 4" xfId="3017" xr:uid="{161227D1-8E87-4ECF-8B95-428516435B51}"/>
    <cellStyle name="Normal 5 6 5 3" xfId="1414" xr:uid="{DB5B0D1D-357E-48BF-A06A-4118F83005EF}"/>
    <cellStyle name="Normal 5 6 5 3 2" xfId="3018" xr:uid="{207FE259-0048-4648-B7D9-08C1FBDC84CA}"/>
    <cellStyle name="Normal 5 6 5 3 3" xfId="3019" xr:uid="{F05812CC-FB1E-41B5-8451-9BD33F903222}"/>
    <cellStyle name="Normal 5 6 5 3 4" xfId="3020" xr:uid="{43E39DAD-3A0C-4CEE-9243-212F2A65F979}"/>
    <cellStyle name="Normal 5 6 5 4" xfId="3021" xr:uid="{000BF060-59E3-459A-B94B-66AEF0669346}"/>
    <cellStyle name="Normal 5 6 5 5" xfId="3022" xr:uid="{390DACAD-FEA4-4B75-A132-DA0E28FE7826}"/>
    <cellStyle name="Normal 5 6 5 6" xfId="3023" xr:uid="{3A97E4AE-AF99-41C9-9C4C-4EFCF20F9742}"/>
    <cellStyle name="Normal 5 6 6" xfId="590" xr:uid="{E0CBEA9B-94CC-42E2-BB60-6C2677331711}"/>
    <cellStyle name="Normal 5 6 6 2" xfId="1415" xr:uid="{9403E1A4-37AB-4919-9366-AD55F12789C9}"/>
    <cellStyle name="Normal 5 6 6 2 2" xfId="3024" xr:uid="{943B89B5-71BE-41C3-832E-1F140B58F90E}"/>
    <cellStyle name="Normal 5 6 6 2 3" xfId="3025" xr:uid="{BA751C73-CCA7-43D2-83FF-124A3483B2FE}"/>
    <cellStyle name="Normal 5 6 6 2 4" xfId="3026" xr:uid="{4555BFA9-2F73-4763-A4CF-D8F654FE82E2}"/>
    <cellStyle name="Normal 5 6 6 3" xfId="3027" xr:uid="{CBA640BC-FB11-408A-92B3-2B4F45C08D8F}"/>
    <cellStyle name="Normal 5 6 6 4" xfId="3028" xr:uid="{8DDB08B8-53F7-4E2D-96C5-D011AE0CFB52}"/>
    <cellStyle name="Normal 5 6 6 5" xfId="3029" xr:uid="{4A80D461-2E11-483D-9DEC-C1D563525A3B}"/>
    <cellStyle name="Normal 5 6 7" xfId="1416" xr:uid="{5A234CC8-67E6-493B-A4EF-4F95619E3784}"/>
    <cellStyle name="Normal 5 6 7 2" xfId="3030" xr:uid="{BB2E082A-2783-4892-91F4-D18E5C7E6E54}"/>
    <cellStyle name="Normal 5 6 7 3" xfId="3031" xr:uid="{7CC93AA3-7D11-46AF-BA87-18A70C75D9A9}"/>
    <cellStyle name="Normal 5 6 7 4" xfId="3032" xr:uid="{2FDFE0D0-6AD7-49EC-876C-9923E68F2F07}"/>
    <cellStyle name="Normal 5 6 8" xfId="3033" xr:uid="{74AB1C6D-69C0-4A8F-8522-0F7CF58B1974}"/>
    <cellStyle name="Normal 5 6 8 2" xfId="3034" xr:uid="{3F1262EA-1292-43C3-9015-BF7BF05B82A2}"/>
    <cellStyle name="Normal 5 6 8 3" xfId="3035" xr:uid="{4F4848A2-79B4-448B-8E04-AE900F8AC718}"/>
    <cellStyle name="Normal 5 6 8 4" xfId="3036" xr:uid="{E3CAEBCB-8F81-4C48-8482-7FBF88890DE2}"/>
    <cellStyle name="Normal 5 6 9" xfId="3037" xr:uid="{75035548-FF67-4570-85B3-16C21BB96F75}"/>
    <cellStyle name="Normal 5 7" xfId="106" xr:uid="{4BB1EC52-E10F-4D6F-B0E8-3077115331BD}"/>
    <cellStyle name="Normal 5 7 2" xfId="107" xr:uid="{46F2697B-2969-4011-A5E3-955529F71947}"/>
    <cellStyle name="Normal 5 7 2 2" xfId="314" xr:uid="{AF259B34-E39B-4CAF-9A23-F3329D384676}"/>
    <cellStyle name="Normal 5 7 2 2 2" xfId="591" xr:uid="{2958E7D1-C068-429C-9A60-10C75042CBA9}"/>
    <cellStyle name="Normal 5 7 2 2 2 2" xfId="1417" xr:uid="{5D064A17-14AE-40E5-8814-FDAF9A6A561F}"/>
    <cellStyle name="Normal 5 7 2 2 2 3" xfId="3038" xr:uid="{C57194A2-04E3-4626-8856-2DF405D3CB47}"/>
    <cellStyle name="Normal 5 7 2 2 2 4" xfId="3039" xr:uid="{0EDFEEBC-9E9D-4561-9C5B-D60FAABDC228}"/>
    <cellStyle name="Normal 5 7 2 2 3" xfId="1418" xr:uid="{5C834C58-6FA6-469D-8C81-9AD8BC921CAB}"/>
    <cellStyle name="Normal 5 7 2 2 3 2" xfId="3040" xr:uid="{884BC916-6ED1-4C70-A986-918304B308E2}"/>
    <cellStyle name="Normal 5 7 2 2 3 3" xfId="3041" xr:uid="{53BD1D99-2887-4CA7-86C8-CC401F1D2FDA}"/>
    <cellStyle name="Normal 5 7 2 2 3 4" xfId="3042" xr:uid="{344E2F45-4FD9-44A4-88FF-EF73FC2B4F6D}"/>
    <cellStyle name="Normal 5 7 2 2 4" xfId="3043" xr:uid="{C957784D-3CA0-47CA-A870-2AD20986C7E4}"/>
    <cellStyle name="Normal 5 7 2 2 5" xfId="3044" xr:uid="{E2B10D61-7171-4536-83CD-6725D29A4458}"/>
    <cellStyle name="Normal 5 7 2 2 6" xfId="3045" xr:uid="{EB058B7F-F46F-4671-90EC-98405614B23B}"/>
    <cellStyle name="Normal 5 7 2 3" xfId="592" xr:uid="{BB634265-12B8-481B-B78C-A1CDD9D4A6F0}"/>
    <cellStyle name="Normal 5 7 2 3 2" xfId="1419" xr:uid="{9FE20A69-0AB8-476D-8C67-C39A1E4CA4A6}"/>
    <cellStyle name="Normal 5 7 2 3 2 2" xfId="3046" xr:uid="{0E7C4D4D-C5FA-4011-B780-427157FAC77C}"/>
    <cellStyle name="Normal 5 7 2 3 2 3" xfId="3047" xr:uid="{B3A9A321-3F7E-486B-8D0D-707FA804C30B}"/>
    <cellStyle name="Normal 5 7 2 3 2 4" xfId="3048" xr:uid="{6FF849F9-2800-4AE9-A839-1E90559D6497}"/>
    <cellStyle name="Normal 5 7 2 3 3" xfId="3049" xr:uid="{C562352B-F025-4312-8633-2A7493E8F482}"/>
    <cellStyle name="Normal 5 7 2 3 4" xfId="3050" xr:uid="{1D0D8C05-35BC-4732-A61A-75451C212E21}"/>
    <cellStyle name="Normal 5 7 2 3 5" xfId="3051" xr:uid="{091FAD2E-467D-4C05-96A1-F3B5AE6735F4}"/>
    <cellStyle name="Normal 5 7 2 4" xfId="1420" xr:uid="{83AA9BFC-1178-4A7D-8EE8-4805B28EFC78}"/>
    <cellStyle name="Normal 5 7 2 4 2" xfId="3052" xr:uid="{FF74F66C-FC93-429E-B07B-522837F3D8AF}"/>
    <cellStyle name="Normal 5 7 2 4 3" xfId="3053" xr:uid="{2CF2CE6F-37DA-42F7-8249-91C5E8BF3CE5}"/>
    <cellStyle name="Normal 5 7 2 4 4" xfId="3054" xr:uid="{FC7EB6FD-52FE-4FB9-8FA6-6AC747CE931A}"/>
    <cellStyle name="Normal 5 7 2 5" xfId="3055" xr:uid="{E19C9FA7-D2EF-4A84-9660-C66F9D902B56}"/>
    <cellStyle name="Normal 5 7 2 5 2" xfId="3056" xr:uid="{E76C56A5-3C6C-462D-B726-A147362C0017}"/>
    <cellStyle name="Normal 5 7 2 5 3" xfId="3057" xr:uid="{85C34C81-DA31-4836-BD1E-BF4CCDBC8424}"/>
    <cellStyle name="Normal 5 7 2 5 4" xfId="3058" xr:uid="{B13E2E1C-9036-4582-B752-F9F40124D70B}"/>
    <cellStyle name="Normal 5 7 2 6" xfId="3059" xr:uid="{83666D47-9285-4CF4-A278-CA8C7034309E}"/>
    <cellStyle name="Normal 5 7 2 7" xfId="3060" xr:uid="{C164320C-CFD4-47EC-9C8B-044227EDD20A}"/>
    <cellStyle name="Normal 5 7 2 8" xfId="3061" xr:uid="{185CA7E6-D37C-41A0-99E3-B1F5B2AE219C}"/>
    <cellStyle name="Normal 5 7 3" xfId="315" xr:uid="{A6259488-07EB-49D6-8B5E-24FC138732AA}"/>
    <cellStyle name="Normal 5 7 3 2" xfId="593" xr:uid="{F06E2B2F-AC4B-42CF-A3EB-04F55E79C0E2}"/>
    <cellStyle name="Normal 5 7 3 2 2" xfId="594" xr:uid="{C2295344-A943-4B83-B4AE-875560835AF2}"/>
    <cellStyle name="Normal 5 7 3 2 3" xfId="3062" xr:uid="{FD32C3AB-1C9A-4575-9434-A99FE69BBA27}"/>
    <cellStyle name="Normal 5 7 3 2 4" xfId="3063" xr:uid="{0765EF2F-A71C-49EE-8EB1-22EEEF3B206F}"/>
    <cellStyle name="Normal 5 7 3 3" xfId="595" xr:uid="{054B9D2A-A63D-45C8-A80C-2466A7C9F6A0}"/>
    <cellStyle name="Normal 5 7 3 3 2" xfId="3064" xr:uid="{DA3672D8-E5EA-412B-B818-544E73B838CF}"/>
    <cellStyle name="Normal 5 7 3 3 3" xfId="3065" xr:uid="{C7F5B760-CB43-42CD-AEA0-A3E28451B891}"/>
    <cellStyle name="Normal 5 7 3 3 4" xfId="3066" xr:uid="{2BF9E155-DAA3-44F3-9035-28681FCF72DF}"/>
    <cellStyle name="Normal 5 7 3 4" xfId="3067" xr:uid="{D809AF26-3045-4B85-8CD5-4128AAD4F215}"/>
    <cellStyle name="Normal 5 7 3 5" xfId="3068" xr:uid="{6C51BF53-1C62-48E6-85F5-4924FE7CA386}"/>
    <cellStyle name="Normal 5 7 3 6" xfId="3069" xr:uid="{2485E4E9-A3B3-4CF7-A952-BD9B483B2E06}"/>
    <cellStyle name="Normal 5 7 4" xfId="316" xr:uid="{A1C3E6F5-7DE6-45F1-9AB0-9DA0BBAC9530}"/>
    <cellStyle name="Normal 5 7 4 2" xfId="596" xr:uid="{60C6C7E2-71D2-4A13-9BDA-0BAB3A27E819}"/>
    <cellStyle name="Normal 5 7 4 2 2" xfId="3070" xr:uid="{5CEDCE20-2AA5-4AC1-AD3B-0DF31E8A3723}"/>
    <cellStyle name="Normal 5 7 4 2 3" xfId="3071" xr:uid="{5DBED2BD-64C5-4C0F-92D6-08DBA0046CB2}"/>
    <cellStyle name="Normal 5 7 4 2 4" xfId="3072" xr:uid="{01F81BE3-883D-49A8-909E-A37AAFD9A2D5}"/>
    <cellStyle name="Normal 5 7 4 3" xfId="3073" xr:uid="{0588EF95-8159-43C7-B521-53D36D860802}"/>
    <cellStyle name="Normal 5 7 4 4" xfId="3074" xr:uid="{7197A982-9363-4080-B7FB-1E88303988F0}"/>
    <cellStyle name="Normal 5 7 4 5" xfId="3075" xr:uid="{623C2E58-FC0C-430B-9234-B0B28CE852BB}"/>
    <cellStyle name="Normal 5 7 5" xfId="597" xr:uid="{FE914D26-F3B2-42DA-A4BF-DB5F1F39210B}"/>
    <cellStyle name="Normal 5 7 5 2" xfId="3076" xr:uid="{4DC4DBC3-BC44-4E14-90DD-2791DFE3CD8E}"/>
    <cellStyle name="Normal 5 7 5 3" xfId="3077" xr:uid="{4CDACB23-78CF-41FE-96AE-E6F1269C5FB7}"/>
    <cellStyle name="Normal 5 7 5 4" xfId="3078" xr:uid="{4E1EE876-F75D-4CB2-85F4-974314BC094B}"/>
    <cellStyle name="Normal 5 7 6" xfId="3079" xr:uid="{67714291-4DFE-4E6E-B036-0000D32D1884}"/>
    <cellStyle name="Normal 5 7 6 2" xfId="3080" xr:uid="{27A0CA3D-9DD0-4B13-9287-4241A7CBBE4F}"/>
    <cellStyle name="Normal 5 7 6 3" xfId="3081" xr:uid="{93CD1E88-9CC0-4B95-9E10-510887B2AEA4}"/>
    <cellStyle name="Normal 5 7 6 4" xfId="3082" xr:uid="{6C460873-136C-43DB-8D58-B9BD8C4AC014}"/>
    <cellStyle name="Normal 5 7 7" xfId="3083" xr:uid="{15A34B8D-889D-4BFF-B86F-D1894AA7040B}"/>
    <cellStyle name="Normal 5 7 8" xfId="3084" xr:uid="{71F86DF1-F80C-4B88-B35C-0D9966D99445}"/>
    <cellStyle name="Normal 5 7 9" xfId="3085" xr:uid="{12A6D2FE-6D7A-4D2E-A3BB-55897E10A358}"/>
    <cellStyle name="Normal 5 8" xfId="108" xr:uid="{B7DC314F-0B1F-4D5D-B6C9-51692838E2C2}"/>
    <cellStyle name="Normal 5 8 2" xfId="317" xr:uid="{054CD4F4-F329-4B8F-A7A0-534B7AD7A42F}"/>
    <cellStyle name="Normal 5 8 2 2" xfId="598" xr:uid="{2244E784-A580-4EE3-8E1A-EA7AB75CA1F0}"/>
    <cellStyle name="Normal 5 8 2 2 2" xfId="1421" xr:uid="{3631B659-44F0-41AA-B9C8-09611FAB8372}"/>
    <cellStyle name="Normal 5 8 2 2 2 2" xfId="1422" xr:uid="{8C30B09C-0716-414E-8790-08EAC678140C}"/>
    <cellStyle name="Normal 5 8 2 2 3" xfId="1423" xr:uid="{26AF7011-0989-43C5-BE58-CBF9D4119FA0}"/>
    <cellStyle name="Normal 5 8 2 2 3 2" xfId="6406" xr:uid="{3ACF5481-4FBB-4FF0-8B22-CE919BE5B0C3}"/>
    <cellStyle name="Normal 5 8 2 2 4" xfId="3086" xr:uid="{DB2311D4-87F0-4C81-B3A8-27EDFFB8DCAE}"/>
    <cellStyle name="Normal 5 8 2 3" xfId="1424" xr:uid="{FAE3FCF1-938F-4A36-8E04-874A01E3DBB1}"/>
    <cellStyle name="Normal 5 8 2 3 2" xfId="1425" xr:uid="{9488C567-185C-480C-A240-5194835D7DAF}"/>
    <cellStyle name="Normal 5 8 2 3 3" xfId="3087" xr:uid="{7A38BBD4-5070-4939-8750-66DFD7A34F41}"/>
    <cellStyle name="Normal 5 8 2 3 4" xfId="3088" xr:uid="{9352936C-5252-4926-AABD-07E96192D6D1}"/>
    <cellStyle name="Normal 5 8 2 4" xfId="1426" xr:uid="{58B68DA7-10CF-462E-8190-E52A5A1E8480}"/>
    <cellStyle name="Normal 5 8 2 4 2" xfId="6407" xr:uid="{48098A53-8F69-4F15-AB9F-9A562346AE56}"/>
    <cellStyle name="Normal 5 8 2 5" xfId="3089" xr:uid="{CE78E012-9B5D-4C53-9390-2C65EB4D4089}"/>
    <cellStyle name="Normal 5 8 2 6" xfId="3090" xr:uid="{E3032EF2-9C45-40E0-852E-85A1AA11B4DC}"/>
    <cellStyle name="Normal 5 8 3" xfId="599" xr:uid="{72F32761-C8EA-47EE-82EE-A2847E595866}"/>
    <cellStyle name="Normal 5 8 3 2" xfId="1427" xr:uid="{3EB0EAF2-3774-407F-A894-F7FF3719C0BC}"/>
    <cellStyle name="Normal 5 8 3 2 2" xfId="1428" xr:uid="{9AC78C4C-42BD-43D9-AC9A-0032C52B371B}"/>
    <cellStyle name="Normal 5 8 3 2 3" xfId="3091" xr:uid="{5F18D616-6BF9-4798-BAB3-E21233858F4A}"/>
    <cellStyle name="Normal 5 8 3 2 4" xfId="3092" xr:uid="{8C63EE22-3A09-4F23-89F0-6367616D4AAA}"/>
    <cellStyle name="Normal 5 8 3 3" xfId="1429" xr:uid="{F732CACB-253A-493A-9137-85D900DDC643}"/>
    <cellStyle name="Normal 5 8 3 3 2" xfId="6408" xr:uid="{282E92E2-1D1D-48B0-8094-D8DA8BA34FAF}"/>
    <cellStyle name="Normal 5 8 3 4" xfId="3093" xr:uid="{FFFCCD43-B483-42F3-9FDB-07695BEBDB6F}"/>
    <cellStyle name="Normal 5 8 3 5" xfId="3094" xr:uid="{682EFD2D-D8C2-4ED0-A9DD-F7E18AA5020C}"/>
    <cellStyle name="Normal 5 8 4" xfId="1430" xr:uid="{69DC73F0-3A7C-4266-8D5F-4E313B4282C4}"/>
    <cellStyle name="Normal 5 8 4 2" xfId="1431" xr:uid="{5A86E7E1-9E84-4398-A456-94FE570FCCD1}"/>
    <cellStyle name="Normal 5 8 4 3" xfId="3095" xr:uid="{36E24775-5233-46EB-BCC4-E33648494B9C}"/>
    <cellStyle name="Normal 5 8 4 4" xfId="3096" xr:uid="{E34DE371-3735-432F-9C80-F56D4CC12E8E}"/>
    <cellStyle name="Normal 5 8 5" xfId="1432" xr:uid="{0D994F35-31DE-47AF-AD5F-74E137E0CA61}"/>
    <cellStyle name="Normal 5 8 5 2" xfId="3097" xr:uid="{56C708D1-0AEB-4723-9A89-3B9904A17A27}"/>
    <cellStyle name="Normal 5 8 5 3" xfId="3098" xr:uid="{3C892142-5E14-4D6C-BBBC-9F46CDF21AA3}"/>
    <cellStyle name="Normal 5 8 5 4" xfId="3099" xr:uid="{33A9435D-E3E3-4AF2-B943-737B0A392AD1}"/>
    <cellStyle name="Normal 5 8 6" xfId="3100" xr:uid="{7A9C0D58-387D-4D65-8ED8-C514BA8F018D}"/>
    <cellStyle name="Normal 5 8 7" xfId="3101" xr:uid="{B445F4FC-3A14-43F5-8315-641CB15C65A2}"/>
    <cellStyle name="Normal 5 8 8" xfId="3102" xr:uid="{D22A78BE-4616-43C2-AD75-0FCF3F6166DC}"/>
    <cellStyle name="Normal 5 9" xfId="318" xr:uid="{30518AA9-8DC5-424E-88C3-133D0C2AC731}"/>
    <cellStyle name="Normal 5 9 2" xfId="600" xr:uid="{3B7C6469-A143-4957-A718-51485290F733}"/>
    <cellStyle name="Normal 5 9 2 2" xfId="601" xr:uid="{C2B5765B-1D3F-409B-B81A-D71C8DD9628C}"/>
    <cellStyle name="Normal 5 9 2 2 2" xfId="1433" xr:uid="{CE151B90-CFBE-4F30-A021-98A3F5027448}"/>
    <cellStyle name="Normal 5 9 2 2 3" xfId="3103" xr:uid="{814F2BD6-B777-4B59-85A1-7402559A8ADC}"/>
    <cellStyle name="Normal 5 9 2 2 4" xfId="3104" xr:uid="{317B40F4-BE65-4E60-AA49-9D53BD95E70E}"/>
    <cellStyle name="Normal 5 9 2 3" xfId="1434" xr:uid="{38395798-BF16-4DD8-A8A8-3E28A2B8AB98}"/>
    <cellStyle name="Normal 5 9 2 3 2" xfId="6409" xr:uid="{227709CB-8F89-4435-9F6E-9456A70CD164}"/>
    <cellStyle name="Normal 5 9 2 4" xfId="3105" xr:uid="{BDF10A6A-739E-4C2F-8137-3A6EAA323E27}"/>
    <cellStyle name="Normal 5 9 2 5" xfId="3106" xr:uid="{7E7295D5-ED47-48B5-9ADB-25DF93781718}"/>
    <cellStyle name="Normal 5 9 3" xfId="602" xr:uid="{45552537-2DF6-433F-8AAB-4F65A2B4A9C7}"/>
    <cellStyle name="Normal 5 9 3 2" xfId="1435" xr:uid="{DAB23105-FF7B-457C-9B98-27AFB0180CC9}"/>
    <cellStyle name="Normal 5 9 3 3" xfId="3107" xr:uid="{38F42AF4-B2F3-4005-AC31-0E10EDA0D439}"/>
    <cellStyle name="Normal 5 9 3 4" xfId="3108" xr:uid="{8C7D9003-ADF0-45B7-85F6-4D6A5D73EC2D}"/>
    <cellStyle name="Normal 5 9 4" xfId="1436" xr:uid="{37941AE1-8D31-421C-9546-74DE4CDDEA9D}"/>
    <cellStyle name="Normal 5 9 4 2" xfId="3109" xr:uid="{0826C23E-15C0-4458-BF39-0A03D358C4E2}"/>
    <cellStyle name="Normal 5 9 4 3" xfId="3110" xr:uid="{858B36CC-B0D5-4930-BE92-3157449A83C5}"/>
    <cellStyle name="Normal 5 9 4 4" xfId="3111" xr:uid="{B94AFB89-7B42-43A1-8294-1DDF89D48B26}"/>
    <cellStyle name="Normal 5 9 5" xfId="3112" xr:uid="{D808C507-7480-44CD-98FC-ECD3DFD840B6}"/>
    <cellStyle name="Normal 5 9 6" xfId="3113" xr:uid="{363FE663-2EDA-4084-A9FC-A596A227B845}"/>
    <cellStyle name="Normal 5 9 7" xfId="3114" xr:uid="{EF9C3949-86ED-423D-8DE0-2EB0C9376FC8}"/>
    <cellStyle name="Normal 6" xfId="109" xr:uid="{86DD2207-1445-458B-A71C-DB5DE2A6CAEA}"/>
    <cellStyle name="Normal 6 10" xfId="319" xr:uid="{96455F9E-A33A-47AA-8678-5AC7F5A10E0C}"/>
    <cellStyle name="Normal 6 10 2" xfId="1437" xr:uid="{3038CDA3-B413-4E1F-9C35-98BEA56E7F4C}"/>
    <cellStyle name="Normal 6 10 2 2" xfId="3115" xr:uid="{33904121-4781-40CF-B46C-FD8516D54900}"/>
    <cellStyle name="Normal 6 10 2 2 2" xfId="4588" xr:uid="{AB8B91E7-FCC7-41F6-9608-1A6ABC1C80ED}"/>
    <cellStyle name="Normal 6 10 2 3" xfId="3116" xr:uid="{6F361ECE-4EC2-460C-8901-80F0478CB7CA}"/>
    <cellStyle name="Normal 6 10 2 4" xfId="3117" xr:uid="{07227646-2E46-4718-BA03-2F4AB9243589}"/>
    <cellStyle name="Normal 6 10 3" xfId="3118" xr:uid="{2A4E0211-D64E-4530-A061-37FDA4785B6D}"/>
    <cellStyle name="Normal 6 10 4" xfId="3119" xr:uid="{577EDCAE-2847-4823-A89B-1A1AAF13D12B}"/>
    <cellStyle name="Normal 6 10 5" xfId="3120" xr:uid="{59181427-9DB3-48E1-B936-EECEB7468DCF}"/>
    <cellStyle name="Normal 6 11" xfId="1438" xr:uid="{2662963F-7A03-4E93-BB5B-07687955C145}"/>
    <cellStyle name="Normal 6 11 2" xfId="3121" xr:uid="{48802A2E-2473-4A40-AD7C-B25C339BDCD9}"/>
    <cellStyle name="Normal 6 11 3" xfId="3122" xr:uid="{927EBBF3-C9F0-46C4-BA1E-BD800819555B}"/>
    <cellStyle name="Normal 6 11 4" xfId="3123" xr:uid="{235EE2EA-4B59-443C-90FF-60F2EEC89AE9}"/>
    <cellStyle name="Normal 6 12" xfId="902" xr:uid="{B300FF7D-160A-4D67-866C-CBA3AA7BDFEA}"/>
    <cellStyle name="Normal 6 12 2" xfId="3124" xr:uid="{5178B50A-E80F-432A-8BEE-93C30A48891F}"/>
    <cellStyle name="Normal 6 12 3" xfId="3125" xr:uid="{02057134-BCFF-4A8B-AD50-EC5AF69330E5}"/>
    <cellStyle name="Normal 6 12 4" xfId="3126" xr:uid="{B8C36387-50C4-4C7C-81F2-8B99D4E0D57B}"/>
    <cellStyle name="Normal 6 13" xfId="899" xr:uid="{DC48C0C8-DC37-431F-B2D5-8555454087EF}"/>
    <cellStyle name="Normal 6 13 2" xfId="3128" xr:uid="{808364B6-D4ED-4D7A-99E9-B9BA90C57BFA}"/>
    <cellStyle name="Normal 6 13 3" xfId="4315" xr:uid="{4E470F43-3EDC-463A-91FD-1192A0D61897}"/>
    <cellStyle name="Normal 6 13 3 2" xfId="6851" xr:uid="{16599D0D-29E7-4329-92ED-1473AEEE38DB}"/>
    <cellStyle name="Normal 6 13 4" xfId="3127" xr:uid="{AA331438-6010-466B-8241-5A73CC20F10C}"/>
    <cellStyle name="Normal 6 13 5" xfId="5319" xr:uid="{85899938-195B-47B3-9FC4-1AD5BA9E0B2D}"/>
    <cellStyle name="Normal 6 14" xfId="3129" xr:uid="{1D9A78F3-075B-4B4C-BB1F-E90F85060F19}"/>
    <cellStyle name="Normal 6 15" xfId="3130" xr:uid="{4835373A-1F9A-422F-B17B-EE710B77C191}"/>
    <cellStyle name="Normal 6 16" xfId="3131" xr:uid="{2B49744B-7CAA-4A6B-9423-55299C474CE1}"/>
    <cellStyle name="Normal 6 2" xfId="110" xr:uid="{3D3EF799-69E3-4FF8-8561-EF4552D33E08}"/>
    <cellStyle name="Normal 6 2 2" xfId="320" xr:uid="{5BE8F067-B4C3-4F01-8A55-E363FD073CAD}"/>
    <cellStyle name="Normal 6 2 2 2" xfId="4671" xr:uid="{E09ED880-C730-4365-B8EB-78D5E738859E}"/>
    <cellStyle name="Normal 6 2 2 2 2" xfId="5725" xr:uid="{EA550812-F139-4B6C-8A4C-E66D5D42E56D}"/>
    <cellStyle name="Normal 6 2 2 3" xfId="5553" xr:uid="{DBDC8AF0-9C01-4687-BEBE-07161D65B8FA}"/>
    <cellStyle name="Normal 6 2 3" xfId="4560" xr:uid="{E4AA702E-5E12-4C96-A90D-274A6A55ED6C}"/>
    <cellStyle name="Normal 6 2 3 2" xfId="5440" xr:uid="{1BE5B78D-A82D-4C1F-957C-2A30036738A6}"/>
    <cellStyle name="Normal 6 2 3 2 2" xfId="5785" xr:uid="{558B634B-C512-49A5-A5C2-A81E266956C0}"/>
    <cellStyle name="Normal 6 2 3 3" xfId="5612" xr:uid="{37145F7A-D265-49B7-8A0D-1574322418D0}"/>
    <cellStyle name="Normal 6 2 4" xfId="5392" xr:uid="{EF90E45B-128B-4DD8-B1D7-29822C226C03}"/>
    <cellStyle name="Normal 6 2 4 2" xfId="5667" xr:uid="{00BF5E68-74F1-4873-8B55-AFE038281734}"/>
    <cellStyle name="Normal 6 2 5" xfId="5495" xr:uid="{87748F15-E6B7-47F3-BA97-D01A73694AFE}"/>
    <cellStyle name="Normal 6 3" xfId="111" xr:uid="{091A7EBA-8C37-412B-9979-9FBF2A5197D3}"/>
    <cellStyle name="Normal 6 3 10" xfId="3132" xr:uid="{66B85950-9621-4844-AA08-30110B80E760}"/>
    <cellStyle name="Normal 6 3 11" xfId="3133" xr:uid="{BB02332A-137B-4B85-B3CD-308143EBFE97}"/>
    <cellStyle name="Normal 6 3 2" xfId="112" xr:uid="{463CC84B-EFAA-4CA2-B559-AA6AC54B5E6C}"/>
    <cellStyle name="Normal 6 3 2 2" xfId="113" xr:uid="{DA0EB945-94AE-4F31-A34A-BF819A6666A7}"/>
    <cellStyle name="Normal 6 3 2 2 2" xfId="321" xr:uid="{1F8A8454-2888-4B3F-AFB9-090A3C37BAE2}"/>
    <cellStyle name="Normal 6 3 2 2 2 2" xfId="603" xr:uid="{6783E210-1293-4153-8786-851B52147CF5}"/>
    <cellStyle name="Normal 6 3 2 2 2 2 2" xfId="604" xr:uid="{1FDF874B-243F-424F-9E48-69EE11F3EABD}"/>
    <cellStyle name="Normal 6 3 2 2 2 2 2 2" xfId="1439" xr:uid="{6522220E-6ACD-4747-A3FC-E9C9D82432F1}"/>
    <cellStyle name="Normal 6 3 2 2 2 2 2 2 2" xfId="1440" xr:uid="{EA7FE120-4EA7-4B94-B28D-5470DF3C9F84}"/>
    <cellStyle name="Normal 6 3 2 2 2 2 2 3" xfId="1441" xr:uid="{E7D4696D-F00A-44FB-868F-C3BAA37BDE5C}"/>
    <cellStyle name="Normal 6 3 2 2 2 2 2 3 2" xfId="6410" xr:uid="{8A339684-E586-493C-A2F7-BAF210650F9B}"/>
    <cellStyle name="Normal 6 3 2 2 2 2 2 4" xfId="6411" xr:uid="{DA921C39-173F-44F9-B1BD-847287AA98DE}"/>
    <cellStyle name="Normal 6 3 2 2 2 2 3" xfId="1442" xr:uid="{B3E4B570-DC48-4380-A0AF-4EFE4F4FF6C8}"/>
    <cellStyle name="Normal 6 3 2 2 2 2 3 2" xfId="1443" xr:uid="{61D5CD19-CD46-498C-8074-D93AE8396AF5}"/>
    <cellStyle name="Normal 6 3 2 2 2 2 4" xfId="1444" xr:uid="{E6781A9D-0CE5-4085-AF72-BA6E384E3399}"/>
    <cellStyle name="Normal 6 3 2 2 2 2 4 2" xfId="6412" xr:uid="{602DB65E-8949-4E9F-A277-4A50C082BA72}"/>
    <cellStyle name="Normal 6 3 2 2 2 2 5" xfId="6413" xr:uid="{EB46ACD0-9AA1-4911-9E0D-9209B9D6878A}"/>
    <cellStyle name="Normal 6 3 2 2 2 3" xfId="605" xr:uid="{29B88666-F041-4060-A7A2-0F17046F6CA1}"/>
    <cellStyle name="Normal 6 3 2 2 2 3 2" xfId="1445" xr:uid="{A4BB743E-61E5-4100-8B6D-2DE14F2C9B9F}"/>
    <cellStyle name="Normal 6 3 2 2 2 3 2 2" xfId="1446" xr:uid="{116DBA41-C77D-485E-85D4-9DE85328097B}"/>
    <cellStyle name="Normal 6 3 2 2 2 3 3" xfId="1447" xr:uid="{8E2BC458-B232-4E27-A1DF-6A2AB0DC024E}"/>
    <cellStyle name="Normal 6 3 2 2 2 3 3 2" xfId="6414" xr:uid="{B5FD7BC2-9E22-4441-B64C-9BF020FE8F3D}"/>
    <cellStyle name="Normal 6 3 2 2 2 3 4" xfId="3134" xr:uid="{64D37686-2635-40C6-98D3-8933BD838CE6}"/>
    <cellStyle name="Normal 6 3 2 2 2 4" xfId="1448" xr:uid="{8F854DAB-30BE-4FA3-A914-B008EBAEB986}"/>
    <cellStyle name="Normal 6 3 2 2 2 4 2" xfId="1449" xr:uid="{2D23958F-893B-4D8B-AFA8-C14D92BD870B}"/>
    <cellStyle name="Normal 6 3 2 2 2 5" xfId="1450" xr:uid="{2E47C964-281B-4929-899A-0F800C8489B0}"/>
    <cellStyle name="Normal 6 3 2 2 2 5 2" xfId="6415" xr:uid="{F743E037-69E5-42C7-9A7A-305D29E5F779}"/>
    <cellStyle name="Normal 6 3 2 2 2 6" xfId="3135" xr:uid="{6C54B684-1B8C-4A2C-9D5E-FC7E350C7D97}"/>
    <cellStyle name="Normal 6 3 2 2 3" xfId="322" xr:uid="{DF7969A7-D48D-489D-8286-4F5AD903610C}"/>
    <cellStyle name="Normal 6 3 2 2 3 2" xfId="606" xr:uid="{9B70F5AD-9D1D-4FFE-98CF-0739EC1847D3}"/>
    <cellStyle name="Normal 6 3 2 2 3 2 2" xfId="607" xr:uid="{5198AB11-6042-42E5-9DC6-01780A9D295B}"/>
    <cellStyle name="Normal 6 3 2 2 3 2 2 2" xfId="1451" xr:uid="{A3EA6AA4-50F6-4DD4-B911-472D95E21578}"/>
    <cellStyle name="Normal 6 3 2 2 3 2 2 2 2" xfId="1452" xr:uid="{C95DC88C-65A1-4F14-9F4B-91017F23B032}"/>
    <cellStyle name="Normal 6 3 2 2 3 2 2 3" xfId="1453" xr:uid="{DF56A219-5153-44FD-9CA4-D53893F6FF44}"/>
    <cellStyle name="Normal 6 3 2 2 3 2 2 3 2" xfId="6416" xr:uid="{629DEA81-09BD-4468-A047-FCB99808B238}"/>
    <cellStyle name="Normal 6 3 2 2 3 2 2 4" xfId="6417" xr:uid="{91B282BB-899B-4F52-929B-54C96A55062B}"/>
    <cellStyle name="Normal 6 3 2 2 3 2 3" xfId="1454" xr:uid="{C9D4B7C4-936A-43D0-80B3-5D717DB875BD}"/>
    <cellStyle name="Normal 6 3 2 2 3 2 3 2" xfId="1455" xr:uid="{00B6F77C-0737-4A66-B877-9999EE35E4DD}"/>
    <cellStyle name="Normal 6 3 2 2 3 2 4" xfId="1456" xr:uid="{95E22C13-CBE3-4270-9F68-6F5A97CF6ED2}"/>
    <cellStyle name="Normal 6 3 2 2 3 2 4 2" xfId="6418" xr:uid="{6F5D65F2-8320-43AF-B4C2-7F81F2956905}"/>
    <cellStyle name="Normal 6 3 2 2 3 2 5" xfId="6419" xr:uid="{2DC6AB47-E050-476F-A267-28126C4BB31D}"/>
    <cellStyle name="Normal 6 3 2 2 3 3" xfId="608" xr:uid="{5F8BC6D2-7573-431E-A55C-C84A9A88AA2F}"/>
    <cellStyle name="Normal 6 3 2 2 3 3 2" xfId="1457" xr:uid="{496E4565-5F82-4793-8193-26CDDBDE15D6}"/>
    <cellStyle name="Normal 6 3 2 2 3 3 2 2" xfId="1458" xr:uid="{8A63BCD6-E438-4F92-9644-5BEBE1EEE212}"/>
    <cellStyle name="Normal 6 3 2 2 3 3 3" xfId="1459" xr:uid="{A502D191-8B94-4D85-94B3-82F36694326A}"/>
    <cellStyle name="Normal 6 3 2 2 3 3 3 2" xfId="6420" xr:uid="{A9585A13-8027-4792-A207-CE3C63A8FCB1}"/>
    <cellStyle name="Normal 6 3 2 2 3 3 4" xfId="6421" xr:uid="{81C51A08-25FE-4E1C-8BE0-A8D039F8BCE1}"/>
    <cellStyle name="Normal 6 3 2 2 3 4" xfId="1460" xr:uid="{870AE030-6C51-4FBB-989F-90E6AC05485A}"/>
    <cellStyle name="Normal 6 3 2 2 3 4 2" xfId="1461" xr:uid="{F047B6BB-451B-4591-BC95-402BD3CD5813}"/>
    <cellStyle name="Normal 6 3 2 2 3 5" xfId="1462" xr:uid="{2F1D8E36-6C44-4130-9A94-45BE0CCC12BF}"/>
    <cellStyle name="Normal 6 3 2 2 3 5 2" xfId="6422" xr:uid="{292BD8C1-2376-4ACB-BCD9-80D3BA0145CF}"/>
    <cellStyle name="Normal 6 3 2 2 3 6" xfId="6423" xr:uid="{DCBC8C5B-6E48-4AE7-BBBD-07F2A0B6000C}"/>
    <cellStyle name="Normal 6 3 2 2 4" xfId="609" xr:uid="{0E72A7A7-252D-47FD-90E4-42718912FDB9}"/>
    <cellStyle name="Normal 6 3 2 2 4 2" xfId="610" xr:uid="{B0BD85B5-374A-49F1-8CE1-2A805B9D7FBF}"/>
    <cellStyle name="Normal 6 3 2 2 4 2 2" xfId="1463" xr:uid="{E8377201-DF44-459F-B7F5-520E718AEF59}"/>
    <cellStyle name="Normal 6 3 2 2 4 2 2 2" xfId="1464" xr:uid="{C5CD60BF-8BB6-49B6-87C4-82DBB4A8C8B4}"/>
    <cellStyle name="Normal 6 3 2 2 4 2 3" xfId="1465" xr:uid="{9CEC1AC8-1CCB-4BF8-8D90-29CD4921CABD}"/>
    <cellStyle name="Normal 6 3 2 2 4 2 3 2" xfId="6424" xr:uid="{0E7A6C1D-5C56-4EC1-85F1-80F4585EB95F}"/>
    <cellStyle name="Normal 6 3 2 2 4 2 4" xfId="6425" xr:uid="{8090C814-10A8-4D12-8E14-77050CA40429}"/>
    <cellStyle name="Normal 6 3 2 2 4 3" xfId="1466" xr:uid="{68B9BDD4-B4BB-4010-8EFB-57D591997A25}"/>
    <cellStyle name="Normal 6 3 2 2 4 3 2" xfId="1467" xr:uid="{F49C4DE2-0E84-476A-96D1-63770B653BE9}"/>
    <cellStyle name="Normal 6 3 2 2 4 4" xfId="1468" xr:uid="{DC191873-4D15-4712-B232-C2B4A0CF9058}"/>
    <cellStyle name="Normal 6 3 2 2 4 4 2" xfId="6426" xr:uid="{1162B421-F813-41D2-84A3-EE2AEBE408B7}"/>
    <cellStyle name="Normal 6 3 2 2 4 5" xfId="6427" xr:uid="{594AF027-EA89-4DD3-BFC6-37026755EEDE}"/>
    <cellStyle name="Normal 6 3 2 2 5" xfId="611" xr:uid="{E4DB5B28-7F23-47AB-9F71-A1287414C81A}"/>
    <cellStyle name="Normal 6 3 2 2 5 2" xfId="1469" xr:uid="{277CB96C-1654-4F49-9F89-F8753B4652F9}"/>
    <cellStyle name="Normal 6 3 2 2 5 2 2" xfId="1470" xr:uid="{E4C31ABA-3131-4D2D-B939-6E9FB38670E4}"/>
    <cellStyle name="Normal 6 3 2 2 5 3" xfId="1471" xr:uid="{7C29DAFD-646E-47D2-B148-A1FF81A46E0F}"/>
    <cellStyle name="Normal 6 3 2 2 5 3 2" xfId="6428" xr:uid="{01C32C2F-B6E7-4723-86DA-3E5B817C89DD}"/>
    <cellStyle name="Normal 6 3 2 2 5 4" xfId="3136" xr:uid="{29A3BB47-0444-479B-899C-B748F7024457}"/>
    <cellStyle name="Normal 6 3 2 2 6" xfId="1472" xr:uid="{D0431AF3-3C69-4D00-A52E-120F0F38E79A}"/>
    <cellStyle name="Normal 6 3 2 2 6 2" xfId="1473" xr:uid="{6C5508D9-47A2-4A5E-BE98-A3BD05528A8C}"/>
    <cellStyle name="Normal 6 3 2 2 7" xfId="1474" xr:uid="{E486B186-3B3E-4BE4-98AD-3C8295A3F559}"/>
    <cellStyle name="Normal 6 3 2 2 7 2" xfId="6429" xr:uid="{63C03F47-96F9-48B4-B970-6F977B7806EB}"/>
    <cellStyle name="Normal 6 3 2 2 8" xfId="3137" xr:uid="{5F026AE2-F207-498F-88BC-0B6150AB6A0D}"/>
    <cellStyle name="Normal 6 3 2 3" xfId="323" xr:uid="{335E2D9E-E982-4D6C-8B4A-4B381B3EA746}"/>
    <cellStyle name="Normal 6 3 2 3 2" xfId="612" xr:uid="{5DC79FB1-D5D0-4024-85A4-C53B69036776}"/>
    <cellStyle name="Normal 6 3 2 3 2 2" xfId="613" xr:uid="{EA6BE582-DD9D-4204-BA77-49C981236501}"/>
    <cellStyle name="Normal 6 3 2 3 2 2 2" xfId="1475" xr:uid="{64D06BBB-6AE2-449D-B096-EABCDF05CA3E}"/>
    <cellStyle name="Normal 6 3 2 3 2 2 2 2" xfId="1476" xr:uid="{ACC005B1-5EB3-488B-A191-0A803D9F962E}"/>
    <cellStyle name="Normal 6 3 2 3 2 2 3" xfId="1477" xr:uid="{447D05EA-93AF-4DD4-8E81-523AC2861117}"/>
    <cellStyle name="Normal 6 3 2 3 2 2 3 2" xfId="6430" xr:uid="{4358F827-2B19-45B5-BDA6-3147C7F2A3A8}"/>
    <cellStyle name="Normal 6 3 2 3 2 2 4" xfId="6431" xr:uid="{E6F00418-D7D4-4EB0-B3B6-2C024CDD3D20}"/>
    <cellStyle name="Normal 6 3 2 3 2 3" xfId="1478" xr:uid="{4513AADB-E54A-4E69-9C38-95F5A7C72583}"/>
    <cellStyle name="Normal 6 3 2 3 2 3 2" xfId="1479" xr:uid="{B0C6B58C-2693-44C1-92AC-222B4025F6F2}"/>
    <cellStyle name="Normal 6 3 2 3 2 4" xfId="1480" xr:uid="{A676B340-BD3D-407F-928E-9A0EE0C453E4}"/>
    <cellStyle name="Normal 6 3 2 3 2 4 2" xfId="6432" xr:uid="{5BEDB093-9EB1-4336-9947-948A0A470295}"/>
    <cellStyle name="Normal 6 3 2 3 2 5" xfId="6433" xr:uid="{7FF7F934-0A65-44C9-BD64-E743E7A34A3B}"/>
    <cellStyle name="Normal 6 3 2 3 3" xfId="614" xr:uid="{EBF65C8D-A5FB-4179-8363-F020FCAC0F4E}"/>
    <cellStyle name="Normal 6 3 2 3 3 2" xfId="1481" xr:uid="{B71F7CFC-2771-410E-89CD-AFAFB8BA28FF}"/>
    <cellStyle name="Normal 6 3 2 3 3 2 2" xfId="1482" xr:uid="{9EFE55DC-DAA9-47D5-AF37-13B3BAFD6B4C}"/>
    <cellStyle name="Normal 6 3 2 3 3 3" xfId="1483" xr:uid="{C9D1E9F6-3C3E-4584-8D41-47E910367A39}"/>
    <cellStyle name="Normal 6 3 2 3 3 3 2" xfId="6434" xr:uid="{67EC51DE-1C31-4964-8E87-C5CC508A374A}"/>
    <cellStyle name="Normal 6 3 2 3 3 4" xfId="3138" xr:uid="{C3A59763-5150-409C-B0DA-F2C2B8B47CC2}"/>
    <cellStyle name="Normal 6 3 2 3 4" xfId="1484" xr:uid="{FB892D7F-767B-4538-909E-8C961052528E}"/>
    <cellStyle name="Normal 6 3 2 3 4 2" xfId="1485" xr:uid="{38A823B4-2146-4E15-9932-43E5B9BD28CB}"/>
    <cellStyle name="Normal 6 3 2 3 5" xfId="1486" xr:uid="{70A540F7-51F9-42A2-AE14-D9DF6AA94985}"/>
    <cellStyle name="Normal 6 3 2 3 5 2" xfId="6435" xr:uid="{DE42DB83-03F5-4F98-8A69-E73C6C262013}"/>
    <cellStyle name="Normal 6 3 2 3 6" xfId="3139" xr:uid="{4C5291D1-88BE-4D30-B090-3065E172B0C7}"/>
    <cellStyle name="Normal 6 3 2 4" xfId="324" xr:uid="{451D15AD-47C4-4C7F-851B-27DB1D471265}"/>
    <cellStyle name="Normal 6 3 2 4 2" xfId="615" xr:uid="{838DB107-3FEE-4D1B-9BB8-50997D256C32}"/>
    <cellStyle name="Normal 6 3 2 4 2 2" xfId="616" xr:uid="{B7D4FE1C-7FA1-4E92-B6BF-995B4E4553C6}"/>
    <cellStyle name="Normal 6 3 2 4 2 2 2" xfId="1487" xr:uid="{78ED1B7F-15D3-49EF-A83A-5A9DC7C84D72}"/>
    <cellStyle name="Normal 6 3 2 4 2 2 2 2" xfId="1488" xr:uid="{7823EE1D-8896-4DB7-A5B1-742358A3CF8F}"/>
    <cellStyle name="Normal 6 3 2 4 2 2 3" xfId="1489" xr:uid="{86271FA0-B1E1-400F-B705-F05E4F158E62}"/>
    <cellStyle name="Normal 6 3 2 4 2 2 3 2" xfId="6436" xr:uid="{2F80813B-4B44-427F-B147-B123A980DE1F}"/>
    <cellStyle name="Normal 6 3 2 4 2 2 4" xfId="6437" xr:uid="{D0E2A4AF-E4F6-4E2F-AF55-7D7CFFB73679}"/>
    <cellStyle name="Normal 6 3 2 4 2 3" xfId="1490" xr:uid="{0BC1725E-FF9D-4308-9BFD-209E9BBF9A54}"/>
    <cellStyle name="Normal 6 3 2 4 2 3 2" xfId="1491" xr:uid="{5ABE190F-4F7F-4630-8377-A83B8A5F5F04}"/>
    <cellStyle name="Normal 6 3 2 4 2 4" xfId="1492" xr:uid="{2FC75B99-F4B5-4E2B-B1F5-07688699BCDE}"/>
    <cellStyle name="Normal 6 3 2 4 2 4 2" xfId="6438" xr:uid="{7B53BC7D-6A77-47D1-B2AB-A48AABEF8271}"/>
    <cellStyle name="Normal 6 3 2 4 2 5" xfId="6439" xr:uid="{B7D2BA73-03EF-4B44-B8AD-9819F5DF1486}"/>
    <cellStyle name="Normal 6 3 2 4 3" xfId="617" xr:uid="{FD5D643D-1811-4B9A-8402-C2743F34FC57}"/>
    <cellStyle name="Normal 6 3 2 4 3 2" xfId="1493" xr:uid="{DF1672AF-33AE-44DF-9ABB-3BE90D99B734}"/>
    <cellStyle name="Normal 6 3 2 4 3 2 2" xfId="1494" xr:uid="{8A4052B2-7EB8-428F-8F9C-B11361111702}"/>
    <cellStyle name="Normal 6 3 2 4 3 3" xfId="1495" xr:uid="{0F70B368-F61C-4F8D-9355-BA32B88FCC63}"/>
    <cellStyle name="Normal 6 3 2 4 3 3 2" xfId="6440" xr:uid="{116A57DA-0D28-4364-A880-D1E5FB6F4F3F}"/>
    <cellStyle name="Normal 6 3 2 4 3 4" xfId="6441" xr:uid="{B957FA05-2A22-44B8-B4EA-950DAE6D8286}"/>
    <cellStyle name="Normal 6 3 2 4 4" xfId="1496" xr:uid="{40B1A88E-9D38-491D-A4E2-69998E27820A}"/>
    <cellStyle name="Normal 6 3 2 4 4 2" xfId="1497" xr:uid="{6792F6F0-CFA3-4925-B63F-26F4BD5079AF}"/>
    <cellStyle name="Normal 6 3 2 4 5" xfId="1498" xr:uid="{EF9BB674-30AC-42AE-A5F9-7CD54416F828}"/>
    <cellStyle name="Normal 6 3 2 4 5 2" xfId="6442" xr:uid="{3F2A1745-53AA-44A2-96A4-F4769FA6CC67}"/>
    <cellStyle name="Normal 6 3 2 4 6" xfId="6443" xr:uid="{82A6D375-13AA-4304-A9FE-BFA3BF6F60C9}"/>
    <cellStyle name="Normal 6 3 2 5" xfId="325" xr:uid="{A419A10F-AE84-4C5E-91C2-CB9B9E2CF409}"/>
    <cellStyle name="Normal 6 3 2 5 2" xfId="618" xr:uid="{0BFFA06E-784F-4A53-9CBB-DA5EE86E7609}"/>
    <cellStyle name="Normal 6 3 2 5 2 2" xfId="1499" xr:uid="{70115808-138F-4D65-9D15-7E45660D4410}"/>
    <cellStyle name="Normal 6 3 2 5 2 2 2" xfId="1500" xr:uid="{F3DE5FE8-4738-4EF9-9E31-6078EC139B12}"/>
    <cellStyle name="Normal 6 3 2 5 2 3" xfId="1501" xr:uid="{25287E94-4906-483B-A808-751E643EE81D}"/>
    <cellStyle name="Normal 6 3 2 5 2 3 2" xfId="6444" xr:uid="{3BBE860E-F49F-4BC3-ADE7-BE384744798C}"/>
    <cellStyle name="Normal 6 3 2 5 2 4" xfId="6445" xr:uid="{B8A3DAB0-8D10-4D3A-8F64-27B203CE4C9E}"/>
    <cellStyle name="Normal 6 3 2 5 3" xfId="1502" xr:uid="{6FD94050-7FDA-4345-8DFF-E8B5C10311B5}"/>
    <cellStyle name="Normal 6 3 2 5 3 2" xfId="1503" xr:uid="{E11301B8-9720-4ADF-AC4E-183DE1E3B742}"/>
    <cellStyle name="Normal 6 3 2 5 4" xfId="1504" xr:uid="{421C63DA-82E4-4857-AC50-E8CF61BDB9CD}"/>
    <cellStyle name="Normal 6 3 2 5 4 2" xfId="6446" xr:uid="{F7820F33-FC7A-4AD6-85CB-9E5D2AB39262}"/>
    <cellStyle name="Normal 6 3 2 5 5" xfId="6447" xr:uid="{C1E2B87B-7B73-442E-8BB4-ACEAF8C15843}"/>
    <cellStyle name="Normal 6 3 2 6" xfId="619" xr:uid="{F892A919-06C4-46E1-BB3D-A771E84E93B7}"/>
    <cellStyle name="Normal 6 3 2 6 2" xfId="1505" xr:uid="{B2339BA7-4189-4657-A1BD-16BA35B2CAE6}"/>
    <cellStyle name="Normal 6 3 2 6 2 2" xfId="1506" xr:uid="{7082BFA5-70AB-44A0-A756-429A4ED6BC3E}"/>
    <cellStyle name="Normal 6 3 2 6 3" xfId="1507" xr:uid="{B4804BEE-1EEC-4A79-BA4A-D937BC35716F}"/>
    <cellStyle name="Normal 6 3 2 6 3 2" xfId="6448" xr:uid="{BB34CC61-2005-4E28-888C-350422A75277}"/>
    <cellStyle name="Normal 6 3 2 6 4" xfId="3140" xr:uid="{BEA9A60D-9432-4783-8E13-983CDA594F4C}"/>
    <cellStyle name="Normal 6 3 2 7" xfId="1508" xr:uid="{27CD93AD-2607-4949-A753-49C488E1CADB}"/>
    <cellStyle name="Normal 6 3 2 7 2" xfId="1509" xr:uid="{E3EFF45B-5346-4366-B6E4-419BF10F6C8B}"/>
    <cellStyle name="Normal 6 3 2 8" xfId="1510" xr:uid="{5B2817E5-C447-42B7-834B-691E1915A70D}"/>
    <cellStyle name="Normal 6 3 2 8 2" xfId="6449" xr:uid="{3931964E-BAD0-4145-830E-37694809BE61}"/>
    <cellStyle name="Normal 6 3 2 9" xfId="3141" xr:uid="{B83FD4B6-16D8-4A1A-86EF-4FBB164E4933}"/>
    <cellStyle name="Normal 6 3 3" xfId="114" xr:uid="{A03598FD-0C1F-4CA7-8C66-42F78BCA5F73}"/>
    <cellStyle name="Normal 6 3 3 2" xfId="115" xr:uid="{D4EE8DF1-3AA4-4A9D-BC7B-13D974D140C7}"/>
    <cellStyle name="Normal 6 3 3 2 2" xfId="620" xr:uid="{ED3DF26B-2E30-4C2E-A756-4E29E327E208}"/>
    <cellStyle name="Normal 6 3 3 2 2 2" xfId="621" xr:uid="{9B5B0FEE-A80E-4D38-B592-15FB89E85560}"/>
    <cellStyle name="Normal 6 3 3 2 2 2 2" xfId="1511" xr:uid="{6D3F2DF3-4E6C-4430-930F-6D31C744591B}"/>
    <cellStyle name="Normal 6 3 3 2 2 2 2 2" xfId="1512" xr:uid="{F4AA118C-651B-4C56-B764-161AFB5B13A6}"/>
    <cellStyle name="Normal 6 3 3 2 2 2 3" xfId="1513" xr:uid="{8258C578-DF36-4C18-BF99-8DC606B0FFA8}"/>
    <cellStyle name="Normal 6 3 3 2 2 2 3 2" xfId="6450" xr:uid="{13C6A77A-E641-4F19-9BDE-2F182516A810}"/>
    <cellStyle name="Normal 6 3 3 2 2 2 4" xfId="6451" xr:uid="{706BC682-3067-4DEA-9593-8E4A00185743}"/>
    <cellStyle name="Normal 6 3 3 2 2 3" xfId="1514" xr:uid="{949BC773-0A1C-454F-A415-B8C704FA9E5A}"/>
    <cellStyle name="Normal 6 3 3 2 2 3 2" xfId="1515" xr:uid="{B4C6B842-50DD-4EFE-A95E-053C6582222D}"/>
    <cellStyle name="Normal 6 3 3 2 2 4" xfId="1516" xr:uid="{B9DACD54-F649-4B26-8535-DFE1D017D0CD}"/>
    <cellStyle name="Normal 6 3 3 2 2 4 2" xfId="6452" xr:uid="{EB157BEE-E4F7-402C-93E6-E366910F624E}"/>
    <cellStyle name="Normal 6 3 3 2 2 5" xfId="6453" xr:uid="{F2A71BA1-8592-4720-8317-0D3793E499C8}"/>
    <cellStyle name="Normal 6 3 3 2 3" xfId="622" xr:uid="{C9508E1F-FFCE-4AF9-B88A-B8685DA633F6}"/>
    <cellStyle name="Normal 6 3 3 2 3 2" xfId="1517" xr:uid="{D0EFE784-0822-4EB7-BBEE-1B389630B7C1}"/>
    <cellStyle name="Normal 6 3 3 2 3 2 2" xfId="1518" xr:uid="{2C613853-278D-4440-B242-A33260373E2B}"/>
    <cellStyle name="Normal 6 3 3 2 3 3" xfId="1519" xr:uid="{30B1BD39-F47E-4B16-8109-B2D0BFA44757}"/>
    <cellStyle name="Normal 6 3 3 2 3 3 2" xfId="6454" xr:uid="{4DA60DD2-759F-4C08-AD4B-1C94D7B6C60C}"/>
    <cellStyle name="Normal 6 3 3 2 3 4" xfId="3142" xr:uid="{88274098-48C6-49B0-BF23-340C00D15788}"/>
    <cellStyle name="Normal 6 3 3 2 4" xfId="1520" xr:uid="{97D2A593-3852-4A7B-A809-E0F5F5821D87}"/>
    <cellStyle name="Normal 6 3 3 2 4 2" xfId="1521" xr:uid="{70F570C5-15F7-4FA5-B66D-CBD89F8C9431}"/>
    <cellStyle name="Normal 6 3 3 2 5" xfId="1522" xr:uid="{B5C5124B-BD28-4F50-9249-898C949E05B8}"/>
    <cellStyle name="Normal 6 3 3 2 5 2" xfId="6455" xr:uid="{1CB45A3D-2885-4D2F-86BE-D0AE9C7D5E65}"/>
    <cellStyle name="Normal 6 3 3 2 6" xfId="3143" xr:uid="{C6E102B7-1F47-42FA-A6E7-7CE7FF4C75D5}"/>
    <cellStyle name="Normal 6 3 3 3" xfId="326" xr:uid="{6E096D29-F543-4F26-829C-2DF2657D02C9}"/>
    <cellStyle name="Normal 6 3 3 3 2" xfId="623" xr:uid="{8506F2CE-DDC8-4304-9948-A1BA6BBD045F}"/>
    <cellStyle name="Normal 6 3 3 3 2 2" xfId="624" xr:uid="{5C5D447E-C607-46D7-AB5F-C9A6552C7ADD}"/>
    <cellStyle name="Normal 6 3 3 3 2 2 2" xfId="1523" xr:uid="{82E28F52-01C2-447E-A2CA-A907B37B8CEB}"/>
    <cellStyle name="Normal 6 3 3 3 2 2 2 2" xfId="1524" xr:uid="{E4DEDA59-87AB-44CD-AAB7-58CE6A193CC2}"/>
    <cellStyle name="Normal 6 3 3 3 2 2 3" xfId="1525" xr:uid="{CEC92325-B007-4C9C-8901-9DAE3CF2FE3E}"/>
    <cellStyle name="Normal 6 3 3 3 2 2 3 2" xfId="6456" xr:uid="{0B0D8C68-8A1E-450F-A67D-76EB8D4F9842}"/>
    <cellStyle name="Normal 6 3 3 3 2 2 4" xfId="6457" xr:uid="{7D379E79-3BE5-4408-97DC-293B4CBB5B28}"/>
    <cellStyle name="Normal 6 3 3 3 2 3" xfId="1526" xr:uid="{83119948-D9AB-4D5D-97EA-631643AEE0CA}"/>
    <cellStyle name="Normal 6 3 3 3 2 3 2" xfId="1527" xr:uid="{038E1343-3DA9-4B9E-9D3C-C63191315FCA}"/>
    <cellStyle name="Normal 6 3 3 3 2 4" xfId="1528" xr:uid="{FFD53BB0-922D-4386-BD6E-29CC4D148165}"/>
    <cellStyle name="Normal 6 3 3 3 2 4 2" xfId="6458" xr:uid="{81F0C4D4-4D45-40DF-A8B1-C920E8801AC9}"/>
    <cellStyle name="Normal 6 3 3 3 2 5" xfId="6459" xr:uid="{8426BA97-F1A9-4EB8-A8CD-8A90A7DD9F20}"/>
    <cellStyle name="Normal 6 3 3 3 3" xfId="625" xr:uid="{F857B82B-A718-4073-ADAD-F7B5C2FA1433}"/>
    <cellStyle name="Normal 6 3 3 3 3 2" xfId="1529" xr:uid="{0C0DEB3A-8285-4D77-90C8-6D528CEBFC1F}"/>
    <cellStyle name="Normal 6 3 3 3 3 2 2" xfId="1530" xr:uid="{2B0EC7CA-7CFD-4810-B2CA-B4F4F76B7036}"/>
    <cellStyle name="Normal 6 3 3 3 3 3" xfId="1531" xr:uid="{0F60606B-2893-4F4C-A53E-F6D263D85796}"/>
    <cellStyle name="Normal 6 3 3 3 3 3 2" xfId="6460" xr:uid="{DDA1C530-54D5-4930-89F2-0B8AB5E38571}"/>
    <cellStyle name="Normal 6 3 3 3 3 4" xfId="6461" xr:uid="{589CF43C-2403-49C3-B843-63A63E41E021}"/>
    <cellStyle name="Normal 6 3 3 3 4" xfId="1532" xr:uid="{F008B4E3-B799-417E-930B-877372871F97}"/>
    <cellStyle name="Normal 6 3 3 3 4 2" xfId="1533" xr:uid="{00320FDF-8A67-4286-8F6C-454190F3D364}"/>
    <cellStyle name="Normal 6 3 3 3 5" xfId="1534" xr:uid="{E9C48E3D-28A2-4612-B3B5-FFD2C451F2B9}"/>
    <cellStyle name="Normal 6 3 3 3 5 2" xfId="6462" xr:uid="{68DD5795-EBC7-4660-AE8F-E6C16D778CF3}"/>
    <cellStyle name="Normal 6 3 3 3 6" xfId="6463" xr:uid="{55FA515A-39CC-46A1-8BE9-98288AB2DDCF}"/>
    <cellStyle name="Normal 6 3 3 4" xfId="327" xr:uid="{A6BEA0F2-0CAC-4BB4-9494-8D6D4002A302}"/>
    <cellStyle name="Normal 6 3 3 4 2" xfId="626" xr:uid="{DC618158-F2CB-465D-9489-8228AE05C2F5}"/>
    <cellStyle name="Normal 6 3 3 4 2 2" xfId="1535" xr:uid="{1823760F-A95F-43E5-96EF-AFBD8AEA3268}"/>
    <cellStyle name="Normal 6 3 3 4 2 2 2" xfId="1536" xr:uid="{19575A40-EEA4-4399-AFAA-3FA270ADB1A7}"/>
    <cellStyle name="Normal 6 3 3 4 2 3" xfId="1537" xr:uid="{4C5018DF-3548-450A-9E05-17EC770F56DF}"/>
    <cellStyle name="Normal 6 3 3 4 2 3 2" xfId="6464" xr:uid="{126C725F-657A-457A-9568-79CB3DBFE76E}"/>
    <cellStyle name="Normal 6 3 3 4 2 4" xfId="6465" xr:uid="{17BD2455-1DC3-4447-BE4E-777221FB6C97}"/>
    <cellStyle name="Normal 6 3 3 4 3" xfId="1538" xr:uid="{ED0E19C5-AE3D-4CB9-981D-70124CAF90B7}"/>
    <cellStyle name="Normal 6 3 3 4 3 2" xfId="1539" xr:uid="{D7F80105-9395-4144-AA64-3C17BE064F07}"/>
    <cellStyle name="Normal 6 3 3 4 4" xfId="1540" xr:uid="{B4224B69-C3B4-4FD2-9274-02C6D2CAD512}"/>
    <cellStyle name="Normal 6 3 3 4 4 2" xfId="6466" xr:uid="{05795673-042F-4813-902B-D17313050751}"/>
    <cellStyle name="Normal 6 3 3 4 5" xfId="6467" xr:uid="{F6266090-C102-405D-99B2-277C16DF4598}"/>
    <cellStyle name="Normal 6 3 3 5" xfId="627" xr:uid="{A9D98ED9-B9C3-4306-8261-5D670B97C978}"/>
    <cellStyle name="Normal 6 3 3 5 2" xfId="1541" xr:uid="{95DBE483-35C1-46E9-A169-B0BE108DD2DC}"/>
    <cellStyle name="Normal 6 3 3 5 2 2" xfId="1542" xr:uid="{0705DE19-AA8A-4169-AC98-B0776253BA1B}"/>
    <cellStyle name="Normal 6 3 3 5 3" xfId="1543" xr:uid="{490F2BCC-59A7-4EA7-A3C2-45CC0EA56160}"/>
    <cellStyle name="Normal 6 3 3 5 3 2" xfId="6468" xr:uid="{7AB983BC-28E9-4122-B43C-C9235007124F}"/>
    <cellStyle name="Normal 6 3 3 5 4" xfId="3144" xr:uid="{56E5B770-4705-425E-A4C0-B8A607635B21}"/>
    <cellStyle name="Normal 6 3 3 6" xfId="1544" xr:uid="{7D24897A-2A5D-4E96-B931-C8B8154A26B2}"/>
    <cellStyle name="Normal 6 3 3 6 2" xfId="1545" xr:uid="{5E5AAEAD-44C6-4B62-9602-D8297BA186F7}"/>
    <cellStyle name="Normal 6 3 3 7" xfId="1546" xr:uid="{3768C3A5-CCB9-47C1-A6F4-164760510DE6}"/>
    <cellStyle name="Normal 6 3 3 7 2" xfId="6469" xr:uid="{B37D3776-7F4E-4969-966A-7D50462F9D3C}"/>
    <cellStyle name="Normal 6 3 3 8" xfId="3145" xr:uid="{103D942E-49AD-40C7-81D5-ED06715B6336}"/>
    <cellStyle name="Normal 6 3 4" xfId="116" xr:uid="{007CA325-B304-415F-8AF2-C97A8F9BB11D}"/>
    <cellStyle name="Normal 6 3 4 2" xfId="447" xr:uid="{FD2CA269-CC56-414F-AF24-FCC1E44D332D}"/>
    <cellStyle name="Normal 6 3 4 2 2" xfId="628" xr:uid="{49B32CA2-DCAE-4359-8706-A5083F3E0E98}"/>
    <cellStyle name="Normal 6 3 4 2 2 2" xfId="1547" xr:uid="{EEDDBC1D-2F9E-4F28-8E3E-5C067381BB13}"/>
    <cellStyle name="Normal 6 3 4 2 2 2 2" xfId="1548" xr:uid="{804DF775-4570-4A34-9932-A550BA118351}"/>
    <cellStyle name="Normal 6 3 4 2 2 3" xfId="1549" xr:uid="{DF2947E4-1FAB-4601-8F7D-E7CF4F623E58}"/>
    <cellStyle name="Normal 6 3 4 2 2 3 2" xfId="6470" xr:uid="{6654DA5B-71A0-4733-BFFE-B7B5978E90AC}"/>
    <cellStyle name="Normal 6 3 4 2 2 4" xfId="3146" xr:uid="{7AFAE51C-7AC8-4018-BDAC-72C03F5F4895}"/>
    <cellStyle name="Normal 6 3 4 2 3" xfId="1550" xr:uid="{AFA9F838-99B5-4B91-80CC-136FA831C8DA}"/>
    <cellStyle name="Normal 6 3 4 2 3 2" xfId="1551" xr:uid="{D5EE8074-A82E-4B60-99EE-B7560834FEB9}"/>
    <cellStyle name="Normal 6 3 4 2 4" xfId="1552" xr:uid="{B9AF25E5-10B7-4C45-8082-552046CBF859}"/>
    <cellStyle name="Normal 6 3 4 2 4 2" xfId="6471" xr:uid="{E361549D-6271-44DC-BA6A-2AEE6A0B57A5}"/>
    <cellStyle name="Normal 6 3 4 2 5" xfId="3147" xr:uid="{A559B951-CA00-4915-904C-95EF14CF3836}"/>
    <cellStyle name="Normal 6 3 4 3" xfId="629" xr:uid="{B3602B28-3375-4DF6-9793-E8B146B9C764}"/>
    <cellStyle name="Normal 6 3 4 3 2" xfId="1553" xr:uid="{1B21DC0F-AE53-48AF-A688-AD8BB6611CC0}"/>
    <cellStyle name="Normal 6 3 4 3 2 2" xfId="1554" xr:uid="{ECAAC6BA-A43F-47BF-BEC0-D2C0A20251F9}"/>
    <cellStyle name="Normal 6 3 4 3 3" xfId="1555" xr:uid="{4FD83270-9422-4C6A-8CDD-24051AF4D7B2}"/>
    <cellStyle name="Normal 6 3 4 3 3 2" xfId="6472" xr:uid="{4C37652F-10CE-4966-BBC8-0D8ADD024D36}"/>
    <cellStyle name="Normal 6 3 4 3 4" xfId="3148" xr:uid="{8BA5CBF9-13B6-44DE-B1B3-051F60B38095}"/>
    <cellStyle name="Normal 6 3 4 4" xfId="1556" xr:uid="{A21EBD4B-9168-487E-B513-DFD2525C1DEA}"/>
    <cellStyle name="Normal 6 3 4 4 2" xfId="1557" xr:uid="{C1FC8E3E-EA8F-4FA1-B65D-BCFB534E5D35}"/>
    <cellStyle name="Normal 6 3 4 4 3" xfId="3149" xr:uid="{0CF5330E-B22A-4DBB-9837-378E8EF97614}"/>
    <cellStyle name="Normal 6 3 4 4 4" xfId="3150" xr:uid="{20536B08-4589-48EB-85EB-111A5A9177F4}"/>
    <cellStyle name="Normal 6 3 4 5" xfId="1558" xr:uid="{30637380-0413-4B25-BE81-C70E38B17807}"/>
    <cellStyle name="Normal 6 3 4 5 2" xfId="6473" xr:uid="{E53C5886-DEFF-4446-BD69-2597590FC1AC}"/>
    <cellStyle name="Normal 6 3 4 6" xfId="3151" xr:uid="{5E940976-FCEF-4E0F-BF24-8DF8CB0FFDC3}"/>
    <cellStyle name="Normal 6 3 4 7" xfId="3152" xr:uid="{B22C3CCD-DB67-45C3-BE68-4AEC91449201}"/>
    <cellStyle name="Normal 6 3 5" xfId="328" xr:uid="{F322B9EC-C084-4B97-86C0-E061C7C3A318}"/>
    <cellStyle name="Normal 6 3 5 2" xfId="630" xr:uid="{7F52D1E6-4C77-489B-88F6-59D783BD6E5A}"/>
    <cellStyle name="Normal 6 3 5 2 2" xfId="631" xr:uid="{A1DA0AB4-2988-4A80-8FCB-A905817484DD}"/>
    <cellStyle name="Normal 6 3 5 2 2 2" xfId="1559" xr:uid="{B79D0BD3-1F02-455E-BFFE-75D1EA99F627}"/>
    <cellStyle name="Normal 6 3 5 2 2 2 2" xfId="1560" xr:uid="{9DA457F2-B643-47D2-A920-1C6EC1B7B1F8}"/>
    <cellStyle name="Normal 6 3 5 2 2 3" xfId="1561" xr:uid="{6700FE52-2542-4884-935D-9E80ADD89705}"/>
    <cellStyle name="Normal 6 3 5 2 2 3 2" xfId="6474" xr:uid="{B0B1556A-72A4-4710-BB25-A16D30E15F5A}"/>
    <cellStyle name="Normal 6 3 5 2 2 4" xfId="6475" xr:uid="{6A75711B-63C5-4C84-9607-A4511081BF89}"/>
    <cellStyle name="Normal 6 3 5 2 3" xfId="1562" xr:uid="{A7D62990-105E-457C-8098-60D0518234C9}"/>
    <cellStyle name="Normal 6 3 5 2 3 2" xfId="1563" xr:uid="{521B5391-D9CF-48D3-847D-1BC5A0785942}"/>
    <cellStyle name="Normal 6 3 5 2 4" xfId="1564" xr:uid="{87AA0033-2764-44F4-BA7B-6439C75E2CE0}"/>
    <cellStyle name="Normal 6 3 5 2 4 2" xfId="6476" xr:uid="{46CE01D0-A2F7-41F9-9F3C-DDBF6EC5E6C6}"/>
    <cellStyle name="Normal 6 3 5 2 5" xfId="6477" xr:uid="{C9D66A42-163D-49AD-8EA0-6EA76D9B95D5}"/>
    <cellStyle name="Normal 6 3 5 3" xfId="632" xr:uid="{7A1DFB13-AA7B-4337-A9BB-C21152DBC79A}"/>
    <cellStyle name="Normal 6 3 5 3 2" xfId="1565" xr:uid="{4A4476F9-ED96-4A96-8E47-9372A77AAF0B}"/>
    <cellStyle name="Normal 6 3 5 3 2 2" xfId="1566" xr:uid="{CF2648F4-6076-4D06-A194-92ABD37B4EB9}"/>
    <cellStyle name="Normal 6 3 5 3 3" xfId="1567" xr:uid="{0A567C70-A3AA-4DD7-8C69-9BCBFFB7E4E1}"/>
    <cellStyle name="Normal 6 3 5 3 3 2" xfId="6478" xr:uid="{8129FE73-BDA2-4338-B313-82BF4B967939}"/>
    <cellStyle name="Normal 6 3 5 3 4" xfId="3153" xr:uid="{A6649F9F-E108-4837-BE55-D1A58530FE29}"/>
    <cellStyle name="Normal 6 3 5 4" xfId="1568" xr:uid="{83FD6CCA-23DC-4D0A-A4EA-D8934DDFA080}"/>
    <cellStyle name="Normal 6 3 5 4 2" xfId="1569" xr:uid="{00CA09FB-1126-438B-AD4F-D211A17E09D6}"/>
    <cellStyle name="Normal 6 3 5 5" xfId="1570" xr:uid="{699F2BCA-DF09-44AE-AFF3-C1A551FE8C46}"/>
    <cellStyle name="Normal 6 3 5 5 2" xfId="6479" xr:uid="{9195AC12-A190-4866-BFCE-5F823293FCD2}"/>
    <cellStyle name="Normal 6 3 5 6" xfId="3154" xr:uid="{0E9121B2-9D6E-4E83-B7E7-D56C502EEEF2}"/>
    <cellStyle name="Normal 6 3 6" xfId="329" xr:uid="{6607FBA7-FC99-4ABF-8E88-9FB95C7DA84A}"/>
    <cellStyle name="Normal 6 3 6 2" xfId="633" xr:uid="{EE018E1C-8BCB-48BE-8814-9E82CFACA1C4}"/>
    <cellStyle name="Normal 6 3 6 2 2" xfId="1571" xr:uid="{8B98BAD2-F964-4DB3-94DF-F8E664142417}"/>
    <cellStyle name="Normal 6 3 6 2 2 2" xfId="1572" xr:uid="{6952311F-59A3-49C8-A92E-3BDCF9C678C0}"/>
    <cellStyle name="Normal 6 3 6 2 3" xfId="1573" xr:uid="{204802C6-85F2-42AB-9206-4DA2B3ACAF79}"/>
    <cellStyle name="Normal 6 3 6 2 3 2" xfId="6480" xr:uid="{2E502708-F53C-40A1-8554-0645653CD87D}"/>
    <cellStyle name="Normal 6 3 6 2 4" xfId="3155" xr:uid="{3CDE44BD-E6AF-4DBF-BF9D-62D75BE02AA3}"/>
    <cellStyle name="Normal 6 3 6 3" xfId="1574" xr:uid="{C70ADC34-F9D4-4C24-8C7C-AD2E6837487D}"/>
    <cellStyle name="Normal 6 3 6 3 2" xfId="1575" xr:uid="{576221A0-CBF2-42D3-AEA0-104E5B1CAF64}"/>
    <cellStyle name="Normal 6 3 6 4" xfId="1576" xr:uid="{24AB9F6D-6FE8-45AD-8E37-5C70EC17FA97}"/>
    <cellStyle name="Normal 6 3 6 4 2" xfId="6481" xr:uid="{D6CE4EA9-585A-4179-B653-57A751FE29A5}"/>
    <cellStyle name="Normal 6 3 6 5" xfId="3156" xr:uid="{3AE332EB-C7E3-4DC7-BD90-498C9902F2ED}"/>
    <cellStyle name="Normal 6 3 7" xfId="634" xr:uid="{D79695B1-66B6-4471-ABC0-54AB23EC74DB}"/>
    <cellStyle name="Normal 6 3 7 2" xfId="1577" xr:uid="{CACD5EDC-3B02-42EE-A66F-C5D49F5A17C4}"/>
    <cellStyle name="Normal 6 3 7 2 2" xfId="1578" xr:uid="{B39229CD-A819-4F90-AE36-9B849F89585D}"/>
    <cellStyle name="Normal 6 3 7 3" xfId="1579" xr:uid="{B8D2D0D4-2B77-476A-885B-2F9D13A4853F}"/>
    <cellStyle name="Normal 6 3 7 3 2" xfId="6482" xr:uid="{11AD0FF1-04F5-4851-839F-01C075004153}"/>
    <cellStyle name="Normal 6 3 7 4" xfId="3157" xr:uid="{34C9B279-855C-42D3-8DDE-114C637FE979}"/>
    <cellStyle name="Normal 6 3 8" xfId="1580" xr:uid="{94161681-EBCD-4D6E-9AB3-D10C9A3DEF6C}"/>
    <cellStyle name="Normal 6 3 8 2" xfId="1581" xr:uid="{1074091F-F31A-47E9-9863-0EE92ECC4F73}"/>
    <cellStyle name="Normal 6 3 8 3" xfId="3158" xr:uid="{349F29F1-F9E4-452D-A595-0750A4402BE8}"/>
    <cellStyle name="Normal 6 3 8 4" xfId="3159" xr:uid="{D2B15CB7-1095-4AAF-BFD0-1C6A1D0E05C0}"/>
    <cellStyle name="Normal 6 3 9" xfId="1582" xr:uid="{5D4310FC-01A8-499C-81E1-77A997E945BD}"/>
    <cellStyle name="Normal 6 3 9 2" xfId="4718" xr:uid="{06D261FC-746F-47C6-A402-303403ECA71B}"/>
    <cellStyle name="Normal 6 3 9 2 2" xfId="6483" xr:uid="{E34A257A-3ACE-458B-B667-915E2D865266}"/>
    <cellStyle name="Normal 6 4" xfId="117" xr:uid="{6D08661F-F7A1-4F75-9A96-BD8B807BC5B4}"/>
    <cellStyle name="Normal 6 4 10" xfId="3160" xr:uid="{D72E5E11-B533-4723-BB92-46D4EC961522}"/>
    <cellStyle name="Normal 6 4 11" xfId="3161" xr:uid="{7A173D65-CB3D-4FB3-A07C-57276ED120C1}"/>
    <cellStyle name="Normal 6 4 2" xfId="118" xr:uid="{688C0C3A-D106-43F1-A276-786997D53407}"/>
    <cellStyle name="Normal 6 4 2 2" xfId="119" xr:uid="{E5FF16B0-A5D0-4A4C-8D7A-0F203E9590DB}"/>
    <cellStyle name="Normal 6 4 2 2 2" xfId="330" xr:uid="{0E26F090-E43C-4C56-9E46-2F7C23140AAC}"/>
    <cellStyle name="Normal 6 4 2 2 2 2" xfId="635" xr:uid="{1ABCC0AB-163A-41BC-BB7F-1815BA8DD09C}"/>
    <cellStyle name="Normal 6 4 2 2 2 2 2" xfId="1583" xr:uid="{550CB1D7-AAC2-499C-AA4D-D743BCA581D5}"/>
    <cellStyle name="Normal 6 4 2 2 2 2 2 2" xfId="1584" xr:uid="{45863111-69D2-4037-982A-F7EC0B246D67}"/>
    <cellStyle name="Normal 6 4 2 2 2 2 3" xfId="1585" xr:uid="{DD20162C-13C3-488C-A96A-446C0AEB5E8B}"/>
    <cellStyle name="Normal 6 4 2 2 2 2 3 2" xfId="6484" xr:uid="{AD4250D0-2702-40EA-936D-AAE99FD0E95D}"/>
    <cellStyle name="Normal 6 4 2 2 2 2 4" xfId="3162" xr:uid="{38222C4B-8DB5-43E3-A305-51853CD2C402}"/>
    <cellStyle name="Normal 6 4 2 2 2 3" xfId="1586" xr:uid="{E3A4D943-5C94-4EEC-9C50-517AB93BC163}"/>
    <cellStyle name="Normal 6 4 2 2 2 3 2" xfId="1587" xr:uid="{C0B5D7C0-AD56-4E6B-BA52-2A381DEDD90E}"/>
    <cellStyle name="Normal 6 4 2 2 2 3 3" xfId="3163" xr:uid="{F7136409-F132-4B1F-B876-B01D24486996}"/>
    <cellStyle name="Normal 6 4 2 2 2 3 4" xfId="3164" xr:uid="{412387EF-5557-41D3-8BC9-1076E2EA70D5}"/>
    <cellStyle name="Normal 6 4 2 2 2 4" xfId="1588" xr:uid="{6FED284E-4DBC-4EA8-B6FB-6A80270F94B5}"/>
    <cellStyle name="Normal 6 4 2 2 2 4 2" xfId="6485" xr:uid="{4D5D18CE-4B7F-4B28-8ADA-392CC208D7C8}"/>
    <cellStyle name="Normal 6 4 2 2 2 5" xfId="3165" xr:uid="{32993E98-169F-4CAD-A5FC-410C001C34C3}"/>
    <cellStyle name="Normal 6 4 2 2 2 6" xfId="3166" xr:uid="{86B334F9-9DDB-46EF-9C79-161AE46644B1}"/>
    <cellStyle name="Normal 6 4 2 2 3" xfId="636" xr:uid="{69941549-FD48-4462-8E2A-5E9EA29F454B}"/>
    <cellStyle name="Normal 6 4 2 2 3 2" xfId="1589" xr:uid="{95A6CEB1-5998-476A-B470-3605FA28A0EC}"/>
    <cellStyle name="Normal 6 4 2 2 3 2 2" xfId="1590" xr:uid="{C01919EA-D5DF-4399-AF83-9C0F0BF432AC}"/>
    <cellStyle name="Normal 6 4 2 2 3 2 3" xfId="3167" xr:uid="{5718D635-BDDD-4693-BF59-EEE2F4A4BF29}"/>
    <cellStyle name="Normal 6 4 2 2 3 2 4" xfId="3168" xr:uid="{ED52B65B-7A0E-4B9A-934F-4F2561BA16FF}"/>
    <cellStyle name="Normal 6 4 2 2 3 3" xfId="1591" xr:uid="{B40CB60B-59C8-4DD8-A703-FD62BCF5F9C6}"/>
    <cellStyle name="Normal 6 4 2 2 3 3 2" xfId="6486" xr:uid="{26CC14D2-08F1-40B3-86FC-27EFD75F405F}"/>
    <cellStyle name="Normal 6 4 2 2 3 4" xfId="3169" xr:uid="{70F8189C-B05C-4F03-A325-1BACA8A7AE7D}"/>
    <cellStyle name="Normal 6 4 2 2 3 5" xfId="3170" xr:uid="{0A01D299-7368-4272-A763-1B7AB8C15825}"/>
    <cellStyle name="Normal 6 4 2 2 4" xfId="1592" xr:uid="{89DD6191-845E-465F-AE53-0BDEB053F2A9}"/>
    <cellStyle name="Normal 6 4 2 2 4 2" xfId="1593" xr:uid="{A4D69A14-3BF3-4BC7-B632-9E6FB66F8385}"/>
    <cellStyle name="Normal 6 4 2 2 4 3" xfId="3171" xr:uid="{955773F7-1C27-4708-9B1C-9A7A5D63AC97}"/>
    <cellStyle name="Normal 6 4 2 2 4 4" xfId="3172" xr:uid="{A225F7C3-F2ED-4A46-B77F-33E0DEEB9178}"/>
    <cellStyle name="Normal 6 4 2 2 5" xfId="1594" xr:uid="{675940ED-5108-435B-ABD6-5EBA85E42B85}"/>
    <cellStyle name="Normal 6 4 2 2 5 2" xfId="3173" xr:uid="{7AE2FB83-5175-4D33-B787-B23CA29699FB}"/>
    <cellStyle name="Normal 6 4 2 2 5 3" xfId="3174" xr:uid="{0D577D80-4EEA-4B2D-B333-BBE0FD5EE71D}"/>
    <cellStyle name="Normal 6 4 2 2 5 4" xfId="3175" xr:uid="{DA343898-2B6F-4298-8222-FD18ACCEA029}"/>
    <cellStyle name="Normal 6 4 2 2 6" xfId="3176" xr:uid="{1E6BA1E5-BB87-4144-92CD-26E7417A1B91}"/>
    <cellStyle name="Normal 6 4 2 2 7" xfId="3177" xr:uid="{CE5F0907-D2C9-4523-9437-9F2A88ED7431}"/>
    <cellStyle name="Normal 6 4 2 2 8" xfId="3178" xr:uid="{B59177B3-55EF-45BD-9E5D-A7DC0E981608}"/>
    <cellStyle name="Normal 6 4 2 3" xfId="331" xr:uid="{BEE9F749-FA14-4D15-A310-EE0C4F0C0BAE}"/>
    <cellStyle name="Normal 6 4 2 3 2" xfId="637" xr:uid="{58FB0393-14C2-44EA-8B11-6359503B71DF}"/>
    <cellStyle name="Normal 6 4 2 3 2 2" xfId="638" xr:uid="{0062C9DA-BD65-4120-A744-99D925DFCBF3}"/>
    <cellStyle name="Normal 6 4 2 3 2 2 2" xfId="1595" xr:uid="{AC46C714-88AC-4225-A1C6-826E26627EAE}"/>
    <cellStyle name="Normal 6 4 2 3 2 2 2 2" xfId="1596" xr:uid="{0115E98D-C7A6-48C6-8F1B-AD639690FB81}"/>
    <cellStyle name="Normal 6 4 2 3 2 2 3" xfId="1597" xr:uid="{6C78BFE5-1B52-4A76-9ACB-564422DBD79D}"/>
    <cellStyle name="Normal 6 4 2 3 2 2 3 2" xfId="6487" xr:uid="{4BF2ACBA-9F23-4709-90ED-21505479FC1F}"/>
    <cellStyle name="Normal 6 4 2 3 2 2 4" xfId="6488" xr:uid="{29980F04-BF1A-425F-B600-FEFEDCF77FD4}"/>
    <cellStyle name="Normal 6 4 2 3 2 3" xfId="1598" xr:uid="{D8874E19-57FE-4125-8237-587B667DFE4E}"/>
    <cellStyle name="Normal 6 4 2 3 2 3 2" xfId="1599" xr:uid="{AECC2179-26DE-48C2-9A30-D442705D6968}"/>
    <cellStyle name="Normal 6 4 2 3 2 4" xfId="1600" xr:uid="{44C7DDAE-D5F3-4C8B-922C-351F123038C4}"/>
    <cellStyle name="Normal 6 4 2 3 2 4 2" xfId="6489" xr:uid="{7B0C7C6B-4643-4666-8C3C-673B81CB5253}"/>
    <cellStyle name="Normal 6 4 2 3 2 5" xfId="6490" xr:uid="{82E1C0C3-5D08-47AB-919F-1381601F819D}"/>
    <cellStyle name="Normal 6 4 2 3 3" xfId="639" xr:uid="{C7F9D3A7-ABA7-49BC-B94E-AEB77BF35417}"/>
    <cellStyle name="Normal 6 4 2 3 3 2" xfId="1601" xr:uid="{E7D285C8-6335-4AB1-9896-FB36E2E407B6}"/>
    <cellStyle name="Normal 6 4 2 3 3 2 2" xfId="1602" xr:uid="{4F6FAAD9-94AB-4D42-B394-7292919DEEA0}"/>
    <cellStyle name="Normal 6 4 2 3 3 3" xfId="1603" xr:uid="{AB93712F-8030-4B59-988F-31C7AB190AEA}"/>
    <cellStyle name="Normal 6 4 2 3 3 3 2" xfId="6491" xr:uid="{EEF36BBA-DCCC-451C-8895-2BC3BB73A94D}"/>
    <cellStyle name="Normal 6 4 2 3 3 4" xfId="3179" xr:uid="{07B31153-2B83-43AE-867B-2084AEFF269E}"/>
    <cellStyle name="Normal 6 4 2 3 4" xfId="1604" xr:uid="{956B29F5-399E-454D-BA74-B1808A9E73E8}"/>
    <cellStyle name="Normal 6 4 2 3 4 2" xfId="1605" xr:uid="{39CC9510-57A5-4D97-A25A-29BC05071B06}"/>
    <cellStyle name="Normal 6 4 2 3 5" xfId="1606" xr:uid="{6F97B13D-DB45-48EF-A3EA-478B14543FA7}"/>
    <cellStyle name="Normal 6 4 2 3 5 2" xfId="6492" xr:uid="{95CC5E69-5577-489C-A7F3-C9FF594F37A9}"/>
    <cellStyle name="Normal 6 4 2 3 6" xfId="3180" xr:uid="{0893FB66-E1D9-445F-88FC-A1E4B89C69D5}"/>
    <cellStyle name="Normal 6 4 2 4" xfId="332" xr:uid="{C797EA37-3BBE-4CA3-AA7C-DD949243B124}"/>
    <cellStyle name="Normal 6 4 2 4 2" xfId="640" xr:uid="{A89BE23F-13A5-482D-9062-70C6421D6B80}"/>
    <cellStyle name="Normal 6 4 2 4 2 2" xfId="1607" xr:uid="{243A98DE-67FF-4FCC-8A26-03FF52ECCBEE}"/>
    <cellStyle name="Normal 6 4 2 4 2 2 2" xfId="1608" xr:uid="{BA771F44-F737-4148-9CDB-8533CD31350D}"/>
    <cellStyle name="Normal 6 4 2 4 2 3" xfId="1609" xr:uid="{9666583F-FCCE-4164-B13E-4233FA4B1F9E}"/>
    <cellStyle name="Normal 6 4 2 4 2 3 2" xfId="6493" xr:uid="{E9723363-E415-467C-A265-8255BBFEC217}"/>
    <cellStyle name="Normal 6 4 2 4 2 4" xfId="3181" xr:uid="{5C0D6F9B-B7F6-4D58-BB77-E1BA056A0985}"/>
    <cellStyle name="Normal 6 4 2 4 3" xfId="1610" xr:uid="{E29DD4C4-BC76-4EF9-8F76-64C2C0EA05A1}"/>
    <cellStyle name="Normal 6 4 2 4 3 2" xfId="1611" xr:uid="{EA7FD932-905A-41FE-A329-A91754D80D71}"/>
    <cellStyle name="Normal 6 4 2 4 4" xfId="1612" xr:uid="{3B51F1A9-B1B9-4BF6-ACA2-EEBAD536F11A}"/>
    <cellStyle name="Normal 6 4 2 4 4 2" xfId="6494" xr:uid="{548066E9-3577-4A51-B5B6-AFEF01B83178}"/>
    <cellStyle name="Normal 6 4 2 4 5" xfId="3182" xr:uid="{BD2E981C-6ED2-4E6F-9DEE-1902196F9EF7}"/>
    <cellStyle name="Normal 6 4 2 5" xfId="333" xr:uid="{3A21C99C-1D1F-4583-8B87-7793FF40F445}"/>
    <cellStyle name="Normal 6 4 2 5 2" xfId="1613" xr:uid="{E7275EBC-26D3-4D4A-B5A2-9024F91A3419}"/>
    <cellStyle name="Normal 6 4 2 5 2 2" xfId="1614" xr:uid="{300C41CE-9017-44AF-A4A4-B228DE8FD066}"/>
    <cellStyle name="Normal 6 4 2 5 3" xfId="1615" xr:uid="{0CE7C1D7-F75E-4022-8B7B-201179722031}"/>
    <cellStyle name="Normal 6 4 2 5 3 2" xfId="6495" xr:uid="{4F84DE65-1478-497E-8F4E-F33C357A9055}"/>
    <cellStyle name="Normal 6 4 2 5 4" xfId="3183" xr:uid="{2E48DF9C-9E3E-48BA-98AE-467E7D4BBD3E}"/>
    <cellStyle name="Normal 6 4 2 6" xfId="1616" xr:uid="{87C5F6F6-6BFB-4606-9AD2-FB0E85056F20}"/>
    <cellStyle name="Normal 6 4 2 6 2" xfId="1617" xr:uid="{F228E548-40EC-4393-8DB6-C456C865E1B4}"/>
    <cellStyle name="Normal 6 4 2 6 3" xfId="3184" xr:uid="{677769BD-7084-4750-B1C5-E08B3C118232}"/>
    <cellStyle name="Normal 6 4 2 6 4" xfId="3185" xr:uid="{BE328D47-5B7D-4D3E-B2C6-F8D3A615027A}"/>
    <cellStyle name="Normal 6 4 2 7" xfId="1618" xr:uid="{B2AFDCD5-0D03-46E2-9C51-2BBC45BC2F16}"/>
    <cellStyle name="Normal 6 4 2 7 2" xfId="6496" xr:uid="{637E528F-120F-4767-B9D9-738333A4BFBF}"/>
    <cellStyle name="Normal 6 4 2 8" xfId="3186" xr:uid="{CE3F466D-52EA-4E7F-A6AC-3BCD3EFAF8C5}"/>
    <cellStyle name="Normal 6 4 2 9" xfId="3187" xr:uid="{136B465E-3715-4E1D-8E53-013F95A40AFE}"/>
    <cellStyle name="Normal 6 4 3" xfId="120" xr:uid="{1E9639FA-1F68-44EA-A065-74E64F40584C}"/>
    <cellStyle name="Normal 6 4 3 2" xfId="121" xr:uid="{E64E1C07-8867-4610-BCA4-0343352ABFEF}"/>
    <cellStyle name="Normal 6 4 3 2 2" xfId="641" xr:uid="{47F69DD8-19A9-4095-9E59-6BBF100CBA8C}"/>
    <cellStyle name="Normal 6 4 3 2 2 2" xfId="1619" xr:uid="{D445312E-5DBB-4943-9390-C1CC34DD708E}"/>
    <cellStyle name="Normal 6 4 3 2 2 2 2" xfId="1620" xr:uid="{A2953616-950F-4424-84F8-8CE6C29D15CA}"/>
    <cellStyle name="Normal 6 4 3 2 2 2 2 2" xfId="4476" xr:uid="{3C42D7C7-7089-44C6-8378-9621706338ED}"/>
    <cellStyle name="Normal 6 4 3 2 2 2 3" xfId="4477" xr:uid="{6323E27E-EFDC-4D3A-9128-E5C0E59F9A64}"/>
    <cellStyle name="Normal 6 4 3 2 2 3" xfId="1621" xr:uid="{DFFFA7A7-7FF3-4430-8C7B-54E52A8AF253}"/>
    <cellStyle name="Normal 6 4 3 2 2 3 2" xfId="4478" xr:uid="{AA4B67D2-A43E-4DA1-ACB3-8442735204B4}"/>
    <cellStyle name="Normal 6 4 3 2 2 4" xfId="3188" xr:uid="{13AA8D8B-6887-4907-9D91-A37D7735ECD1}"/>
    <cellStyle name="Normal 6 4 3 2 3" xfId="1622" xr:uid="{83988F1E-A617-4182-86A2-961D4F91E741}"/>
    <cellStyle name="Normal 6 4 3 2 3 2" xfId="1623" xr:uid="{B7C78F07-2A8E-461C-BC5E-C793359BB942}"/>
    <cellStyle name="Normal 6 4 3 2 3 2 2" xfId="4479" xr:uid="{6861B4F8-1402-4BB8-B016-9E8168A30CEE}"/>
    <cellStyle name="Normal 6 4 3 2 3 3" xfId="3189" xr:uid="{7D8445C3-E4A5-4B65-9463-BA023A99C5EB}"/>
    <cellStyle name="Normal 6 4 3 2 3 4" xfId="3190" xr:uid="{1C6FC17C-55C1-40A5-9C06-83EE8329B6C8}"/>
    <cellStyle name="Normal 6 4 3 2 4" xfId="1624" xr:uid="{D83EAD72-D6D1-454F-AFCF-CBA0220FC89D}"/>
    <cellStyle name="Normal 6 4 3 2 4 2" xfId="4480" xr:uid="{9B06E552-6B3E-463E-AD53-01E064604343}"/>
    <cellStyle name="Normal 6 4 3 2 5" xfId="3191" xr:uid="{9F32D8C6-287E-499F-9ADD-E9CF3E591156}"/>
    <cellStyle name="Normal 6 4 3 2 6" xfId="3192" xr:uid="{442A3F76-5D6D-4947-9114-DF140FA7AD44}"/>
    <cellStyle name="Normal 6 4 3 3" xfId="334" xr:uid="{A51F1E60-6589-4EF1-801A-69B5ACE168D3}"/>
    <cellStyle name="Normal 6 4 3 3 2" xfId="1625" xr:uid="{35C9C463-C613-426E-B77A-1BE0E8C82B0B}"/>
    <cellStyle name="Normal 6 4 3 3 2 2" xfId="1626" xr:uid="{F55D2824-422D-4723-93DF-F24766DEF6F6}"/>
    <cellStyle name="Normal 6 4 3 3 2 2 2" xfId="4481" xr:uid="{675A8E00-1AE6-411B-B516-9791C2EB1336}"/>
    <cellStyle name="Normal 6 4 3 3 2 3" xfId="3193" xr:uid="{0CA5CEED-7FAF-4150-B279-82B933B81F96}"/>
    <cellStyle name="Normal 6 4 3 3 2 4" xfId="3194" xr:uid="{C38E9282-148B-4D58-BCF6-132C81B5A1D6}"/>
    <cellStyle name="Normal 6 4 3 3 3" xfId="1627" xr:uid="{125F4A30-B47F-475D-ADA8-AF0AF263665F}"/>
    <cellStyle name="Normal 6 4 3 3 3 2" xfId="4482" xr:uid="{B0FF0D2E-A39A-4E3C-AA09-CF55409D47A6}"/>
    <cellStyle name="Normal 6 4 3 3 4" xfId="3195" xr:uid="{D493D09A-1800-4931-B17D-197DA5541F4F}"/>
    <cellStyle name="Normal 6 4 3 3 5" xfId="3196" xr:uid="{9C055D49-4888-4358-B4AF-BCE616A6F6C0}"/>
    <cellStyle name="Normal 6 4 3 4" xfId="1628" xr:uid="{436BF106-D102-4BF2-AE3F-944F73D1FEAE}"/>
    <cellStyle name="Normal 6 4 3 4 2" xfId="1629" xr:uid="{D68E679C-C272-4A70-9040-383F76EB8D70}"/>
    <cellStyle name="Normal 6 4 3 4 2 2" xfId="4483" xr:uid="{42DDC4EA-965E-429E-ACBD-CA7DAA1CA6BC}"/>
    <cellStyle name="Normal 6 4 3 4 3" xfId="3197" xr:uid="{4B84E89A-B974-40A9-AF44-4E9CF327E5F6}"/>
    <cellStyle name="Normal 6 4 3 4 4" xfId="3198" xr:uid="{5228EDD1-6C1C-475D-8F8C-03F9D396B5A5}"/>
    <cellStyle name="Normal 6 4 3 5" xfId="1630" xr:uid="{8F1B6F92-01F1-4BDD-BC68-06298486DE07}"/>
    <cellStyle name="Normal 6 4 3 5 2" xfId="3199" xr:uid="{AC332B0A-F2CF-4B9E-BBB6-3A1A174099A1}"/>
    <cellStyle name="Normal 6 4 3 5 3" xfId="3200" xr:uid="{0F87AB04-9628-4573-B5B8-26F8A1DBE7A0}"/>
    <cellStyle name="Normal 6 4 3 5 4" xfId="3201" xr:uid="{E0136123-8A51-46A4-B766-51B8F83AC548}"/>
    <cellStyle name="Normal 6 4 3 6" xfId="3202" xr:uid="{F72B6510-A237-4CE5-88D0-C0CC2A7E8C92}"/>
    <cellStyle name="Normal 6 4 3 7" xfId="3203" xr:uid="{4940E4A3-C250-4CAB-9652-D93D3C4487F4}"/>
    <cellStyle name="Normal 6 4 3 8" xfId="3204" xr:uid="{198B2760-D123-4DCA-8E89-09AB3E3B260B}"/>
    <cellStyle name="Normal 6 4 4" xfId="122" xr:uid="{26D67A9A-DE74-4169-B828-C98B1E7CE450}"/>
    <cellStyle name="Normal 6 4 4 2" xfId="642" xr:uid="{E87C6A01-8B7D-46CF-9D3D-3A807E05C170}"/>
    <cellStyle name="Normal 6 4 4 2 2" xfId="643" xr:uid="{748B936C-C0E5-4642-A7D5-44546AFCC58A}"/>
    <cellStyle name="Normal 6 4 4 2 2 2" xfId="1631" xr:uid="{149E48E4-ACF0-4822-B987-FA0F69977190}"/>
    <cellStyle name="Normal 6 4 4 2 2 2 2" xfId="1632" xr:uid="{048F4762-326A-4383-8F62-28F9164EA851}"/>
    <cellStyle name="Normal 6 4 4 2 2 3" xfId="1633" xr:uid="{A514C76F-C419-4AB0-813E-B554574AEB59}"/>
    <cellStyle name="Normal 6 4 4 2 2 3 2" xfId="6497" xr:uid="{849F8456-98F9-4ACC-806F-2A54B6143BC7}"/>
    <cellStyle name="Normal 6 4 4 2 2 4" xfId="3205" xr:uid="{0C51E6FA-C830-45C7-B763-F900DB7C31D2}"/>
    <cellStyle name="Normal 6 4 4 2 3" xfId="1634" xr:uid="{624E4BA9-9C9B-4F06-A5B7-60499387D662}"/>
    <cellStyle name="Normal 6 4 4 2 3 2" xfId="1635" xr:uid="{8EF3AE96-C208-4EC9-A958-D6A5F6746F2D}"/>
    <cellStyle name="Normal 6 4 4 2 4" xfId="1636" xr:uid="{F7B9AF8E-0B33-48AF-AA39-D880519E760B}"/>
    <cellStyle name="Normal 6 4 4 2 4 2" xfId="6498" xr:uid="{E5776226-9B68-4003-B87E-BEDAB02653BC}"/>
    <cellStyle name="Normal 6 4 4 2 5" xfId="3206" xr:uid="{91A91775-B72E-4ADE-9709-5BE98A21FB49}"/>
    <cellStyle name="Normal 6 4 4 3" xfId="644" xr:uid="{2CC06D86-10AB-4F14-910B-B05DF65E54DD}"/>
    <cellStyle name="Normal 6 4 4 3 2" xfId="1637" xr:uid="{5718FA06-D23C-4D19-8198-23ED12EFEE04}"/>
    <cellStyle name="Normal 6 4 4 3 2 2" xfId="1638" xr:uid="{CEFBE5D3-483E-4350-9C59-DF11AA460E4D}"/>
    <cellStyle name="Normal 6 4 4 3 3" xfId="1639" xr:uid="{4A87E770-805D-4C55-BE4D-6AABFAC60D86}"/>
    <cellStyle name="Normal 6 4 4 3 3 2" xfId="6499" xr:uid="{583D99B0-8E20-4A42-B6F0-858FC6DF10B3}"/>
    <cellStyle name="Normal 6 4 4 3 4" xfId="3207" xr:uid="{2937261B-719F-4B1D-A5F1-71CB34EDC0C7}"/>
    <cellStyle name="Normal 6 4 4 4" xfId="1640" xr:uid="{9FC814D8-03A2-4190-BC02-E6DD032A85F9}"/>
    <cellStyle name="Normal 6 4 4 4 2" xfId="1641" xr:uid="{67EE3A16-8C36-4ABD-AF47-FF92F8FF1F59}"/>
    <cellStyle name="Normal 6 4 4 4 3" xfId="3208" xr:uid="{28B16D24-3FDB-4EF6-8A2C-FC232EDC0AE9}"/>
    <cellStyle name="Normal 6 4 4 4 4" xfId="3209" xr:uid="{1A79D141-81C7-4769-A7CB-D7D7A93E4EBA}"/>
    <cellStyle name="Normal 6 4 4 5" xfId="1642" xr:uid="{1FA768CC-BE42-4F51-98C4-BD378CCAF9ED}"/>
    <cellStyle name="Normal 6 4 4 5 2" xfId="6500" xr:uid="{18D0B565-5652-4C96-9A0C-2A27BD0EB88C}"/>
    <cellStyle name="Normal 6 4 4 6" xfId="3210" xr:uid="{775669DF-030C-44C4-A92E-815C8D650023}"/>
    <cellStyle name="Normal 6 4 4 7" xfId="3211" xr:uid="{AFCA6C28-870A-45B3-A87C-2FB5FF283AAF}"/>
    <cellStyle name="Normal 6 4 5" xfId="335" xr:uid="{43D70293-9471-4DC3-ADED-2CA445176744}"/>
    <cellStyle name="Normal 6 4 5 2" xfId="645" xr:uid="{10A27594-FFF2-4D33-A915-A7ED6B9EF01F}"/>
    <cellStyle name="Normal 6 4 5 2 2" xfId="1643" xr:uid="{3C16644C-0DF6-43C5-BBE6-42869AFF0C96}"/>
    <cellStyle name="Normal 6 4 5 2 2 2" xfId="1644" xr:uid="{FDD03607-9D90-479D-A652-48460F1E12F4}"/>
    <cellStyle name="Normal 6 4 5 2 3" xfId="1645" xr:uid="{78BA0FEB-0057-40B3-A5CD-CE0EDD119B26}"/>
    <cellStyle name="Normal 6 4 5 2 3 2" xfId="6501" xr:uid="{5C1E0B67-16B4-44D1-AF3C-DCBF09488D16}"/>
    <cellStyle name="Normal 6 4 5 2 4" xfId="3212" xr:uid="{85212A25-DD2F-45EC-A3D2-DDA20D204958}"/>
    <cellStyle name="Normal 6 4 5 3" xfId="1646" xr:uid="{712176DF-BBE7-459F-8798-A22A61F1BF26}"/>
    <cellStyle name="Normal 6 4 5 3 2" xfId="1647" xr:uid="{F7C427D6-5CEC-43CD-9E2A-26AFFE6990E0}"/>
    <cellStyle name="Normal 6 4 5 3 3" xfId="3213" xr:uid="{20AF3760-0018-479E-8A19-C1D37AAEC5E9}"/>
    <cellStyle name="Normal 6 4 5 3 4" xfId="3214" xr:uid="{D8A815DC-83DA-4F51-8DEA-7F22C3B61488}"/>
    <cellStyle name="Normal 6 4 5 4" xfId="1648" xr:uid="{D0863360-C539-40EF-9F7B-1350A1ED79D0}"/>
    <cellStyle name="Normal 6 4 5 4 2" xfId="6502" xr:uid="{2B54CD2A-543C-428B-8952-FFD2D96FC9F7}"/>
    <cellStyle name="Normal 6 4 5 5" xfId="3215" xr:uid="{5299E304-A13B-42C3-B5CE-34F0B59CD0B6}"/>
    <cellStyle name="Normal 6 4 5 6" xfId="3216" xr:uid="{DBC83D09-D06D-4BAD-8AC9-385C439DEA1E}"/>
    <cellStyle name="Normal 6 4 6" xfId="336" xr:uid="{AA1692BD-CB1B-4A24-A68D-B5318133579E}"/>
    <cellStyle name="Normal 6 4 6 2" xfId="1649" xr:uid="{467C46F8-B0B7-4BC7-9F16-6B2ABEC399D8}"/>
    <cellStyle name="Normal 6 4 6 2 2" xfId="1650" xr:uid="{33267718-C509-454A-A719-BED5C650BE9E}"/>
    <cellStyle name="Normal 6 4 6 2 3" xfId="3217" xr:uid="{33DB1A6B-0E95-400D-9BA1-FEBE424CD742}"/>
    <cellStyle name="Normal 6 4 6 2 4" xfId="3218" xr:uid="{54202B4B-979C-4CBC-AE40-0A2E8469A730}"/>
    <cellStyle name="Normal 6 4 6 3" xfId="1651" xr:uid="{90C558E5-E2F1-4558-9A59-83C1C5278BAA}"/>
    <cellStyle name="Normal 6 4 6 3 2" xfId="6503" xr:uid="{2E963D81-5BB3-470B-ACAE-0E4DDF92D5F5}"/>
    <cellStyle name="Normal 6 4 6 4" xfId="3219" xr:uid="{D2715C6A-EC05-4625-BD59-AA1BB65A7A68}"/>
    <cellStyle name="Normal 6 4 6 5" xfId="3220" xr:uid="{6DFC735C-CB16-4940-A6FB-C954B651C953}"/>
    <cellStyle name="Normal 6 4 7" xfId="1652" xr:uid="{F6A1436F-1DBB-4DA6-8101-15DCB6AD2282}"/>
    <cellStyle name="Normal 6 4 7 2" xfId="1653" xr:uid="{B7F476D8-3132-4DF5-979B-E4562F7DD7BA}"/>
    <cellStyle name="Normal 6 4 7 3" xfId="3221" xr:uid="{1A06318E-0DD3-4079-B755-340AA07A5ADC}"/>
    <cellStyle name="Normal 6 4 7 3 2" xfId="4407" xr:uid="{D10D0384-AF2D-49CB-ACCC-1993F62B5B5F}"/>
    <cellStyle name="Normal 6 4 7 3 3" xfId="4685" xr:uid="{6B471472-A9CD-4189-9F8D-7BA9A8479AFE}"/>
    <cellStyle name="Normal 6 4 7 4" xfId="3222" xr:uid="{01C8C83B-7D15-42CD-A00F-F19A14A8DC83}"/>
    <cellStyle name="Normal 6 4 8" xfId="1654" xr:uid="{FA85E1D3-0DD6-4597-A495-DC44CFABEF5C}"/>
    <cellStyle name="Normal 6 4 8 2" xfId="3223" xr:uid="{B4027CC2-2A1F-401C-B00C-B47DD82FF1E7}"/>
    <cellStyle name="Normal 6 4 8 3" xfId="3224" xr:uid="{CF5F5C16-973B-4D90-A192-62DEEA382E38}"/>
    <cellStyle name="Normal 6 4 8 4" xfId="3225" xr:uid="{31EBD09A-BE06-41B4-A2E0-8548B869B8A1}"/>
    <cellStyle name="Normal 6 4 9" xfId="3226" xr:uid="{81E997D9-12D0-4696-9DEB-EE6C9A732210}"/>
    <cellStyle name="Normal 6 5" xfId="123" xr:uid="{10749AB5-1F73-4D9A-817F-688A2CFED6F8}"/>
    <cellStyle name="Normal 6 5 10" xfId="3227" xr:uid="{59F495C4-A4B8-44BB-9F38-BF152A79C52A}"/>
    <cellStyle name="Normal 6 5 11" xfId="3228" xr:uid="{403494F1-8BDF-4DC8-8771-1F528897F621}"/>
    <cellStyle name="Normal 6 5 2" xfId="124" xr:uid="{C1514975-1837-45AA-9979-04DD54205C12}"/>
    <cellStyle name="Normal 6 5 2 2" xfId="337" xr:uid="{1A0967AF-B5F4-4F69-96E8-4BD352406406}"/>
    <cellStyle name="Normal 6 5 2 2 2" xfId="646" xr:uid="{6B97CD18-2177-4AA6-AF8C-44E36E7F5A3A}"/>
    <cellStyle name="Normal 6 5 2 2 2 2" xfId="647" xr:uid="{46EA194B-02CB-4016-9549-37076106B335}"/>
    <cellStyle name="Normal 6 5 2 2 2 2 2" xfId="1655" xr:uid="{62A5FB1F-7853-45C2-9261-7A6C25BF76A2}"/>
    <cellStyle name="Normal 6 5 2 2 2 2 3" xfId="3229" xr:uid="{8FAA282B-C8AB-4EDE-81F5-5C2E9A5236F3}"/>
    <cellStyle name="Normal 6 5 2 2 2 2 4" xfId="3230" xr:uid="{579AA2A9-B355-4CE3-8AB4-811A0B3E8081}"/>
    <cellStyle name="Normal 6 5 2 2 2 3" xfId="1656" xr:uid="{46711134-13C6-4219-98B4-868815B01057}"/>
    <cellStyle name="Normal 6 5 2 2 2 3 2" xfId="3231" xr:uid="{363F09D4-F427-4EC6-9696-3A6723A1BB47}"/>
    <cellStyle name="Normal 6 5 2 2 2 3 3" xfId="3232" xr:uid="{42F8BAE9-C708-44E9-84B9-89455B47D577}"/>
    <cellStyle name="Normal 6 5 2 2 2 3 4" xfId="3233" xr:uid="{FC123F2B-CC1D-4981-B73C-1E836B05F945}"/>
    <cellStyle name="Normal 6 5 2 2 2 4" xfId="3234" xr:uid="{0AD73F21-F81A-472C-82D1-A8CE17D49B6B}"/>
    <cellStyle name="Normal 6 5 2 2 2 5" xfId="3235" xr:uid="{F59ADC47-088E-409D-87CB-B7E71D42EAF8}"/>
    <cellStyle name="Normal 6 5 2 2 2 6" xfId="3236" xr:uid="{E9C33380-A2E3-4785-86B6-A4A23CBD108A}"/>
    <cellStyle name="Normal 6 5 2 2 3" xfId="648" xr:uid="{B510C9C1-A4B0-4ABC-AFCE-881064E68FF8}"/>
    <cellStyle name="Normal 6 5 2 2 3 2" xfId="1657" xr:uid="{CAF4EE9C-16BE-40CE-89D7-4FFE31622903}"/>
    <cellStyle name="Normal 6 5 2 2 3 2 2" xfId="3237" xr:uid="{4E86A45D-F1E3-4DBF-B389-042BAB13DE1F}"/>
    <cellStyle name="Normal 6 5 2 2 3 2 3" xfId="3238" xr:uid="{95611473-4C6F-402A-8F10-E1C885620512}"/>
    <cellStyle name="Normal 6 5 2 2 3 2 4" xfId="3239" xr:uid="{70B8E074-4A38-4F19-9863-EE6EEFE38D91}"/>
    <cellStyle name="Normal 6 5 2 2 3 3" xfId="3240" xr:uid="{48704295-E575-4E09-B3F6-6688A9213350}"/>
    <cellStyle name="Normal 6 5 2 2 3 4" xfId="3241" xr:uid="{CA453C1F-56EA-4A72-B0F7-E14907DBFEA0}"/>
    <cellStyle name="Normal 6 5 2 2 3 5" xfId="3242" xr:uid="{73EC72F0-80F1-4DFB-8900-720E68304C2E}"/>
    <cellStyle name="Normal 6 5 2 2 4" xfId="1658" xr:uid="{BD28C771-8C63-404F-888F-49ABA5F5C038}"/>
    <cellStyle name="Normal 6 5 2 2 4 2" xfId="3243" xr:uid="{16BB5A7D-8181-4258-98EF-C4B49A199EED}"/>
    <cellStyle name="Normal 6 5 2 2 4 3" xfId="3244" xr:uid="{219AF382-6AA6-4D8A-AD58-EA78BDD143A2}"/>
    <cellStyle name="Normal 6 5 2 2 4 4" xfId="3245" xr:uid="{0F1BD7C6-1508-404A-9B20-DA7C5BE7338F}"/>
    <cellStyle name="Normal 6 5 2 2 5" xfId="3246" xr:uid="{0EDA19A9-2C71-41DD-9CBF-EFA9EBFEC65B}"/>
    <cellStyle name="Normal 6 5 2 2 5 2" xfId="3247" xr:uid="{E058F8F5-8595-4AB6-ABD1-583740811FE3}"/>
    <cellStyle name="Normal 6 5 2 2 5 3" xfId="3248" xr:uid="{E7624B4F-F08D-40D1-9AE9-D7EC12640CE5}"/>
    <cellStyle name="Normal 6 5 2 2 5 4" xfId="3249" xr:uid="{A8BAB1F6-0B5E-4E89-A4E6-7A9B5EC70AE1}"/>
    <cellStyle name="Normal 6 5 2 2 6" xfId="3250" xr:uid="{A9BE5FFD-A002-4664-B90B-37FFB9433F18}"/>
    <cellStyle name="Normal 6 5 2 2 7" xfId="3251" xr:uid="{FB4183D4-017A-45B4-9B4C-7C8453360AA5}"/>
    <cellStyle name="Normal 6 5 2 2 8" xfId="3252" xr:uid="{44AB0ADA-BFD9-4267-BCA2-338FDFCE472A}"/>
    <cellStyle name="Normal 6 5 2 3" xfId="649" xr:uid="{46828358-99B1-4314-AFA8-2622A1F54E1A}"/>
    <cellStyle name="Normal 6 5 2 3 2" xfId="650" xr:uid="{97A7C69F-C1B4-4153-976D-AF69F42BE990}"/>
    <cellStyle name="Normal 6 5 2 3 2 2" xfId="651" xr:uid="{2D56F967-5921-4CE0-AA95-3E2584204CED}"/>
    <cellStyle name="Normal 6 5 2 3 2 3" xfId="3253" xr:uid="{1F4A4C78-91D3-4C30-8E0E-6A68F166A90E}"/>
    <cellStyle name="Normal 6 5 2 3 2 4" xfId="3254" xr:uid="{07F12E79-09F5-4C8B-ACD7-789832F5049D}"/>
    <cellStyle name="Normal 6 5 2 3 3" xfId="652" xr:uid="{B1B57A54-A617-4F01-A16F-5257145CA4CD}"/>
    <cellStyle name="Normal 6 5 2 3 3 2" xfId="3255" xr:uid="{F8D51AF6-6ECC-4015-80E2-F0304DECEFF5}"/>
    <cellStyle name="Normal 6 5 2 3 3 3" xfId="3256" xr:uid="{C8B2EE5A-5770-42E8-9CE8-00734C05446C}"/>
    <cellStyle name="Normal 6 5 2 3 3 4" xfId="3257" xr:uid="{6317FC5E-2BB4-47BB-A019-EC5F5006C916}"/>
    <cellStyle name="Normal 6 5 2 3 4" xfId="3258" xr:uid="{480A3759-73A0-4665-8184-16427B05537A}"/>
    <cellStyle name="Normal 6 5 2 3 5" xfId="3259" xr:uid="{FEB0C369-813E-43F1-A9E5-6CAFA109C0D6}"/>
    <cellStyle name="Normal 6 5 2 3 6" xfId="3260" xr:uid="{CD4385C1-BC89-4119-960C-4D499B762630}"/>
    <cellStyle name="Normal 6 5 2 4" xfId="653" xr:uid="{95616BC4-6C8B-45C2-8DD2-AD2DA2881229}"/>
    <cellStyle name="Normal 6 5 2 4 2" xfId="654" xr:uid="{D6528F41-AD40-4A1F-8953-0E9BDF80BDF1}"/>
    <cellStyle name="Normal 6 5 2 4 2 2" xfId="3261" xr:uid="{4E672295-580C-4CD4-9F16-50199D5E7B64}"/>
    <cellStyle name="Normal 6 5 2 4 2 3" xfId="3262" xr:uid="{422F90AE-DA95-4AF7-959D-2A0ECB804B65}"/>
    <cellStyle name="Normal 6 5 2 4 2 4" xfId="3263" xr:uid="{260088C5-325B-4B65-8C32-03F55BFC8FB8}"/>
    <cellStyle name="Normal 6 5 2 4 3" xfId="3264" xr:uid="{54672593-6946-450C-96CF-93F94D7D3DAB}"/>
    <cellStyle name="Normal 6 5 2 4 4" xfId="3265" xr:uid="{7D56480B-22B8-4568-944C-845EE520DEB2}"/>
    <cellStyle name="Normal 6 5 2 4 5" xfId="3266" xr:uid="{D5A2EDE9-5F72-4435-AC3E-1734AE39892F}"/>
    <cellStyle name="Normal 6 5 2 5" xfId="655" xr:uid="{0FB7B7EF-D458-419C-BF55-F5C3773FA917}"/>
    <cellStyle name="Normal 6 5 2 5 2" xfId="3267" xr:uid="{9791217D-3CDF-4628-B0B3-08B66816C657}"/>
    <cellStyle name="Normal 6 5 2 5 3" xfId="3268" xr:uid="{0B25D881-4189-4853-A442-031FD21C1D1E}"/>
    <cellStyle name="Normal 6 5 2 5 4" xfId="3269" xr:uid="{A2549691-708E-44B5-A5C5-2AE2A876DDE2}"/>
    <cellStyle name="Normal 6 5 2 6" xfId="3270" xr:uid="{779A7F85-9783-4117-8B48-6B646AC17AED}"/>
    <cellStyle name="Normal 6 5 2 6 2" xfId="3271" xr:uid="{ADA7820C-C6B8-4FC4-9AC3-30BD89F21A14}"/>
    <cellStyle name="Normal 6 5 2 6 3" xfId="3272" xr:uid="{20A3B3EA-30C5-488D-BD5A-F1EED05310CE}"/>
    <cellStyle name="Normal 6 5 2 6 4" xfId="3273" xr:uid="{59484E25-07C5-4882-B67D-D0721292F64B}"/>
    <cellStyle name="Normal 6 5 2 7" xfId="3274" xr:uid="{FB1FE164-3489-466B-8B0B-8742D2FF2D72}"/>
    <cellStyle name="Normal 6 5 2 8" xfId="3275" xr:uid="{6EAE385A-2F65-4483-83A3-51DD08172E99}"/>
    <cellStyle name="Normal 6 5 2 9" xfId="3276" xr:uid="{40B79CDB-0263-4CF0-BE24-1679902823B5}"/>
    <cellStyle name="Normal 6 5 3" xfId="338" xr:uid="{0DAE3F1A-A48D-4FD4-B4E3-458CEEB04298}"/>
    <cellStyle name="Normal 6 5 3 2" xfId="656" xr:uid="{246BA123-0576-4D58-9473-8061E2237083}"/>
    <cellStyle name="Normal 6 5 3 2 2" xfId="657" xr:uid="{179DAEFE-7D85-47CF-8401-E2E4FB3F600D}"/>
    <cellStyle name="Normal 6 5 3 2 2 2" xfId="1659" xr:uid="{46852DBB-57E7-4752-BADE-7A7C8D5963FD}"/>
    <cellStyle name="Normal 6 5 3 2 2 2 2" xfId="1660" xr:uid="{C9E2E4C8-25D0-4E87-AB57-1374BABD3CDA}"/>
    <cellStyle name="Normal 6 5 3 2 2 3" xfId="1661" xr:uid="{8661F1AB-80FE-4135-A326-092ED3451606}"/>
    <cellStyle name="Normal 6 5 3 2 2 3 2" xfId="6504" xr:uid="{3A7C6B7A-8FA1-4EC1-AA06-5B9C8457A3A4}"/>
    <cellStyle name="Normal 6 5 3 2 2 4" xfId="3277" xr:uid="{2696CAA3-6838-499B-8D5F-D5E459B8E0DC}"/>
    <cellStyle name="Normal 6 5 3 2 3" xfId="1662" xr:uid="{BDB5E401-AC0A-4F85-BAA2-39E8F2F7F382}"/>
    <cellStyle name="Normal 6 5 3 2 3 2" xfId="1663" xr:uid="{B1293F93-995B-4675-89E3-08F150EA1552}"/>
    <cellStyle name="Normal 6 5 3 2 3 3" xfId="3278" xr:uid="{558AE97A-04E0-44B4-B61C-AD0BA84EF064}"/>
    <cellStyle name="Normal 6 5 3 2 3 4" xfId="3279" xr:uid="{123E2DFF-358F-492A-A181-587364447DB4}"/>
    <cellStyle name="Normal 6 5 3 2 4" xfId="1664" xr:uid="{7493C11C-CF03-4473-B76C-5CC15667B7DE}"/>
    <cellStyle name="Normal 6 5 3 2 4 2" xfId="6505" xr:uid="{D8103E08-3852-4AB1-877A-B4EE82F8067A}"/>
    <cellStyle name="Normal 6 5 3 2 5" xfId="3280" xr:uid="{97D71970-2EA6-470E-A11C-5F57B123C60E}"/>
    <cellStyle name="Normal 6 5 3 2 6" xfId="3281" xr:uid="{955E0A07-9A1B-47C8-B249-FBC874C204E7}"/>
    <cellStyle name="Normal 6 5 3 3" xfId="658" xr:uid="{C2A50118-E86C-48F7-81F6-5A9A58BA5104}"/>
    <cellStyle name="Normal 6 5 3 3 2" xfId="1665" xr:uid="{1143FF95-A9D5-4471-9480-9F79C06DB140}"/>
    <cellStyle name="Normal 6 5 3 3 2 2" xfId="1666" xr:uid="{7D10956A-EEC3-41F9-A472-BEBBDFC5415A}"/>
    <cellStyle name="Normal 6 5 3 3 2 3" xfId="3282" xr:uid="{D4D1E4B9-DB2F-445E-90F9-B5F417250B5A}"/>
    <cellStyle name="Normal 6 5 3 3 2 4" xfId="3283" xr:uid="{DDADF128-9B12-4939-B71A-D331FF277B12}"/>
    <cellStyle name="Normal 6 5 3 3 3" xfId="1667" xr:uid="{34498AE7-BF96-4640-95CC-7EE488801085}"/>
    <cellStyle name="Normal 6 5 3 3 3 2" xfId="6506" xr:uid="{C9A31A2D-0C65-49E8-9073-CE490BBC7F79}"/>
    <cellStyle name="Normal 6 5 3 3 4" xfId="3284" xr:uid="{7711C909-0171-43CC-8D99-AB67FA3014FE}"/>
    <cellStyle name="Normal 6 5 3 3 5" xfId="3285" xr:uid="{A9F3E4C3-77BE-4A76-93C8-0546CFB60DEE}"/>
    <cellStyle name="Normal 6 5 3 4" xfId="1668" xr:uid="{B657F24A-36E4-4968-9268-F8880F54E536}"/>
    <cellStyle name="Normal 6 5 3 4 2" xfId="1669" xr:uid="{D137B110-673E-495E-9471-F76A764267B9}"/>
    <cellStyle name="Normal 6 5 3 4 3" xfId="3286" xr:uid="{051F5B67-DE82-4D71-8326-72464616428B}"/>
    <cellStyle name="Normal 6 5 3 4 4" xfId="3287" xr:uid="{BB84DFF3-2158-4A91-9904-2FDB193F8D41}"/>
    <cellStyle name="Normal 6 5 3 5" xfId="1670" xr:uid="{124A9664-A70E-4A00-8EF7-290093789818}"/>
    <cellStyle name="Normal 6 5 3 5 2" xfId="3288" xr:uid="{8D7BB633-C4D0-4072-8C36-86B246ABEB25}"/>
    <cellStyle name="Normal 6 5 3 5 3" xfId="3289" xr:uid="{2341BC46-0CE2-4D81-A71C-274C51C3564A}"/>
    <cellStyle name="Normal 6 5 3 5 4" xfId="3290" xr:uid="{4A3D1DD0-71B2-45D3-B39E-E9700BD18FC3}"/>
    <cellStyle name="Normal 6 5 3 6" xfId="3291" xr:uid="{786F4D8E-7358-4717-AB4F-7126143EB15A}"/>
    <cellStyle name="Normal 6 5 3 7" xfId="3292" xr:uid="{FCA0EB0B-2CB6-49BF-8782-3A9C24154159}"/>
    <cellStyle name="Normal 6 5 3 8" xfId="3293" xr:uid="{502BF2D9-388B-4F6B-AD75-60F2C39C2C3C}"/>
    <cellStyle name="Normal 6 5 4" xfId="339" xr:uid="{0F42F97F-063C-4472-BCF1-7A9FE4E41B39}"/>
    <cellStyle name="Normal 6 5 4 2" xfId="659" xr:uid="{1982AB5A-0CA5-463C-8EA4-3938EC0E8001}"/>
    <cellStyle name="Normal 6 5 4 2 2" xfId="660" xr:uid="{2CEECFD9-F244-44AB-AA62-6E5CD1040EFE}"/>
    <cellStyle name="Normal 6 5 4 2 2 2" xfId="1671" xr:uid="{5739829F-9259-46C3-A69B-174498DEEA8B}"/>
    <cellStyle name="Normal 6 5 4 2 2 3" xfId="3294" xr:uid="{531DD18D-936B-40CD-9EFC-ED8E1E5719B8}"/>
    <cellStyle name="Normal 6 5 4 2 2 4" xfId="3295" xr:uid="{6E01AC4E-4ADD-4E6C-865F-5048ED4173D0}"/>
    <cellStyle name="Normal 6 5 4 2 3" xfId="1672" xr:uid="{980D3DF6-B449-43BA-8016-D19D2EA950FF}"/>
    <cellStyle name="Normal 6 5 4 2 3 2" xfId="6507" xr:uid="{D9CA9419-6D97-4862-84BF-E09EEB0AD199}"/>
    <cellStyle name="Normal 6 5 4 2 4" xfId="3296" xr:uid="{68C88D29-58A3-44ED-9975-5F9EBE1753F6}"/>
    <cellStyle name="Normal 6 5 4 2 5" xfId="3297" xr:uid="{F987D311-D32B-4EA2-8B56-724C7BF5141E}"/>
    <cellStyle name="Normal 6 5 4 3" xfId="661" xr:uid="{2C96E682-4DDA-40FB-BCAC-26F3639AC7A4}"/>
    <cellStyle name="Normal 6 5 4 3 2" xfId="1673" xr:uid="{12FF0F6C-60A4-4F79-8F1B-979DFEFB962F}"/>
    <cellStyle name="Normal 6 5 4 3 3" xfId="3298" xr:uid="{396A8E01-017B-47D0-841B-474C81792863}"/>
    <cellStyle name="Normal 6 5 4 3 4" xfId="3299" xr:uid="{89441C8C-E792-4403-9D1C-17700DE89349}"/>
    <cellStyle name="Normal 6 5 4 4" xfId="1674" xr:uid="{1FC9F0EB-9DB0-48EF-B830-B1ADB952E013}"/>
    <cellStyle name="Normal 6 5 4 4 2" xfId="3300" xr:uid="{D2699D8F-D33F-421A-AC7B-6267E71DB325}"/>
    <cellStyle name="Normal 6 5 4 4 3" xfId="3301" xr:uid="{1C6ADE7D-DAC2-4620-A080-9A08D516EEE4}"/>
    <cellStyle name="Normal 6 5 4 4 4" xfId="3302" xr:uid="{7942E045-C67F-45A0-B9E0-F7B9DF21E10D}"/>
    <cellStyle name="Normal 6 5 4 5" xfId="3303" xr:uid="{60D69099-E890-44D6-A36F-F5CDFF90DA50}"/>
    <cellStyle name="Normal 6 5 4 6" xfId="3304" xr:uid="{FD3F500E-528C-4AE9-9442-38635A594CD2}"/>
    <cellStyle name="Normal 6 5 4 7" xfId="3305" xr:uid="{B1E7189E-7109-4235-B0D0-B9E47F89144A}"/>
    <cellStyle name="Normal 6 5 5" xfId="340" xr:uid="{E96D4D96-A330-4C4F-A9A9-6285F3F118BC}"/>
    <cellStyle name="Normal 6 5 5 2" xfId="662" xr:uid="{2B006D3F-7433-41BD-BFB0-E8BC46E9C5DD}"/>
    <cellStyle name="Normal 6 5 5 2 2" xfId="1675" xr:uid="{225353D3-4BCC-452D-896D-7071CB3F4A60}"/>
    <cellStyle name="Normal 6 5 5 2 3" xfId="3306" xr:uid="{C7024506-D90F-4C71-AAFB-0B19989C11FB}"/>
    <cellStyle name="Normal 6 5 5 2 4" xfId="3307" xr:uid="{5AB6C3B3-6777-4794-B02D-D1B19A34DE16}"/>
    <cellStyle name="Normal 6 5 5 3" xfId="1676" xr:uid="{643744A4-8512-4056-B950-179261A6C59C}"/>
    <cellStyle name="Normal 6 5 5 3 2" xfId="3308" xr:uid="{E8D99BBC-67FC-4FD7-8139-09698C13B189}"/>
    <cellStyle name="Normal 6 5 5 3 3" xfId="3309" xr:uid="{306E26F9-BC3D-428D-8F40-9B0D4BBC4958}"/>
    <cellStyle name="Normal 6 5 5 3 4" xfId="3310" xr:uid="{6E44B14B-5D90-4F9B-8292-C58F8D97C1D7}"/>
    <cellStyle name="Normal 6 5 5 4" xfId="3311" xr:uid="{F2CCDD93-F564-4D47-A3B8-79F46FCA98DC}"/>
    <cellStyle name="Normal 6 5 5 5" xfId="3312" xr:uid="{839B14F3-3CBC-4943-A785-23FCCC0A2331}"/>
    <cellStyle name="Normal 6 5 5 6" xfId="3313" xr:uid="{55F549EE-565A-4DB6-9B69-6D1F15D79F0A}"/>
    <cellStyle name="Normal 6 5 6" xfId="663" xr:uid="{F8A56E2C-80AF-4582-98B2-4A53ECD47525}"/>
    <cellStyle name="Normal 6 5 6 2" xfId="1677" xr:uid="{50FEBBF6-ED3B-4AD0-AF4D-66E480BF4070}"/>
    <cellStyle name="Normal 6 5 6 2 2" xfId="3314" xr:uid="{CBB77874-0A15-4B81-8205-3CACBD07B2D9}"/>
    <cellStyle name="Normal 6 5 6 2 3" xfId="3315" xr:uid="{FCC27305-014B-4635-B5A7-6BFBC4A2A976}"/>
    <cellStyle name="Normal 6 5 6 2 4" xfId="3316" xr:uid="{98438350-FE21-4523-AFCD-7A2A778338A8}"/>
    <cellStyle name="Normal 6 5 6 3" xfId="3317" xr:uid="{EEA70F1E-4913-463E-97A1-A87A37C76802}"/>
    <cellStyle name="Normal 6 5 6 4" xfId="3318" xr:uid="{3561BD2D-087B-4966-9E24-1A5EB7FD6AA1}"/>
    <cellStyle name="Normal 6 5 6 5" xfId="3319" xr:uid="{4B6502F8-6358-402D-A662-2E3FCF449D49}"/>
    <cellStyle name="Normal 6 5 7" xfId="1678" xr:uid="{A6E30976-77CA-4730-8520-052261BE1AEB}"/>
    <cellStyle name="Normal 6 5 7 2" xfId="3320" xr:uid="{D4DBA7CF-8DE5-4581-A177-0AA6C486A10F}"/>
    <cellStyle name="Normal 6 5 7 3" xfId="3321" xr:uid="{D2B5EC6D-8282-4855-A1BB-FF61C105D8BE}"/>
    <cellStyle name="Normal 6 5 7 4" xfId="3322" xr:uid="{6B891482-7385-4989-9467-08887B7239A5}"/>
    <cellStyle name="Normal 6 5 8" xfId="3323" xr:uid="{FB2DD855-9FF3-4259-B1B8-1DB659379D51}"/>
    <cellStyle name="Normal 6 5 8 2" xfId="3324" xr:uid="{1EBC393C-CE6C-4B89-A8E6-194D4716CC16}"/>
    <cellStyle name="Normal 6 5 8 3" xfId="3325" xr:uid="{44DFA0EE-9F41-40AB-852D-AAE9344584E6}"/>
    <cellStyle name="Normal 6 5 8 4" xfId="3326" xr:uid="{91BBA3F1-0068-4D99-A537-4C2D69ED000C}"/>
    <cellStyle name="Normal 6 5 9" xfId="3327" xr:uid="{51FA4071-EBF3-48D0-A79B-26B5E7208DDF}"/>
    <cellStyle name="Normal 6 6" xfId="125" xr:uid="{DD9AC5E2-5E39-4CDD-94E4-A8FC13633D1B}"/>
    <cellStyle name="Normal 6 6 2" xfId="126" xr:uid="{88ABF3D8-446C-439B-9209-F948914DA1FB}"/>
    <cellStyle name="Normal 6 6 2 2" xfId="341" xr:uid="{969BB481-0C6D-4716-9860-E697F707FA7D}"/>
    <cellStyle name="Normal 6 6 2 2 2" xfId="664" xr:uid="{4E38DAD2-1BC2-4E3B-870F-6D1717B40B4E}"/>
    <cellStyle name="Normal 6 6 2 2 2 2" xfId="1679" xr:uid="{CB47F024-24B0-4111-91E0-FF08E8E622AE}"/>
    <cellStyle name="Normal 6 6 2 2 2 3" xfId="3328" xr:uid="{ABF11A17-A621-47C0-BA0E-D43D7510B309}"/>
    <cellStyle name="Normal 6 6 2 2 2 4" xfId="3329" xr:uid="{E779A21F-8A8C-446A-B2E8-35E7A517566E}"/>
    <cellStyle name="Normal 6 6 2 2 3" xfId="1680" xr:uid="{6A14CD5C-7C64-4435-82F4-0879E64B2AD0}"/>
    <cellStyle name="Normal 6 6 2 2 3 2" xfId="3330" xr:uid="{C6CFA454-4C0F-4BA3-A954-62F5E3A9A357}"/>
    <cellStyle name="Normal 6 6 2 2 3 3" xfId="3331" xr:uid="{9D8C8C15-2F5E-4CDE-8325-B5F94103901E}"/>
    <cellStyle name="Normal 6 6 2 2 3 4" xfId="3332" xr:uid="{A9B905CC-E665-4893-A165-6B85AABAFF56}"/>
    <cellStyle name="Normal 6 6 2 2 4" xfId="3333" xr:uid="{92884B72-4E6F-4DE7-A497-636257A3B9AE}"/>
    <cellStyle name="Normal 6 6 2 2 5" xfId="3334" xr:uid="{ABC6D1D9-A68F-4B5F-B558-B6BCD0331E2B}"/>
    <cellStyle name="Normal 6 6 2 2 6" xfId="3335" xr:uid="{2422C4D8-2942-413D-A1EC-8CFE5A8C3CAF}"/>
    <cellStyle name="Normal 6 6 2 3" xfId="665" xr:uid="{78708AA5-6375-40E7-BF0C-B43F779DF828}"/>
    <cellStyle name="Normal 6 6 2 3 2" xfId="1681" xr:uid="{CAFC4F65-0183-470F-B5EE-CA5D214CC50B}"/>
    <cellStyle name="Normal 6 6 2 3 2 2" xfId="3336" xr:uid="{2A0BBA93-7E7C-4A67-90A7-20E7F8FD843B}"/>
    <cellStyle name="Normal 6 6 2 3 2 3" xfId="3337" xr:uid="{BB46AE02-23DD-4EF6-A50C-24172E569C67}"/>
    <cellStyle name="Normal 6 6 2 3 2 4" xfId="3338" xr:uid="{7CB3BB78-4BF9-474E-9BDA-5E4A9C03C36C}"/>
    <cellStyle name="Normal 6 6 2 3 3" xfId="3339" xr:uid="{1140D1EE-A220-45E4-B20D-FE0AC7584FF1}"/>
    <cellStyle name="Normal 6 6 2 3 4" xfId="3340" xr:uid="{E8BA8AC6-A814-4D6F-A75C-EB68B3A58D16}"/>
    <cellStyle name="Normal 6 6 2 3 5" xfId="3341" xr:uid="{DE783DD0-45DE-4C2F-AE42-35642A1CF5A7}"/>
    <cellStyle name="Normal 6 6 2 4" xfId="1682" xr:uid="{D9EB1F51-2658-459D-B5B8-23235926F0AC}"/>
    <cellStyle name="Normal 6 6 2 4 2" xfId="3342" xr:uid="{1E8F8F92-9F13-47C2-8AD2-89FCA2AB8138}"/>
    <cellStyle name="Normal 6 6 2 4 3" xfId="3343" xr:uid="{E62E8837-2F7C-4B9B-A067-3852C215E27F}"/>
    <cellStyle name="Normal 6 6 2 4 4" xfId="3344" xr:uid="{5594EC2F-ED73-48B8-AC12-D3B8DE25EA25}"/>
    <cellStyle name="Normal 6 6 2 5" xfId="3345" xr:uid="{F1BF53F9-50A2-41D0-BB15-91DEFAE827CC}"/>
    <cellStyle name="Normal 6 6 2 5 2" xfId="3346" xr:uid="{EB1D919B-0535-42F7-94B9-D3C140DCF311}"/>
    <cellStyle name="Normal 6 6 2 5 3" xfId="3347" xr:uid="{AC235160-0B78-405D-B515-6E7098B4F583}"/>
    <cellStyle name="Normal 6 6 2 5 4" xfId="3348" xr:uid="{A4089EC2-BCEA-4086-8C44-68914F0F01D7}"/>
    <cellStyle name="Normal 6 6 2 6" xfId="3349" xr:uid="{C3654908-BFE1-456E-A4E0-014F88FE7515}"/>
    <cellStyle name="Normal 6 6 2 7" xfId="3350" xr:uid="{B702AA12-519A-4EEA-B20C-624EDF914031}"/>
    <cellStyle name="Normal 6 6 2 8" xfId="3351" xr:uid="{19279962-FA8D-45C7-9866-D6175D293BFA}"/>
    <cellStyle name="Normal 6 6 3" xfId="342" xr:uid="{52D58EF0-0DE9-44F0-8522-EE2F62844CED}"/>
    <cellStyle name="Normal 6 6 3 2" xfId="666" xr:uid="{B00E2017-A0CA-42C1-8958-16AEFAD75B3A}"/>
    <cellStyle name="Normal 6 6 3 2 2" xfId="667" xr:uid="{7CF3935D-C91A-4B2D-9E0E-DD6EFCE27465}"/>
    <cellStyle name="Normal 6 6 3 2 3" xfId="3352" xr:uid="{BD5D4745-0B5C-46E2-8990-BAA96272247E}"/>
    <cellStyle name="Normal 6 6 3 2 4" xfId="3353" xr:uid="{F530CEB9-3BFF-4904-B616-4191C5C8D0F0}"/>
    <cellStyle name="Normal 6 6 3 3" xfId="668" xr:uid="{5AD2F55F-1DE9-4045-82F0-CA501A230F41}"/>
    <cellStyle name="Normal 6 6 3 3 2" xfId="3354" xr:uid="{6625E4A3-1F48-416C-8EF5-3EA61E700B26}"/>
    <cellStyle name="Normal 6 6 3 3 3" xfId="3355" xr:uid="{268F809B-F730-4D1A-9F30-860408DE82FD}"/>
    <cellStyle name="Normal 6 6 3 3 4" xfId="3356" xr:uid="{F10F6D78-118D-49F6-9D3F-36438FF41BFD}"/>
    <cellStyle name="Normal 6 6 3 4" xfId="3357" xr:uid="{52998F1D-ECB5-43CA-8C8F-4DC4BE5B89F7}"/>
    <cellStyle name="Normal 6 6 3 5" xfId="3358" xr:uid="{23ED2384-D1E6-4933-9E57-98C525426CB2}"/>
    <cellStyle name="Normal 6 6 3 6" xfId="3359" xr:uid="{0E6C747A-63B5-4A85-A589-8DCAFE6BB7DC}"/>
    <cellStyle name="Normal 6 6 4" xfId="343" xr:uid="{B7089713-8993-4F1B-B851-2B2EF7664ED3}"/>
    <cellStyle name="Normal 6 6 4 2" xfId="669" xr:uid="{D054A932-A3E8-4135-A87D-70C3AF3AD885}"/>
    <cellStyle name="Normal 6 6 4 2 2" xfId="3360" xr:uid="{775B3275-AAC4-4188-92FC-2B98215B72B5}"/>
    <cellStyle name="Normal 6 6 4 2 3" xfId="3361" xr:uid="{EB1A27BA-66CB-49A0-9A7B-D08793C7F5FC}"/>
    <cellStyle name="Normal 6 6 4 2 4" xfId="3362" xr:uid="{E96785A5-DFF0-495D-AF54-C23ACEDC4715}"/>
    <cellStyle name="Normal 6 6 4 3" xfId="3363" xr:uid="{AB57A2A1-2FFA-441C-81E0-766A20FB149B}"/>
    <cellStyle name="Normal 6 6 4 4" xfId="3364" xr:uid="{A51593D1-909A-421F-9FB9-136293C0988C}"/>
    <cellStyle name="Normal 6 6 4 5" xfId="3365" xr:uid="{9C452BFF-3847-4706-9E93-8CB8776A96EA}"/>
    <cellStyle name="Normal 6 6 5" xfId="670" xr:uid="{03C771A5-0FED-49E9-A035-6E05399E240D}"/>
    <cellStyle name="Normal 6 6 5 2" xfId="3366" xr:uid="{00B8B1CA-660B-4BC9-BA57-E358887ADAEB}"/>
    <cellStyle name="Normal 6 6 5 3" xfId="3367" xr:uid="{E5DF6A95-C49D-4B2E-954E-EBFA7A4F52FA}"/>
    <cellStyle name="Normal 6 6 5 4" xfId="3368" xr:uid="{609A9202-80A3-4361-9461-01003DB656B0}"/>
    <cellStyle name="Normal 6 6 6" xfId="3369" xr:uid="{51571E83-996C-4D62-9E9E-1DE2037B184B}"/>
    <cellStyle name="Normal 6 6 6 2" xfId="3370" xr:uid="{F131A7C4-1CFD-4044-BADA-29D0ACCBB51B}"/>
    <cellStyle name="Normal 6 6 6 3" xfId="3371" xr:uid="{3827DD95-1FAF-43F0-9C8B-3FA84B7F9AB8}"/>
    <cellStyle name="Normal 6 6 6 4" xfId="3372" xr:uid="{9914C4DE-4937-4893-A8CB-8E78D2B9CD1E}"/>
    <cellStyle name="Normal 6 6 7" xfId="3373" xr:uid="{125600F0-0B22-42D4-84CD-418646403A4B}"/>
    <cellStyle name="Normal 6 6 8" xfId="3374" xr:uid="{B480F448-8A39-4192-B1E8-37666B1AD7DB}"/>
    <cellStyle name="Normal 6 6 9" xfId="3375" xr:uid="{AB5A29A9-1EB0-4575-ABC1-4F829320B653}"/>
    <cellStyle name="Normal 6 7" xfId="127" xr:uid="{C047ECD9-DDE8-458A-AD3B-6DD0524721FE}"/>
    <cellStyle name="Normal 6 7 2" xfId="344" xr:uid="{577E681C-736D-4939-A6F4-29F9C186A6BA}"/>
    <cellStyle name="Normal 6 7 2 2" xfId="671" xr:uid="{BA026766-186D-4657-ADE1-04A9C7DD2604}"/>
    <cellStyle name="Normal 6 7 2 2 2" xfId="1683" xr:uid="{0924FDFF-A1F6-4C2E-B461-E63BF76C334A}"/>
    <cellStyle name="Normal 6 7 2 2 2 2" xfId="1684" xr:uid="{474E245E-A80E-4B86-A5D5-A8BD54AC4B48}"/>
    <cellStyle name="Normal 6 7 2 2 3" xfId="1685" xr:uid="{DAEC2C21-3D17-4D59-A039-13E42FBD9573}"/>
    <cellStyle name="Normal 6 7 2 2 3 2" xfId="6508" xr:uid="{5536F09E-37AB-4537-A4C2-36CC2F316EBD}"/>
    <cellStyle name="Normal 6 7 2 2 4" xfId="3376" xr:uid="{8BB37C2A-BBAA-437B-A2D8-0F6E87B11B23}"/>
    <cellStyle name="Normal 6 7 2 3" xfId="1686" xr:uid="{E743415D-AB20-45CB-A74E-00424CBEA760}"/>
    <cellStyle name="Normal 6 7 2 3 2" xfId="1687" xr:uid="{8D9E9F10-4AE4-450E-99A4-BCC977DE4446}"/>
    <cellStyle name="Normal 6 7 2 3 3" xfId="3377" xr:uid="{A2E9E167-8B32-430C-A448-329858778AA8}"/>
    <cellStyle name="Normal 6 7 2 3 4" xfId="3378" xr:uid="{1857FDB8-1FBE-4FE9-B836-CADDB946E157}"/>
    <cellStyle name="Normal 6 7 2 4" xfId="1688" xr:uid="{3EEF32BF-C9D5-4D57-AC35-D9AB879ED17F}"/>
    <cellStyle name="Normal 6 7 2 4 2" xfId="6509" xr:uid="{FC8EB965-B5F8-403C-B0BA-49F7B8A0F9FE}"/>
    <cellStyle name="Normal 6 7 2 5" xfId="3379" xr:uid="{F753A1F9-02F7-48B1-8743-DB57EA5FF1A7}"/>
    <cellStyle name="Normal 6 7 2 6" xfId="3380" xr:uid="{B177BACA-8E4C-460D-AAE8-16FD4C4D523A}"/>
    <cellStyle name="Normal 6 7 3" xfId="672" xr:uid="{4FFBBFFC-92AF-41AD-8FE9-6AC8AE8E3B57}"/>
    <cellStyle name="Normal 6 7 3 2" xfId="1689" xr:uid="{9A3ED1A5-608E-4AA8-B774-E526363F33D2}"/>
    <cellStyle name="Normal 6 7 3 2 2" xfId="1690" xr:uid="{F179C404-2CCF-4D70-B0CC-D3B5005CC95C}"/>
    <cellStyle name="Normal 6 7 3 2 3" xfId="3381" xr:uid="{F5288647-D6D4-4C72-AEC4-A36D19220EFF}"/>
    <cellStyle name="Normal 6 7 3 2 4" xfId="3382" xr:uid="{F76AA049-5062-43EF-B668-D78CAD4EC26E}"/>
    <cellStyle name="Normal 6 7 3 3" xfId="1691" xr:uid="{E3D081C3-6BA2-4B4A-BB5F-2CFCA742038A}"/>
    <cellStyle name="Normal 6 7 3 3 2" xfId="6510" xr:uid="{6254C95F-81FE-42A0-99A0-0EEF2D957E58}"/>
    <cellStyle name="Normal 6 7 3 4" xfId="3383" xr:uid="{552DBCE5-8AE9-4382-ADB4-B5538BD45C1B}"/>
    <cellStyle name="Normal 6 7 3 5" xfId="3384" xr:uid="{90AC4A98-DA99-453C-94F5-67F5C5F74E67}"/>
    <cellStyle name="Normal 6 7 4" xfId="1692" xr:uid="{AE125835-BE9A-4B6F-9715-936B254A4822}"/>
    <cellStyle name="Normal 6 7 4 2" xfId="1693" xr:uid="{D8380C30-FD59-490D-9DE2-10E2377A2407}"/>
    <cellStyle name="Normal 6 7 4 3" xfId="3385" xr:uid="{5044A4C7-FBDE-45A2-9A3C-D18051FFCC4A}"/>
    <cellStyle name="Normal 6 7 4 4" xfId="3386" xr:uid="{44C5C6A8-D1E2-4BC8-AF58-FA4D4113038D}"/>
    <cellStyle name="Normal 6 7 5" xfId="1694" xr:uid="{FBC06486-1F1A-40B9-8298-93F8FBC6EE24}"/>
    <cellStyle name="Normal 6 7 5 2" xfId="3387" xr:uid="{F3760BC5-505B-478A-92A6-DA3ADDCD7FA0}"/>
    <cellStyle name="Normal 6 7 5 3" xfId="3388" xr:uid="{990AC7C2-017A-496D-9E6C-1FD3DD0E7806}"/>
    <cellStyle name="Normal 6 7 5 4" xfId="3389" xr:uid="{DE54A250-2E45-40C3-8CA6-79DDF4AA9E20}"/>
    <cellStyle name="Normal 6 7 6" xfId="3390" xr:uid="{66A06836-E8FE-4EC3-9DBD-7C8DF226EB46}"/>
    <cellStyle name="Normal 6 7 7" xfId="3391" xr:uid="{5E4B48F4-D12F-49E4-B572-47E5A6ED04B3}"/>
    <cellStyle name="Normal 6 7 8" xfId="3392" xr:uid="{B6C20F45-C370-475E-A328-622F4ED016D4}"/>
    <cellStyle name="Normal 6 8" xfId="345" xr:uid="{F84C2EC0-1440-4012-A5F0-58BE0871F506}"/>
    <cellStyle name="Normal 6 8 2" xfId="673" xr:uid="{22AE958A-96E5-41E8-8C8E-F16933B78EC0}"/>
    <cellStyle name="Normal 6 8 2 2" xfId="674" xr:uid="{A6CD494E-AE69-47C5-81F6-3E620C6502F8}"/>
    <cellStyle name="Normal 6 8 2 2 2" xfId="1695" xr:uid="{D465B4AC-E44C-479E-BA67-DDE751C7B983}"/>
    <cellStyle name="Normal 6 8 2 2 3" xfId="3393" xr:uid="{4CACB527-643D-4543-A4B2-16D161B950EB}"/>
    <cellStyle name="Normal 6 8 2 2 4" xfId="3394" xr:uid="{F99818D7-C2C0-46FA-8B60-B3413AADF8EC}"/>
    <cellStyle name="Normal 6 8 2 3" xfId="1696" xr:uid="{3A5F63C4-83C3-47FB-A561-DE73522A2FA6}"/>
    <cellStyle name="Normal 6 8 2 3 2" xfId="6511" xr:uid="{9E47C390-6C93-4C19-AB48-479FB2AFD22B}"/>
    <cellStyle name="Normal 6 8 2 4" xfId="3395" xr:uid="{1064F20F-80B8-4D7D-9A19-1417ACF9526E}"/>
    <cellStyle name="Normal 6 8 2 5" xfId="3396" xr:uid="{338A12AF-E673-4AE7-A5C8-A0AA2DF06F5B}"/>
    <cellStyle name="Normal 6 8 3" xfId="675" xr:uid="{BBCBB5B6-84E2-4E38-9484-1EC07AC7931A}"/>
    <cellStyle name="Normal 6 8 3 2" xfId="1697" xr:uid="{8D2945A9-3DA4-45B1-9DAE-E4C41707385A}"/>
    <cellStyle name="Normal 6 8 3 3" xfId="3397" xr:uid="{2CA59089-4B38-4E53-9397-338B264932C3}"/>
    <cellStyle name="Normal 6 8 3 4" xfId="3398" xr:uid="{022A408B-B706-4A05-9AB1-55A0CAAC6FD0}"/>
    <cellStyle name="Normal 6 8 4" xfId="1698" xr:uid="{F4DE947F-BE88-49A4-9EDA-5EE3B21AB590}"/>
    <cellStyle name="Normal 6 8 4 2" xfId="3399" xr:uid="{B5B81575-9F15-4050-B0C4-CE64D176898E}"/>
    <cellStyle name="Normal 6 8 4 3" xfId="3400" xr:uid="{4B3A327A-137C-4D13-AF96-860AAE87CBA7}"/>
    <cellStyle name="Normal 6 8 4 4" xfId="3401" xr:uid="{6DED925E-4451-4DA0-B978-8B9C5F066273}"/>
    <cellStyle name="Normal 6 8 5" xfId="3402" xr:uid="{3AB01CD1-5F30-4E4E-9320-A615D702E68C}"/>
    <cellStyle name="Normal 6 8 6" xfId="3403" xr:uid="{07530A46-464B-48E4-BD3F-1DC0DB0B39A2}"/>
    <cellStyle name="Normal 6 8 7" xfId="3404" xr:uid="{91F74A74-49B6-40E8-8C92-0EDF953F24A4}"/>
    <cellStyle name="Normal 6 9" xfId="346" xr:uid="{40F79B50-1CA5-4FA0-BADD-AB21E9F63BF6}"/>
    <cellStyle name="Normal 6 9 2" xfId="676" xr:uid="{CC90EAE2-C443-4EB5-8DBB-ECE9949508ED}"/>
    <cellStyle name="Normal 6 9 2 2" xfId="1699" xr:uid="{E040F224-4902-4064-95C2-37D8080B8592}"/>
    <cellStyle name="Normal 6 9 2 3" xfId="3405" xr:uid="{4685884F-B2FB-42EA-A640-CCBB8AC3C76D}"/>
    <cellStyle name="Normal 6 9 2 4" xfId="3406" xr:uid="{95043279-C154-4DC2-95E3-985D8E12D4BC}"/>
    <cellStyle name="Normal 6 9 3" xfId="1700" xr:uid="{06371F65-38D4-44E9-B39D-51AA565D16A5}"/>
    <cellStyle name="Normal 6 9 3 2" xfId="3407" xr:uid="{87314887-50F0-4716-9942-2C3C08051A8A}"/>
    <cellStyle name="Normal 6 9 3 3" xfId="3408" xr:uid="{756C1F82-47E7-4779-B191-8694FE7D96FB}"/>
    <cellStyle name="Normal 6 9 3 4" xfId="3409" xr:uid="{DE6B2B1E-3865-46AC-90AE-1D9C96A847FE}"/>
    <cellStyle name="Normal 6 9 4" xfId="3410" xr:uid="{0CA38CBA-C481-44CC-B7E6-F8B167EF6685}"/>
    <cellStyle name="Normal 6 9 5" xfId="3411" xr:uid="{196D8E94-63C6-4F5C-B294-A1813CB16948}"/>
    <cellStyle name="Normal 6 9 6" xfId="3412" xr:uid="{D39ABE87-5289-44D4-980C-023EA768CAF3}"/>
    <cellStyle name="Normal 7" xfId="128" xr:uid="{618FEF6D-7D02-4438-94B8-5088A5B9C9F2}"/>
    <cellStyle name="Normal 7 10" xfId="1701" xr:uid="{1EB121CB-0FD1-4EE6-8B2E-A8360438A04B}"/>
    <cellStyle name="Normal 7 10 2" xfId="3413" xr:uid="{D33EA8F1-BDDF-41A6-8A49-41A6463DC8F3}"/>
    <cellStyle name="Normal 7 10 3" xfId="3414" xr:uid="{8B5EBC51-F873-4DB2-BA43-4249B3E9D9F2}"/>
    <cellStyle name="Normal 7 10 4" xfId="3415" xr:uid="{A30ED388-12A9-4E6B-83F7-A6F023EB434E}"/>
    <cellStyle name="Normal 7 11" xfId="3416" xr:uid="{8CB77B24-AD56-46C8-87D8-3567DA4194B8}"/>
    <cellStyle name="Normal 7 11 2" xfId="3417" xr:uid="{F241CD3E-D86B-4774-A93C-E0C75DAC30EB}"/>
    <cellStyle name="Normal 7 11 3" xfId="3418" xr:uid="{42E2B689-B652-4D45-A440-4A03EA07F5D9}"/>
    <cellStyle name="Normal 7 11 4" xfId="3419" xr:uid="{0F42AA7A-60D5-4727-9692-FE95B9F173E9}"/>
    <cellStyle name="Normal 7 12" xfId="3420" xr:uid="{B88DF745-3EDC-4202-BD04-F9A9B2755451}"/>
    <cellStyle name="Normal 7 12 2" xfId="3421" xr:uid="{BFA20069-57F0-4DEE-8414-700E2D527E19}"/>
    <cellStyle name="Normal 7 13" xfId="3422" xr:uid="{B1E82F31-FD6A-44C0-BCE1-1EDC0A68C567}"/>
    <cellStyle name="Normal 7 14" xfId="3423" xr:uid="{E8ECCA8D-061B-4C61-B4B0-1215D19C6FCD}"/>
    <cellStyle name="Normal 7 15" xfId="3424" xr:uid="{F3CF70C1-1ADD-4A01-8C37-1D7D7D1077A9}"/>
    <cellStyle name="Normal 7 2" xfId="129" xr:uid="{D4D84C7D-13C8-4487-8ADF-78F0C775EC23}"/>
    <cellStyle name="Normal 7 2 10" xfId="3425" xr:uid="{A5D40776-1E0D-469F-AE3C-3714A303CBFB}"/>
    <cellStyle name="Normal 7 2 11" xfId="3426" xr:uid="{11C3A1A6-C37C-45BA-983C-D6482136FC90}"/>
    <cellStyle name="Normal 7 2 2" xfId="130" xr:uid="{37A3F73B-4DCD-47F4-B319-25B776AFA5C1}"/>
    <cellStyle name="Normal 7 2 2 2" xfId="131" xr:uid="{EEA2E09F-5270-4E60-B86F-76BD2DECAD4B}"/>
    <cellStyle name="Normal 7 2 2 2 2" xfId="347" xr:uid="{C435D2D8-1B6D-4411-A480-E0914CA5EEE2}"/>
    <cellStyle name="Normal 7 2 2 2 2 2" xfId="677" xr:uid="{8E4409BB-3BA6-408C-AE7D-298F30A37F93}"/>
    <cellStyle name="Normal 7 2 2 2 2 2 2" xfId="678" xr:uid="{DBFC780C-EC50-46FD-B1F8-6D3F64CAE7C8}"/>
    <cellStyle name="Normal 7 2 2 2 2 2 2 2" xfId="1702" xr:uid="{977419E5-2659-4914-A639-5643781A1C6F}"/>
    <cellStyle name="Normal 7 2 2 2 2 2 2 2 2" xfId="1703" xr:uid="{CC38129C-A118-41DB-B937-F32A5FF78045}"/>
    <cellStyle name="Normal 7 2 2 2 2 2 2 3" xfId="1704" xr:uid="{9206314A-DAF2-4B1F-8E11-2D34F08F328F}"/>
    <cellStyle name="Normal 7 2 2 2 2 2 2 3 2" xfId="6512" xr:uid="{24B99E55-E835-479A-88BB-42F7F8D4B016}"/>
    <cellStyle name="Normal 7 2 2 2 2 2 2 4" xfId="6513" xr:uid="{34154250-8082-4087-8890-38B92B35306E}"/>
    <cellStyle name="Normal 7 2 2 2 2 2 3" xfId="1705" xr:uid="{9E661C98-C167-42C7-9AD1-610CBF21F24B}"/>
    <cellStyle name="Normal 7 2 2 2 2 2 3 2" xfId="1706" xr:uid="{892B2992-9C71-4A85-B6B7-678E1EE36386}"/>
    <cellStyle name="Normal 7 2 2 2 2 2 4" xfId="1707" xr:uid="{C2372D84-D346-4714-88F6-027EDCAA7091}"/>
    <cellStyle name="Normal 7 2 2 2 2 2 4 2" xfId="6514" xr:uid="{DF339257-B0BD-4FB4-A4D7-942C63BCB6AE}"/>
    <cellStyle name="Normal 7 2 2 2 2 2 5" xfId="6515" xr:uid="{00D803B2-08BC-48F1-8804-16E9197D1CEE}"/>
    <cellStyle name="Normal 7 2 2 2 2 3" xfId="679" xr:uid="{3A5EA4F4-12FF-45D1-9341-84488DFD30EF}"/>
    <cellStyle name="Normal 7 2 2 2 2 3 2" xfId="1708" xr:uid="{FD6C9730-9D49-49A6-8FE6-6935ACF283EF}"/>
    <cellStyle name="Normal 7 2 2 2 2 3 2 2" xfId="1709" xr:uid="{7BF60827-C4A9-4C83-B6A9-E3C01F378967}"/>
    <cellStyle name="Normal 7 2 2 2 2 3 3" xfId="1710" xr:uid="{E2D8CC93-7108-49A0-919E-290FAEC7CDC7}"/>
    <cellStyle name="Normal 7 2 2 2 2 3 3 2" xfId="6516" xr:uid="{DD81F79E-50B1-4FCC-ABEA-49330E862EA7}"/>
    <cellStyle name="Normal 7 2 2 2 2 3 4" xfId="3427" xr:uid="{DFBADEF4-5CD8-421B-9DA0-FAA5F1490752}"/>
    <cellStyle name="Normal 7 2 2 2 2 4" xfId="1711" xr:uid="{75C27FFE-56A7-43BE-8862-2951D08B22D1}"/>
    <cellStyle name="Normal 7 2 2 2 2 4 2" xfId="1712" xr:uid="{340E730A-6027-4406-9D10-6263A2FA6476}"/>
    <cellStyle name="Normal 7 2 2 2 2 5" xfId="1713" xr:uid="{60015B31-9A47-4F9A-B78A-5002F3B09F9E}"/>
    <cellStyle name="Normal 7 2 2 2 2 5 2" xfId="6517" xr:uid="{66D42ED4-3A59-4C91-86D5-D51F59C28601}"/>
    <cellStyle name="Normal 7 2 2 2 2 6" xfId="3428" xr:uid="{010F4F9A-C722-4C96-8D9A-AE70C2FF6E9C}"/>
    <cellStyle name="Normal 7 2 2 2 3" xfId="348" xr:uid="{D3C2DB98-5546-4A5A-BB34-C817D19BF798}"/>
    <cellStyle name="Normal 7 2 2 2 3 2" xfId="680" xr:uid="{A8AF23E8-260E-4E5B-917B-DB6CC67466F9}"/>
    <cellStyle name="Normal 7 2 2 2 3 2 2" xfId="681" xr:uid="{3597AC56-CACF-4546-ABB2-81E7EDA181B1}"/>
    <cellStyle name="Normal 7 2 2 2 3 2 2 2" xfId="1714" xr:uid="{3EB3F4E2-5B70-45F0-8516-838F05AB32C8}"/>
    <cellStyle name="Normal 7 2 2 2 3 2 2 2 2" xfId="1715" xr:uid="{C0C9F675-5AF2-4FC6-8E8D-63BFEF91AAF9}"/>
    <cellStyle name="Normal 7 2 2 2 3 2 2 3" xfId="1716" xr:uid="{1C6DBC65-F2FF-4899-8113-DD7EC70ACE5B}"/>
    <cellStyle name="Normal 7 2 2 2 3 2 2 3 2" xfId="6518" xr:uid="{AA5C169B-8D1E-4897-867E-08583CDAA615}"/>
    <cellStyle name="Normal 7 2 2 2 3 2 2 4" xfId="6519" xr:uid="{71E764DD-D7E2-4F1F-8EFB-B58E1067BC23}"/>
    <cellStyle name="Normal 7 2 2 2 3 2 3" xfId="1717" xr:uid="{D0FBA9F7-B8DE-4F59-BA8D-53E49BCFF757}"/>
    <cellStyle name="Normal 7 2 2 2 3 2 3 2" xfId="1718" xr:uid="{6F42F3D3-03C2-4DB8-80D8-12FF48EF4D12}"/>
    <cellStyle name="Normal 7 2 2 2 3 2 4" xfId="1719" xr:uid="{F7712516-96D9-4DD1-977B-B8E07B2F0919}"/>
    <cellStyle name="Normal 7 2 2 2 3 2 4 2" xfId="6520" xr:uid="{80B10964-E98F-4050-A5FB-F1BA559EC689}"/>
    <cellStyle name="Normal 7 2 2 2 3 2 5" xfId="6521" xr:uid="{A5610B56-6F5A-4423-8396-54951BC5A14E}"/>
    <cellStyle name="Normal 7 2 2 2 3 3" xfId="682" xr:uid="{9EFBCD1F-6ED9-4442-B932-C573B23968D5}"/>
    <cellStyle name="Normal 7 2 2 2 3 3 2" xfId="1720" xr:uid="{0D9DE9AA-F4C7-48A8-9532-1F0E4CE44E7A}"/>
    <cellStyle name="Normal 7 2 2 2 3 3 2 2" xfId="1721" xr:uid="{AAD2655A-8613-424F-88B2-B503CEFB77F1}"/>
    <cellStyle name="Normal 7 2 2 2 3 3 3" xfId="1722" xr:uid="{70507B3C-0ADD-49DF-905F-C0856341B913}"/>
    <cellStyle name="Normal 7 2 2 2 3 3 3 2" xfId="6522" xr:uid="{985B8C8E-1143-4885-A7F0-8A1F0E3B6995}"/>
    <cellStyle name="Normal 7 2 2 2 3 3 4" xfId="6523" xr:uid="{121A59A8-A490-4A62-8F32-BD8E67516796}"/>
    <cellStyle name="Normal 7 2 2 2 3 4" xfId="1723" xr:uid="{F0420997-4B49-42F0-B431-688D08C13B59}"/>
    <cellStyle name="Normal 7 2 2 2 3 4 2" xfId="1724" xr:uid="{E4A0A9EC-E27D-495D-B512-63844EF208A1}"/>
    <cellStyle name="Normal 7 2 2 2 3 5" xfId="1725" xr:uid="{134E27FF-FA08-48CC-A2B8-D68C52C5276B}"/>
    <cellStyle name="Normal 7 2 2 2 3 5 2" xfId="6524" xr:uid="{1015EB01-DC2C-40E8-A1D0-AF932A61726F}"/>
    <cellStyle name="Normal 7 2 2 2 3 6" xfId="6525" xr:uid="{16E2CEBA-B704-47FC-8F0B-64C6CBF5A123}"/>
    <cellStyle name="Normal 7 2 2 2 4" xfId="683" xr:uid="{0CF00A4C-4601-4E3A-B715-9A302DE02EC0}"/>
    <cellStyle name="Normal 7 2 2 2 4 2" xfId="684" xr:uid="{2FBD657B-6E93-4B51-B6DF-078AB32EB310}"/>
    <cellStyle name="Normal 7 2 2 2 4 2 2" xfId="1726" xr:uid="{18CE0BEC-FEA9-4DC7-825F-99356F375E0F}"/>
    <cellStyle name="Normal 7 2 2 2 4 2 2 2" xfId="1727" xr:uid="{9E4A9704-E07E-497D-9E3A-A6C8AB57054C}"/>
    <cellStyle name="Normal 7 2 2 2 4 2 3" xfId="1728" xr:uid="{20F18598-4039-4CED-A4AA-2F873492C19B}"/>
    <cellStyle name="Normal 7 2 2 2 4 2 3 2" xfId="6526" xr:uid="{0C8010E4-1957-4619-A13E-9F3B3356D80E}"/>
    <cellStyle name="Normal 7 2 2 2 4 2 4" xfId="6527" xr:uid="{9FA92959-8477-43D9-89C2-E07C0460E443}"/>
    <cellStyle name="Normal 7 2 2 2 4 3" xfId="1729" xr:uid="{0C7B8375-28B2-4435-8E2E-406D3DF9C72D}"/>
    <cellStyle name="Normal 7 2 2 2 4 3 2" xfId="1730" xr:uid="{6E6137AF-DF23-411F-9410-9A56C20A3B69}"/>
    <cellStyle name="Normal 7 2 2 2 4 4" xfId="1731" xr:uid="{473BBE25-854F-4EEE-A436-6A7F261D95EA}"/>
    <cellStyle name="Normal 7 2 2 2 4 4 2" xfId="6528" xr:uid="{4570918E-425D-493A-B5EF-BA5F4265DE49}"/>
    <cellStyle name="Normal 7 2 2 2 4 5" xfId="6529" xr:uid="{5A57AFEA-157E-4E38-826A-CB476FC65A0B}"/>
    <cellStyle name="Normal 7 2 2 2 5" xfId="685" xr:uid="{CB3DF094-9110-4AB4-89D2-4C06573CFD27}"/>
    <cellStyle name="Normal 7 2 2 2 5 2" xfId="1732" xr:uid="{0DD47692-0695-45C6-9076-441735E6E4E3}"/>
    <cellStyle name="Normal 7 2 2 2 5 2 2" xfId="1733" xr:uid="{80BF4AF0-9664-4C7A-B4CF-BE592F493B55}"/>
    <cellStyle name="Normal 7 2 2 2 5 3" xfId="1734" xr:uid="{B4E0B86A-B34C-428A-80A0-03647A2CE043}"/>
    <cellStyle name="Normal 7 2 2 2 5 3 2" xfId="6530" xr:uid="{2037C4ED-8A24-476E-918A-C71F6BE7D74F}"/>
    <cellStyle name="Normal 7 2 2 2 5 4" xfId="3429" xr:uid="{39BA9F57-11F6-45AD-BF55-52045390FB5A}"/>
    <cellStyle name="Normal 7 2 2 2 6" xfId="1735" xr:uid="{F8B6CB45-67F6-49B9-A078-D36DEF213824}"/>
    <cellStyle name="Normal 7 2 2 2 6 2" xfId="1736" xr:uid="{DD6C7888-90D6-4B40-9867-937D348F83F3}"/>
    <cellStyle name="Normal 7 2 2 2 7" xfId="1737" xr:uid="{765821CE-BE01-40DD-BF20-A1F0020AFEE9}"/>
    <cellStyle name="Normal 7 2 2 2 7 2" xfId="6531" xr:uid="{1E34E252-8B69-4162-8C73-DE7A14159CA9}"/>
    <cellStyle name="Normal 7 2 2 2 8" xfId="3430" xr:uid="{3F9E700F-EF7C-4D1C-8532-CA84004442A5}"/>
    <cellStyle name="Normal 7 2 2 3" xfId="349" xr:uid="{48802C5E-540A-4143-9886-D51ABD179968}"/>
    <cellStyle name="Normal 7 2 2 3 2" xfId="686" xr:uid="{516233D5-EC4C-4B42-AD3C-3E1EDF9CD709}"/>
    <cellStyle name="Normal 7 2 2 3 2 2" xfId="687" xr:uid="{B0789496-B088-4BE1-AA20-1ED49E5BF3B1}"/>
    <cellStyle name="Normal 7 2 2 3 2 2 2" xfId="1738" xr:uid="{7245F1B1-907B-4D30-A3E9-63948D9275D7}"/>
    <cellStyle name="Normal 7 2 2 3 2 2 2 2" xfId="1739" xr:uid="{B6B83AEE-53D8-46C4-9B6F-2BF26AEE8CA3}"/>
    <cellStyle name="Normal 7 2 2 3 2 2 3" xfId="1740" xr:uid="{0A2DF475-BFAE-4F90-B25A-9F1ADDD11DC8}"/>
    <cellStyle name="Normal 7 2 2 3 2 2 3 2" xfId="6532" xr:uid="{F810A877-1CF6-4BA9-BFBA-9E71D6BA91B9}"/>
    <cellStyle name="Normal 7 2 2 3 2 2 4" xfId="6533" xr:uid="{A7E10C43-9EBA-4804-B3DD-B162E1588A65}"/>
    <cellStyle name="Normal 7 2 2 3 2 3" xfId="1741" xr:uid="{57E730D2-7F60-4A8B-B63F-14AC2B6A3A7A}"/>
    <cellStyle name="Normal 7 2 2 3 2 3 2" xfId="1742" xr:uid="{86F624F2-7952-44F6-9E89-B1EDB2EC2405}"/>
    <cellStyle name="Normal 7 2 2 3 2 4" xfId="1743" xr:uid="{A660B677-0E28-43AB-AE9B-B1A992218ED8}"/>
    <cellStyle name="Normal 7 2 2 3 2 4 2" xfId="6534" xr:uid="{D6A6D596-75F3-4988-BA36-3F0CAF8B0AD4}"/>
    <cellStyle name="Normal 7 2 2 3 2 5" xfId="6535" xr:uid="{E9906E5A-7DDD-4705-8513-76A0F3C625FF}"/>
    <cellStyle name="Normal 7 2 2 3 3" xfId="688" xr:uid="{467AB116-5DF5-4789-A346-236F7974C73E}"/>
    <cellStyle name="Normal 7 2 2 3 3 2" xfId="1744" xr:uid="{7EA164EA-E094-4C55-8CFA-13D18340ABD4}"/>
    <cellStyle name="Normal 7 2 2 3 3 2 2" xfId="1745" xr:uid="{882EBFE0-517C-456B-B3B8-E75C031BE187}"/>
    <cellStyle name="Normal 7 2 2 3 3 3" xfId="1746" xr:uid="{D2D1ECD7-3F7B-4B95-814F-DDECFE7E5715}"/>
    <cellStyle name="Normal 7 2 2 3 3 3 2" xfId="6536" xr:uid="{FA00F68E-52D1-41C9-8F03-B92B76E85966}"/>
    <cellStyle name="Normal 7 2 2 3 3 4" xfId="3431" xr:uid="{96DEC0D9-8580-4DC3-AC5E-02C0B0F8BD79}"/>
    <cellStyle name="Normal 7 2 2 3 4" xfId="1747" xr:uid="{85F9F8AE-DDC4-4B88-B551-9ACF72754D87}"/>
    <cellStyle name="Normal 7 2 2 3 4 2" xfId="1748" xr:uid="{75EABBB8-F7FD-454F-9FA7-197DC5C36296}"/>
    <cellStyle name="Normal 7 2 2 3 5" xfId="1749" xr:uid="{665F0C88-0A9F-43FC-9897-779B38F442AC}"/>
    <cellStyle name="Normal 7 2 2 3 5 2" xfId="6537" xr:uid="{BBDC71B9-B286-410F-A7E5-44C0D1E9310B}"/>
    <cellStyle name="Normal 7 2 2 3 6" xfId="3432" xr:uid="{8A9EBBFE-E48C-444D-B397-27A537067663}"/>
    <cellStyle name="Normal 7 2 2 4" xfId="350" xr:uid="{179F1453-F635-4731-8EC2-A19A826FB5B3}"/>
    <cellStyle name="Normal 7 2 2 4 2" xfId="689" xr:uid="{34742A92-8486-430E-A659-C4EDB12D76A8}"/>
    <cellStyle name="Normal 7 2 2 4 2 2" xfId="690" xr:uid="{4EF4D0D3-0B59-437A-A6CF-AE961AA06DFF}"/>
    <cellStyle name="Normal 7 2 2 4 2 2 2" xfId="1750" xr:uid="{4BDAC3F2-3E62-432E-AA10-4F9DD60F61E4}"/>
    <cellStyle name="Normal 7 2 2 4 2 2 2 2" xfId="1751" xr:uid="{C4E9B85A-7133-4EBB-A981-B77ECE7644EE}"/>
    <cellStyle name="Normal 7 2 2 4 2 2 3" xfId="1752" xr:uid="{BDBF4770-0359-4AC9-8098-2D7E0C3B8C4B}"/>
    <cellStyle name="Normal 7 2 2 4 2 2 3 2" xfId="6538" xr:uid="{762A6F59-6C9F-45FE-80C3-21FBE2E86530}"/>
    <cellStyle name="Normal 7 2 2 4 2 2 4" xfId="6539" xr:uid="{BC5AE739-433C-438A-AE83-3BDF524199D2}"/>
    <cellStyle name="Normal 7 2 2 4 2 3" xfId="1753" xr:uid="{E19D4E5E-8AA1-4AA3-AB50-BC531473CF91}"/>
    <cellStyle name="Normal 7 2 2 4 2 3 2" xfId="1754" xr:uid="{32A60C54-5E0F-47DA-BE59-58D031CF5096}"/>
    <cellStyle name="Normal 7 2 2 4 2 4" xfId="1755" xr:uid="{C3F77CDF-4FFD-4BFB-AA48-7F80EB495405}"/>
    <cellStyle name="Normal 7 2 2 4 2 4 2" xfId="6540" xr:uid="{BAE97947-0515-45BD-A434-C4EC29BB3FCF}"/>
    <cellStyle name="Normal 7 2 2 4 2 5" xfId="6541" xr:uid="{4CEB4957-69E9-472C-9E90-C6FA119386A7}"/>
    <cellStyle name="Normal 7 2 2 4 3" xfId="691" xr:uid="{8ED160BC-F0DF-4B4B-9E81-C0B5C17ACC02}"/>
    <cellStyle name="Normal 7 2 2 4 3 2" xfId="1756" xr:uid="{F44AF34E-92CB-46BF-92FD-54A35526E251}"/>
    <cellStyle name="Normal 7 2 2 4 3 2 2" xfId="1757" xr:uid="{EC8DDB3C-598B-4F27-ACB1-E3EC9796A3E2}"/>
    <cellStyle name="Normal 7 2 2 4 3 3" xfId="1758" xr:uid="{DDF556EC-6DC0-4EE0-847E-727640B44F12}"/>
    <cellStyle name="Normal 7 2 2 4 3 3 2" xfId="6542" xr:uid="{ACC57F27-9AF2-420B-A63F-F61ABB4CFCCD}"/>
    <cellStyle name="Normal 7 2 2 4 3 4" xfId="6543" xr:uid="{C1A3219C-D08D-4F24-ADF0-DE5FC3961E34}"/>
    <cellStyle name="Normal 7 2 2 4 4" xfId="1759" xr:uid="{A09B5710-D6CD-4169-B25B-A419D083B42E}"/>
    <cellStyle name="Normal 7 2 2 4 4 2" xfId="1760" xr:uid="{6CFB523F-57F8-4BB6-BF5A-AC4F6028B3A7}"/>
    <cellStyle name="Normal 7 2 2 4 5" xfId="1761" xr:uid="{D87CADA9-7287-4F63-8C87-32FF3C26D4BC}"/>
    <cellStyle name="Normal 7 2 2 4 5 2" xfId="6544" xr:uid="{30278288-FF42-4428-9191-69B88297D019}"/>
    <cellStyle name="Normal 7 2 2 4 6" xfId="6545" xr:uid="{7D3F621F-C269-4891-8E8D-790E65F471CB}"/>
    <cellStyle name="Normal 7 2 2 5" xfId="351" xr:uid="{798A69D0-251D-4752-A726-6A73BDA26B03}"/>
    <cellStyle name="Normal 7 2 2 5 2" xfId="692" xr:uid="{2DA160C2-D4B6-4562-97B7-DB8D0DA65DE6}"/>
    <cellStyle name="Normal 7 2 2 5 2 2" xfId="1762" xr:uid="{D72AE072-F15A-4A77-8E4E-569FBFFA48EB}"/>
    <cellStyle name="Normal 7 2 2 5 2 2 2" xfId="1763" xr:uid="{E574F273-80B0-45FC-BC78-8F03DE41FDC8}"/>
    <cellStyle name="Normal 7 2 2 5 2 3" xfId="1764" xr:uid="{7C7FF58B-0E28-498E-B9C4-28591C45C38E}"/>
    <cellStyle name="Normal 7 2 2 5 2 3 2" xfId="6546" xr:uid="{1964E0CD-DA50-41CF-B89E-8E6C89E80324}"/>
    <cellStyle name="Normal 7 2 2 5 2 4" xfId="6547" xr:uid="{A55FC320-26FA-49BB-B14D-FAAEC7E5D20F}"/>
    <cellStyle name="Normal 7 2 2 5 3" xfId="1765" xr:uid="{3AA93C91-F732-4460-8181-D29A77476656}"/>
    <cellStyle name="Normal 7 2 2 5 3 2" xfId="1766" xr:uid="{9E0ACCB6-80F8-4334-A971-AEF621B2221A}"/>
    <cellStyle name="Normal 7 2 2 5 4" xfId="1767" xr:uid="{CA9752B9-ECF7-4F81-B530-821691769FAB}"/>
    <cellStyle name="Normal 7 2 2 5 4 2" xfId="6548" xr:uid="{C2FAC2FF-82BC-40A5-98AD-EE1F97F69B11}"/>
    <cellStyle name="Normal 7 2 2 5 5" xfId="6549" xr:uid="{46A8004C-8BEA-4AAB-BE96-3C77A2442480}"/>
    <cellStyle name="Normal 7 2 2 6" xfId="693" xr:uid="{C5213302-8608-476D-9468-046A1C04F0D2}"/>
    <cellStyle name="Normal 7 2 2 6 2" xfId="1768" xr:uid="{4D0423F5-FF35-4A98-BFD5-F09C149D29EA}"/>
    <cellStyle name="Normal 7 2 2 6 2 2" xfId="1769" xr:uid="{1738CD9E-3124-4782-A2BB-6EFC3F467CEE}"/>
    <cellStyle name="Normal 7 2 2 6 3" xfId="1770" xr:uid="{07DE9291-5DBA-4CB5-9E3A-93487C294C0D}"/>
    <cellStyle name="Normal 7 2 2 6 3 2" xfId="6550" xr:uid="{20A791A3-69B0-4387-84A8-7EC24BA4486F}"/>
    <cellStyle name="Normal 7 2 2 6 4" xfId="3433" xr:uid="{32579E75-0AD6-4E0C-A981-D3539774F728}"/>
    <cellStyle name="Normal 7 2 2 7" xfId="1771" xr:uid="{7EAEBA2A-F1D6-4485-9970-6205F5C45E1D}"/>
    <cellStyle name="Normal 7 2 2 7 2" xfId="1772" xr:uid="{875A2AED-B98B-42B4-9D9F-FE69C99AE924}"/>
    <cellStyle name="Normal 7 2 2 8" xfId="1773" xr:uid="{B8F7E66B-2046-4F22-98E6-0334116DF2F8}"/>
    <cellStyle name="Normal 7 2 2 8 2" xfId="6551" xr:uid="{C039AAA9-9D17-4A17-BF3A-F335A93F9B8F}"/>
    <cellStyle name="Normal 7 2 2 9" xfId="3434" xr:uid="{A626CAD7-54B7-42ED-ACC3-979DD52F71D5}"/>
    <cellStyle name="Normal 7 2 3" xfId="132" xr:uid="{6F40D94F-2C0F-4F68-AC90-638CC76A58A8}"/>
    <cellStyle name="Normal 7 2 3 2" xfId="133" xr:uid="{A5A3B6DB-A6C2-4BD5-8412-CB9F174C7A3C}"/>
    <cellStyle name="Normal 7 2 3 2 2" xfId="694" xr:uid="{A826A2F0-0203-42CE-962B-BF52B67E3FDC}"/>
    <cellStyle name="Normal 7 2 3 2 2 2" xfId="695" xr:uid="{31882318-F7FE-412E-9DFE-BC29197D199F}"/>
    <cellStyle name="Normal 7 2 3 2 2 2 2" xfId="1774" xr:uid="{30E484DE-BB5D-4C5C-8AC6-EB28DDE274D5}"/>
    <cellStyle name="Normal 7 2 3 2 2 2 2 2" xfId="1775" xr:uid="{CA9D0B9F-FF6B-4670-9036-EF362DC3739E}"/>
    <cellStyle name="Normal 7 2 3 2 2 2 3" xfId="1776" xr:uid="{44FEDEDD-17D1-485F-A572-66606275D43F}"/>
    <cellStyle name="Normal 7 2 3 2 2 2 3 2" xfId="6552" xr:uid="{B4D5950C-A95B-415C-9889-84D5F8D696D4}"/>
    <cellStyle name="Normal 7 2 3 2 2 2 4" xfId="6553" xr:uid="{3847B96D-30A0-47E2-907C-356407F48EC4}"/>
    <cellStyle name="Normal 7 2 3 2 2 3" xfId="1777" xr:uid="{271B9DCF-4F5F-4920-927B-D2D086D9A6BD}"/>
    <cellStyle name="Normal 7 2 3 2 2 3 2" xfId="1778" xr:uid="{FE55502D-05B7-4C09-83C7-9A1092758C42}"/>
    <cellStyle name="Normal 7 2 3 2 2 4" xfId="1779" xr:uid="{FAECED18-AABA-4A08-BB52-AE693C82B6E4}"/>
    <cellStyle name="Normal 7 2 3 2 2 4 2" xfId="6554" xr:uid="{904600BE-75E3-48B9-84C8-7BDAB4E54A77}"/>
    <cellStyle name="Normal 7 2 3 2 2 5" xfId="6555" xr:uid="{8A03B946-33F7-4717-9E63-3FE728A0280D}"/>
    <cellStyle name="Normal 7 2 3 2 3" xfId="696" xr:uid="{AE21DD55-8ED7-4A24-A713-F10457032338}"/>
    <cellStyle name="Normal 7 2 3 2 3 2" xfId="1780" xr:uid="{649A6195-CA96-4F15-AEF9-7C03E4F24E9E}"/>
    <cellStyle name="Normal 7 2 3 2 3 2 2" xfId="1781" xr:uid="{F3008C91-EBFB-407A-98B4-BDAE05818350}"/>
    <cellStyle name="Normal 7 2 3 2 3 3" xfId="1782" xr:uid="{06BA913F-7ED4-441E-A98C-C9ACA98E2405}"/>
    <cellStyle name="Normal 7 2 3 2 3 3 2" xfId="6556" xr:uid="{32C03484-5584-41F2-82E0-8FA23D6A640F}"/>
    <cellStyle name="Normal 7 2 3 2 3 4" xfId="3435" xr:uid="{909491FF-271A-4584-B0D0-053C74311972}"/>
    <cellStyle name="Normal 7 2 3 2 4" xfId="1783" xr:uid="{4C934373-A8DB-4594-A123-2AA79625074D}"/>
    <cellStyle name="Normal 7 2 3 2 4 2" xfId="1784" xr:uid="{BA551011-C99B-4946-8F8B-8F21C2259DA3}"/>
    <cellStyle name="Normal 7 2 3 2 5" xfId="1785" xr:uid="{3031F398-919C-4407-BF18-EE40183AEEE8}"/>
    <cellStyle name="Normal 7 2 3 2 5 2" xfId="6557" xr:uid="{9D78D21B-7618-4778-B87B-E6C5B110BBA2}"/>
    <cellStyle name="Normal 7 2 3 2 6" xfId="3436" xr:uid="{F1D573FB-2E31-4B36-A8A1-C3A52891B597}"/>
    <cellStyle name="Normal 7 2 3 3" xfId="352" xr:uid="{74B5ED53-04FD-4EB0-8B00-A52228C1EA22}"/>
    <cellStyle name="Normal 7 2 3 3 2" xfId="697" xr:uid="{BB26B9C0-4296-4235-B526-4F2DCC01B7B9}"/>
    <cellStyle name="Normal 7 2 3 3 2 2" xfId="698" xr:uid="{15E4FC81-1EE5-43FA-A716-FFEDE277012F}"/>
    <cellStyle name="Normal 7 2 3 3 2 2 2" xfId="1786" xr:uid="{0AE0143A-BDEF-4CC5-BABD-40B14204692A}"/>
    <cellStyle name="Normal 7 2 3 3 2 2 2 2" xfId="1787" xr:uid="{EE65F679-F06E-4A6C-A0EC-AC85160BC20D}"/>
    <cellStyle name="Normal 7 2 3 3 2 2 3" xfId="1788" xr:uid="{B2B4987B-94FD-4438-BEBB-02006863531E}"/>
    <cellStyle name="Normal 7 2 3 3 2 2 3 2" xfId="6558" xr:uid="{8D6902D4-0645-4918-B8FB-D9F6B7304743}"/>
    <cellStyle name="Normal 7 2 3 3 2 2 4" xfId="6559" xr:uid="{3B46071F-BFE1-40EF-8C42-EE7C8C0D7F02}"/>
    <cellStyle name="Normal 7 2 3 3 2 3" xfId="1789" xr:uid="{145FF82D-C44A-46D7-AA9B-9330BC42EB1A}"/>
    <cellStyle name="Normal 7 2 3 3 2 3 2" xfId="1790" xr:uid="{2ACA880E-FD1B-49CD-ADE7-B622E2757577}"/>
    <cellStyle name="Normal 7 2 3 3 2 4" xfId="1791" xr:uid="{E7B50050-B5DB-4F9E-A9A1-9A6EC8C7E734}"/>
    <cellStyle name="Normal 7 2 3 3 2 4 2" xfId="6560" xr:uid="{953997A5-F879-4A7E-98A9-8D3D13C3034E}"/>
    <cellStyle name="Normal 7 2 3 3 2 5" xfId="6561" xr:uid="{230EDA1B-3112-477B-A463-282F037D8705}"/>
    <cellStyle name="Normal 7 2 3 3 3" xfId="699" xr:uid="{C51CFB56-AF6E-4B8D-8A42-21ADA0FC3A3D}"/>
    <cellStyle name="Normal 7 2 3 3 3 2" xfId="1792" xr:uid="{B7D39044-23E3-4E79-B231-4D70D4EA7463}"/>
    <cellStyle name="Normal 7 2 3 3 3 2 2" xfId="1793" xr:uid="{7049F516-E686-4CB1-A9F8-4AD8562FBB16}"/>
    <cellStyle name="Normal 7 2 3 3 3 3" xfId="1794" xr:uid="{B6FF96A0-2EFB-4E5A-A2D1-88924EAE3729}"/>
    <cellStyle name="Normal 7 2 3 3 3 3 2" xfId="6562" xr:uid="{7B8E19D8-7299-4F6F-9E05-E3891F7F5D09}"/>
    <cellStyle name="Normal 7 2 3 3 3 4" xfId="6563" xr:uid="{92CE0837-EAED-4B8F-8F30-7B4F9D97A0D9}"/>
    <cellStyle name="Normal 7 2 3 3 4" xfId="1795" xr:uid="{32050077-15B8-430B-94EC-35CD428688F0}"/>
    <cellStyle name="Normal 7 2 3 3 4 2" xfId="1796" xr:uid="{22563934-AA4C-4281-A3CF-F0C08A21E55D}"/>
    <cellStyle name="Normal 7 2 3 3 5" xfId="1797" xr:uid="{DC5ABEE6-663E-4B2E-A710-09E1F5BD3DB4}"/>
    <cellStyle name="Normal 7 2 3 3 5 2" xfId="6564" xr:uid="{2E96C7BF-73A9-4F26-B234-6BF1ED654AEF}"/>
    <cellStyle name="Normal 7 2 3 3 6" xfId="6565" xr:uid="{7BA80BE8-9B4B-4BBF-9146-0392660C28F7}"/>
    <cellStyle name="Normal 7 2 3 4" xfId="353" xr:uid="{226B84C3-C6A8-44AD-B6B5-5BBD67157686}"/>
    <cellStyle name="Normal 7 2 3 4 2" xfId="700" xr:uid="{205BD8B2-7760-48BF-B11B-0234ACC3418A}"/>
    <cellStyle name="Normal 7 2 3 4 2 2" xfId="1798" xr:uid="{E55CAA0F-1851-454F-952B-641C0E1B1EAA}"/>
    <cellStyle name="Normal 7 2 3 4 2 2 2" xfId="1799" xr:uid="{BDEA9B05-5466-43CE-8C1B-0C0F47E748C8}"/>
    <cellStyle name="Normal 7 2 3 4 2 3" xfId="1800" xr:uid="{D8782B96-6EF9-4FB2-A068-F5029743EE5B}"/>
    <cellStyle name="Normal 7 2 3 4 2 3 2" xfId="6566" xr:uid="{8CF9F2D5-F735-45A7-8F28-501B1EADC9F9}"/>
    <cellStyle name="Normal 7 2 3 4 2 4" xfId="6567" xr:uid="{082D0FDE-27E4-4F1E-8619-D7DF0926508D}"/>
    <cellStyle name="Normal 7 2 3 4 3" xfId="1801" xr:uid="{7BA84D3D-9295-411C-ACF7-B92A46C828F0}"/>
    <cellStyle name="Normal 7 2 3 4 3 2" xfId="1802" xr:uid="{22C227CE-F0D0-48BB-BFA9-26D0EEB22324}"/>
    <cellStyle name="Normal 7 2 3 4 4" xfId="1803" xr:uid="{3E514F81-81B9-4F7D-91C4-D1D8A327C4EE}"/>
    <cellStyle name="Normal 7 2 3 4 4 2" xfId="6568" xr:uid="{877D881C-BB35-4029-9061-A7B350DC6360}"/>
    <cellStyle name="Normal 7 2 3 4 5" xfId="6569" xr:uid="{0F58BBBF-EE16-4CAB-B4DD-7B3B303B3E8C}"/>
    <cellStyle name="Normal 7 2 3 5" xfId="701" xr:uid="{0C2F161A-4DA7-4880-AA1B-B6912C635256}"/>
    <cellStyle name="Normal 7 2 3 5 2" xfId="1804" xr:uid="{5479AC23-9D97-4302-A96C-71B91B8C6B36}"/>
    <cellStyle name="Normal 7 2 3 5 2 2" xfId="1805" xr:uid="{50CA69D1-A976-4D0D-80F2-88A00290053E}"/>
    <cellStyle name="Normal 7 2 3 5 3" xfId="1806" xr:uid="{EBD8580A-5204-44B5-A726-D6AE336616BF}"/>
    <cellStyle name="Normal 7 2 3 5 3 2" xfId="6570" xr:uid="{6CFF0E8B-E3DA-4A25-8F2F-5D0F6A6399D5}"/>
    <cellStyle name="Normal 7 2 3 5 4" xfId="3437" xr:uid="{6AEA3F95-D220-466A-BA23-7AFC67A1831A}"/>
    <cellStyle name="Normal 7 2 3 6" xfId="1807" xr:uid="{1490BE02-949C-4939-992B-B0A8D0498EF6}"/>
    <cellStyle name="Normal 7 2 3 6 2" xfId="1808" xr:uid="{C3EA9698-6FD8-4285-86E6-3B32B90EBD3A}"/>
    <cellStyle name="Normal 7 2 3 7" xfId="1809" xr:uid="{3D12E692-6528-4A5E-B611-9549E7A41262}"/>
    <cellStyle name="Normal 7 2 3 7 2" xfId="6571" xr:uid="{72B4F5B1-441F-4118-9599-89EBD6EEA8F0}"/>
    <cellStyle name="Normal 7 2 3 8" xfId="3438" xr:uid="{0D965342-B2A4-4642-B164-9C2697631ADF}"/>
    <cellStyle name="Normal 7 2 4" xfId="134" xr:uid="{41076F8E-D3A6-41F3-B08E-18AF46D3AD07}"/>
    <cellStyle name="Normal 7 2 4 2" xfId="448" xr:uid="{4E98D2F4-6FEB-421E-9126-034DE2F2F84F}"/>
    <cellStyle name="Normal 7 2 4 2 2" xfId="702" xr:uid="{486D5B76-5A73-4C75-A4D1-944980DC7109}"/>
    <cellStyle name="Normal 7 2 4 2 2 2" xfId="1810" xr:uid="{07F79FAB-1FCE-49DF-BBBD-FF86FC7665BC}"/>
    <cellStyle name="Normal 7 2 4 2 2 2 2" xfId="1811" xr:uid="{C57CED4B-B634-49E9-A3AF-3573B47A4F35}"/>
    <cellStyle name="Normal 7 2 4 2 2 3" xfId="1812" xr:uid="{7D7B2B37-7DCD-4539-9029-4F96F67C3CFC}"/>
    <cellStyle name="Normal 7 2 4 2 2 3 2" xfId="6572" xr:uid="{D5D5C607-9431-4C34-A4B5-1AC8F3BE3F2B}"/>
    <cellStyle name="Normal 7 2 4 2 2 4" xfId="3439" xr:uid="{683D7317-81FF-4C99-B1E4-3FD3753AC7BF}"/>
    <cellStyle name="Normal 7 2 4 2 3" xfId="1813" xr:uid="{FE4025F3-1BA1-453B-856A-51DA741BBF37}"/>
    <cellStyle name="Normal 7 2 4 2 3 2" xfId="1814" xr:uid="{0BECA5BA-4781-47E3-B69F-82B5DDAA303C}"/>
    <cellStyle name="Normal 7 2 4 2 4" xfId="1815" xr:uid="{A190C1B3-AC59-4919-B9D1-C48D1D1A85E8}"/>
    <cellStyle name="Normal 7 2 4 2 4 2" xfId="6573" xr:uid="{47F0D42D-AC08-45D2-A2F7-C582D61474D2}"/>
    <cellStyle name="Normal 7 2 4 2 5" xfId="3440" xr:uid="{68584530-CED1-4276-BDD1-F6CC8320B7DE}"/>
    <cellStyle name="Normal 7 2 4 3" xfId="703" xr:uid="{39F81383-E3BF-43C8-9B40-37411F902CF5}"/>
    <cellStyle name="Normal 7 2 4 3 2" xfId="1816" xr:uid="{99F5A942-09B2-4566-B3BE-7CD30D787C11}"/>
    <cellStyle name="Normal 7 2 4 3 2 2" xfId="1817" xr:uid="{0D5ECDB3-36E1-4B23-8492-FC7B449C2051}"/>
    <cellStyle name="Normal 7 2 4 3 3" xfId="1818" xr:uid="{04BD0D01-78E0-4246-BE84-13D053684851}"/>
    <cellStyle name="Normal 7 2 4 3 3 2" xfId="6574" xr:uid="{296F4045-E0E6-437D-91EA-BB9C9F62B2C7}"/>
    <cellStyle name="Normal 7 2 4 3 4" xfId="3441" xr:uid="{8812634C-CBAD-4AD2-B7DF-95511274F153}"/>
    <cellStyle name="Normal 7 2 4 4" xfId="1819" xr:uid="{B40318B8-6CFA-4103-930D-A54691A56AE4}"/>
    <cellStyle name="Normal 7 2 4 4 2" xfId="1820" xr:uid="{76E0D1DD-97D2-4CC8-9B78-BF57EDF9A190}"/>
    <cellStyle name="Normal 7 2 4 4 3" xfId="3442" xr:uid="{08498D71-514A-4ABB-BD9A-C3D6E878532E}"/>
    <cellStyle name="Normal 7 2 4 4 4" xfId="3443" xr:uid="{C4DC510F-FC02-482F-AEA7-1D90983B655E}"/>
    <cellStyle name="Normal 7 2 4 5" xfId="1821" xr:uid="{BAD415AA-0626-4D39-96D1-15BF7FC881A4}"/>
    <cellStyle name="Normal 7 2 4 5 2" xfId="6575" xr:uid="{B801EE5A-42F3-4718-BAC6-55C83CBF7163}"/>
    <cellStyle name="Normal 7 2 4 6" xfId="3444" xr:uid="{8870EE7B-6202-4066-9597-C68CDD622A49}"/>
    <cellStyle name="Normal 7 2 4 7" xfId="3445" xr:uid="{3AD664A2-332A-46C1-9B06-7DC27339770E}"/>
    <cellStyle name="Normal 7 2 5" xfId="354" xr:uid="{E9F1E7E2-1DCB-4F25-A7D7-A0556F25F2A5}"/>
    <cellStyle name="Normal 7 2 5 2" xfId="704" xr:uid="{3A90F3D0-A780-4C28-82C8-B88BF11F70D5}"/>
    <cellStyle name="Normal 7 2 5 2 2" xfId="705" xr:uid="{1A0E9DE8-FAFE-48B5-A425-4E49CF840A5F}"/>
    <cellStyle name="Normal 7 2 5 2 2 2" xfId="1822" xr:uid="{62EACCFE-5487-4D3B-999D-33CDB4FC7EE4}"/>
    <cellStyle name="Normal 7 2 5 2 2 2 2" xfId="1823" xr:uid="{FA06FDA8-71E2-456F-8521-B2024398D6AD}"/>
    <cellStyle name="Normal 7 2 5 2 2 3" xfId="1824" xr:uid="{9DAF19D1-7DD4-4166-A427-65D4C4592D4D}"/>
    <cellStyle name="Normal 7 2 5 2 2 3 2" xfId="6576" xr:uid="{BC5D5021-0AF4-45AD-A334-37D4BF830710}"/>
    <cellStyle name="Normal 7 2 5 2 2 4" xfId="6577" xr:uid="{911417F1-E150-47F5-884A-7A653725BF4E}"/>
    <cellStyle name="Normal 7 2 5 2 3" xfId="1825" xr:uid="{959F8965-AAB6-45D6-846D-046B840CD533}"/>
    <cellStyle name="Normal 7 2 5 2 3 2" xfId="1826" xr:uid="{9FCD4BE0-E131-4350-A16C-0CCF033EE842}"/>
    <cellStyle name="Normal 7 2 5 2 4" xfId="1827" xr:uid="{B53AF4B4-D3DE-47E1-9B0B-4715B4CB5686}"/>
    <cellStyle name="Normal 7 2 5 2 4 2" xfId="6578" xr:uid="{200D7523-A851-4F8A-8859-2596899EC847}"/>
    <cellStyle name="Normal 7 2 5 2 5" xfId="6579" xr:uid="{25A8936B-B17B-4979-8B5A-0A440739D791}"/>
    <cellStyle name="Normal 7 2 5 3" xfId="706" xr:uid="{03BC2852-D8F8-4F88-A3BF-8C164638C554}"/>
    <cellStyle name="Normal 7 2 5 3 2" xfId="1828" xr:uid="{FDCA6206-AE47-4CFE-AFFB-CA7F44197E9A}"/>
    <cellStyle name="Normal 7 2 5 3 2 2" xfId="1829" xr:uid="{BF0700CE-DD6C-4282-8B34-B5E87BBB4ABE}"/>
    <cellStyle name="Normal 7 2 5 3 3" xfId="1830" xr:uid="{B9ADADD1-D040-4F4D-ABAA-330BD86FAE0E}"/>
    <cellStyle name="Normal 7 2 5 3 3 2" xfId="6580" xr:uid="{05F3BA80-562B-486F-8EBF-CF8A2C4ED67D}"/>
    <cellStyle name="Normal 7 2 5 3 4" xfId="3446" xr:uid="{E472E38C-855F-40F0-AB1C-A612C1E75ABA}"/>
    <cellStyle name="Normal 7 2 5 4" xfId="1831" xr:uid="{38BFAB3D-9FBC-4C08-AE72-2B9184927BAD}"/>
    <cellStyle name="Normal 7 2 5 4 2" xfId="1832" xr:uid="{3463D155-40A3-4DE2-AFA9-03F0D6F6FEDB}"/>
    <cellStyle name="Normal 7 2 5 5" xfId="1833" xr:uid="{CF1811BD-ED2C-42D2-8E79-30317E61A80B}"/>
    <cellStyle name="Normal 7 2 5 5 2" xfId="6581" xr:uid="{1B0BE7CF-FB34-41F0-BCE9-0273AC7CA2B4}"/>
    <cellStyle name="Normal 7 2 5 6" xfId="3447" xr:uid="{F46BAFC2-7B73-4985-B779-B79DA23848AD}"/>
    <cellStyle name="Normal 7 2 6" xfId="355" xr:uid="{4A5BA379-24B9-4A13-A048-A469270A6D52}"/>
    <cellStyle name="Normal 7 2 6 2" xfId="707" xr:uid="{17D720B0-934E-4B55-ACA0-910D022B4196}"/>
    <cellStyle name="Normal 7 2 6 2 2" xfId="1834" xr:uid="{9B3CC9CD-F186-4334-A252-51789098F5F4}"/>
    <cellStyle name="Normal 7 2 6 2 2 2" xfId="1835" xr:uid="{6DF5DF85-D8C7-4088-A868-B6D5A19624B5}"/>
    <cellStyle name="Normal 7 2 6 2 3" xfId="1836" xr:uid="{6026FB2E-0828-43A5-A764-794FD8C7D48F}"/>
    <cellStyle name="Normal 7 2 6 2 3 2" xfId="6582" xr:uid="{0797876D-7CCC-4C1F-AA9F-D33793DB1C29}"/>
    <cellStyle name="Normal 7 2 6 2 4" xfId="3448" xr:uid="{3B0B80FD-5610-45D0-9C0A-66BF41560C68}"/>
    <cellStyle name="Normal 7 2 6 3" xfId="1837" xr:uid="{F0EAA967-7C6E-4EF3-B183-1845923DCEE5}"/>
    <cellStyle name="Normal 7 2 6 3 2" xfId="1838" xr:uid="{EC1D531E-F0A3-441D-8AE2-2C405262EDDA}"/>
    <cellStyle name="Normal 7 2 6 4" xfId="1839" xr:uid="{C8C421C0-DDC3-4120-A71E-7449E5BA2F4B}"/>
    <cellStyle name="Normal 7 2 6 4 2" xfId="6583" xr:uid="{2C3A17E0-A475-4B89-AEBD-53BA52B4884B}"/>
    <cellStyle name="Normal 7 2 6 5" xfId="3449" xr:uid="{4A65F317-7A99-48B9-A8B0-2D6982B776EB}"/>
    <cellStyle name="Normal 7 2 7" xfId="708" xr:uid="{4CFEA5F2-A540-489D-916C-9CB67C6EEDA2}"/>
    <cellStyle name="Normal 7 2 7 2" xfId="1840" xr:uid="{C1BAD160-0F36-44FE-8311-91E14EC92EA0}"/>
    <cellStyle name="Normal 7 2 7 2 2" xfId="1841" xr:uid="{0729253C-8202-4682-9549-FCEEEC0C927C}"/>
    <cellStyle name="Normal 7 2 7 2 3" xfId="4409" xr:uid="{4D1E6E4A-0CD9-4B9F-A0B3-292199E778E3}"/>
    <cellStyle name="Normal 7 2 7 2 3 2" xfId="6930" xr:uid="{C12BBD66-E62E-4A56-8775-F5839962306A}"/>
    <cellStyle name="Normal 7 2 7 3" xfId="1842" xr:uid="{67EEB43C-F0B2-4B43-807D-70DE7AE81DD3}"/>
    <cellStyle name="Normal 7 2 7 3 2" xfId="6584" xr:uid="{7013CF08-3290-4479-BF7D-73654F48BE36}"/>
    <cellStyle name="Normal 7 2 7 4" xfId="3450" xr:uid="{6C05A86A-76F5-49C2-B411-22B6D0B181CC}"/>
    <cellStyle name="Normal 7 2 7 4 2" xfId="4579" xr:uid="{CA7A788C-1359-45FB-9F03-D0A542722419}"/>
    <cellStyle name="Normal 7 2 7 4 3" xfId="4686" xr:uid="{C8439BCC-5B23-4E88-8697-9166DA03BCB5}"/>
    <cellStyle name="Normal 7 2 7 4 4" xfId="4608" xr:uid="{ABDCFA83-0EBB-487C-9E0C-22F489C11172}"/>
    <cellStyle name="Normal 7 2 8" xfId="1843" xr:uid="{8E3BA24C-7DFB-4188-8CFD-155BF99F6101}"/>
    <cellStyle name="Normal 7 2 8 2" xfId="1844" xr:uid="{46E5617D-7FC6-43D9-84CB-17D294379E25}"/>
    <cellStyle name="Normal 7 2 8 3" xfId="3451" xr:uid="{CE243287-D9A5-47E8-A4D4-3A65255893C8}"/>
    <cellStyle name="Normal 7 2 8 4" xfId="3452" xr:uid="{0E946445-601B-46D3-B0FA-A6C04EEA7CAF}"/>
    <cellStyle name="Normal 7 2 9" xfId="1845" xr:uid="{4F576989-4476-45DB-AF66-8D6489DCD4FA}"/>
    <cellStyle name="Normal 7 2 9 2" xfId="6585" xr:uid="{72D72632-F85D-436D-B98C-2CFB2C37EF77}"/>
    <cellStyle name="Normal 7 3" xfId="135" xr:uid="{27FE5485-C4D2-4FC8-99BB-D01D06CB5870}"/>
    <cellStyle name="Normal 7 3 10" xfId="3453" xr:uid="{2F2E01A7-9699-4185-87A4-A1F90F512027}"/>
    <cellStyle name="Normal 7 3 11" xfId="3454" xr:uid="{FDD87C26-74EC-4570-926B-D3E32964B836}"/>
    <cellStyle name="Normal 7 3 2" xfId="136" xr:uid="{15268212-1064-4B6D-9396-DADF374774D5}"/>
    <cellStyle name="Normal 7 3 2 2" xfId="137" xr:uid="{3FC8077F-E3D8-490B-8258-6744D856678B}"/>
    <cellStyle name="Normal 7 3 2 2 2" xfId="356" xr:uid="{2301D861-6BE3-4832-9D7E-6A82CF75061E}"/>
    <cellStyle name="Normal 7 3 2 2 2 2" xfId="709" xr:uid="{881BE91E-8BE6-47CD-B994-6A286EAAAB7B}"/>
    <cellStyle name="Normal 7 3 2 2 2 2 2" xfId="1846" xr:uid="{6CED413F-19CF-448A-ABF4-F4C4A34C8329}"/>
    <cellStyle name="Normal 7 3 2 2 2 2 2 2" xfId="1847" xr:uid="{D568DC29-89B4-418D-B02A-21BD6C5E989C}"/>
    <cellStyle name="Normal 7 3 2 2 2 2 3" xfId="1848" xr:uid="{2CD42266-F19A-4295-974C-447E8DD8350B}"/>
    <cellStyle name="Normal 7 3 2 2 2 2 3 2" xfId="6586" xr:uid="{AA26AAAD-415A-4155-AD0F-13CF80B56855}"/>
    <cellStyle name="Normal 7 3 2 2 2 2 4" xfId="3455" xr:uid="{FBF4F338-70E0-4C2C-9BEF-F4C96B68F3BD}"/>
    <cellStyle name="Normal 7 3 2 2 2 3" xfId="1849" xr:uid="{221EA3C6-2CAF-431E-8523-F3C8F5AA43F8}"/>
    <cellStyle name="Normal 7 3 2 2 2 3 2" xfId="1850" xr:uid="{16EA0BCD-79A3-4040-B92E-ED74B5D34059}"/>
    <cellStyle name="Normal 7 3 2 2 2 3 3" xfId="3456" xr:uid="{689E0385-E149-4178-9BBE-81772795307A}"/>
    <cellStyle name="Normal 7 3 2 2 2 3 4" xfId="3457" xr:uid="{5101F17C-A796-41FA-998F-6EB6AC2B26AF}"/>
    <cellStyle name="Normal 7 3 2 2 2 4" xfId="1851" xr:uid="{36C58B5F-AE6D-428A-8F58-071FA90E5814}"/>
    <cellStyle name="Normal 7 3 2 2 2 4 2" xfId="6587" xr:uid="{651A294A-B50B-432C-BF11-2A1828BF1163}"/>
    <cellStyle name="Normal 7 3 2 2 2 5" xfId="3458" xr:uid="{D3239EFB-B8F6-4489-A483-3D83FE2122F3}"/>
    <cellStyle name="Normal 7 3 2 2 2 6" xfId="3459" xr:uid="{B620EADF-D6CA-400F-A63C-CE8EF0C288B3}"/>
    <cellStyle name="Normal 7 3 2 2 3" xfId="710" xr:uid="{02DD3EA2-A996-4C47-8A5B-F5AAFC83FDCE}"/>
    <cellStyle name="Normal 7 3 2 2 3 2" xfId="1852" xr:uid="{CD216BDE-1572-4FD7-8CEC-1C821BCAFF9B}"/>
    <cellStyle name="Normal 7 3 2 2 3 2 2" xfId="1853" xr:uid="{30F40166-AD00-4EC6-B53F-21601384F7F9}"/>
    <cellStyle name="Normal 7 3 2 2 3 2 3" xfId="3460" xr:uid="{935A734E-081E-400D-8CE2-BE8511B6C40C}"/>
    <cellStyle name="Normal 7 3 2 2 3 2 4" xfId="3461" xr:uid="{E5980575-F111-4E51-AB74-6B0209CAE386}"/>
    <cellStyle name="Normal 7 3 2 2 3 3" xfId="1854" xr:uid="{49C88440-FEA9-4CDC-85C6-472BD44BEBF8}"/>
    <cellStyle name="Normal 7 3 2 2 3 3 2" xfId="6588" xr:uid="{08CDFBD3-024B-40F7-8A22-8E22057B56FD}"/>
    <cellStyle name="Normal 7 3 2 2 3 4" xfId="3462" xr:uid="{76DFBEA8-02D8-43D9-B160-F69A7DD93146}"/>
    <cellStyle name="Normal 7 3 2 2 3 5" xfId="3463" xr:uid="{9527FE2B-5251-4C9E-930F-9D1A4C609B3E}"/>
    <cellStyle name="Normal 7 3 2 2 4" xfId="1855" xr:uid="{90193939-393A-42A2-BD4D-0A3DEF627125}"/>
    <cellStyle name="Normal 7 3 2 2 4 2" xfId="1856" xr:uid="{8C8CA3D6-C991-4494-9F01-8ACC5F04E96A}"/>
    <cellStyle name="Normal 7 3 2 2 4 3" xfId="3464" xr:uid="{3FD52773-5D8B-435A-9E69-864F85311A85}"/>
    <cellStyle name="Normal 7 3 2 2 4 4" xfId="3465" xr:uid="{3E3CFC09-AE82-4667-8966-E95F66B1FD04}"/>
    <cellStyle name="Normal 7 3 2 2 5" xfId="1857" xr:uid="{1290FECD-2B00-4A61-97EF-F173CE987E65}"/>
    <cellStyle name="Normal 7 3 2 2 5 2" xfId="3466" xr:uid="{87556C1F-CE8F-4570-B69D-D2E149328A21}"/>
    <cellStyle name="Normal 7 3 2 2 5 3" xfId="3467" xr:uid="{1FDFD31A-8244-4E67-A624-49E8FFFDD1DF}"/>
    <cellStyle name="Normal 7 3 2 2 5 4" xfId="3468" xr:uid="{799C7109-71DF-41C4-9C6E-9771093E8DD1}"/>
    <cellStyle name="Normal 7 3 2 2 6" xfId="3469" xr:uid="{91B5AA95-8C27-483B-93BF-5485BC01319A}"/>
    <cellStyle name="Normal 7 3 2 2 7" xfId="3470" xr:uid="{DE9F1FF1-DEF5-472C-8B3F-8BC897B25FB8}"/>
    <cellStyle name="Normal 7 3 2 2 8" xfId="3471" xr:uid="{B25E1F49-8A27-4B2E-8554-5ADF8F5E34AD}"/>
    <cellStyle name="Normal 7 3 2 3" xfId="357" xr:uid="{4D9D746C-106B-4A0B-B688-C1F493F004F5}"/>
    <cellStyle name="Normal 7 3 2 3 2" xfId="711" xr:uid="{C07C4ADB-2B1A-4EE3-84A7-E676930C9710}"/>
    <cellStyle name="Normal 7 3 2 3 2 2" xfId="712" xr:uid="{D17D5D92-5CEB-4BA0-A108-4C33E4F44776}"/>
    <cellStyle name="Normal 7 3 2 3 2 2 2" xfId="1858" xr:uid="{F3FEED50-9806-48C0-B618-7EF2E4794B96}"/>
    <cellStyle name="Normal 7 3 2 3 2 2 2 2" xfId="1859" xr:uid="{3DDFD536-D236-4830-8453-50760AE1AE6D}"/>
    <cellStyle name="Normal 7 3 2 3 2 2 3" xfId="1860" xr:uid="{ED83F39B-A63A-41F1-A2B5-83A5D003958B}"/>
    <cellStyle name="Normal 7 3 2 3 2 2 3 2" xfId="6589" xr:uid="{2AE09007-40C9-4D29-8784-F73D4D4D19C2}"/>
    <cellStyle name="Normal 7 3 2 3 2 2 4" xfId="6590" xr:uid="{D9039166-510F-45CB-A49E-643FD10BAFA1}"/>
    <cellStyle name="Normal 7 3 2 3 2 3" xfId="1861" xr:uid="{48760C26-C59A-4796-9CC4-6EC1401E462D}"/>
    <cellStyle name="Normal 7 3 2 3 2 3 2" xfId="1862" xr:uid="{022C2643-0C1D-4464-959B-1F31477589B7}"/>
    <cellStyle name="Normal 7 3 2 3 2 4" xfId="1863" xr:uid="{8D748D18-C6D3-4117-9EF2-AFF143061E85}"/>
    <cellStyle name="Normal 7 3 2 3 2 4 2" xfId="6591" xr:uid="{1553E63C-9F39-440E-9EC0-EA2F99A7BCC9}"/>
    <cellStyle name="Normal 7 3 2 3 2 5" xfId="6592" xr:uid="{9A1C9AB8-3888-4321-8CFD-C0111CBEDE18}"/>
    <cellStyle name="Normal 7 3 2 3 3" xfId="713" xr:uid="{377B3CB8-0BF6-4ECC-AAC1-990B16A24728}"/>
    <cellStyle name="Normal 7 3 2 3 3 2" xfId="1864" xr:uid="{FA78474F-8382-4305-9D35-55C835F47031}"/>
    <cellStyle name="Normal 7 3 2 3 3 2 2" xfId="1865" xr:uid="{976C8AF7-DA19-45E7-BEA4-64E6A3A67FE5}"/>
    <cellStyle name="Normal 7 3 2 3 3 3" xfId="1866" xr:uid="{FE47A99F-1121-49F9-8C0E-12CC6C7076CD}"/>
    <cellStyle name="Normal 7 3 2 3 3 3 2" xfId="6593" xr:uid="{F90785D0-3AE3-4D3D-AF41-167C0505F4B0}"/>
    <cellStyle name="Normal 7 3 2 3 3 4" xfId="3472" xr:uid="{F634987C-793F-46DF-AE00-0BD2DBFD6D6D}"/>
    <cellStyle name="Normal 7 3 2 3 4" xfId="1867" xr:uid="{FFAFE90C-2B4D-4557-9D90-FEBF6974C6C2}"/>
    <cellStyle name="Normal 7 3 2 3 4 2" xfId="1868" xr:uid="{64E86B6A-C37B-4F01-9161-DD35A84CAB79}"/>
    <cellStyle name="Normal 7 3 2 3 5" xfId="1869" xr:uid="{72AC4D1A-3693-444B-9BF0-EAF3E11F953D}"/>
    <cellStyle name="Normal 7 3 2 3 5 2" xfId="6594" xr:uid="{C86050CD-749C-4EA1-906B-9C707905A9B8}"/>
    <cellStyle name="Normal 7 3 2 3 6" xfId="3473" xr:uid="{DF224E2E-0AFF-4CCB-8922-580647EFD6B8}"/>
    <cellStyle name="Normal 7 3 2 4" xfId="358" xr:uid="{123942C0-D666-4E66-AA56-FED03EB963DC}"/>
    <cellStyle name="Normal 7 3 2 4 2" xfId="714" xr:uid="{B9FB8D2A-B99B-4E50-B99A-81DE4934F661}"/>
    <cellStyle name="Normal 7 3 2 4 2 2" xfId="1870" xr:uid="{ACEE633B-0DC7-40CD-AC6A-A2149AF83ADE}"/>
    <cellStyle name="Normal 7 3 2 4 2 2 2" xfId="1871" xr:uid="{A53BAD51-1575-4879-8D9D-65F3CF669FD9}"/>
    <cellStyle name="Normal 7 3 2 4 2 3" xfId="1872" xr:uid="{7346DD22-2670-4BAE-A5A6-DC18ADCDD8A2}"/>
    <cellStyle name="Normal 7 3 2 4 2 3 2" xfId="6595" xr:uid="{102FCB26-7575-4B90-B357-AF1512D5B39A}"/>
    <cellStyle name="Normal 7 3 2 4 2 4" xfId="3474" xr:uid="{B43F67B7-6927-44A9-A412-27C6366F5525}"/>
    <cellStyle name="Normal 7 3 2 4 3" xfId="1873" xr:uid="{C375ADD5-D77D-4B9D-BA47-D461D7BD2AD4}"/>
    <cellStyle name="Normal 7 3 2 4 3 2" xfId="1874" xr:uid="{124A011E-BDA2-4EA6-A68F-5EBD2472B406}"/>
    <cellStyle name="Normal 7 3 2 4 4" xfId="1875" xr:uid="{A8D09B0B-450B-4CE5-B5D1-2898F53BAB40}"/>
    <cellStyle name="Normal 7 3 2 4 4 2" xfId="6596" xr:uid="{FFA70A72-FEB9-4BD5-A060-E3259B5A7552}"/>
    <cellStyle name="Normal 7 3 2 4 5" xfId="3475" xr:uid="{8CBD885B-580C-47B1-811B-87CE2BA6CC11}"/>
    <cellStyle name="Normal 7 3 2 5" xfId="359" xr:uid="{2572003A-AE76-4954-9D40-D4AC0675B81C}"/>
    <cellStyle name="Normal 7 3 2 5 2" xfId="1876" xr:uid="{DB84636F-720A-43E1-9A34-FA4345C8598A}"/>
    <cellStyle name="Normal 7 3 2 5 2 2" xfId="1877" xr:uid="{BFADB90A-4E88-4C1D-AC54-8472C93CEE98}"/>
    <cellStyle name="Normal 7 3 2 5 3" xfId="1878" xr:uid="{109E6310-D37D-4B8F-8D86-14E1E7FFE1C8}"/>
    <cellStyle name="Normal 7 3 2 5 3 2" xfId="6597" xr:uid="{CF087FEF-6702-41EA-8545-5192591F5EFA}"/>
    <cellStyle name="Normal 7 3 2 5 4" xfId="3476" xr:uid="{E7C17D63-DFA9-4DBE-AFCA-EFA5AC5C705A}"/>
    <cellStyle name="Normal 7 3 2 6" xfId="1879" xr:uid="{B20CD3DB-2089-492E-8554-3F9811D6215D}"/>
    <cellStyle name="Normal 7 3 2 6 2" xfId="1880" xr:uid="{DB6FF7CC-734D-4304-9842-B61E24C48800}"/>
    <cellStyle name="Normal 7 3 2 6 3" xfId="3477" xr:uid="{87AF71AC-C3A7-40D9-90AB-4D2D848C0EDD}"/>
    <cellStyle name="Normal 7 3 2 6 4" xfId="3478" xr:uid="{EEF5EAD4-1B13-47BE-B803-879DF03BA612}"/>
    <cellStyle name="Normal 7 3 2 7" xfId="1881" xr:uid="{16DFC2C1-2E2F-491D-8DBB-2C3FBA26A251}"/>
    <cellStyle name="Normal 7 3 2 7 2" xfId="6598" xr:uid="{FE2F27DA-ADCA-49F7-A0F5-C60A242D848B}"/>
    <cellStyle name="Normal 7 3 2 8" xfId="3479" xr:uid="{5D742F96-671B-4BDA-AA96-1547C5C6AE98}"/>
    <cellStyle name="Normal 7 3 2 9" xfId="3480" xr:uid="{BDE3FD19-0A93-4814-87F2-A767DF9E7F16}"/>
    <cellStyle name="Normal 7 3 3" xfId="138" xr:uid="{8F001307-84CA-49DA-B580-E645B47B311E}"/>
    <cellStyle name="Normal 7 3 3 2" xfId="139" xr:uid="{876FDE46-1E58-459D-A5AF-900FFAC1871E}"/>
    <cellStyle name="Normal 7 3 3 2 2" xfId="715" xr:uid="{A7BCE782-0E7A-4B27-BA3F-A0E8B2D34FA1}"/>
    <cellStyle name="Normal 7 3 3 2 2 2" xfId="1882" xr:uid="{6CCA915F-E89D-4D09-A0C4-33C3B950C4F8}"/>
    <cellStyle name="Normal 7 3 3 2 2 2 2" xfId="1883" xr:uid="{049892BA-84B2-421E-B560-9C4C6E4C6E02}"/>
    <cellStyle name="Normal 7 3 3 2 2 2 2 2" xfId="4484" xr:uid="{48BD31E1-E9D1-4DC6-BAB4-33CE59279F13}"/>
    <cellStyle name="Normal 7 3 3 2 2 2 3" xfId="4485" xr:uid="{CE27BB1B-F9E6-4B60-BA88-E0AAAB35B8FD}"/>
    <cellStyle name="Normal 7 3 3 2 2 3" xfId="1884" xr:uid="{C6694CF4-253C-4B9B-A709-DAB1234BD268}"/>
    <cellStyle name="Normal 7 3 3 2 2 3 2" xfId="4486" xr:uid="{F51756D8-63CB-4A21-9FB6-C880EC1A22DC}"/>
    <cellStyle name="Normal 7 3 3 2 2 4" xfId="3481" xr:uid="{25CF2E73-F667-4890-BD22-BDAFE84297CB}"/>
    <cellStyle name="Normal 7 3 3 2 3" xfId="1885" xr:uid="{0CFA49E0-2BEE-4EF5-B1B2-7A9CE08D5AD7}"/>
    <cellStyle name="Normal 7 3 3 2 3 2" xfId="1886" xr:uid="{6539E576-48BF-4497-944F-5C6E4B3BE6FF}"/>
    <cellStyle name="Normal 7 3 3 2 3 2 2" xfId="4487" xr:uid="{D6293F35-59AA-4B7B-8A4A-FAF48895951E}"/>
    <cellStyle name="Normal 7 3 3 2 3 3" xfId="3482" xr:uid="{454A9B76-813C-4AA5-ACC9-EFEED1222F03}"/>
    <cellStyle name="Normal 7 3 3 2 3 4" xfId="3483" xr:uid="{AB50A10B-4C3E-4372-87B7-B3B46EEC4DAA}"/>
    <cellStyle name="Normal 7 3 3 2 4" xfId="1887" xr:uid="{AC0A2A07-B21E-4BFB-A337-979E90B4DCE9}"/>
    <cellStyle name="Normal 7 3 3 2 4 2" xfId="4488" xr:uid="{CD083677-4378-4D0A-BE7B-2BF6B59DB8B7}"/>
    <cellStyle name="Normal 7 3 3 2 5" xfId="3484" xr:uid="{1CEBA5D2-654D-4F6C-A537-42A80242DC04}"/>
    <cellStyle name="Normal 7 3 3 2 6" xfId="3485" xr:uid="{BD52E9F8-EBD9-4127-9DCF-B2D2F3B9B243}"/>
    <cellStyle name="Normal 7 3 3 3" xfId="360" xr:uid="{5AB24B23-BC42-415E-805D-D93A61C2AC18}"/>
    <cellStyle name="Normal 7 3 3 3 2" xfId="1888" xr:uid="{FECC0FCF-FC73-4041-85A3-D6410E2C9B19}"/>
    <cellStyle name="Normal 7 3 3 3 2 2" xfId="1889" xr:uid="{37942458-113B-4A02-BF60-07CDB3335E0C}"/>
    <cellStyle name="Normal 7 3 3 3 2 2 2" xfId="4489" xr:uid="{C13E1C90-A6E3-444C-9649-979522576945}"/>
    <cellStyle name="Normal 7 3 3 3 2 3" xfId="3486" xr:uid="{088B5836-3ECF-4B8B-9B12-A492402F7CEA}"/>
    <cellStyle name="Normal 7 3 3 3 2 4" xfId="3487" xr:uid="{4608077F-C9AA-45C9-9106-CF5C25BF0134}"/>
    <cellStyle name="Normal 7 3 3 3 3" xfId="1890" xr:uid="{166BCC6F-F9DC-446F-BF27-D4EDA0565E7F}"/>
    <cellStyle name="Normal 7 3 3 3 3 2" xfId="4490" xr:uid="{CAC9782C-483B-4EBC-B1D8-6F3625E84FAE}"/>
    <cellStyle name="Normal 7 3 3 3 4" xfId="3488" xr:uid="{F3F3D54E-D0F6-4D52-8BDD-AB9C0681B90F}"/>
    <cellStyle name="Normal 7 3 3 3 5" xfId="3489" xr:uid="{6F7755AF-BA05-44A6-89C7-08AF9A0A0FE3}"/>
    <cellStyle name="Normal 7 3 3 4" xfId="1891" xr:uid="{617EBFFB-EF1C-443A-8303-45A5EA6B2A84}"/>
    <cellStyle name="Normal 7 3 3 4 2" xfId="1892" xr:uid="{CB3B7AFA-1B01-4A2F-AB28-7D05D711D905}"/>
    <cellStyle name="Normal 7 3 3 4 2 2" xfId="4491" xr:uid="{58DDE619-FD0B-4729-907A-D4F72F62A76D}"/>
    <cellStyle name="Normal 7 3 3 4 3" xfId="3490" xr:uid="{376CE3C3-6051-41A4-A9A4-9CFB283C412D}"/>
    <cellStyle name="Normal 7 3 3 4 4" xfId="3491" xr:uid="{5D632A7A-6CBA-4B51-A32E-72DCBF9AE74D}"/>
    <cellStyle name="Normal 7 3 3 5" xfId="1893" xr:uid="{59041ECF-CAD1-4D4C-AAA8-9A51A3FBAE0A}"/>
    <cellStyle name="Normal 7 3 3 5 2" xfId="3492" xr:uid="{1CB5AE31-1A74-47FB-BBB4-28A0D284344E}"/>
    <cellStyle name="Normal 7 3 3 5 3" xfId="3493" xr:uid="{E8648819-081F-4313-8F9D-AB65DF9CFA20}"/>
    <cellStyle name="Normal 7 3 3 5 4" xfId="3494" xr:uid="{051F4D07-83EE-4C22-BBB0-B2A994142D3B}"/>
    <cellStyle name="Normal 7 3 3 6" xfId="3495" xr:uid="{1BFE96ED-1031-4AEC-898D-CFD7C2468052}"/>
    <cellStyle name="Normal 7 3 3 7" xfId="3496" xr:uid="{0A192EA2-BD3D-4E85-81C4-1874FE7B4252}"/>
    <cellStyle name="Normal 7 3 3 8" xfId="3497" xr:uid="{E224B32A-A093-4447-9370-3B192079E64A}"/>
    <cellStyle name="Normal 7 3 4" xfId="140" xr:uid="{770A8DC6-0963-4BF9-940C-E8380D48FDD4}"/>
    <cellStyle name="Normal 7 3 4 2" xfId="716" xr:uid="{51CB4970-861E-48B0-A87A-86BF0AB000E3}"/>
    <cellStyle name="Normal 7 3 4 2 2" xfId="717" xr:uid="{5F8341FB-D6D0-4093-8479-37D24D6E1DA7}"/>
    <cellStyle name="Normal 7 3 4 2 2 2" xfId="1894" xr:uid="{C9CD6A4F-EFA3-4A1C-A69E-D9269973D054}"/>
    <cellStyle name="Normal 7 3 4 2 2 2 2" xfId="1895" xr:uid="{8847307C-067B-45FE-A429-8F274AE349C4}"/>
    <cellStyle name="Normal 7 3 4 2 2 3" xfId="1896" xr:uid="{B6473662-4392-4BB5-8F61-846DCF90888A}"/>
    <cellStyle name="Normal 7 3 4 2 2 3 2" xfId="6599" xr:uid="{F56239C7-D0D1-49E8-BD17-DF4E2770560E}"/>
    <cellStyle name="Normal 7 3 4 2 2 4" xfId="3498" xr:uid="{D8A03EC5-0CD0-4E17-BB55-035357B6A877}"/>
    <cellStyle name="Normal 7 3 4 2 3" xfId="1897" xr:uid="{C7E2EE54-7E9B-415C-9D01-D913C02992D2}"/>
    <cellStyle name="Normal 7 3 4 2 3 2" xfId="1898" xr:uid="{B96DCCE9-8A12-49FB-8440-28A2018F1B09}"/>
    <cellStyle name="Normal 7 3 4 2 4" xfId="1899" xr:uid="{62B8467A-7A13-4758-AE6C-FB05AB794B6C}"/>
    <cellStyle name="Normal 7 3 4 2 4 2" xfId="6600" xr:uid="{A94EB05E-4160-4F65-B434-6B00B6766376}"/>
    <cellStyle name="Normal 7 3 4 2 5" xfId="3499" xr:uid="{5CD47925-B6C2-4FB3-B6ED-EB7791CF61F6}"/>
    <cellStyle name="Normal 7 3 4 3" xfId="718" xr:uid="{15EB2E8D-7ABD-4AB7-BB04-EF5DE67D4AE2}"/>
    <cellStyle name="Normal 7 3 4 3 2" xfId="1900" xr:uid="{FAA82849-85D4-4DA4-B39A-183FAEA30DED}"/>
    <cellStyle name="Normal 7 3 4 3 2 2" xfId="1901" xr:uid="{7A043457-B8E1-4D62-AB25-5E37045E5AE7}"/>
    <cellStyle name="Normal 7 3 4 3 3" xfId="1902" xr:uid="{9E0CE143-9F88-436A-8C90-82EECE5C2E04}"/>
    <cellStyle name="Normal 7 3 4 3 3 2" xfId="6601" xr:uid="{C99DA593-0291-407C-819F-FDDDED707512}"/>
    <cellStyle name="Normal 7 3 4 3 4" xfId="3500" xr:uid="{6809E70A-6DB0-409C-9F63-B474854AF062}"/>
    <cellStyle name="Normal 7 3 4 4" xfId="1903" xr:uid="{07C72D5C-0DF2-46E7-801C-A7CFEB0682E4}"/>
    <cellStyle name="Normal 7 3 4 4 2" xfId="1904" xr:uid="{102D0620-2187-4668-9DCE-F070095B6DA3}"/>
    <cellStyle name="Normal 7 3 4 4 3" xfId="3501" xr:uid="{446CF81C-C613-4C52-B58D-38AA0FE3BA1B}"/>
    <cellStyle name="Normal 7 3 4 4 4" xfId="3502" xr:uid="{4C3A0BEE-A69B-4439-A569-E128FA9351B8}"/>
    <cellStyle name="Normal 7 3 4 5" xfId="1905" xr:uid="{F6A90270-21A1-438D-BD22-13FF16C25287}"/>
    <cellStyle name="Normal 7 3 4 5 2" xfId="6602" xr:uid="{004D77AD-FBC5-4D11-BFFF-30B71B77D8B0}"/>
    <cellStyle name="Normal 7 3 4 6" xfId="3503" xr:uid="{FECC07BD-724F-485E-AF57-83742BD609C1}"/>
    <cellStyle name="Normal 7 3 4 7" xfId="3504" xr:uid="{D8594EE0-2248-4BD2-B989-E29BBE872BA0}"/>
    <cellStyle name="Normal 7 3 5" xfId="361" xr:uid="{6385328F-4106-4071-9E84-8FBBC3960C86}"/>
    <cellStyle name="Normal 7 3 5 2" xfId="719" xr:uid="{927BBFC4-64C9-46E7-B0F2-67F12587F176}"/>
    <cellStyle name="Normal 7 3 5 2 2" xfId="1906" xr:uid="{19E314B7-9278-4DC7-AE59-530F208C9385}"/>
    <cellStyle name="Normal 7 3 5 2 2 2" xfId="1907" xr:uid="{5C00E7C9-9EAD-4547-8ABF-A305C81FEAA6}"/>
    <cellStyle name="Normal 7 3 5 2 3" xfId="1908" xr:uid="{62DE3F62-691C-4C89-9A80-2366261C9A63}"/>
    <cellStyle name="Normal 7 3 5 2 3 2" xfId="6603" xr:uid="{05825A09-41CD-4FFA-9943-E42634FD1232}"/>
    <cellStyle name="Normal 7 3 5 2 4" xfId="3505" xr:uid="{1C35653F-75EC-4ED3-A37F-B0F459FDF6A1}"/>
    <cellStyle name="Normal 7 3 5 3" xfId="1909" xr:uid="{08FA4A70-9698-4BB4-B1AE-A6AD481B41A1}"/>
    <cellStyle name="Normal 7 3 5 3 2" xfId="1910" xr:uid="{077ED279-8D3C-4AF7-9C06-D8AD116767D3}"/>
    <cellStyle name="Normal 7 3 5 3 3" xfId="3506" xr:uid="{3A90F0C8-B17F-4741-9CD8-D3A995F5F08B}"/>
    <cellStyle name="Normal 7 3 5 3 4" xfId="3507" xr:uid="{B28E0D81-398D-47C6-AE13-9038BD96311B}"/>
    <cellStyle name="Normal 7 3 5 4" xfId="1911" xr:uid="{02B6C446-12AE-47A0-B8B4-57D69305D820}"/>
    <cellStyle name="Normal 7 3 5 4 2" xfId="6604" xr:uid="{EF1A165A-1B15-49A8-BE58-78DCE624960F}"/>
    <cellStyle name="Normal 7 3 5 5" xfId="3508" xr:uid="{9A1BA8E9-0C9E-4D91-92D8-A92389133EE3}"/>
    <cellStyle name="Normal 7 3 5 6" xfId="3509" xr:uid="{704CDFEB-346E-4B9E-ABC9-A1B7C33BCD27}"/>
    <cellStyle name="Normal 7 3 6" xfId="362" xr:uid="{1EF85C26-3C95-4448-B047-C7A6712F952E}"/>
    <cellStyle name="Normal 7 3 6 2" xfId="1912" xr:uid="{F7B56686-705B-4B48-8935-9E0C9CAE276D}"/>
    <cellStyle name="Normal 7 3 6 2 2" xfId="1913" xr:uid="{8C77DC1C-2C86-48AD-A6B5-EFC194954CE9}"/>
    <cellStyle name="Normal 7 3 6 2 3" xfId="3510" xr:uid="{6FB03F8E-4D76-4237-A9CC-6C2CD8579340}"/>
    <cellStyle name="Normal 7 3 6 2 4" xfId="3511" xr:uid="{0215A2D5-60FC-41D7-8071-A0175D7D8A3A}"/>
    <cellStyle name="Normal 7 3 6 3" xfId="1914" xr:uid="{29B460AF-0E1D-43E3-91C7-F28B4051895D}"/>
    <cellStyle name="Normal 7 3 6 3 2" xfId="6605" xr:uid="{54520AF1-2BE7-4BCC-9DCA-0462C7054849}"/>
    <cellStyle name="Normal 7 3 6 4" xfId="3512" xr:uid="{1A2F9C55-62BE-434E-B09D-9E902172D0F9}"/>
    <cellStyle name="Normal 7 3 6 5" xfId="3513" xr:uid="{DDD87A2B-75E3-4259-AE40-7099F43273AA}"/>
    <cellStyle name="Normal 7 3 7" xfId="1915" xr:uid="{20D660CF-C1F9-4E37-A345-22E262C094F3}"/>
    <cellStyle name="Normal 7 3 7 2" xfId="1916" xr:uid="{A61AA430-AFCB-496F-9D93-9E9977DF2D44}"/>
    <cellStyle name="Normal 7 3 7 3" xfId="3514" xr:uid="{76E7FB19-546C-4290-8057-C57C22748CD4}"/>
    <cellStyle name="Normal 7 3 7 4" xfId="3515" xr:uid="{8BF2083F-FDEC-4E2C-8FB8-B5B1DCE6CA54}"/>
    <cellStyle name="Normal 7 3 8" xfId="1917" xr:uid="{247D4D04-D83F-4974-810E-5D6B72687A63}"/>
    <cellStyle name="Normal 7 3 8 2" xfId="3516" xr:uid="{21CB5CC0-3411-445E-9465-DCA233BC45CE}"/>
    <cellStyle name="Normal 7 3 8 3" xfId="3517" xr:uid="{60C7C48A-738A-423F-9DB9-517545F9F7D1}"/>
    <cellStyle name="Normal 7 3 8 4" xfId="3518" xr:uid="{9D31916F-8067-46CE-AF08-94237D6B74E8}"/>
    <cellStyle name="Normal 7 3 9" xfId="3519" xr:uid="{22F65031-E0D0-4608-9C10-28284C378D5D}"/>
    <cellStyle name="Normal 7 4" xfId="141" xr:uid="{1131D9A5-F35C-4BBF-9C55-0F77591DCC10}"/>
    <cellStyle name="Normal 7 4 10" xfId="3520" xr:uid="{A809ADD0-5C39-450F-9146-AF5FAE90E1F5}"/>
    <cellStyle name="Normal 7 4 11" xfId="3521" xr:uid="{4B6C1B7E-C35C-4890-B647-3F01F9A03791}"/>
    <cellStyle name="Normal 7 4 2" xfId="142" xr:uid="{52D9C9EB-EFDD-4315-9A32-82B6F5C5FEE7}"/>
    <cellStyle name="Normal 7 4 2 2" xfId="363" xr:uid="{8BF5E242-C84C-4F1E-BFEF-B3624B24E653}"/>
    <cellStyle name="Normal 7 4 2 2 2" xfId="720" xr:uid="{32CC5AC3-5566-4B0C-9CB0-DDBEC03C34CA}"/>
    <cellStyle name="Normal 7 4 2 2 2 2" xfId="721" xr:uid="{A04E029D-D328-4B4C-A7A8-69D9D66A91AE}"/>
    <cellStyle name="Normal 7 4 2 2 2 2 2" xfId="1918" xr:uid="{020C93D7-2BDF-4CCB-B6C9-43334B003FE1}"/>
    <cellStyle name="Normal 7 4 2 2 2 2 3" xfId="3522" xr:uid="{EAEA944F-5A40-4FFB-9FBC-0DF7A4E8AE35}"/>
    <cellStyle name="Normal 7 4 2 2 2 2 4" xfId="3523" xr:uid="{E43BB183-58DF-4251-AB85-9F517798A5C6}"/>
    <cellStyle name="Normal 7 4 2 2 2 3" xfId="1919" xr:uid="{86809819-85D8-4D0E-AEBF-79FE068438D4}"/>
    <cellStyle name="Normal 7 4 2 2 2 3 2" xfId="3524" xr:uid="{2F9DD91C-4635-411D-AE0C-DB1635568EBD}"/>
    <cellStyle name="Normal 7 4 2 2 2 3 3" xfId="3525" xr:uid="{5146CDFA-8081-4F99-8C34-84C315ACF728}"/>
    <cellStyle name="Normal 7 4 2 2 2 3 4" xfId="3526" xr:uid="{F7505D42-A514-42CE-8E40-585408C695A9}"/>
    <cellStyle name="Normal 7 4 2 2 2 4" xfId="3527" xr:uid="{F9F66F12-5322-43C1-851F-73F65D9259A9}"/>
    <cellStyle name="Normal 7 4 2 2 2 5" xfId="3528" xr:uid="{DA383014-97FB-4FB4-A666-E84841C75B69}"/>
    <cellStyle name="Normal 7 4 2 2 2 6" xfId="3529" xr:uid="{3713F067-ACA7-483A-B52A-C00673E7E54A}"/>
    <cellStyle name="Normal 7 4 2 2 3" xfId="722" xr:uid="{67297EA6-4BFB-4560-A194-0C3B6A42D33C}"/>
    <cellStyle name="Normal 7 4 2 2 3 2" xfId="1920" xr:uid="{80AFA284-CBF5-49B4-9BC6-8A6C50C9546E}"/>
    <cellStyle name="Normal 7 4 2 2 3 2 2" xfId="3530" xr:uid="{436E8D90-1052-4EE5-9AEE-A8EAFB27858A}"/>
    <cellStyle name="Normal 7 4 2 2 3 2 3" xfId="3531" xr:uid="{CFA15553-1A02-4451-8096-596A3AF80A49}"/>
    <cellStyle name="Normal 7 4 2 2 3 2 4" xfId="3532" xr:uid="{3DC70A7B-F6B0-4E3A-AEEB-6FBC650E2C20}"/>
    <cellStyle name="Normal 7 4 2 2 3 3" xfId="3533" xr:uid="{E2A42A86-63C1-423E-89E7-4B0433E89D50}"/>
    <cellStyle name="Normal 7 4 2 2 3 4" xfId="3534" xr:uid="{F633D7CC-C054-493D-AA02-F0B4680A229D}"/>
    <cellStyle name="Normal 7 4 2 2 3 5" xfId="3535" xr:uid="{533AF553-DB32-44FA-A21F-A42ADCF36C17}"/>
    <cellStyle name="Normal 7 4 2 2 4" xfId="1921" xr:uid="{B1F6CD7B-2F41-4AB7-84C9-5D6C72417B1A}"/>
    <cellStyle name="Normal 7 4 2 2 4 2" xfId="3536" xr:uid="{8D0D66B7-C1AB-4D06-A9C3-080918E66DCA}"/>
    <cellStyle name="Normal 7 4 2 2 4 3" xfId="3537" xr:uid="{CA5CA5A8-A452-4230-9E28-2192F3888288}"/>
    <cellStyle name="Normal 7 4 2 2 4 4" xfId="3538" xr:uid="{AD4BAE80-6E9A-4918-AFC1-66D0ABD93F89}"/>
    <cellStyle name="Normal 7 4 2 2 5" xfId="3539" xr:uid="{20BA34F5-DE9C-4A12-A09B-D8C100773188}"/>
    <cellStyle name="Normal 7 4 2 2 5 2" xfId="3540" xr:uid="{1591C449-DD4D-4820-BB65-53C88E6D43C8}"/>
    <cellStyle name="Normal 7 4 2 2 5 3" xfId="3541" xr:uid="{B89AA136-C241-4480-AC6D-9FAAF50DF340}"/>
    <cellStyle name="Normal 7 4 2 2 5 4" xfId="3542" xr:uid="{4DDF64C3-2F17-482D-B96C-C91CF2297CFB}"/>
    <cellStyle name="Normal 7 4 2 2 6" xfId="3543" xr:uid="{66EFA8DB-AD5E-4F74-87E5-553229677FEF}"/>
    <cellStyle name="Normal 7 4 2 2 7" xfId="3544" xr:uid="{592F1565-CDA9-426D-8EDC-A5A451488F3A}"/>
    <cellStyle name="Normal 7 4 2 2 8" xfId="3545" xr:uid="{BBA2DD8E-AA9F-48F2-AB1B-A4403D6F1EED}"/>
    <cellStyle name="Normal 7 4 2 3" xfId="723" xr:uid="{A51B6380-D242-4B15-B555-C78A810791FC}"/>
    <cellStyle name="Normal 7 4 2 3 2" xfId="724" xr:uid="{FD59E661-A838-4064-AF4E-1017C488A8E2}"/>
    <cellStyle name="Normal 7 4 2 3 2 2" xfId="725" xr:uid="{55D54DBF-92FB-4EC0-ABD2-941D17420D36}"/>
    <cellStyle name="Normal 7 4 2 3 2 3" xfId="3546" xr:uid="{DCCE5DB4-519E-40FB-8103-DFD195983B42}"/>
    <cellStyle name="Normal 7 4 2 3 2 4" xfId="3547" xr:uid="{9E6A6DF0-01DB-420C-9841-47E6BCF6E4CA}"/>
    <cellStyle name="Normal 7 4 2 3 3" xfId="726" xr:uid="{F9258A2B-1F80-4921-A040-3DFBC43771DC}"/>
    <cellStyle name="Normal 7 4 2 3 3 2" xfId="3548" xr:uid="{C8563AB7-99F3-470C-BC32-93C8BAEA01F3}"/>
    <cellStyle name="Normal 7 4 2 3 3 3" xfId="3549" xr:uid="{7AC03D93-DD4D-407B-AF02-6351670D31C6}"/>
    <cellStyle name="Normal 7 4 2 3 3 4" xfId="3550" xr:uid="{BA0605AE-82D1-498B-B5C2-62A8C586E4E0}"/>
    <cellStyle name="Normal 7 4 2 3 4" xfId="3551" xr:uid="{DEC59B61-8189-45E2-B4CE-21EF9B390074}"/>
    <cellStyle name="Normal 7 4 2 3 5" xfId="3552" xr:uid="{6233E8F5-D96E-40D4-927F-1EE604219E5C}"/>
    <cellStyle name="Normal 7 4 2 3 6" xfId="3553" xr:uid="{63BEE21B-E2E8-46C2-9950-3FACB8E68C60}"/>
    <cellStyle name="Normal 7 4 2 4" xfId="727" xr:uid="{50A95E91-DD39-4E42-93C1-CECFA5B05BCE}"/>
    <cellStyle name="Normal 7 4 2 4 2" xfId="728" xr:uid="{B16DFD75-FD44-4626-97E4-BBC835F4789B}"/>
    <cellStyle name="Normal 7 4 2 4 2 2" xfId="3554" xr:uid="{A381F1FC-C24A-47B5-960D-F9F0D07E68A4}"/>
    <cellStyle name="Normal 7 4 2 4 2 3" xfId="3555" xr:uid="{09DA468B-ABBD-495C-8A00-7C1232D6AE77}"/>
    <cellStyle name="Normal 7 4 2 4 2 4" xfId="3556" xr:uid="{25C7D6A4-A6AC-4F79-B8B0-39B0599536F9}"/>
    <cellStyle name="Normal 7 4 2 4 3" xfId="3557" xr:uid="{683E518D-C5F8-4355-8C53-4C6D7985B6EA}"/>
    <cellStyle name="Normal 7 4 2 4 4" xfId="3558" xr:uid="{6E520EAB-537C-4230-891F-D74821271D41}"/>
    <cellStyle name="Normal 7 4 2 4 5" xfId="3559" xr:uid="{76C623ED-CAD4-4D4C-BC97-ECF0A152A42E}"/>
    <cellStyle name="Normal 7 4 2 5" xfId="729" xr:uid="{6F771D0F-2859-4843-AEF7-FEC07EB1FF47}"/>
    <cellStyle name="Normal 7 4 2 5 2" xfId="3560" xr:uid="{F707ED58-7DBD-4780-BD7C-CB328354879D}"/>
    <cellStyle name="Normal 7 4 2 5 3" xfId="3561" xr:uid="{AEE70FBD-54E2-4C12-85AD-1D7D1E603CA3}"/>
    <cellStyle name="Normal 7 4 2 5 4" xfId="3562" xr:uid="{0CC6FD2B-51A0-4F76-9BF8-2C9383FB8F18}"/>
    <cellStyle name="Normal 7 4 2 6" xfId="3563" xr:uid="{60E7C2FF-7D8D-444C-A82C-2421DEA655A8}"/>
    <cellStyle name="Normal 7 4 2 6 2" xfId="3564" xr:uid="{C7DB2A91-B4CD-406F-A8CF-F1688472A688}"/>
    <cellStyle name="Normal 7 4 2 6 3" xfId="3565" xr:uid="{0C40934B-601B-44D3-83F4-EC17AEC13D8B}"/>
    <cellStyle name="Normal 7 4 2 6 4" xfId="3566" xr:uid="{37AF0F88-3ED2-4F12-92E1-69FA5630854C}"/>
    <cellStyle name="Normal 7 4 2 7" xfId="3567" xr:uid="{539365AC-4B88-4010-8940-9C3AAE5EE4E2}"/>
    <cellStyle name="Normal 7 4 2 8" xfId="3568" xr:uid="{639538D0-2634-482B-AB9B-3F012A896230}"/>
    <cellStyle name="Normal 7 4 2 9" xfId="3569" xr:uid="{542A6734-8860-47B3-A646-6043E72B7FFA}"/>
    <cellStyle name="Normal 7 4 3" xfId="364" xr:uid="{EF564AA7-A8ED-4CE7-BC06-84886798B16B}"/>
    <cellStyle name="Normal 7 4 3 2" xfId="730" xr:uid="{30ACC5B1-E6B9-4FE5-864B-5C1078C8EB79}"/>
    <cellStyle name="Normal 7 4 3 2 2" xfId="731" xr:uid="{01304FF8-E730-4FC5-825D-C28B3A588DB8}"/>
    <cellStyle name="Normal 7 4 3 2 2 2" xfId="1922" xr:uid="{042407B9-39F9-4DC7-B997-19BEAF400175}"/>
    <cellStyle name="Normal 7 4 3 2 2 2 2" xfId="1923" xr:uid="{B218F3A3-FFAA-4024-98C7-650B6BBA20A7}"/>
    <cellStyle name="Normal 7 4 3 2 2 3" xfId="1924" xr:uid="{04A3DF6F-8687-4F29-B194-845C3234E067}"/>
    <cellStyle name="Normal 7 4 3 2 2 3 2" xfId="6606" xr:uid="{4E8F4CD7-9AC2-4176-994C-CED630B6E46C}"/>
    <cellStyle name="Normal 7 4 3 2 2 4" xfId="3570" xr:uid="{D217AF25-E4D2-4F46-B76B-DAC621D4F3B8}"/>
    <cellStyle name="Normal 7 4 3 2 3" xfId="1925" xr:uid="{3C968BDE-F3BA-4162-B233-3CC8DAF318D2}"/>
    <cellStyle name="Normal 7 4 3 2 3 2" xfId="1926" xr:uid="{DD8DDD7F-6699-4322-9043-670188F81DC4}"/>
    <cellStyle name="Normal 7 4 3 2 3 3" xfId="3571" xr:uid="{11411C31-42B2-4BED-8394-99ABEACA8F5B}"/>
    <cellStyle name="Normal 7 4 3 2 3 4" xfId="3572" xr:uid="{1FF12ACA-2F08-40A2-99DE-33AF59FE61AD}"/>
    <cellStyle name="Normal 7 4 3 2 4" xfId="1927" xr:uid="{89534CDA-E70C-4FBB-A778-2735D73C8C79}"/>
    <cellStyle name="Normal 7 4 3 2 4 2" xfId="6607" xr:uid="{B24664C0-D706-4F36-A7D1-CD8AC10F78FF}"/>
    <cellStyle name="Normal 7 4 3 2 5" xfId="3573" xr:uid="{A7162FE4-7361-4726-BB1B-C4FE32639C76}"/>
    <cellStyle name="Normal 7 4 3 2 6" xfId="3574" xr:uid="{64206B5C-E79E-4FDB-8EE4-859132811486}"/>
    <cellStyle name="Normal 7 4 3 3" xfId="732" xr:uid="{1CD0E113-5F46-476D-944A-CACE8AAA3C1B}"/>
    <cellStyle name="Normal 7 4 3 3 2" xfId="1928" xr:uid="{21841C1C-1F3C-4210-9112-B9A111C2BB7C}"/>
    <cellStyle name="Normal 7 4 3 3 2 2" xfId="1929" xr:uid="{15B1CD85-9AF2-4000-BF8D-176DD3C78C4F}"/>
    <cellStyle name="Normal 7 4 3 3 2 3" xfId="3575" xr:uid="{79DFE877-FD1B-49ED-AE6F-271791AA1523}"/>
    <cellStyle name="Normal 7 4 3 3 2 4" xfId="3576" xr:uid="{1989456D-3D8C-4C63-92C6-BD8EFE7DEC96}"/>
    <cellStyle name="Normal 7 4 3 3 3" xfId="1930" xr:uid="{83BD0B8F-7AF4-4342-A7D0-BE5557AFC0FA}"/>
    <cellStyle name="Normal 7 4 3 3 3 2" xfId="6608" xr:uid="{DBE9488F-570E-48A0-B9EC-238CBCE6483C}"/>
    <cellStyle name="Normal 7 4 3 3 4" xfId="3577" xr:uid="{042E02B6-487C-467A-85D3-36BBC7ECFB5A}"/>
    <cellStyle name="Normal 7 4 3 3 5" xfId="3578" xr:uid="{2253F85D-A0A7-4F03-9275-7A46E05802E0}"/>
    <cellStyle name="Normal 7 4 3 4" xfId="1931" xr:uid="{C837DE09-F9C7-4E0F-8FA6-81295B6C4873}"/>
    <cellStyle name="Normal 7 4 3 4 2" xfId="1932" xr:uid="{E5C6D70B-C8A1-4151-AC0E-B0C049065797}"/>
    <cellStyle name="Normal 7 4 3 4 3" xfId="3579" xr:uid="{6EE08CDC-F638-41F6-A47D-164B28D6BA77}"/>
    <cellStyle name="Normal 7 4 3 4 4" xfId="3580" xr:uid="{057CC1F6-3B75-4CC0-9987-8AF6E2BC2FEF}"/>
    <cellStyle name="Normal 7 4 3 5" xfId="1933" xr:uid="{FC923659-BB99-40F9-B1E2-C3FE59331B72}"/>
    <cellStyle name="Normal 7 4 3 5 2" xfId="3581" xr:uid="{D72A7774-A56D-43D1-87BE-804D32787E2E}"/>
    <cellStyle name="Normal 7 4 3 5 3" xfId="3582" xr:uid="{19C98493-9CB7-47B8-934B-068B3A968F17}"/>
    <cellStyle name="Normal 7 4 3 5 4" xfId="3583" xr:uid="{A273CE3D-F4FE-4CE9-8DE7-8741C8A34B6D}"/>
    <cellStyle name="Normal 7 4 3 6" xfId="3584" xr:uid="{73C6E78D-58CD-401B-8DB3-5E5DEABF729E}"/>
    <cellStyle name="Normal 7 4 3 7" xfId="3585" xr:uid="{B00279F5-2557-4F38-B784-E513AE78F639}"/>
    <cellStyle name="Normal 7 4 3 8" xfId="3586" xr:uid="{63DA1475-10CC-4133-9CCA-AC1DE999D6D4}"/>
    <cellStyle name="Normal 7 4 4" xfId="365" xr:uid="{55939589-67A2-432D-A718-F91573CA6B10}"/>
    <cellStyle name="Normal 7 4 4 2" xfId="733" xr:uid="{255EA9AF-692D-442B-87DF-5B1C1E3AA2CE}"/>
    <cellStyle name="Normal 7 4 4 2 2" xfId="734" xr:uid="{4DB473AD-C1A7-4411-8482-44855BC3BA4C}"/>
    <cellStyle name="Normal 7 4 4 2 2 2" xfId="1934" xr:uid="{2C9E90FF-0FD2-47D4-980A-0D348E88ED2D}"/>
    <cellStyle name="Normal 7 4 4 2 2 3" xfId="3587" xr:uid="{73B0F206-E2D6-4148-B3D6-B34DEBCA64EB}"/>
    <cellStyle name="Normal 7 4 4 2 2 4" xfId="3588" xr:uid="{DAA7FA8F-A27D-4467-B49D-ABB786302358}"/>
    <cellStyle name="Normal 7 4 4 2 3" xfId="1935" xr:uid="{7C51B90F-3F11-4F30-8EB7-05E2F9CAF043}"/>
    <cellStyle name="Normal 7 4 4 2 3 2" xfId="6609" xr:uid="{D1F4F0E0-15DC-4E46-AFE7-E6198A477F53}"/>
    <cellStyle name="Normal 7 4 4 2 4" xfId="3589" xr:uid="{6FD7D1E4-E0E5-4252-89CE-ADCD52F971D1}"/>
    <cellStyle name="Normal 7 4 4 2 5" xfId="3590" xr:uid="{DEE77E83-8D29-4C10-B528-69EDD3915F24}"/>
    <cellStyle name="Normal 7 4 4 3" xfId="735" xr:uid="{9618B505-15C4-41B6-BE8B-43464106611F}"/>
    <cellStyle name="Normal 7 4 4 3 2" xfId="1936" xr:uid="{674F3F22-987D-493A-BF01-BA3F840A603B}"/>
    <cellStyle name="Normal 7 4 4 3 3" xfId="3591" xr:uid="{9503762E-32E0-4C9D-8A18-ECA63B28B4C7}"/>
    <cellStyle name="Normal 7 4 4 3 4" xfId="3592" xr:uid="{B09567A2-F635-4195-8188-4A67F63053AB}"/>
    <cellStyle name="Normal 7 4 4 4" xfId="1937" xr:uid="{3309F01B-9F59-4866-9B64-7463301D456E}"/>
    <cellStyle name="Normal 7 4 4 4 2" xfId="3593" xr:uid="{E07E2602-915C-4908-9129-7A8E11FFB726}"/>
    <cellStyle name="Normal 7 4 4 4 3" xfId="3594" xr:uid="{38159CC4-5D5B-4912-9369-60D8F8BCBCFB}"/>
    <cellStyle name="Normal 7 4 4 4 4" xfId="3595" xr:uid="{12E89487-04E4-41BF-ADB2-13DDA8BA980E}"/>
    <cellStyle name="Normal 7 4 4 5" xfId="3596" xr:uid="{ADCE90E1-80F9-4CFC-B23C-0D7B85D454B5}"/>
    <cellStyle name="Normal 7 4 4 6" xfId="3597" xr:uid="{11E6503A-F2A2-4FD0-908D-A91656A80639}"/>
    <cellStyle name="Normal 7 4 4 7" xfId="3598" xr:uid="{E3602FF0-9362-477D-85E0-A914B5DEAF69}"/>
    <cellStyle name="Normal 7 4 5" xfId="366" xr:uid="{F51F075F-EFF0-4B39-B648-80A2960D3984}"/>
    <cellStyle name="Normal 7 4 5 2" xfId="736" xr:uid="{AB2BD098-8166-48AF-AD09-4F66D78706CE}"/>
    <cellStyle name="Normal 7 4 5 2 2" xfId="1938" xr:uid="{ADA3B63F-176D-4715-8F4E-7D0C0CBB172F}"/>
    <cellStyle name="Normal 7 4 5 2 3" xfId="3599" xr:uid="{8C825A65-B92C-4836-9D73-026006992006}"/>
    <cellStyle name="Normal 7 4 5 2 4" xfId="3600" xr:uid="{33AE4942-7D07-4F7D-9F16-CCB7EB25E6B3}"/>
    <cellStyle name="Normal 7 4 5 3" xfId="1939" xr:uid="{8A6CC38F-5FF1-4C0B-8599-ED6D843A296D}"/>
    <cellStyle name="Normal 7 4 5 3 2" xfId="3601" xr:uid="{4D9EBF36-E932-4FD9-A61F-D4924C5F9132}"/>
    <cellStyle name="Normal 7 4 5 3 3" xfId="3602" xr:uid="{7C1B2707-7C5F-4A47-B809-6240453D0D6E}"/>
    <cellStyle name="Normal 7 4 5 3 4" xfId="3603" xr:uid="{6AAF03EE-26C4-4A61-B0EB-87023B5CC6FD}"/>
    <cellStyle name="Normal 7 4 5 4" xfId="3604" xr:uid="{7E32B829-17F0-44BC-A46F-D596888E8075}"/>
    <cellStyle name="Normal 7 4 5 5" xfId="3605" xr:uid="{9E460508-6AAC-4D24-BE85-DF6D32CCC45B}"/>
    <cellStyle name="Normal 7 4 5 6" xfId="3606" xr:uid="{F4A654D5-9965-497A-B976-5B271C6938D2}"/>
    <cellStyle name="Normal 7 4 6" xfId="737" xr:uid="{35D7BF75-70E1-4590-8F47-9E5D44579855}"/>
    <cellStyle name="Normal 7 4 6 2" xfId="1940" xr:uid="{AF113C96-8673-49E2-BAD3-CE80F0A6E0FD}"/>
    <cellStyle name="Normal 7 4 6 2 2" xfId="3607" xr:uid="{8B637321-EC7C-46DA-A33F-91C6F8D9777B}"/>
    <cellStyle name="Normal 7 4 6 2 3" xfId="3608" xr:uid="{817A8E9C-AE53-4BA6-B5D2-CC36A174DD06}"/>
    <cellStyle name="Normal 7 4 6 2 4" xfId="3609" xr:uid="{999DF791-A824-4DEF-872C-DEABEB537CBF}"/>
    <cellStyle name="Normal 7 4 6 3" xfId="3610" xr:uid="{A3857452-3CBA-4F65-9068-398387613980}"/>
    <cellStyle name="Normal 7 4 6 4" xfId="3611" xr:uid="{B9514A20-B20F-4A27-BA87-0D0A0B9C49A3}"/>
    <cellStyle name="Normal 7 4 6 5" xfId="3612" xr:uid="{626D75A1-AAAA-49C1-8249-0362E222CF2F}"/>
    <cellStyle name="Normal 7 4 7" xfId="1941" xr:uid="{68D1131E-4641-47C3-890E-BF6233D46466}"/>
    <cellStyle name="Normal 7 4 7 2" xfId="3613" xr:uid="{D0CAF2AD-7634-4A2B-A976-82527B3311C9}"/>
    <cellStyle name="Normal 7 4 7 3" xfId="3614" xr:uid="{6135D7BC-D36C-4FBA-8E1D-2988B4E759D6}"/>
    <cellStyle name="Normal 7 4 7 4" xfId="3615" xr:uid="{8EB1C2F0-F295-4418-8D95-5F3023E2833C}"/>
    <cellStyle name="Normal 7 4 8" xfId="3616" xr:uid="{F6E64904-645A-4487-AEEB-782DDADAF2A5}"/>
    <cellStyle name="Normal 7 4 8 2" xfId="3617" xr:uid="{CEFF94FA-2B78-44FA-A17E-08275A64202B}"/>
    <cellStyle name="Normal 7 4 8 3" xfId="3618" xr:uid="{037F4845-E10F-4F4E-AE70-FD0EE9B84D46}"/>
    <cellStyle name="Normal 7 4 8 4" xfId="3619" xr:uid="{8D6F3DFC-BAB8-4504-B37F-F7E59DF4D315}"/>
    <cellStyle name="Normal 7 4 9" xfId="3620" xr:uid="{35D14C65-26D0-4406-BAD5-C8EBDC2BA2DF}"/>
    <cellStyle name="Normal 7 5" xfId="143" xr:uid="{BC8FB1DA-3FE9-4A26-9C9D-25B95EC4D18C}"/>
    <cellStyle name="Normal 7 5 2" xfId="144" xr:uid="{B1BF6645-0147-46DD-A086-CD8336F63D41}"/>
    <cellStyle name="Normal 7 5 2 2" xfId="367" xr:uid="{B5F4B204-ADC5-49F9-8225-2C3918DF9063}"/>
    <cellStyle name="Normal 7 5 2 2 2" xfId="738" xr:uid="{479AC56F-38EB-4F1C-B081-A2E4754BDC3C}"/>
    <cellStyle name="Normal 7 5 2 2 2 2" xfId="1942" xr:uid="{80403035-FF88-43D9-8526-DDB16D4DF929}"/>
    <cellStyle name="Normal 7 5 2 2 2 3" xfId="3621" xr:uid="{3D1990E5-42B0-4DFB-A6CF-94D6538A764B}"/>
    <cellStyle name="Normal 7 5 2 2 2 4" xfId="3622" xr:uid="{C9F34D08-5941-467D-882A-439EEDF9FD19}"/>
    <cellStyle name="Normal 7 5 2 2 3" xfId="1943" xr:uid="{70A06B20-0975-41D8-A9C0-AAF5D0A2C5D1}"/>
    <cellStyle name="Normal 7 5 2 2 3 2" xfId="3623" xr:uid="{E8D22DE9-A4D2-4998-AAFD-6751B9B36947}"/>
    <cellStyle name="Normal 7 5 2 2 3 3" xfId="3624" xr:uid="{7C2ED68D-4AD7-4B8D-B034-B150710A1048}"/>
    <cellStyle name="Normal 7 5 2 2 3 4" xfId="3625" xr:uid="{D7AA0257-98A1-4F24-A690-232AEC657659}"/>
    <cellStyle name="Normal 7 5 2 2 4" xfId="3626" xr:uid="{F873476B-0B87-4FF1-ACF5-7D7354DCE0C7}"/>
    <cellStyle name="Normal 7 5 2 2 5" xfId="3627" xr:uid="{A41CFF45-1E60-48CC-8A5D-B7831FB13767}"/>
    <cellStyle name="Normal 7 5 2 2 6" xfId="3628" xr:uid="{B46C1E92-96AC-450C-AB35-EA307DB59C90}"/>
    <cellStyle name="Normal 7 5 2 3" xfId="739" xr:uid="{635A5AC9-538B-492D-AC8E-5F52077DD2D6}"/>
    <cellStyle name="Normal 7 5 2 3 2" xfId="1944" xr:uid="{49785456-2031-46DB-9488-21D88F159F65}"/>
    <cellStyle name="Normal 7 5 2 3 2 2" xfId="3629" xr:uid="{D4B2838F-3EAD-4459-8CB0-DBE09453BB28}"/>
    <cellStyle name="Normal 7 5 2 3 2 3" xfId="3630" xr:uid="{A0B821BB-A27E-442C-9BAD-113DAD91F649}"/>
    <cellStyle name="Normal 7 5 2 3 2 4" xfId="3631" xr:uid="{0CF94265-B168-4C7F-9172-60B5EB24A881}"/>
    <cellStyle name="Normal 7 5 2 3 3" xfId="3632" xr:uid="{0F34506A-EE2C-4BB5-88E2-2B0D411FF3D4}"/>
    <cellStyle name="Normal 7 5 2 3 4" xfId="3633" xr:uid="{F1B4B5E3-5E80-40CB-845E-14B5C143494B}"/>
    <cellStyle name="Normal 7 5 2 3 5" xfId="3634" xr:uid="{2D7212C0-1658-4759-8AAA-364749FF95C6}"/>
    <cellStyle name="Normal 7 5 2 4" xfId="1945" xr:uid="{3125DA25-A05C-4C76-BA72-1D69D2C81D55}"/>
    <cellStyle name="Normal 7 5 2 4 2" xfId="3635" xr:uid="{CDC313E3-99F1-4149-B45A-913F2C1EE7C7}"/>
    <cellStyle name="Normal 7 5 2 4 3" xfId="3636" xr:uid="{ECCBC274-BC16-4413-B589-0E05556EF049}"/>
    <cellStyle name="Normal 7 5 2 4 4" xfId="3637" xr:uid="{420E594F-FC9F-445F-9023-5AE233D48183}"/>
    <cellStyle name="Normal 7 5 2 5" xfId="3638" xr:uid="{4887CFD3-006E-4C9E-A4D9-F5A60849F17E}"/>
    <cellStyle name="Normal 7 5 2 5 2" xfId="3639" xr:uid="{4EA4FBF2-C36A-471F-BCB8-172027F56C35}"/>
    <cellStyle name="Normal 7 5 2 5 3" xfId="3640" xr:uid="{F448FFFE-01D0-4989-9A49-3A90A7B22D3F}"/>
    <cellStyle name="Normal 7 5 2 5 4" xfId="3641" xr:uid="{24DA6D52-BD18-428B-9171-46C9DFB296AF}"/>
    <cellStyle name="Normal 7 5 2 6" xfId="3642" xr:uid="{B9E14534-E50B-483A-BE16-0C148BB91055}"/>
    <cellStyle name="Normal 7 5 2 7" xfId="3643" xr:uid="{75E2A053-6F22-4A9B-82A5-CD13CF89F8CF}"/>
    <cellStyle name="Normal 7 5 2 8" xfId="3644" xr:uid="{111211C9-7EAD-425F-ADB8-939C9170C645}"/>
    <cellStyle name="Normal 7 5 3" xfId="368" xr:uid="{C7B004AC-2466-4963-9F7F-5A9C1ACBCFBC}"/>
    <cellStyle name="Normal 7 5 3 2" xfId="740" xr:uid="{20ADA3CE-20DE-43A6-AF6A-53ECDF9BDAEC}"/>
    <cellStyle name="Normal 7 5 3 2 2" xfId="741" xr:uid="{9DD37235-A0FB-4934-BA75-6640468683F9}"/>
    <cellStyle name="Normal 7 5 3 2 3" xfId="3645" xr:uid="{C11F49A4-CFCF-462B-8A52-8B4F7AF59575}"/>
    <cellStyle name="Normal 7 5 3 2 4" xfId="3646" xr:uid="{4ED4C14E-30A1-41BE-A146-C8CB6BA13404}"/>
    <cellStyle name="Normal 7 5 3 3" xfId="742" xr:uid="{12570AF4-F75B-4479-B888-1188EB79F49D}"/>
    <cellStyle name="Normal 7 5 3 3 2" xfId="3647" xr:uid="{8A9B62F5-E486-4C50-B12A-C203327A79E8}"/>
    <cellStyle name="Normal 7 5 3 3 3" xfId="3648" xr:uid="{4D14A57D-41A1-45BE-B242-91F38194BD90}"/>
    <cellStyle name="Normal 7 5 3 3 4" xfId="3649" xr:uid="{DEC06B7C-8673-4E71-A63B-29BF1AB868AC}"/>
    <cellStyle name="Normal 7 5 3 4" xfId="3650" xr:uid="{542CEA08-8764-4319-9B64-EC2D2D34F843}"/>
    <cellStyle name="Normal 7 5 3 5" xfId="3651" xr:uid="{D36B9F49-9F97-4940-9D41-F1FA07CF06B2}"/>
    <cellStyle name="Normal 7 5 3 6" xfId="3652" xr:uid="{86EF202F-8793-4915-8FDE-FBAF3347EEF1}"/>
    <cellStyle name="Normal 7 5 4" xfId="369" xr:uid="{4F77A82D-A77B-42E3-AA0B-B054428BC420}"/>
    <cellStyle name="Normal 7 5 4 2" xfId="743" xr:uid="{76916C76-59FB-4114-BFBD-80FF1EC1D902}"/>
    <cellStyle name="Normal 7 5 4 2 2" xfId="3653" xr:uid="{BFDD03D6-ACA8-4F5C-B28D-D2B53603D6BA}"/>
    <cellStyle name="Normal 7 5 4 2 3" xfId="3654" xr:uid="{0DF5CFB3-F36C-4DF2-910E-1158D9561F3F}"/>
    <cellStyle name="Normal 7 5 4 2 4" xfId="3655" xr:uid="{E7C6C949-5A6A-4950-B046-F7990DC6169B}"/>
    <cellStyle name="Normal 7 5 4 3" xfId="3656" xr:uid="{868FBDBD-D57C-4E35-A0D7-1E4243F32772}"/>
    <cellStyle name="Normal 7 5 4 4" xfId="3657" xr:uid="{C22632E0-2FBA-4F1B-8176-99C565B64236}"/>
    <cellStyle name="Normal 7 5 4 5" xfId="3658" xr:uid="{F44E0160-06EF-4720-BF98-E3A01F3178E5}"/>
    <cellStyle name="Normal 7 5 5" xfId="744" xr:uid="{61004C34-643E-4118-B2BF-3310AB548438}"/>
    <cellStyle name="Normal 7 5 5 2" xfId="3659" xr:uid="{69380D90-C39E-470E-8A75-25CB077303F7}"/>
    <cellStyle name="Normal 7 5 5 3" xfId="3660" xr:uid="{F38B5949-2FC0-41A7-8AA4-C66621C463C3}"/>
    <cellStyle name="Normal 7 5 5 4" xfId="3661" xr:uid="{92BA1EA3-9613-4772-97C5-8CDEEFD5FFB0}"/>
    <cellStyle name="Normal 7 5 6" xfId="3662" xr:uid="{6FF00CF5-3A30-422B-A156-51212E390D5C}"/>
    <cellStyle name="Normal 7 5 6 2" xfId="3663" xr:uid="{B0333709-4645-45ED-8BCC-1B1BCB842D25}"/>
    <cellStyle name="Normal 7 5 6 3" xfId="3664" xr:uid="{616E2B26-422D-48B5-B085-9BAA1DCCB814}"/>
    <cellStyle name="Normal 7 5 6 4" xfId="3665" xr:uid="{1F9DA225-46CB-46B2-80CF-C2BEA18BF973}"/>
    <cellStyle name="Normal 7 5 7" xfId="3666" xr:uid="{BE7B6C9D-7371-40F6-98A1-E1BEEF128118}"/>
    <cellStyle name="Normal 7 5 8" xfId="3667" xr:uid="{BCF432C5-F660-4801-A647-4871A22F9974}"/>
    <cellStyle name="Normal 7 5 9" xfId="3668" xr:uid="{3292500F-4756-45FE-A533-477CB8D44675}"/>
    <cellStyle name="Normal 7 6" xfId="145" xr:uid="{394C226C-880B-4D30-A830-05297E7A77B2}"/>
    <cellStyle name="Normal 7 6 2" xfId="370" xr:uid="{D46F241D-0C65-4667-A39A-6412F71D7C79}"/>
    <cellStyle name="Normal 7 6 2 2" xfId="745" xr:uid="{E9063C8E-A402-461B-B449-21F9357FC043}"/>
    <cellStyle name="Normal 7 6 2 2 2" xfId="1946" xr:uid="{6272155D-BC55-4569-9C75-0FA84530B164}"/>
    <cellStyle name="Normal 7 6 2 2 2 2" xfId="1947" xr:uid="{63490782-3CF5-4735-83B0-55850D7B9EA8}"/>
    <cellStyle name="Normal 7 6 2 2 3" xfId="1948" xr:uid="{94EDD4D2-EC81-49AD-AA7B-537563095555}"/>
    <cellStyle name="Normal 7 6 2 2 3 2" xfId="6610" xr:uid="{D973AD96-8C08-444F-96AD-25BBA53A7941}"/>
    <cellStyle name="Normal 7 6 2 2 4" xfId="3669" xr:uid="{B75C9C7F-B793-4E73-A107-9699944DE684}"/>
    <cellStyle name="Normal 7 6 2 3" xfId="1949" xr:uid="{131CF03A-AF13-4AB6-B02B-D3F4D45C3D57}"/>
    <cellStyle name="Normal 7 6 2 3 2" xfId="1950" xr:uid="{9A60DA2B-2B19-43EF-8F55-923ED0ADB7AE}"/>
    <cellStyle name="Normal 7 6 2 3 3" xfId="3670" xr:uid="{0AC723E5-225E-4B54-B74B-D0EE84DA1667}"/>
    <cellStyle name="Normal 7 6 2 3 4" xfId="3671" xr:uid="{89C51346-C8F0-4C84-8B8B-CEC1B4D58ADA}"/>
    <cellStyle name="Normal 7 6 2 4" xfId="1951" xr:uid="{19EC8F7A-52F8-41BA-AD31-897919C07AA9}"/>
    <cellStyle name="Normal 7 6 2 4 2" xfId="6611" xr:uid="{0AE5892E-D298-49AA-8CBE-84325D983DA4}"/>
    <cellStyle name="Normal 7 6 2 5" xfId="3672" xr:uid="{EB7D7B34-EA9C-4003-B1FE-3AB7D1FBCC79}"/>
    <cellStyle name="Normal 7 6 2 6" xfId="3673" xr:uid="{B5DC2F17-D565-4ABA-997C-69DF5DCAD176}"/>
    <cellStyle name="Normal 7 6 3" xfId="746" xr:uid="{814614A6-EE4C-43DF-8E58-6F3BE25FF164}"/>
    <cellStyle name="Normal 7 6 3 2" xfId="1952" xr:uid="{71656191-58B6-4F8B-8378-CFE4F246CB56}"/>
    <cellStyle name="Normal 7 6 3 2 2" xfId="1953" xr:uid="{64720A73-1AE9-45DA-B3FE-9BB718CBF24B}"/>
    <cellStyle name="Normal 7 6 3 2 3" xfId="3674" xr:uid="{CB1BACE9-9295-4565-A44D-50713E0D66FF}"/>
    <cellStyle name="Normal 7 6 3 2 4" xfId="3675" xr:uid="{CD0B95F5-7080-4363-8D2F-35A2EDCA5DFB}"/>
    <cellStyle name="Normal 7 6 3 3" xfId="1954" xr:uid="{2738F064-1556-4CD9-811A-23F95EDFD158}"/>
    <cellStyle name="Normal 7 6 3 3 2" xfId="6612" xr:uid="{69BE9A59-EEE2-4057-83BA-891C522128A8}"/>
    <cellStyle name="Normal 7 6 3 4" xfId="3676" xr:uid="{69508648-4D78-4EBE-8E1E-ECC0F60FA6C9}"/>
    <cellStyle name="Normal 7 6 3 5" xfId="3677" xr:uid="{8808B240-7712-4135-8EF4-523F92A3E424}"/>
    <cellStyle name="Normal 7 6 4" xfId="1955" xr:uid="{BF543D76-52AD-4668-8208-BC0A715B814C}"/>
    <cellStyle name="Normal 7 6 4 2" xfId="1956" xr:uid="{7369C7A7-041A-482B-A298-6AA1821A59BF}"/>
    <cellStyle name="Normal 7 6 4 3" xfId="3678" xr:uid="{CDB1C139-536E-463A-89DE-4F66EA92AD49}"/>
    <cellStyle name="Normal 7 6 4 4" xfId="3679" xr:uid="{96EC9514-19DA-4CE9-ACAE-8C409340CE40}"/>
    <cellStyle name="Normal 7 6 5" xfId="1957" xr:uid="{E55751A0-FBE6-4780-8411-010C17E896D6}"/>
    <cellStyle name="Normal 7 6 5 2" xfId="3680" xr:uid="{439AF259-09AD-4C6A-932E-66A8FF92EDE7}"/>
    <cellStyle name="Normal 7 6 5 3" xfId="3681" xr:uid="{B1659313-8E88-4718-A213-75962F5F1E73}"/>
    <cellStyle name="Normal 7 6 5 4" xfId="3682" xr:uid="{DDBECAD2-C5F1-43D6-8CFF-E475A3FB4BC9}"/>
    <cellStyle name="Normal 7 6 6" xfId="3683" xr:uid="{994C2E0F-A1AE-4CF2-A56B-356CC37250BE}"/>
    <cellStyle name="Normal 7 6 7" xfId="3684" xr:uid="{5F9C9234-28DC-4256-8741-33D82D4BC27D}"/>
    <cellStyle name="Normal 7 6 8" xfId="3685" xr:uid="{4F8A0BB8-CB35-4869-B35C-68CD459C300C}"/>
    <cellStyle name="Normal 7 7" xfId="371" xr:uid="{AB7C98AA-069B-4C8F-9579-C34AC6930F5B}"/>
    <cellStyle name="Normal 7 7 2" xfId="747" xr:uid="{AD5887A1-2961-4EF1-98F0-B16CF395EE0A}"/>
    <cellStyle name="Normal 7 7 2 2" xfId="748" xr:uid="{3C455256-6BCB-4FB3-BEFE-51EB99D44415}"/>
    <cellStyle name="Normal 7 7 2 2 2" xfId="1958" xr:uid="{4622ED3A-AA41-44D8-B59C-E5D00CDD3ACB}"/>
    <cellStyle name="Normal 7 7 2 2 3" xfId="3686" xr:uid="{9492CB3B-1852-475D-867B-CCB12D9B3139}"/>
    <cellStyle name="Normal 7 7 2 2 4" xfId="3687" xr:uid="{26EC6242-04C9-4160-B3C0-7DC5A841862D}"/>
    <cellStyle name="Normal 7 7 2 3" xfId="1959" xr:uid="{0B806517-F6B9-42D1-9AC0-9823ED50E732}"/>
    <cellStyle name="Normal 7 7 2 3 2" xfId="6613" xr:uid="{69A3FF11-F3AA-434F-9A89-E54C73544055}"/>
    <cellStyle name="Normal 7 7 2 4" xfId="3688" xr:uid="{F9B3AA11-905F-43DA-8369-4D7AAA9CD8F2}"/>
    <cellStyle name="Normal 7 7 2 5" xfId="3689" xr:uid="{CD639638-272F-4506-8BD1-57D14CDBAFD5}"/>
    <cellStyle name="Normal 7 7 3" xfId="749" xr:uid="{E265B845-442A-4768-9EC1-96A2906EE391}"/>
    <cellStyle name="Normal 7 7 3 2" xfId="1960" xr:uid="{424894B0-7A9C-4631-A0E5-563AA3E11CBA}"/>
    <cellStyle name="Normal 7 7 3 3" xfId="3690" xr:uid="{F357A3E5-62C4-4FB5-80BA-B34DFE175767}"/>
    <cellStyle name="Normal 7 7 3 4" xfId="3691" xr:uid="{4DAE5132-BA0E-49FF-91AB-ABF26DF47A70}"/>
    <cellStyle name="Normal 7 7 4" xfId="1961" xr:uid="{68D468EB-FE9F-4D7C-875F-55D4C1DE443E}"/>
    <cellStyle name="Normal 7 7 4 2" xfId="3692" xr:uid="{9C11B608-656D-40F5-A2C2-2EF76F7F2386}"/>
    <cellStyle name="Normal 7 7 4 3" xfId="3693" xr:uid="{7A771338-8F20-4EB8-9048-044137B3CB7A}"/>
    <cellStyle name="Normal 7 7 4 4" xfId="3694" xr:uid="{E65D6EF2-AF6B-4C75-8526-0E40A7C84B90}"/>
    <cellStyle name="Normal 7 7 5" xfId="3695" xr:uid="{34991BE2-D92C-4828-B7E1-11B061A840E3}"/>
    <cellStyle name="Normal 7 7 6" xfId="3696" xr:uid="{B3E3DFF5-657B-4413-BE86-15497014FA7C}"/>
    <cellStyle name="Normal 7 7 7" xfId="3697" xr:uid="{C77E1D2D-F572-4210-ABF1-42460197F986}"/>
    <cellStyle name="Normal 7 8" xfId="372" xr:uid="{4F3AB93B-1E69-4EC0-AD1E-019AFA9E38F4}"/>
    <cellStyle name="Normal 7 8 2" xfId="750" xr:uid="{E339ED74-2C60-4868-9CD6-DEFAADEE3A1A}"/>
    <cellStyle name="Normal 7 8 2 2" xfId="1962" xr:uid="{3D408F11-DBF9-4F16-8482-EA6039A42A6B}"/>
    <cellStyle name="Normal 7 8 2 3" xfId="3698" xr:uid="{31A05A9B-C25C-4415-BC54-1BE0BC687F56}"/>
    <cellStyle name="Normal 7 8 2 4" xfId="3699" xr:uid="{F402458C-EBCF-4DEA-9996-EE9736CED541}"/>
    <cellStyle name="Normal 7 8 3" xfId="1963" xr:uid="{DCA0A3C6-8C2F-48A1-ADE4-E589858709F6}"/>
    <cellStyle name="Normal 7 8 3 2" xfId="3700" xr:uid="{A6DC8019-C432-4AF9-B8B8-E65587913D77}"/>
    <cellStyle name="Normal 7 8 3 3" xfId="3701" xr:uid="{9E42AF07-A109-422D-AB21-B5DD2781B67C}"/>
    <cellStyle name="Normal 7 8 3 4" xfId="3702" xr:uid="{F4DA6699-0C3D-4C73-A0DC-E4C4DFE40C65}"/>
    <cellStyle name="Normal 7 8 4" xfId="3703" xr:uid="{3B6D2F5D-ACEE-49AC-9987-F0894A58B84D}"/>
    <cellStyle name="Normal 7 8 5" xfId="3704" xr:uid="{4FD666BA-9AAF-4E50-91B6-766CAA2EB96F}"/>
    <cellStyle name="Normal 7 8 6" xfId="3705" xr:uid="{7A6E7D6D-A242-42D8-9952-45E87CB9B5AB}"/>
    <cellStyle name="Normal 7 9" xfId="373" xr:uid="{7F190A3C-9DD7-4623-AD3D-9757D98F9F92}"/>
    <cellStyle name="Normal 7 9 2" xfId="1964" xr:uid="{233D08BA-2F51-4114-9BD1-62F02673974D}"/>
    <cellStyle name="Normal 7 9 2 2" xfId="3706" xr:uid="{06B3B9B5-AF91-4B9F-9905-CC47A14EA7A5}"/>
    <cellStyle name="Normal 7 9 2 2 2" xfId="4408" xr:uid="{44D68151-9BD3-4BA4-B438-3C33C3637AEA}"/>
    <cellStyle name="Normal 7 9 2 2 2 2" xfId="6929" xr:uid="{CDBE7A70-CD87-449C-89CE-F9070842E386}"/>
    <cellStyle name="Normal 7 9 2 2 3" xfId="4687" xr:uid="{99E386B0-F8C3-4E2D-BD92-937CFD5DB1EE}"/>
    <cellStyle name="Normal 7 9 2 3" xfId="3707" xr:uid="{3C8975AB-F6A2-42BA-9640-B82EB10B5677}"/>
    <cellStyle name="Normal 7 9 2 4" xfId="3708" xr:uid="{676946E9-60B6-4B41-840D-92C0A4EFF940}"/>
    <cellStyle name="Normal 7 9 3" xfId="3709" xr:uid="{C80464F4-3760-40B7-A22A-807E01DA6F2E}"/>
    <cellStyle name="Normal 7 9 3 2" xfId="5346" xr:uid="{67F3E9C3-4A74-4B83-BA53-D3525C836859}"/>
    <cellStyle name="Normal 7 9 4" xfId="3710" xr:uid="{E2838386-6010-458F-AAA5-215A338B8891}"/>
    <cellStyle name="Normal 7 9 4 2" xfId="4578" xr:uid="{8C883A05-8B44-4DAD-A49F-6CD1396867A4}"/>
    <cellStyle name="Normal 7 9 4 3" xfId="4688" xr:uid="{640E22E4-F9D7-46EC-9DC9-DB781073852B}"/>
    <cellStyle name="Normal 7 9 4 4" xfId="4607" xr:uid="{6E814705-8EC4-4A90-BD15-D1CCD0516287}"/>
    <cellStyle name="Normal 7 9 5" xfId="3711" xr:uid="{FCA7AF94-97F7-41AA-A1E7-A44F15348347}"/>
    <cellStyle name="Normal 8" xfId="146" xr:uid="{F5B51520-66F9-446F-BB87-7517E970F45F}"/>
    <cellStyle name="Normal 8 10" xfId="1965" xr:uid="{E83C16C2-AD82-4C61-9110-F6842D6FE7AE}"/>
    <cellStyle name="Normal 8 10 2" xfId="3712" xr:uid="{E4DE218E-10ED-4239-9F32-A71CC9FB532C}"/>
    <cellStyle name="Normal 8 10 3" xfId="3713" xr:uid="{22CC1315-E520-4C1F-B0AD-AA49B5D6DD34}"/>
    <cellStyle name="Normal 8 10 4" xfId="3714" xr:uid="{1E200051-6724-4F4D-AA5D-91027D3FD89B}"/>
    <cellStyle name="Normal 8 11" xfId="3715" xr:uid="{8D7AF458-312B-4E7A-AA03-5C4B271718E6}"/>
    <cellStyle name="Normal 8 11 2" xfId="3716" xr:uid="{284D8B77-E942-4265-90E0-A1F394096A27}"/>
    <cellStyle name="Normal 8 11 3" xfId="3717" xr:uid="{1BA6AE52-F724-44B3-BD00-0F90C94A7D65}"/>
    <cellStyle name="Normal 8 11 4" xfId="3718" xr:uid="{93D93616-AB53-4FA1-8A09-691525B05A25}"/>
    <cellStyle name="Normal 8 12" xfId="3719" xr:uid="{0A46D757-72F0-4A15-B079-AE5DE52C0D52}"/>
    <cellStyle name="Normal 8 12 2" xfId="3720" xr:uid="{BBD7E01D-B484-4911-A271-7952E9DFB951}"/>
    <cellStyle name="Normal 8 13" xfId="3721" xr:uid="{4E903082-ACB1-4208-8BBF-386155C5B177}"/>
    <cellStyle name="Normal 8 14" xfId="3722" xr:uid="{35A02EFA-45F2-4F5C-A071-E86CDA2482E3}"/>
    <cellStyle name="Normal 8 15" xfId="3723" xr:uid="{D3B1D0B5-3A66-4CCD-8262-2CD71BF32957}"/>
    <cellStyle name="Normal 8 2" xfId="147" xr:uid="{849C7171-0F17-4D07-8255-10C5E097C5D5}"/>
    <cellStyle name="Normal 8 2 10" xfId="3724" xr:uid="{6CA576AF-A75E-4CCD-8D00-3448F3001964}"/>
    <cellStyle name="Normal 8 2 11" xfId="3725" xr:uid="{AD352D5E-254E-4B0F-AFEF-3AFF9E57A469}"/>
    <cellStyle name="Normal 8 2 2" xfId="148" xr:uid="{53D964A2-25C7-424A-B57F-A427DEB04A76}"/>
    <cellStyle name="Normal 8 2 2 2" xfId="149" xr:uid="{C8496C8E-97D1-495B-A924-A13D7A201F2A}"/>
    <cellStyle name="Normal 8 2 2 2 2" xfId="374" xr:uid="{D95F70A3-A388-4F58-A999-D032F4FD95D1}"/>
    <cellStyle name="Normal 8 2 2 2 2 2" xfId="751" xr:uid="{E036ECEA-B2AC-4BB5-8D0D-B6196FBD6D92}"/>
    <cellStyle name="Normal 8 2 2 2 2 2 2" xfId="752" xr:uid="{7FF3D8B3-A340-4E52-A273-59C1DAD6312F}"/>
    <cellStyle name="Normal 8 2 2 2 2 2 2 2" xfId="1966" xr:uid="{BA2F10AA-2A2A-4758-9084-77CB44826691}"/>
    <cellStyle name="Normal 8 2 2 2 2 2 2 2 2" xfId="1967" xr:uid="{BDED6914-4988-4C2B-9C43-2E2ACCFF4DB0}"/>
    <cellStyle name="Normal 8 2 2 2 2 2 2 3" xfId="1968" xr:uid="{5700CCC6-5BC3-4AAE-A9A1-B93E12899F57}"/>
    <cellStyle name="Normal 8 2 2 2 2 2 2 3 2" xfId="6614" xr:uid="{3277190B-C656-410E-A6BA-522BCEA34491}"/>
    <cellStyle name="Normal 8 2 2 2 2 2 2 4" xfId="6615" xr:uid="{0FB5ADFE-865E-4975-A453-8F3E53870B2C}"/>
    <cellStyle name="Normal 8 2 2 2 2 2 3" xfId="1969" xr:uid="{8610B7F1-6A87-4557-8610-0CE7EFD0D3D8}"/>
    <cellStyle name="Normal 8 2 2 2 2 2 3 2" xfId="1970" xr:uid="{0FF26E4D-8C7A-424A-ABDA-B7745EA13679}"/>
    <cellStyle name="Normal 8 2 2 2 2 2 4" xfId="1971" xr:uid="{7A254395-7EBA-4BD0-94DE-C28524CD9DFD}"/>
    <cellStyle name="Normal 8 2 2 2 2 2 4 2" xfId="6616" xr:uid="{5A5D2329-2877-46E7-92EA-37F0CD798E21}"/>
    <cellStyle name="Normal 8 2 2 2 2 2 5" xfId="6617" xr:uid="{4855B40E-B97F-4A71-A107-639D83B26777}"/>
    <cellStyle name="Normal 8 2 2 2 2 3" xfId="753" xr:uid="{5ADF582C-2803-4F7A-978C-908E71FBEE1A}"/>
    <cellStyle name="Normal 8 2 2 2 2 3 2" xfId="1972" xr:uid="{83FBCB5F-BC31-4C75-8A74-2F595F13F074}"/>
    <cellStyle name="Normal 8 2 2 2 2 3 2 2" xfId="1973" xr:uid="{D49C28AD-F653-4E02-A4D9-2DAE4CCC2DA6}"/>
    <cellStyle name="Normal 8 2 2 2 2 3 3" xfId="1974" xr:uid="{C507BC83-B28A-4635-88C3-7AC7421FEDD9}"/>
    <cellStyle name="Normal 8 2 2 2 2 3 3 2" xfId="6618" xr:uid="{987F9D92-A6DB-4F35-BAA1-84F30611495E}"/>
    <cellStyle name="Normal 8 2 2 2 2 3 4" xfId="3726" xr:uid="{34D25A7C-987A-43B9-A8DB-A95DE3078C95}"/>
    <cellStyle name="Normal 8 2 2 2 2 4" xfId="1975" xr:uid="{85ACE25D-7C27-4567-9A9A-101601CB0B9B}"/>
    <cellStyle name="Normal 8 2 2 2 2 4 2" xfId="1976" xr:uid="{23DB2F09-9A97-42C6-962F-0069023599B5}"/>
    <cellStyle name="Normal 8 2 2 2 2 5" xfId="1977" xr:uid="{2C507570-FB3F-4A71-B561-BADD5D8FB40E}"/>
    <cellStyle name="Normal 8 2 2 2 2 5 2" xfId="6619" xr:uid="{0B8FE2DC-A551-4E51-9C0F-718D841C71C6}"/>
    <cellStyle name="Normal 8 2 2 2 2 6" xfId="3727" xr:uid="{33942D61-8782-48DC-BF3E-51939E35F0EA}"/>
    <cellStyle name="Normal 8 2 2 2 3" xfId="375" xr:uid="{F2674B8E-09A0-4F23-AB28-1A98566B8B95}"/>
    <cellStyle name="Normal 8 2 2 2 3 2" xfId="754" xr:uid="{616BEDCD-0A89-420D-8466-C33F930F48FA}"/>
    <cellStyle name="Normal 8 2 2 2 3 2 2" xfId="755" xr:uid="{852E7925-0868-43A3-A329-8C657831DE9F}"/>
    <cellStyle name="Normal 8 2 2 2 3 2 2 2" xfId="1978" xr:uid="{2D2DC18B-DE52-473C-9AFC-9E9EE0B55ADB}"/>
    <cellStyle name="Normal 8 2 2 2 3 2 2 2 2" xfId="1979" xr:uid="{03336B08-3935-4428-8097-9CDA2571FB07}"/>
    <cellStyle name="Normal 8 2 2 2 3 2 2 3" xfId="1980" xr:uid="{62C24BC0-182A-494D-88D6-DB13BC9F704C}"/>
    <cellStyle name="Normal 8 2 2 2 3 2 2 3 2" xfId="6620" xr:uid="{3BF02C70-4F54-47A1-8CAA-C4573C5A4BD8}"/>
    <cellStyle name="Normal 8 2 2 2 3 2 2 4" xfId="6621" xr:uid="{912B6412-2D10-451F-8565-2F39C1001BBD}"/>
    <cellStyle name="Normal 8 2 2 2 3 2 3" xfId="1981" xr:uid="{35AC707C-EBFE-4CC1-950A-464809A0B462}"/>
    <cellStyle name="Normal 8 2 2 2 3 2 3 2" xfId="1982" xr:uid="{C7553CC1-2147-4AD2-ADC8-56698BBB6E1D}"/>
    <cellStyle name="Normal 8 2 2 2 3 2 4" xfId="1983" xr:uid="{829E2D1E-1ACF-4ADF-8AA1-568BDC10B110}"/>
    <cellStyle name="Normal 8 2 2 2 3 2 4 2" xfId="6622" xr:uid="{B7B1DC6A-6814-4F82-A4BC-BE0BD5FE3CE7}"/>
    <cellStyle name="Normal 8 2 2 2 3 2 5" xfId="6623" xr:uid="{C4EC0188-D57B-47DC-A4FD-7F4EA32E18F3}"/>
    <cellStyle name="Normal 8 2 2 2 3 3" xfId="756" xr:uid="{1EBA678B-1FD1-465C-B950-EA4E3A0393B0}"/>
    <cellStyle name="Normal 8 2 2 2 3 3 2" xfId="1984" xr:uid="{8CB3ABB1-D868-4268-84CC-019D5F9720CC}"/>
    <cellStyle name="Normal 8 2 2 2 3 3 2 2" xfId="1985" xr:uid="{E3DE4688-F0BE-4267-AE36-F08575099EC9}"/>
    <cellStyle name="Normal 8 2 2 2 3 3 3" xfId="1986" xr:uid="{47DE7E19-D0C9-4981-BFC8-704D22677CD3}"/>
    <cellStyle name="Normal 8 2 2 2 3 3 3 2" xfId="6624" xr:uid="{FB15DBA1-576A-451A-BC7F-C57BEB1B2906}"/>
    <cellStyle name="Normal 8 2 2 2 3 3 4" xfId="6625" xr:uid="{18295204-DE21-4D23-B782-9AEE09A54496}"/>
    <cellStyle name="Normal 8 2 2 2 3 4" xfId="1987" xr:uid="{A5DAF98B-1D7C-4CE3-942D-05B19DE1AA10}"/>
    <cellStyle name="Normal 8 2 2 2 3 4 2" xfId="1988" xr:uid="{1B851EC6-B341-411D-A355-26D7A4FEEBC7}"/>
    <cellStyle name="Normal 8 2 2 2 3 5" xfId="1989" xr:uid="{DCE8DEF6-ECEB-48D4-950D-B52049E24A48}"/>
    <cellStyle name="Normal 8 2 2 2 3 5 2" xfId="6626" xr:uid="{30824B23-7F2D-48BD-902B-967FDE077648}"/>
    <cellStyle name="Normal 8 2 2 2 3 6" xfId="6627" xr:uid="{45A4BC9E-3744-4231-9D05-ECECADE14E7A}"/>
    <cellStyle name="Normal 8 2 2 2 4" xfId="757" xr:uid="{2C11EE7A-B7C4-40A0-AE9E-F3039D1946B1}"/>
    <cellStyle name="Normal 8 2 2 2 4 2" xfId="758" xr:uid="{CA7A6B8D-DFA2-43C3-8521-43D96B563E9A}"/>
    <cellStyle name="Normal 8 2 2 2 4 2 2" xfId="1990" xr:uid="{1EBFA19E-B5E5-494D-866A-8802427E3436}"/>
    <cellStyle name="Normal 8 2 2 2 4 2 2 2" xfId="1991" xr:uid="{D4310CAE-E510-4DE3-B852-A426F2B2BE0B}"/>
    <cellStyle name="Normal 8 2 2 2 4 2 3" xfId="1992" xr:uid="{FA66B03E-043E-437D-8A86-9B3D7D5E0B2B}"/>
    <cellStyle name="Normal 8 2 2 2 4 2 3 2" xfId="6628" xr:uid="{56B2429E-61A1-444F-8F59-EABD042D0527}"/>
    <cellStyle name="Normal 8 2 2 2 4 2 4" xfId="6629" xr:uid="{C646DCC9-F4D8-4574-A14D-8E6C33A451E1}"/>
    <cellStyle name="Normal 8 2 2 2 4 3" xfId="1993" xr:uid="{2E9FDE08-4A65-41D3-B7F4-5B175462C72F}"/>
    <cellStyle name="Normal 8 2 2 2 4 3 2" xfId="1994" xr:uid="{230888B0-C3CF-497A-96FE-FF87558C9899}"/>
    <cellStyle name="Normal 8 2 2 2 4 4" xfId="1995" xr:uid="{D0ACF787-449A-41E7-AAA5-AA74A719FB82}"/>
    <cellStyle name="Normal 8 2 2 2 4 4 2" xfId="6630" xr:uid="{F0B02F6F-760B-440A-A995-5F6ACFF339BB}"/>
    <cellStyle name="Normal 8 2 2 2 4 5" xfId="6631" xr:uid="{DBA235EF-D870-4805-8DC4-85F61340AE4E}"/>
    <cellStyle name="Normal 8 2 2 2 5" xfId="759" xr:uid="{BB686E35-5AD1-4390-AD5F-81257E3DA8F4}"/>
    <cellStyle name="Normal 8 2 2 2 5 2" xfId="1996" xr:uid="{B367741B-94E6-434C-9B94-0DB87681E820}"/>
    <cellStyle name="Normal 8 2 2 2 5 2 2" xfId="1997" xr:uid="{B7C2A64B-6BEC-4E94-892F-F6FD191A7D70}"/>
    <cellStyle name="Normal 8 2 2 2 5 3" xfId="1998" xr:uid="{D75F40E3-5E8D-42F4-9AC4-19231DE2CCB2}"/>
    <cellStyle name="Normal 8 2 2 2 5 3 2" xfId="6632" xr:uid="{484D45A3-7437-40F5-BC89-7B18C2C119D9}"/>
    <cellStyle name="Normal 8 2 2 2 5 4" xfId="3728" xr:uid="{65D3C8E4-2156-4426-8277-0866505FD136}"/>
    <cellStyle name="Normal 8 2 2 2 6" xfId="1999" xr:uid="{C2E443ED-276D-46CC-AE54-154FF15E12D6}"/>
    <cellStyle name="Normal 8 2 2 2 6 2" xfId="2000" xr:uid="{A5947AED-B00F-494F-9E27-F7D1E79F43DD}"/>
    <cellStyle name="Normal 8 2 2 2 7" xfId="2001" xr:uid="{AE5AD824-B56F-40CD-BBA2-8E3F6952F296}"/>
    <cellStyle name="Normal 8 2 2 2 7 2" xfId="6633" xr:uid="{17F4BD61-0362-434C-A500-132612C20677}"/>
    <cellStyle name="Normal 8 2 2 2 8" xfId="3729" xr:uid="{D9279ADF-80E5-4C56-8BF6-38754544A9EB}"/>
    <cellStyle name="Normal 8 2 2 3" xfId="376" xr:uid="{89B9763E-09CA-4402-AFDD-39BDB9BA225C}"/>
    <cellStyle name="Normal 8 2 2 3 2" xfId="760" xr:uid="{A6F2DC5B-A343-4F0F-86C6-D07DD1C0FF1C}"/>
    <cellStyle name="Normal 8 2 2 3 2 2" xfId="761" xr:uid="{CFF177F2-31B0-424D-AE5D-EA7334319BA1}"/>
    <cellStyle name="Normal 8 2 2 3 2 2 2" xfId="2002" xr:uid="{EE7E93E7-57C9-43CE-A31E-48CDB5FD256E}"/>
    <cellStyle name="Normal 8 2 2 3 2 2 2 2" xfId="2003" xr:uid="{EAD0BAC0-FDB0-48B4-AE38-22DAA1BB5135}"/>
    <cellStyle name="Normal 8 2 2 3 2 2 3" xfId="2004" xr:uid="{108CF5BF-61D9-4F7B-A67A-04E4617FFDB5}"/>
    <cellStyle name="Normal 8 2 2 3 2 2 3 2" xfId="6634" xr:uid="{0B2E0673-9DF9-40DF-B14B-49FA46DFAF87}"/>
    <cellStyle name="Normal 8 2 2 3 2 2 4" xfId="6635" xr:uid="{60A78C7F-4B3C-42BD-ABA7-2F1903986D97}"/>
    <cellStyle name="Normal 8 2 2 3 2 3" xfId="2005" xr:uid="{843E92DC-3411-4540-9342-1D4CBBF60CC6}"/>
    <cellStyle name="Normal 8 2 2 3 2 3 2" xfId="2006" xr:uid="{1250F9C7-0498-4C9C-AEDF-9B278A175546}"/>
    <cellStyle name="Normal 8 2 2 3 2 4" xfId="2007" xr:uid="{1DADD5F2-6E45-47BA-AB10-83CB8315C84D}"/>
    <cellStyle name="Normal 8 2 2 3 2 4 2" xfId="6636" xr:uid="{D7919FED-839C-4F15-9FCF-8188CD8BA915}"/>
    <cellStyle name="Normal 8 2 2 3 2 5" xfId="6637" xr:uid="{1362E400-3852-48A0-AC60-DC25E12C289A}"/>
    <cellStyle name="Normal 8 2 2 3 3" xfId="762" xr:uid="{51617B43-27E5-4AB4-8822-B770684E65B1}"/>
    <cellStyle name="Normal 8 2 2 3 3 2" xfId="2008" xr:uid="{CFC830DE-5AB8-4AB1-9141-02A2DB5FEB7D}"/>
    <cellStyle name="Normal 8 2 2 3 3 2 2" xfId="2009" xr:uid="{63DEA08C-345D-4FBB-BA63-5D4B6D684899}"/>
    <cellStyle name="Normal 8 2 2 3 3 3" xfId="2010" xr:uid="{567317D4-AE78-47A9-BC4A-127CCDF7AB0A}"/>
    <cellStyle name="Normal 8 2 2 3 3 3 2" xfId="6638" xr:uid="{A453CAAC-B7A5-4A30-90F5-EC950FF54EB4}"/>
    <cellStyle name="Normal 8 2 2 3 3 4" xfId="3730" xr:uid="{1AF1B85F-6581-448C-9EC2-9DD4594FB2AB}"/>
    <cellStyle name="Normal 8 2 2 3 4" xfId="2011" xr:uid="{1270DA8D-19B2-4ED2-AFD1-2F835F0EFAC7}"/>
    <cellStyle name="Normal 8 2 2 3 4 2" xfId="2012" xr:uid="{AB877B5D-B01D-4013-93CE-DE291A7DDF27}"/>
    <cellStyle name="Normal 8 2 2 3 5" xfId="2013" xr:uid="{AD0327B4-36D7-4E23-BBFB-836E66E02DA4}"/>
    <cellStyle name="Normal 8 2 2 3 5 2" xfId="6639" xr:uid="{6557FBF1-400D-4A22-8F05-8888F793ECF3}"/>
    <cellStyle name="Normal 8 2 2 3 6" xfId="3731" xr:uid="{172B74A8-398B-46FE-92AE-8484E89C5116}"/>
    <cellStyle name="Normal 8 2 2 4" xfId="377" xr:uid="{2D4A7366-1E08-41F3-8BF2-BC70280591BE}"/>
    <cellStyle name="Normal 8 2 2 4 2" xfId="763" xr:uid="{791E999F-7893-4412-A98F-277C871B453F}"/>
    <cellStyle name="Normal 8 2 2 4 2 2" xfId="764" xr:uid="{7CD00A1F-98C6-43A6-90A4-6DECDC233745}"/>
    <cellStyle name="Normal 8 2 2 4 2 2 2" xfId="2014" xr:uid="{89D86465-DD8C-4290-B2B5-F27957FF58C7}"/>
    <cellStyle name="Normal 8 2 2 4 2 2 2 2" xfId="2015" xr:uid="{C6A87BAD-A9F8-484E-BA29-3D982A0A78DA}"/>
    <cellStyle name="Normal 8 2 2 4 2 2 3" xfId="2016" xr:uid="{D78164EA-596E-4512-929F-F5849DE691B5}"/>
    <cellStyle name="Normal 8 2 2 4 2 2 3 2" xfId="6640" xr:uid="{5644B11D-6B1C-4B19-8FE2-B748FBA02A36}"/>
    <cellStyle name="Normal 8 2 2 4 2 2 4" xfId="6641" xr:uid="{C7FD9E20-61CB-46CE-9A75-B83839BA9E2C}"/>
    <cellStyle name="Normal 8 2 2 4 2 3" xfId="2017" xr:uid="{0347F0A8-1ABF-4259-9799-FB01E2D39FB3}"/>
    <cellStyle name="Normal 8 2 2 4 2 3 2" xfId="2018" xr:uid="{A93E9688-AB59-4873-AFDC-2B32303C8513}"/>
    <cellStyle name="Normal 8 2 2 4 2 4" xfId="2019" xr:uid="{2FA306B5-AED1-49A3-995D-9357FCA9330E}"/>
    <cellStyle name="Normal 8 2 2 4 2 4 2" xfId="6642" xr:uid="{CDFC9C0B-4821-4CB7-B68B-3BAB9A5D3E19}"/>
    <cellStyle name="Normal 8 2 2 4 2 5" xfId="6643" xr:uid="{A3A6A4A8-F9B0-46F5-AE7A-F12A5467F754}"/>
    <cellStyle name="Normal 8 2 2 4 3" xfId="765" xr:uid="{B615D874-428F-45C6-9F36-7804529F38EA}"/>
    <cellStyle name="Normal 8 2 2 4 3 2" xfId="2020" xr:uid="{AB2C9700-F824-4EF9-B642-55B3BD1EF886}"/>
    <cellStyle name="Normal 8 2 2 4 3 2 2" xfId="2021" xr:uid="{33C8A123-184B-40C5-A640-0AA801A19605}"/>
    <cellStyle name="Normal 8 2 2 4 3 3" xfId="2022" xr:uid="{747FE6BD-E467-4EAA-B556-F6962CE81E37}"/>
    <cellStyle name="Normal 8 2 2 4 3 3 2" xfId="6644" xr:uid="{B6C2C0D6-F241-4EAA-840E-1867EFE08B6D}"/>
    <cellStyle name="Normal 8 2 2 4 3 4" xfId="6645" xr:uid="{40AD4684-C705-4295-973E-5821760EBBA6}"/>
    <cellStyle name="Normal 8 2 2 4 4" xfId="2023" xr:uid="{A6DB243B-4B2D-4E9C-8431-D555EE6BB40A}"/>
    <cellStyle name="Normal 8 2 2 4 4 2" xfId="2024" xr:uid="{67FBAABF-CB32-4E0C-8E4C-34C6487AA78F}"/>
    <cellStyle name="Normal 8 2 2 4 5" xfId="2025" xr:uid="{8E6FCAC8-FE7B-43EB-A110-E19AF5B3B21C}"/>
    <cellStyle name="Normal 8 2 2 4 5 2" xfId="6646" xr:uid="{F4C7FC0B-3FCB-46E2-A136-1A75E600BD5B}"/>
    <cellStyle name="Normal 8 2 2 4 6" xfId="6647" xr:uid="{577507DB-8768-44D3-A0DE-746DE5D71DF9}"/>
    <cellStyle name="Normal 8 2 2 5" xfId="378" xr:uid="{F7DF0CBA-F0CC-41FA-B774-F5D64155C29E}"/>
    <cellStyle name="Normal 8 2 2 5 2" xfId="766" xr:uid="{B5807EBF-82D3-4FD2-ACF7-10B9B530AEB2}"/>
    <cellStyle name="Normal 8 2 2 5 2 2" xfId="2026" xr:uid="{3885C99A-265C-4788-A01A-34055E7C3037}"/>
    <cellStyle name="Normal 8 2 2 5 2 2 2" xfId="2027" xr:uid="{A1984149-5CE1-416C-9B7A-9EB3C5975F80}"/>
    <cellStyle name="Normal 8 2 2 5 2 3" xfId="2028" xr:uid="{51C42002-6941-45B1-9095-C83C23163E24}"/>
    <cellStyle name="Normal 8 2 2 5 2 3 2" xfId="6648" xr:uid="{B4CFE7AE-6F15-40C2-A00D-291097C1A62B}"/>
    <cellStyle name="Normal 8 2 2 5 2 4" xfId="6649" xr:uid="{AD6A4D3A-AAD8-400A-BD45-2E19C53A67EA}"/>
    <cellStyle name="Normal 8 2 2 5 3" xfId="2029" xr:uid="{ECFEFD42-3C86-4AD3-AD1A-5FDBCE168369}"/>
    <cellStyle name="Normal 8 2 2 5 3 2" xfId="2030" xr:uid="{BA72E26A-BD6E-48EF-92E4-44AB772A5B6C}"/>
    <cellStyle name="Normal 8 2 2 5 4" xfId="2031" xr:uid="{93280028-5DD6-4067-BFDD-BDF029A95A09}"/>
    <cellStyle name="Normal 8 2 2 5 4 2" xfId="6650" xr:uid="{7990B396-A792-4C0C-AF8E-BFAE3F267C58}"/>
    <cellStyle name="Normal 8 2 2 5 5" xfId="6651" xr:uid="{D316CBBF-5AAC-471F-B487-98D29090B1FD}"/>
    <cellStyle name="Normal 8 2 2 6" xfId="767" xr:uid="{F947A5F7-2D78-4E0F-B98A-943CA74876A3}"/>
    <cellStyle name="Normal 8 2 2 6 2" xfId="2032" xr:uid="{663F4F1C-B30F-4A2F-A910-C4BAC2061FF2}"/>
    <cellStyle name="Normal 8 2 2 6 2 2" xfId="2033" xr:uid="{56E734B4-1184-42FB-8DD4-1226923AA006}"/>
    <cellStyle name="Normal 8 2 2 6 3" xfId="2034" xr:uid="{B38529A5-D4AD-4526-800E-213522078CE3}"/>
    <cellStyle name="Normal 8 2 2 6 3 2" xfId="6652" xr:uid="{99959796-E318-4E65-8EAD-728EA26D8BF0}"/>
    <cellStyle name="Normal 8 2 2 6 4" xfId="3732" xr:uid="{D479F4E5-5936-4FAF-8DB7-E5F11B91526B}"/>
    <cellStyle name="Normal 8 2 2 7" xfId="2035" xr:uid="{633FAC64-E616-44A4-AAAC-46092007F619}"/>
    <cellStyle name="Normal 8 2 2 7 2" xfId="2036" xr:uid="{2FCC1BD1-501C-445B-9F29-CA0C19265DF5}"/>
    <cellStyle name="Normal 8 2 2 8" xfId="2037" xr:uid="{09885967-1C0C-4E1E-B033-4C5AEA88E4D5}"/>
    <cellStyle name="Normal 8 2 2 8 2" xfId="6653" xr:uid="{3DA55F95-7DBE-4BCA-AFE0-02B93383F5D2}"/>
    <cellStyle name="Normal 8 2 2 9" xfId="3733" xr:uid="{8A7B2B14-D346-48C8-A8E5-87B6B0600AB3}"/>
    <cellStyle name="Normal 8 2 3" xfId="150" xr:uid="{A2D6A122-C040-41C1-8E00-9913E15E3C33}"/>
    <cellStyle name="Normal 8 2 3 2" xfId="151" xr:uid="{2A753204-4E94-4A6A-9F87-9A776D7FE0CD}"/>
    <cellStyle name="Normal 8 2 3 2 2" xfId="768" xr:uid="{1DC842A7-14D9-4687-B377-227C5AA0399C}"/>
    <cellStyle name="Normal 8 2 3 2 2 2" xfId="769" xr:uid="{36EAB10A-E54B-4702-A631-47C8DC81265F}"/>
    <cellStyle name="Normal 8 2 3 2 2 2 2" xfId="2038" xr:uid="{6AE75138-C630-448C-B6C5-E450764515B4}"/>
    <cellStyle name="Normal 8 2 3 2 2 2 2 2" xfId="2039" xr:uid="{164D3C82-7DD2-4B43-9F95-0A3A41BFD02E}"/>
    <cellStyle name="Normal 8 2 3 2 2 2 3" xfId="2040" xr:uid="{679A130A-427E-4932-B85C-C5EBE89320CF}"/>
    <cellStyle name="Normal 8 2 3 2 2 2 3 2" xfId="6654" xr:uid="{B92B96E4-04A9-4100-A2BB-B03195DFDAC0}"/>
    <cellStyle name="Normal 8 2 3 2 2 2 4" xfId="6655" xr:uid="{5AF09FE1-46AF-4A56-87FC-5AF0FB39AE57}"/>
    <cellStyle name="Normal 8 2 3 2 2 3" xfId="2041" xr:uid="{301E547D-7545-4FCD-8A3F-51D871A0C118}"/>
    <cellStyle name="Normal 8 2 3 2 2 3 2" xfId="2042" xr:uid="{0B3E206C-750F-47EB-B59A-8216CF97E900}"/>
    <cellStyle name="Normal 8 2 3 2 2 4" xfId="2043" xr:uid="{25D685BD-34FD-4C25-B0C7-486F4428A867}"/>
    <cellStyle name="Normal 8 2 3 2 2 4 2" xfId="6656" xr:uid="{BEDDB26E-75FE-4AAB-8EDD-E825332E99C6}"/>
    <cellStyle name="Normal 8 2 3 2 2 5" xfId="6657" xr:uid="{480876A5-1A4D-4A1B-849B-9F4C69D2F344}"/>
    <cellStyle name="Normal 8 2 3 2 3" xfId="770" xr:uid="{67F0FDEB-DB2F-4FFC-A014-5D1AEA43ADB9}"/>
    <cellStyle name="Normal 8 2 3 2 3 2" xfId="2044" xr:uid="{7FC7E8DD-DF33-4132-BB35-10B0ADDE33A6}"/>
    <cellStyle name="Normal 8 2 3 2 3 2 2" xfId="2045" xr:uid="{8240DB57-9EA1-4446-8F8D-72F1DFCA4064}"/>
    <cellStyle name="Normal 8 2 3 2 3 3" xfId="2046" xr:uid="{7F48E852-D008-411C-9343-2B15A82882B4}"/>
    <cellStyle name="Normal 8 2 3 2 3 3 2" xfId="6658" xr:uid="{54B11E81-5829-4919-ACC3-23413F835391}"/>
    <cellStyle name="Normal 8 2 3 2 3 4" xfId="3734" xr:uid="{20BACC20-78EC-4E4C-A18A-BC98842FE915}"/>
    <cellStyle name="Normal 8 2 3 2 4" xfId="2047" xr:uid="{E8E6E910-C6AA-46DA-AEF9-9BEB2B9FE7C6}"/>
    <cellStyle name="Normal 8 2 3 2 4 2" xfId="2048" xr:uid="{E6FF0741-0E53-449C-B134-B4884D00959F}"/>
    <cellStyle name="Normal 8 2 3 2 5" xfId="2049" xr:uid="{62A497F8-8678-4558-A1A4-015EC93644B9}"/>
    <cellStyle name="Normal 8 2 3 2 5 2" xfId="6659" xr:uid="{5DDF1BAD-BFDD-4DB5-9748-866B2A5B5043}"/>
    <cellStyle name="Normal 8 2 3 2 6" xfId="3735" xr:uid="{736E7B0E-0BED-4169-AFA0-CEB9B9B5E71B}"/>
    <cellStyle name="Normal 8 2 3 3" xfId="379" xr:uid="{5BF5C77D-F189-48F9-A147-A0F2D2F4F801}"/>
    <cellStyle name="Normal 8 2 3 3 2" xfId="771" xr:uid="{289481CA-7452-4A7E-ADCC-5DDA0572CDA9}"/>
    <cellStyle name="Normal 8 2 3 3 2 2" xfId="772" xr:uid="{EA9DE40B-4EFF-4952-8DB6-9DDA48CB59FC}"/>
    <cellStyle name="Normal 8 2 3 3 2 2 2" xfId="2050" xr:uid="{E58029C0-44B1-4502-800C-F44246D0896F}"/>
    <cellStyle name="Normal 8 2 3 3 2 2 2 2" xfId="2051" xr:uid="{CC6BDF42-4B03-4608-85FF-B2D8643835AA}"/>
    <cellStyle name="Normal 8 2 3 3 2 2 3" xfId="2052" xr:uid="{557EBB79-172E-4880-A1F2-DE745792741D}"/>
    <cellStyle name="Normal 8 2 3 3 2 2 3 2" xfId="6660" xr:uid="{484E5F43-07DA-4A85-9E39-DA506E0D1434}"/>
    <cellStyle name="Normal 8 2 3 3 2 2 4" xfId="6661" xr:uid="{97E6E16B-0957-4F68-818C-F5CE273CCB1E}"/>
    <cellStyle name="Normal 8 2 3 3 2 3" xfId="2053" xr:uid="{6F94C34A-EF8D-402C-A5F1-27FB3CCED54C}"/>
    <cellStyle name="Normal 8 2 3 3 2 3 2" xfId="2054" xr:uid="{23A36F01-CC3B-48A0-B31D-0BDDF91CB015}"/>
    <cellStyle name="Normal 8 2 3 3 2 4" xfId="2055" xr:uid="{DF487832-407D-4F34-AD0A-2DE735A819EA}"/>
    <cellStyle name="Normal 8 2 3 3 2 4 2" xfId="6662" xr:uid="{467E2BA3-156D-439C-AE69-8359B3FAC365}"/>
    <cellStyle name="Normal 8 2 3 3 2 5" xfId="6663" xr:uid="{7E91198C-C708-44BE-B14B-A2DD4348C0FE}"/>
    <cellStyle name="Normal 8 2 3 3 3" xfId="773" xr:uid="{E1A3BA40-B9F3-4BFF-B87C-5790FA214556}"/>
    <cellStyle name="Normal 8 2 3 3 3 2" xfId="2056" xr:uid="{BF6264D2-5C4E-4EC3-9A20-64529197E480}"/>
    <cellStyle name="Normal 8 2 3 3 3 2 2" xfId="2057" xr:uid="{A73867E6-D899-4A8D-84CB-29119ED341BD}"/>
    <cellStyle name="Normal 8 2 3 3 3 3" xfId="2058" xr:uid="{AB03133C-ABD2-4348-B60E-95DF5AA07B64}"/>
    <cellStyle name="Normal 8 2 3 3 3 3 2" xfId="6664" xr:uid="{E75D29E6-4321-4E02-88B9-B9A2D77EDAFB}"/>
    <cellStyle name="Normal 8 2 3 3 3 4" xfId="6665" xr:uid="{F6BBAA12-88B6-4451-889C-5C0E25FC063B}"/>
    <cellStyle name="Normal 8 2 3 3 4" xfId="2059" xr:uid="{56F8C439-D0F9-4488-A82D-50D0A5C02F54}"/>
    <cellStyle name="Normal 8 2 3 3 4 2" xfId="2060" xr:uid="{2973AE56-B257-461E-8F21-B8D67773611D}"/>
    <cellStyle name="Normal 8 2 3 3 5" xfId="2061" xr:uid="{2E97C195-BE23-407B-BA73-E3E824C35034}"/>
    <cellStyle name="Normal 8 2 3 3 5 2" xfId="6666" xr:uid="{E3165834-F9D9-4552-BDBA-A486FC03EB5C}"/>
    <cellStyle name="Normal 8 2 3 3 6" xfId="6667" xr:uid="{0D32244B-A3F2-4030-BB27-52FD5CACC406}"/>
    <cellStyle name="Normal 8 2 3 4" xfId="380" xr:uid="{B305B88F-FF82-4E12-8A7C-14AF115FDC34}"/>
    <cellStyle name="Normal 8 2 3 4 2" xfId="774" xr:uid="{66880171-B7AE-432C-9425-AA1D4BE30443}"/>
    <cellStyle name="Normal 8 2 3 4 2 2" xfId="2062" xr:uid="{B977801E-7287-49FD-AC4D-D62E4748B0A0}"/>
    <cellStyle name="Normal 8 2 3 4 2 2 2" xfId="2063" xr:uid="{69EA4FC7-1F13-458B-A103-C8D35B3A9846}"/>
    <cellStyle name="Normal 8 2 3 4 2 3" xfId="2064" xr:uid="{99958468-C940-405D-BBE7-9B57F1E22BEE}"/>
    <cellStyle name="Normal 8 2 3 4 2 3 2" xfId="6668" xr:uid="{F8A675B7-D533-4F08-AC1A-EB996066AAEC}"/>
    <cellStyle name="Normal 8 2 3 4 2 4" xfId="6669" xr:uid="{4C89B3ED-434B-44D4-8A2A-24EC6B8E010F}"/>
    <cellStyle name="Normal 8 2 3 4 3" xfId="2065" xr:uid="{CB69A330-82B7-4492-A15F-2555461FC2EA}"/>
    <cellStyle name="Normal 8 2 3 4 3 2" xfId="2066" xr:uid="{DCEED8D1-1FFA-40A2-97CE-DF15EEE2FFDB}"/>
    <cellStyle name="Normal 8 2 3 4 4" xfId="2067" xr:uid="{DD0E986E-0B7E-4555-A62E-4B64768E7E3C}"/>
    <cellStyle name="Normal 8 2 3 4 4 2" xfId="6670" xr:uid="{8553392F-6E26-4620-A010-4E7923AB24D5}"/>
    <cellStyle name="Normal 8 2 3 4 5" xfId="6671" xr:uid="{16E07F04-0FB6-487E-BE7F-A71453781FCD}"/>
    <cellStyle name="Normal 8 2 3 5" xfId="775" xr:uid="{50D6860A-3CD3-4CAA-85EE-131750890C46}"/>
    <cellStyle name="Normal 8 2 3 5 2" xfId="2068" xr:uid="{E8478029-F25C-4D65-B589-9448533A36F1}"/>
    <cellStyle name="Normal 8 2 3 5 2 2" xfId="2069" xr:uid="{80E753F8-894D-47FB-8F78-6210D61AE9DD}"/>
    <cellStyle name="Normal 8 2 3 5 3" xfId="2070" xr:uid="{ECA4F39D-B6F2-4F94-B423-FA0CB829D569}"/>
    <cellStyle name="Normal 8 2 3 5 3 2" xfId="6672" xr:uid="{849B22A4-D01B-4C19-93E6-228CEFDCB556}"/>
    <cellStyle name="Normal 8 2 3 5 4" xfId="3736" xr:uid="{E3A09463-4C27-4BFC-841E-FD0B749B3BFA}"/>
    <cellStyle name="Normal 8 2 3 6" xfId="2071" xr:uid="{0A0EEE48-88F5-4493-9498-EC8EB7C22B4A}"/>
    <cellStyle name="Normal 8 2 3 6 2" xfId="2072" xr:uid="{C8668A5E-C238-43E0-A487-24F585483635}"/>
    <cellStyle name="Normal 8 2 3 7" xfId="2073" xr:uid="{E4BFA8A4-6C40-46E6-873B-50A5B282A476}"/>
    <cellStyle name="Normal 8 2 3 7 2" xfId="6673" xr:uid="{5A614A27-32D6-45E1-98A4-09CEE03FD010}"/>
    <cellStyle name="Normal 8 2 3 8" xfId="3737" xr:uid="{D560D9CD-913E-4CCD-AB50-54671DA0ABF8}"/>
    <cellStyle name="Normal 8 2 4" xfId="152" xr:uid="{CC312DE6-B336-4DAF-A65A-31EF00FDB2F3}"/>
    <cellStyle name="Normal 8 2 4 2" xfId="449" xr:uid="{521DB088-1887-49C6-81E0-238A7DD97BB6}"/>
    <cellStyle name="Normal 8 2 4 2 2" xfId="776" xr:uid="{9CB99E0B-FC2A-4E63-938A-5237705496F3}"/>
    <cellStyle name="Normal 8 2 4 2 2 2" xfId="2074" xr:uid="{534C8D20-A922-40DA-9260-DC54C4A650B3}"/>
    <cellStyle name="Normal 8 2 4 2 2 2 2" xfId="2075" xr:uid="{E8A24721-A59F-4285-A8FC-4B35C4FBD801}"/>
    <cellStyle name="Normal 8 2 4 2 2 3" xfId="2076" xr:uid="{B431F530-2681-4E09-9D94-78391749F1F7}"/>
    <cellStyle name="Normal 8 2 4 2 2 3 2" xfId="6674" xr:uid="{4343B654-D3DB-446E-9159-971D1C541FBD}"/>
    <cellStyle name="Normal 8 2 4 2 2 4" xfId="3738" xr:uid="{A9F1CCB9-D2A8-461C-8717-8BD053E7A46A}"/>
    <cellStyle name="Normal 8 2 4 2 3" xfId="2077" xr:uid="{6D677CFB-D944-416C-86FE-A01AF67A9EE8}"/>
    <cellStyle name="Normal 8 2 4 2 3 2" xfId="2078" xr:uid="{BC873DA4-847E-45C1-B149-93DE4D9EFAE8}"/>
    <cellStyle name="Normal 8 2 4 2 4" xfId="2079" xr:uid="{AA9BA1F9-88A7-47BF-94BB-2C5CAA1ED82D}"/>
    <cellStyle name="Normal 8 2 4 2 4 2" xfId="6675" xr:uid="{B8068FEE-7D80-456C-B1E7-61A17B64EF8E}"/>
    <cellStyle name="Normal 8 2 4 2 5" xfId="3739" xr:uid="{F4793A8F-4396-4612-98C3-6EF4E1191177}"/>
    <cellStyle name="Normal 8 2 4 3" xfId="777" xr:uid="{C52A910E-B9E7-4C81-B988-A012370BF960}"/>
    <cellStyle name="Normal 8 2 4 3 2" xfId="2080" xr:uid="{9F3E7137-A0AB-4F4F-A66F-98CD9F6B825F}"/>
    <cellStyle name="Normal 8 2 4 3 2 2" xfId="2081" xr:uid="{6B4E2B16-1A7D-4830-9258-A3F145F5608A}"/>
    <cellStyle name="Normal 8 2 4 3 3" xfId="2082" xr:uid="{DA461119-0AFF-44FB-BF6C-BD5FE4C8D35C}"/>
    <cellStyle name="Normal 8 2 4 3 3 2" xfId="6676" xr:uid="{1631E60A-9DB0-4F1C-B086-9532819D012F}"/>
    <cellStyle name="Normal 8 2 4 3 4" xfId="3740" xr:uid="{3E183AF5-7F8D-47CE-A3C9-0D9A851B8C6E}"/>
    <cellStyle name="Normal 8 2 4 4" xfId="2083" xr:uid="{5EDE075F-F5A3-4E6A-AD5B-9D1FA3B4F56C}"/>
    <cellStyle name="Normal 8 2 4 4 2" xfId="2084" xr:uid="{65A50DE8-17BA-49E3-A06A-498080D6DFB4}"/>
    <cellStyle name="Normal 8 2 4 4 3" xfId="3741" xr:uid="{68A431D2-A3F5-4D3F-8CD5-58896B427F80}"/>
    <cellStyle name="Normal 8 2 4 4 4" xfId="3742" xr:uid="{8A2D60EE-3129-434D-B581-913E6283F258}"/>
    <cellStyle name="Normal 8 2 4 5" xfId="2085" xr:uid="{D22DD8D6-506B-4855-A6B1-C639FE27109E}"/>
    <cellStyle name="Normal 8 2 4 5 2" xfId="6677" xr:uid="{DCAC9F5C-2403-49D0-936C-696EBABA87A9}"/>
    <cellStyle name="Normal 8 2 4 6" xfId="3743" xr:uid="{D12F8F99-B0AC-4E71-945C-C2E7D59B3ED6}"/>
    <cellStyle name="Normal 8 2 4 7" xfId="3744" xr:uid="{02D4D2B3-72AA-4D65-9D3B-216FE2DEE323}"/>
    <cellStyle name="Normal 8 2 5" xfId="381" xr:uid="{8D87823E-CC2F-482D-833E-A9A8D8650423}"/>
    <cellStyle name="Normal 8 2 5 2" xfId="778" xr:uid="{D5E008F5-3983-43BF-87A0-EEE9874F088F}"/>
    <cellStyle name="Normal 8 2 5 2 2" xfId="779" xr:uid="{5916DC88-F445-4926-B175-C3049B04D660}"/>
    <cellStyle name="Normal 8 2 5 2 2 2" xfId="2086" xr:uid="{F8A3C86D-E89B-4141-B385-EBB28D49E17B}"/>
    <cellStyle name="Normal 8 2 5 2 2 2 2" xfId="2087" xr:uid="{01EDE6D8-B93F-4D7E-BC4F-15CE565F3CFA}"/>
    <cellStyle name="Normal 8 2 5 2 2 3" xfId="2088" xr:uid="{C0AF300B-3802-436B-AB77-20363159C344}"/>
    <cellStyle name="Normal 8 2 5 2 2 3 2" xfId="6678" xr:uid="{68E12436-8390-4DA4-91AD-AA183FBEF02E}"/>
    <cellStyle name="Normal 8 2 5 2 2 4" xfId="6679" xr:uid="{7EFB52E5-02A8-446F-A793-08BACDC5CD6E}"/>
    <cellStyle name="Normal 8 2 5 2 3" xfId="2089" xr:uid="{7F0D4BA7-38E2-4633-8C18-99FC58C04962}"/>
    <cellStyle name="Normal 8 2 5 2 3 2" xfId="2090" xr:uid="{EA90B1F5-29D9-4031-A7D9-7145C035FC65}"/>
    <cellStyle name="Normal 8 2 5 2 4" xfId="2091" xr:uid="{725E66B6-FF2C-4CD8-846E-FD2876F8E209}"/>
    <cellStyle name="Normal 8 2 5 2 4 2" xfId="6680" xr:uid="{27A70C45-4C39-4263-B91E-2F1E2A48BD41}"/>
    <cellStyle name="Normal 8 2 5 2 5" xfId="6681" xr:uid="{480C0318-635C-4AF7-887C-885ACDB1E98F}"/>
    <cellStyle name="Normal 8 2 5 3" xfId="780" xr:uid="{CCC47A76-39F8-47FF-8FD0-08C2143B5F45}"/>
    <cellStyle name="Normal 8 2 5 3 2" xfId="2092" xr:uid="{40487DE3-BA4B-494D-9267-CE4540ADAF44}"/>
    <cellStyle name="Normal 8 2 5 3 2 2" xfId="2093" xr:uid="{FE0ED476-1C62-40A7-8A03-1F2452D58FB9}"/>
    <cellStyle name="Normal 8 2 5 3 3" xfId="2094" xr:uid="{0B215B74-6D82-40FC-8B02-2D446574CB97}"/>
    <cellStyle name="Normal 8 2 5 3 3 2" xfId="6682" xr:uid="{2CDDE680-BB4A-4A04-A973-587C49F60D21}"/>
    <cellStyle name="Normal 8 2 5 3 4" xfId="3745" xr:uid="{BD754875-516A-45B3-A77C-1F8204F541C0}"/>
    <cellStyle name="Normal 8 2 5 4" xfId="2095" xr:uid="{E9C466BF-A4C1-42D3-A2EF-12595D3DB5DB}"/>
    <cellStyle name="Normal 8 2 5 4 2" xfId="2096" xr:uid="{95D1CFD8-89F4-4B21-9AD1-552592903C03}"/>
    <cellStyle name="Normal 8 2 5 5" xfId="2097" xr:uid="{94B7B569-8E84-4721-8ACF-91B4DAB5BAF9}"/>
    <cellStyle name="Normal 8 2 5 5 2" xfId="6683" xr:uid="{C463F03B-DF9D-4167-861E-5513D11DFD6D}"/>
    <cellStyle name="Normal 8 2 5 6" xfId="3746" xr:uid="{3327FC2F-D9ED-466D-B53B-42F456014B85}"/>
    <cellStyle name="Normal 8 2 6" xfId="382" xr:uid="{D91F22EF-93CE-4D7F-87EF-E8EDA36956F8}"/>
    <cellStyle name="Normal 8 2 6 2" xfId="781" xr:uid="{A84CDD20-32B7-4107-B805-3455DEC60387}"/>
    <cellStyle name="Normal 8 2 6 2 2" xfId="2098" xr:uid="{54229E32-4658-439C-BE82-60BFA6196BE8}"/>
    <cellStyle name="Normal 8 2 6 2 2 2" xfId="2099" xr:uid="{93019EC5-A110-4000-9D8F-2B5B40A1E507}"/>
    <cellStyle name="Normal 8 2 6 2 3" xfId="2100" xr:uid="{E45EA1FD-58B9-490F-9D48-2332DE21F825}"/>
    <cellStyle name="Normal 8 2 6 2 3 2" xfId="6684" xr:uid="{EEE7325B-7971-4FAC-B1A8-833AF1E54F76}"/>
    <cellStyle name="Normal 8 2 6 2 4" xfId="3747" xr:uid="{35B2A3D0-35BD-4BED-80B8-90EEA73A2EBA}"/>
    <cellStyle name="Normal 8 2 6 3" xfId="2101" xr:uid="{666821AC-6033-4A93-B6E8-6575B2ECA7ED}"/>
    <cellStyle name="Normal 8 2 6 3 2" xfId="2102" xr:uid="{61A6E589-FFFF-4AA3-A41F-115E78DBA4B4}"/>
    <cellStyle name="Normal 8 2 6 4" xfId="2103" xr:uid="{53E615D8-2164-44F2-AB61-872B037ED9DB}"/>
    <cellStyle name="Normal 8 2 6 4 2" xfId="6685" xr:uid="{111ED78C-50DA-458A-A138-987901A6D4B7}"/>
    <cellStyle name="Normal 8 2 6 5" xfId="3748" xr:uid="{526E7B56-B585-41D9-8197-D4FBFC8B605F}"/>
    <cellStyle name="Normal 8 2 7" xfId="782" xr:uid="{93D53968-F3C3-491E-95FC-90D60A2DB7DD}"/>
    <cellStyle name="Normal 8 2 7 2" xfId="2104" xr:uid="{F7AD744E-9746-443C-8FEE-8BB3B3191655}"/>
    <cellStyle name="Normal 8 2 7 2 2" xfId="2105" xr:uid="{106626A7-A9A3-483D-A19A-2EE1D3DE0B10}"/>
    <cellStyle name="Normal 8 2 7 3" xfId="2106" xr:uid="{744FC6A3-187B-4D6B-B67E-D0396C14F253}"/>
    <cellStyle name="Normal 8 2 7 3 2" xfId="6686" xr:uid="{9284D465-91BD-4ED9-900F-C9DD7CB5F6C1}"/>
    <cellStyle name="Normal 8 2 7 4" xfId="3749" xr:uid="{CDBE710F-1A1F-46FB-AFAA-26EDD09AEC84}"/>
    <cellStyle name="Normal 8 2 8" xfId="2107" xr:uid="{3FECC8E2-1134-4BA6-92AE-22A1CE3255A8}"/>
    <cellStyle name="Normal 8 2 8 2" xfId="2108" xr:uid="{B761F48D-92B3-496A-A9C1-FECEAB886AE1}"/>
    <cellStyle name="Normal 8 2 8 3" xfId="3750" xr:uid="{1C520660-832B-45FE-A7E5-ADE5E6FEDA13}"/>
    <cellStyle name="Normal 8 2 8 4" xfId="3751" xr:uid="{C71990CF-CFA2-422C-92AC-0291CF930A7F}"/>
    <cellStyle name="Normal 8 2 9" xfId="2109" xr:uid="{FF832100-65C7-45B9-A3B3-8F2BFF08D9CA}"/>
    <cellStyle name="Normal 8 2 9 2" xfId="6687" xr:uid="{C50FDD20-D4CF-4672-A30F-DDFE047B8BC8}"/>
    <cellStyle name="Normal 8 3" xfId="153" xr:uid="{99EEA1C4-735E-47B9-A861-639D29278689}"/>
    <cellStyle name="Normal 8 3 10" xfId="3752" xr:uid="{A9D05866-5497-484C-8A85-EDC71C43B34A}"/>
    <cellStyle name="Normal 8 3 11" xfId="3753" xr:uid="{BD09EC73-D3F4-4B9B-8DF4-9F9C29F1A666}"/>
    <cellStyle name="Normal 8 3 2" xfId="154" xr:uid="{64DC7FFF-51FC-4DB9-9446-2753B2431EE8}"/>
    <cellStyle name="Normal 8 3 2 2" xfId="155" xr:uid="{61EB63DD-3AB9-48B1-B3EF-DF66F8922F2E}"/>
    <cellStyle name="Normal 8 3 2 2 2" xfId="383" xr:uid="{452F9903-FE82-4A49-A658-1FB51F098DD5}"/>
    <cellStyle name="Normal 8 3 2 2 2 2" xfId="783" xr:uid="{DF5D936A-E25A-40A8-87AF-7D33F9243FBD}"/>
    <cellStyle name="Normal 8 3 2 2 2 2 2" xfId="2110" xr:uid="{00ADD1D5-6A29-4885-B622-DCC399E50AE3}"/>
    <cellStyle name="Normal 8 3 2 2 2 2 2 2" xfId="2111" xr:uid="{50E855C8-12DB-47BC-9BAE-106993A18C48}"/>
    <cellStyle name="Normal 8 3 2 2 2 2 3" xfId="2112" xr:uid="{108F9CF2-D99D-46F1-831F-045E9B2CFA56}"/>
    <cellStyle name="Normal 8 3 2 2 2 2 3 2" xfId="6688" xr:uid="{3C709CF6-57EA-4390-8965-34178BDE2781}"/>
    <cellStyle name="Normal 8 3 2 2 2 2 4" xfId="3754" xr:uid="{231DA341-C749-4087-A806-BDE055F95A07}"/>
    <cellStyle name="Normal 8 3 2 2 2 3" xfId="2113" xr:uid="{865990E8-0512-46C2-8F99-E8473F4F2509}"/>
    <cellStyle name="Normal 8 3 2 2 2 3 2" xfId="2114" xr:uid="{F8FB2588-3798-4B09-BA7F-B046C78C3DE6}"/>
    <cellStyle name="Normal 8 3 2 2 2 3 3" xfId="3755" xr:uid="{3B51BD87-5C3C-489E-AC33-66FA97E7756C}"/>
    <cellStyle name="Normal 8 3 2 2 2 3 4" xfId="3756" xr:uid="{B8CBA27E-C694-46CF-BE88-878D17626C7E}"/>
    <cellStyle name="Normal 8 3 2 2 2 4" xfId="2115" xr:uid="{DA8AF8EF-E548-4041-BDB0-7992F685AB44}"/>
    <cellStyle name="Normal 8 3 2 2 2 4 2" xfId="6689" xr:uid="{53450141-31D5-4DA9-910D-CA294A6A2142}"/>
    <cellStyle name="Normal 8 3 2 2 2 5" xfId="3757" xr:uid="{63B2E5C3-5394-4BC2-BBAD-0D95E17BF3C3}"/>
    <cellStyle name="Normal 8 3 2 2 2 6" xfId="3758" xr:uid="{DABB0C4F-F9A5-43D1-8C62-52997D7A8A78}"/>
    <cellStyle name="Normal 8 3 2 2 3" xfId="784" xr:uid="{0D6D26A5-626A-447E-A37F-AF05E8BD6D1B}"/>
    <cellStyle name="Normal 8 3 2 2 3 2" xfId="2116" xr:uid="{162DAA12-5BD4-4E2B-84C1-16EF464FE601}"/>
    <cellStyle name="Normal 8 3 2 2 3 2 2" xfId="2117" xr:uid="{160380DD-3582-4355-9F38-1A19B989302D}"/>
    <cellStyle name="Normal 8 3 2 2 3 2 3" xfId="3759" xr:uid="{34BE8D9F-DBA5-4C1C-B104-0B90BA6A78F1}"/>
    <cellStyle name="Normal 8 3 2 2 3 2 4" xfId="3760" xr:uid="{BBE2A760-E07C-4D68-A330-91AD0C886CAE}"/>
    <cellStyle name="Normal 8 3 2 2 3 3" xfId="2118" xr:uid="{87973FCF-8CC0-4652-A0A2-B4844F149438}"/>
    <cellStyle name="Normal 8 3 2 2 3 3 2" xfId="6690" xr:uid="{6B64F628-9E34-4943-B8D6-AC75E36FD5F5}"/>
    <cellStyle name="Normal 8 3 2 2 3 4" xfId="3761" xr:uid="{9425B089-3A14-4DF9-AEDE-20EC8DF2DBF6}"/>
    <cellStyle name="Normal 8 3 2 2 3 5" xfId="3762" xr:uid="{60D1E09B-9636-4C29-91E7-207E1AA700BD}"/>
    <cellStyle name="Normal 8 3 2 2 4" xfId="2119" xr:uid="{8ABB35F5-CA70-48E6-8DEA-8CBAE6C5403D}"/>
    <cellStyle name="Normal 8 3 2 2 4 2" xfId="2120" xr:uid="{934C6966-4056-4A3D-8E49-26E10108DE48}"/>
    <cellStyle name="Normal 8 3 2 2 4 3" xfId="3763" xr:uid="{9C3AC306-755B-431B-B3C9-1208C31DCD87}"/>
    <cellStyle name="Normal 8 3 2 2 4 4" xfId="3764" xr:uid="{0A99E6EE-6015-4350-80EF-06784B664309}"/>
    <cellStyle name="Normal 8 3 2 2 5" xfId="2121" xr:uid="{E4DA317B-BA8D-4BA3-ABB3-0C2155C5A2B7}"/>
    <cellStyle name="Normal 8 3 2 2 5 2" xfId="3765" xr:uid="{33820D10-92F5-4183-94D4-2D6661C7562D}"/>
    <cellStyle name="Normal 8 3 2 2 5 3" xfId="3766" xr:uid="{18E49066-AA8C-43C8-867B-C8FD1950861B}"/>
    <cellStyle name="Normal 8 3 2 2 5 4" xfId="3767" xr:uid="{178A907B-DCC3-4849-9B29-A8434F4E0ECE}"/>
    <cellStyle name="Normal 8 3 2 2 6" xfId="3768" xr:uid="{A2A578CD-7534-45A5-A1DB-4BF181FD91AE}"/>
    <cellStyle name="Normal 8 3 2 2 7" xfId="3769" xr:uid="{29C16D3B-3EEE-4AC6-9C8D-D55D489CAC18}"/>
    <cellStyle name="Normal 8 3 2 2 8" xfId="3770" xr:uid="{94885453-7D0C-4C19-B422-F8BCF4AD9103}"/>
    <cellStyle name="Normal 8 3 2 3" xfId="384" xr:uid="{1C64ACAD-E281-4E54-8FCF-FC04018DC5B6}"/>
    <cellStyle name="Normal 8 3 2 3 2" xfId="785" xr:uid="{EE20E0FE-05B1-47D4-A3F8-0D5BFCDCECF4}"/>
    <cellStyle name="Normal 8 3 2 3 2 2" xfId="786" xr:uid="{226C963B-CA1D-4020-A529-0ACBDAC096B6}"/>
    <cellStyle name="Normal 8 3 2 3 2 2 2" xfId="2122" xr:uid="{62F1560B-B4BA-4040-923F-35625C1593D8}"/>
    <cellStyle name="Normal 8 3 2 3 2 2 2 2" xfId="2123" xr:uid="{22F24BA6-A2C5-4E45-8E2C-4157DAE668DA}"/>
    <cellStyle name="Normal 8 3 2 3 2 2 3" xfId="2124" xr:uid="{2ECBF75F-CD11-4606-8BA4-A5B52BAD0DF5}"/>
    <cellStyle name="Normal 8 3 2 3 2 2 3 2" xfId="6691" xr:uid="{37A921E4-B2E9-4487-81C0-0241158EA97C}"/>
    <cellStyle name="Normal 8 3 2 3 2 2 4" xfId="6692" xr:uid="{D5804351-9153-4E39-825B-936CB9A4C092}"/>
    <cellStyle name="Normal 8 3 2 3 2 3" xfId="2125" xr:uid="{81975646-015A-46BB-9AFD-58ABB3D65836}"/>
    <cellStyle name="Normal 8 3 2 3 2 3 2" xfId="2126" xr:uid="{C677EA2C-5E51-47EE-97FA-AEB0C50DC95A}"/>
    <cellStyle name="Normal 8 3 2 3 2 4" xfId="2127" xr:uid="{607CA38B-8D29-46D1-9D81-719E25417283}"/>
    <cellStyle name="Normal 8 3 2 3 2 4 2" xfId="6693" xr:uid="{CA9003B0-FF6B-4598-BCDB-DFEB3EA660BB}"/>
    <cellStyle name="Normal 8 3 2 3 2 5" xfId="6694" xr:uid="{635A37BD-C611-4F5D-A50D-B8BFEC165A71}"/>
    <cellStyle name="Normal 8 3 2 3 3" xfId="787" xr:uid="{20CE66D2-FAE7-466B-96E0-2F8BBB921850}"/>
    <cellStyle name="Normal 8 3 2 3 3 2" xfId="2128" xr:uid="{7C534E42-2298-4AB5-B897-F667A25C5A84}"/>
    <cellStyle name="Normal 8 3 2 3 3 2 2" xfId="2129" xr:uid="{DB74CDA0-0742-45C2-AC1C-F68824BC9548}"/>
    <cellStyle name="Normal 8 3 2 3 3 3" xfId="2130" xr:uid="{F542C4F1-48E5-46BE-9270-E646671A0FBD}"/>
    <cellStyle name="Normal 8 3 2 3 3 3 2" xfId="6695" xr:uid="{45628B45-A34A-4DFB-A56A-F37FA31BFF1F}"/>
    <cellStyle name="Normal 8 3 2 3 3 4" xfId="3771" xr:uid="{7BA5E056-D594-48D9-9875-004BEBB56B61}"/>
    <cellStyle name="Normal 8 3 2 3 4" xfId="2131" xr:uid="{95D0B83F-8DDD-46FA-882A-0FC1E7845525}"/>
    <cellStyle name="Normal 8 3 2 3 4 2" xfId="2132" xr:uid="{ECCC4A7D-0FF5-4C2F-869D-9E52242CB4F6}"/>
    <cellStyle name="Normal 8 3 2 3 5" xfId="2133" xr:uid="{10BD7169-8772-498D-A528-BE5EA3B2C42C}"/>
    <cellStyle name="Normal 8 3 2 3 5 2" xfId="6696" xr:uid="{FA8EB888-677F-4D37-BB41-850717D2962A}"/>
    <cellStyle name="Normal 8 3 2 3 6" xfId="3772" xr:uid="{47C655B7-881D-42C3-9A8A-9434C50B71C0}"/>
    <cellStyle name="Normal 8 3 2 4" xfId="385" xr:uid="{02969191-080E-47D1-B9EA-40E2BE53828F}"/>
    <cellStyle name="Normal 8 3 2 4 2" xfId="788" xr:uid="{889EB919-0FB6-43C6-A123-AE1A529A0EF5}"/>
    <cellStyle name="Normal 8 3 2 4 2 2" xfId="2134" xr:uid="{EF96D59B-1FA9-48CF-87CE-E483FED51C01}"/>
    <cellStyle name="Normal 8 3 2 4 2 2 2" xfId="2135" xr:uid="{A0457355-265A-44D2-A038-239A4D86B31E}"/>
    <cellStyle name="Normal 8 3 2 4 2 3" xfId="2136" xr:uid="{08FBFB2C-F136-487C-8222-8061064C8F54}"/>
    <cellStyle name="Normal 8 3 2 4 2 3 2" xfId="6697" xr:uid="{46ED5BFA-E406-41D8-A963-3872BB755D1C}"/>
    <cellStyle name="Normal 8 3 2 4 2 4" xfId="3773" xr:uid="{3D7DBE61-69BC-4C46-AFDA-92DB094C4059}"/>
    <cellStyle name="Normal 8 3 2 4 3" xfId="2137" xr:uid="{FC460046-24C8-4979-8A11-2FB2F2DFB8BE}"/>
    <cellStyle name="Normal 8 3 2 4 3 2" xfId="2138" xr:uid="{78579177-A17B-4194-AF6A-9B986057E8CE}"/>
    <cellStyle name="Normal 8 3 2 4 4" xfId="2139" xr:uid="{118B01EB-6283-4D90-8E6B-AE58AC4CF365}"/>
    <cellStyle name="Normal 8 3 2 4 4 2" xfId="6698" xr:uid="{BAC6B600-488E-461B-ABEE-06F2C1DE7CB8}"/>
    <cellStyle name="Normal 8 3 2 4 5" xfId="3774" xr:uid="{E40640BF-3F5D-4C03-A458-E4B20973AF15}"/>
    <cellStyle name="Normal 8 3 2 5" xfId="386" xr:uid="{AE622BB5-9055-40BC-923D-71C4D841D8A8}"/>
    <cellStyle name="Normal 8 3 2 5 2" xfId="2140" xr:uid="{55E03854-AAC8-4A44-B792-A2A96F1E8FA0}"/>
    <cellStyle name="Normal 8 3 2 5 2 2" xfId="2141" xr:uid="{C399A0D8-9764-417E-AB2A-B02B62635E0F}"/>
    <cellStyle name="Normal 8 3 2 5 3" xfId="2142" xr:uid="{7D15E222-633A-4510-8C21-6BE29823A918}"/>
    <cellStyle name="Normal 8 3 2 5 3 2" xfId="6699" xr:uid="{7969B010-71FD-41B0-BA90-DC35FDC16010}"/>
    <cellStyle name="Normal 8 3 2 5 4" xfId="3775" xr:uid="{A59DA4AE-D6E7-4450-AFD7-B1265D5F85C5}"/>
    <cellStyle name="Normal 8 3 2 6" xfId="2143" xr:uid="{11338A0B-B22D-4687-997A-644438917F97}"/>
    <cellStyle name="Normal 8 3 2 6 2" xfId="2144" xr:uid="{84FB58B8-6E0F-49F8-A571-6F01A095932A}"/>
    <cellStyle name="Normal 8 3 2 6 3" xfId="3776" xr:uid="{95561E30-26B6-4B9A-B3C4-EF05B25E1573}"/>
    <cellStyle name="Normal 8 3 2 6 4" xfId="3777" xr:uid="{FA9FBA53-8984-4B45-92E7-1BD56EA4B2B4}"/>
    <cellStyle name="Normal 8 3 2 7" xfId="2145" xr:uid="{C4679FC4-5610-40C2-ABD8-01AA50ACDA38}"/>
    <cellStyle name="Normal 8 3 2 7 2" xfId="6700" xr:uid="{231FA820-EA9F-42FF-9ED3-1D52D12FEE97}"/>
    <cellStyle name="Normal 8 3 2 8" xfId="3778" xr:uid="{66FD08BF-C476-42C3-B6A2-963C50DE4A4E}"/>
    <cellStyle name="Normal 8 3 2 9" xfId="3779" xr:uid="{DC61B80A-B9B0-4769-934C-E87A6A8907A0}"/>
    <cellStyle name="Normal 8 3 3" xfId="156" xr:uid="{0BB93373-04FA-4243-91D1-8870899209E4}"/>
    <cellStyle name="Normal 8 3 3 2" xfId="157" xr:uid="{EAC5CE67-D053-4F48-AF75-245DFB19AF4B}"/>
    <cellStyle name="Normal 8 3 3 2 2" xfId="789" xr:uid="{4E0037E1-684A-4BB5-9766-56848FF620BA}"/>
    <cellStyle name="Normal 8 3 3 2 2 2" xfId="2146" xr:uid="{A0D735ED-DC96-4A52-9022-24003F04F4F5}"/>
    <cellStyle name="Normal 8 3 3 2 2 2 2" xfId="2147" xr:uid="{DF0EACA4-CE2E-480A-AC8A-5199FF4A4356}"/>
    <cellStyle name="Normal 8 3 3 2 2 2 2 2" xfId="4492" xr:uid="{42C8CCFC-9184-4455-90D4-8636DA683540}"/>
    <cellStyle name="Normal 8 3 3 2 2 2 3" xfId="4493" xr:uid="{7CEA2BF8-5B85-4DBF-B43E-5D80716BE350}"/>
    <cellStyle name="Normal 8 3 3 2 2 3" xfId="2148" xr:uid="{A5E1CC81-F976-4B97-B626-27F5F7BADF24}"/>
    <cellStyle name="Normal 8 3 3 2 2 3 2" xfId="4494" xr:uid="{ABF93EAC-6764-4F63-AC56-73C3881DCBA5}"/>
    <cellStyle name="Normal 8 3 3 2 2 4" xfId="3780" xr:uid="{4466949E-A213-43D4-B821-F1EFC3DD7BD4}"/>
    <cellStyle name="Normal 8 3 3 2 3" xfId="2149" xr:uid="{5DB91BD1-70EC-410C-AC3A-6D9BB309B5CC}"/>
    <cellStyle name="Normal 8 3 3 2 3 2" xfId="2150" xr:uid="{85F61426-D556-4869-AA1A-068024A3F2E5}"/>
    <cellStyle name="Normal 8 3 3 2 3 2 2" xfId="4495" xr:uid="{E72AA333-EFAE-4540-8695-470E9D983321}"/>
    <cellStyle name="Normal 8 3 3 2 3 3" xfId="3781" xr:uid="{B6007430-F175-4AD5-9880-97D41D27EB77}"/>
    <cellStyle name="Normal 8 3 3 2 3 4" xfId="3782" xr:uid="{605E40A7-7102-4A42-B3B6-EF0FC83BFF07}"/>
    <cellStyle name="Normal 8 3 3 2 4" xfId="2151" xr:uid="{7E2EC1D8-75C7-42FC-A2AB-20C441FA3035}"/>
    <cellStyle name="Normal 8 3 3 2 4 2" xfId="4496" xr:uid="{09928AB1-F3F4-4818-B8E9-70D097163FD2}"/>
    <cellStyle name="Normal 8 3 3 2 5" xfId="3783" xr:uid="{A4BD3BB9-4132-430D-9497-F73B8DACDB17}"/>
    <cellStyle name="Normal 8 3 3 2 6" xfId="3784" xr:uid="{4BD5BF83-DF5D-40D8-B379-CEC37AFF4197}"/>
    <cellStyle name="Normal 8 3 3 3" xfId="387" xr:uid="{254F8BEF-235A-4953-8A20-F944F74D92A7}"/>
    <cellStyle name="Normal 8 3 3 3 2" xfId="2152" xr:uid="{B50AC820-0FE9-4840-AD95-E9893DA0F7B4}"/>
    <cellStyle name="Normal 8 3 3 3 2 2" xfId="2153" xr:uid="{91FF367E-0B59-425F-B017-0B9EF104C250}"/>
    <cellStyle name="Normal 8 3 3 3 2 2 2" xfId="4497" xr:uid="{278C0F44-C3B1-4D35-94A3-5C159847C261}"/>
    <cellStyle name="Normal 8 3 3 3 2 3" xfId="3785" xr:uid="{5020BEEF-AC5A-442F-B989-0CC46DA29F0E}"/>
    <cellStyle name="Normal 8 3 3 3 2 4" xfId="3786" xr:uid="{1D418C02-C5B8-4CE6-B0A3-ACF4C4359544}"/>
    <cellStyle name="Normal 8 3 3 3 3" xfId="2154" xr:uid="{507CD033-7F6F-4B36-A009-52D7F99B5478}"/>
    <cellStyle name="Normal 8 3 3 3 3 2" xfId="4498" xr:uid="{1B85F103-61DB-495F-8EE9-B13BD214BAF8}"/>
    <cellStyle name="Normal 8 3 3 3 4" xfId="3787" xr:uid="{16BC9971-B211-42A3-BBE1-E8A53D7D1D41}"/>
    <cellStyle name="Normal 8 3 3 3 5" xfId="3788" xr:uid="{08B8C948-A2BB-4061-9313-8C9571C4A2C7}"/>
    <cellStyle name="Normal 8 3 3 4" xfId="2155" xr:uid="{44141F79-F92C-42D5-968C-695DC5400584}"/>
    <cellStyle name="Normal 8 3 3 4 2" xfId="2156" xr:uid="{DE7CDF03-A158-4359-98E1-79EFB65692E6}"/>
    <cellStyle name="Normal 8 3 3 4 2 2" xfId="4499" xr:uid="{C28C6C83-9FDB-4136-B087-7980415DE814}"/>
    <cellStyle name="Normal 8 3 3 4 3" xfId="3789" xr:uid="{25643434-E144-444D-AB91-FD50AF72791C}"/>
    <cellStyle name="Normal 8 3 3 4 4" xfId="3790" xr:uid="{43D3B8D8-2CCA-49E2-A709-5875079FB7A4}"/>
    <cellStyle name="Normal 8 3 3 5" xfId="2157" xr:uid="{EBDDAA66-BE55-4BAB-B069-93D075D192D9}"/>
    <cellStyle name="Normal 8 3 3 5 2" xfId="3791" xr:uid="{A7750408-96BB-4068-A050-2CEDAE0DCADF}"/>
    <cellStyle name="Normal 8 3 3 5 3" xfId="3792" xr:uid="{8638CF71-C8A2-4E4A-804A-CE84A2BE6F86}"/>
    <cellStyle name="Normal 8 3 3 5 4" xfId="3793" xr:uid="{09A5CA2D-379D-45F9-895C-AE4B35D00A31}"/>
    <cellStyle name="Normal 8 3 3 6" xfId="3794" xr:uid="{69D32069-67E0-4EA3-A33D-82E76927A0DE}"/>
    <cellStyle name="Normal 8 3 3 7" xfId="3795" xr:uid="{013F161E-52C6-4019-877F-550EEF37D773}"/>
    <cellStyle name="Normal 8 3 3 8" xfId="3796" xr:uid="{A249D4B2-5946-4EDB-B194-DC9BED46A0B7}"/>
    <cellStyle name="Normal 8 3 4" xfId="158" xr:uid="{518E6EC7-E11B-45CD-AD82-48557F218EF0}"/>
    <cellStyle name="Normal 8 3 4 2" xfId="790" xr:uid="{24F68932-6C3E-4596-A22D-D8515D00A64C}"/>
    <cellStyle name="Normal 8 3 4 2 2" xfId="791" xr:uid="{9AA317FA-180B-41AA-84C3-6F4879F6E546}"/>
    <cellStyle name="Normal 8 3 4 2 2 2" xfId="2158" xr:uid="{62EE491A-6975-40A8-8E87-34C62C7FAB45}"/>
    <cellStyle name="Normal 8 3 4 2 2 2 2" xfId="2159" xr:uid="{25F09302-ED56-4267-82F3-0C617C4F5684}"/>
    <cellStyle name="Normal 8 3 4 2 2 3" xfId="2160" xr:uid="{099374B0-8E61-4F1B-9FA2-90EE7AE1C33C}"/>
    <cellStyle name="Normal 8 3 4 2 2 3 2" xfId="6701" xr:uid="{94C739D5-A65B-4A0A-A075-04F77CF8976E}"/>
    <cellStyle name="Normal 8 3 4 2 2 4" xfId="3797" xr:uid="{C996C794-F085-4BE3-A66B-0D3309F3AE69}"/>
    <cellStyle name="Normal 8 3 4 2 3" xfId="2161" xr:uid="{D4DC6F71-1BE6-42C0-9B45-4F8F8FE64320}"/>
    <cellStyle name="Normal 8 3 4 2 3 2" xfId="2162" xr:uid="{AEE4B206-E66E-4AC6-9BB4-BF90480225CB}"/>
    <cellStyle name="Normal 8 3 4 2 4" xfId="2163" xr:uid="{5EF4D3DC-F05D-47D2-B852-717CA3B3FEE7}"/>
    <cellStyle name="Normal 8 3 4 2 4 2" xfId="6702" xr:uid="{2314ECBF-A9C0-4AD2-90BB-020BA3617E1C}"/>
    <cellStyle name="Normal 8 3 4 2 5" xfId="3798" xr:uid="{E847A41D-A106-43F1-9171-76C197AFAA9C}"/>
    <cellStyle name="Normal 8 3 4 3" xfId="792" xr:uid="{27AFA56D-0D0D-47BF-8600-B2C367CE67FB}"/>
    <cellStyle name="Normal 8 3 4 3 2" xfId="2164" xr:uid="{81EAE2D0-AA8D-4A5A-88E2-ABCDDA0FB61C}"/>
    <cellStyle name="Normal 8 3 4 3 2 2" xfId="2165" xr:uid="{A7BB0D8E-2EC2-44A6-AA65-99067B68C6A4}"/>
    <cellStyle name="Normal 8 3 4 3 3" xfId="2166" xr:uid="{0D0A40AE-E392-4318-8B1A-78793B72725B}"/>
    <cellStyle name="Normal 8 3 4 3 3 2" xfId="6703" xr:uid="{4D95131F-99A1-4C61-95C2-EBFDAB7CB369}"/>
    <cellStyle name="Normal 8 3 4 3 4" xfId="3799" xr:uid="{7BCFF32A-643A-4718-AF05-0E67E791FB19}"/>
    <cellStyle name="Normal 8 3 4 4" xfId="2167" xr:uid="{53801F76-1D20-4434-8F7A-6FFA2D262CA3}"/>
    <cellStyle name="Normal 8 3 4 4 2" xfId="2168" xr:uid="{2831C624-765B-4645-9FB8-E25082137A7E}"/>
    <cellStyle name="Normal 8 3 4 4 3" xfId="3800" xr:uid="{2A473665-43EB-43DD-88C2-605027AFBD7B}"/>
    <cellStyle name="Normal 8 3 4 4 4" xfId="3801" xr:uid="{DF10B499-6441-4B2E-AA31-4E9ED8ED3C0F}"/>
    <cellStyle name="Normal 8 3 4 5" xfId="2169" xr:uid="{BC29C567-9980-4FC9-839E-65354D03D6E4}"/>
    <cellStyle name="Normal 8 3 4 5 2" xfId="6704" xr:uid="{E3B4F100-FA2D-4F93-ACCC-169D7219CFBF}"/>
    <cellStyle name="Normal 8 3 4 6" xfId="3802" xr:uid="{CB6FAAC7-87C6-40E0-A35B-4DC6816E36FD}"/>
    <cellStyle name="Normal 8 3 4 7" xfId="3803" xr:uid="{2F328618-58B4-478A-AB49-1E746EE05236}"/>
    <cellStyle name="Normal 8 3 5" xfId="388" xr:uid="{6EFF2970-AE74-4076-AE83-65873D013D0C}"/>
    <cellStyle name="Normal 8 3 5 2" xfId="793" xr:uid="{FC52F32E-07D5-452E-9D95-ED1A881C059A}"/>
    <cellStyle name="Normal 8 3 5 2 2" xfId="2170" xr:uid="{6ADC3AC4-2086-4FAF-9B3D-45F5E7891818}"/>
    <cellStyle name="Normal 8 3 5 2 2 2" xfId="2171" xr:uid="{79058CC9-5B77-4277-85C5-064FC32BC467}"/>
    <cellStyle name="Normal 8 3 5 2 3" xfId="2172" xr:uid="{7ACC0E5C-76A1-4AD5-A141-D65237ED968D}"/>
    <cellStyle name="Normal 8 3 5 2 3 2" xfId="6705" xr:uid="{46EA07C3-06F9-4816-AE03-308A157FB8F6}"/>
    <cellStyle name="Normal 8 3 5 2 4" xfId="3804" xr:uid="{8356F8C9-9C61-43BF-80A1-FBF43371B7B4}"/>
    <cellStyle name="Normal 8 3 5 3" xfId="2173" xr:uid="{58F225C5-14A1-4A59-8E2E-C72084064FB3}"/>
    <cellStyle name="Normal 8 3 5 3 2" xfId="2174" xr:uid="{D2339471-F8C4-47A6-940E-1FDF78274AB2}"/>
    <cellStyle name="Normal 8 3 5 3 3" xfId="3805" xr:uid="{D9109656-8D39-4933-82E3-596866B1196E}"/>
    <cellStyle name="Normal 8 3 5 3 4" xfId="3806" xr:uid="{3391D691-ACA8-40E1-86A4-EFCE49AFDF95}"/>
    <cellStyle name="Normal 8 3 5 4" xfId="2175" xr:uid="{652A7E9B-94B3-4ED7-9B8E-F458597E7767}"/>
    <cellStyle name="Normal 8 3 5 4 2" xfId="6706" xr:uid="{EA661062-14F1-4D98-B47D-10B1C57B2B51}"/>
    <cellStyle name="Normal 8 3 5 5" xfId="3807" xr:uid="{E0AA88FA-E079-4285-85F9-E09233F69F4B}"/>
    <cellStyle name="Normal 8 3 5 6" xfId="3808" xr:uid="{E23FC7DF-A5CE-48CB-91D1-C319FD63F016}"/>
    <cellStyle name="Normal 8 3 6" xfId="389" xr:uid="{DE346CF2-97DE-4ED9-8240-3EEB4CB0D318}"/>
    <cellStyle name="Normal 8 3 6 2" xfId="2176" xr:uid="{EAA1ADE2-0EF4-478A-9331-3ABF3136A5EA}"/>
    <cellStyle name="Normal 8 3 6 2 2" xfId="2177" xr:uid="{39EB24BB-4899-45CA-977B-D772D6C0EBA4}"/>
    <cellStyle name="Normal 8 3 6 2 3" xfId="3809" xr:uid="{FE8ADDA3-0BE9-4E55-B4CD-B85BFF8AE7D0}"/>
    <cellStyle name="Normal 8 3 6 2 4" xfId="3810" xr:uid="{86521183-1744-48AF-ACE2-C61900847C77}"/>
    <cellStyle name="Normal 8 3 6 3" xfId="2178" xr:uid="{326A423E-0AB4-4E6E-A5AC-13E855BF6587}"/>
    <cellStyle name="Normal 8 3 6 3 2" xfId="6707" xr:uid="{0C368115-11B5-4D5A-9F41-B61DC49E9FF5}"/>
    <cellStyle name="Normal 8 3 6 4" xfId="3811" xr:uid="{CEF2246C-252B-43A9-B713-3F0F4A958582}"/>
    <cellStyle name="Normal 8 3 6 5" xfId="3812" xr:uid="{C59ED632-C665-447B-A68C-E44AA8491C93}"/>
    <cellStyle name="Normal 8 3 7" xfId="2179" xr:uid="{D7B81966-586E-4D1A-824F-A176FB882F23}"/>
    <cellStyle name="Normal 8 3 7 2" xfId="2180" xr:uid="{A5DAA8F1-6918-4C86-8BAA-F599AB86CAE7}"/>
    <cellStyle name="Normal 8 3 7 3" xfId="3813" xr:uid="{3726E662-859F-499C-9AE8-6ED6DE34720A}"/>
    <cellStyle name="Normal 8 3 7 4" xfId="3814" xr:uid="{60B10EC9-CA14-4D16-9373-BDBDC453C9E5}"/>
    <cellStyle name="Normal 8 3 8" xfId="2181" xr:uid="{1B149BAB-467E-4775-BAD9-884C9EA60E95}"/>
    <cellStyle name="Normal 8 3 8 2" xfId="3815" xr:uid="{B1A9C687-8359-4A22-B2E1-A6C41150EFE3}"/>
    <cellStyle name="Normal 8 3 8 3" xfId="3816" xr:uid="{73FA8EAC-91FA-42F3-84E3-9227D386DD02}"/>
    <cellStyle name="Normal 8 3 8 4" xfId="3817" xr:uid="{26B556FF-59FA-4F14-8FAD-3B295CFECE34}"/>
    <cellStyle name="Normal 8 3 9" xfId="3818" xr:uid="{FA6E0662-7EF1-4666-B1A9-3CA41D48094F}"/>
    <cellStyle name="Normal 8 4" xfId="159" xr:uid="{A92F3140-1A8F-4726-916B-EA4F88C09D24}"/>
    <cellStyle name="Normal 8 4 10" xfId="3819" xr:uid="{9077FA26-A52B-4A4B-8613-02E9C6A2FE88}"/>
    <cellStyle name="Normal 8 4 11" xfId="3820" xr:uid="{862D6D91-D5D7-4058-9DB8-56222B15DCC5}"/>
    <cellStyle name="Normal 8 4 2" xfId="160" xr:uid="{75E6C2FC-1E27-4D22-9B0C-F955A45BAE97}"/>
    <cellStyle name="Normal 8 4 2 2" xfId="390" xr:uid="{76FE3398-4A73-41DB-B77F-5F0FF4D6C224}"/>
    <cellStyle name="Normal 8 4 2 2 2" xfId="794" xr:uid="{BF4A8097-289B-46C9-92EA-B4CECA6270B0}"/>
    <cellStyle name="Normal 8 4 2 2 2 2" xfId="795" xr:uid="{2F446DA1-023D-49CB-8950-B4DAA29A2682}"/>
    <cellStyle name="Normal 8 4 2 2 2 2 2" xfId="2182" xr:uid="{4F8A3FA3-5CF2-4C64-B26C-E1A9E5ADE272}"/>
    <cellStyle name="Normal 8 4 2 2 2 2 3" xfId="3821" xr:uid="{270CE4D1-59CB-4728-8598-73EA23E08A41}"/>
    <cellStyle name="Normal 8 4 2 2 2 2 4" xfId="3822" xr:uid="{D40C2A98-78EB-422D-B7A5-864E1DCBD09F}"/>
    <cellStyle name="Normal 8 4 2 2 2 3" xfId="2183" xr:uid="{AD06282C-4CCF-4863-A880-4777ED18457F}"/>
    <cellStyle name="Normal 8 4 2 2 2 3 2" xfId="3823" xr:uid="{E215BFF2-68E2-400F-AC53-AB90458FBE9A}"/>
    <cellStyle name="Normal 8 4 2 2 2 3 3" xfId="3824" xr:uid="{E350E799-D87E-4561-AF98-7F49CA1A389C}"/>
    <cellStyle name="Normal 8 4 2 2 2 3 4" xfId="3825" xr:uid="{DB1A53A6-0DA3-42B7-B270-56F2D1BA5E94}"/>
    <cellStyle name="Normal 8 4 2 2 2 4" xfId="3826" xr:uid="{7B32339F-99D5-4075-96EF-4ED18B3B9ED8}"/>
    <cellStyle name="Normal 8 4 2 2 2 5" xfId="3827" xr:uid="{81FB0A62-3C65-48A6-9FDD-3206A35447D8}"/>
    <cellStyle name="Normal 8 4 2 2 2 6" xfId="3828" xr:uid="{33544739-EB2A-492B-BC33-A7CB68F07A6D}"/>
    <cellStyle name="Normal 8 4 2 2 3" xfId="796" xr:uid="{C1E8ACC1-F774-4F39-ACBD-590D85E1E985}"/>
    <cellStyle name="Normal 8 4 2 2 3 2" xfId="2184" xr:uid="{6F1BBBD9-3B82-416D-B61C-02EE161010D6}"/>
    <cellStyle name="Normal 8 4 2 2 3 2 2" xfId="3829" xr:uid="{D66EF444-C231-4983-B54C-31B46E580D62}"/>
    <cellStyle name="Normal 8 4 2 2 3 2 3" xfId="3830" xr:uid="{2D4BF5A0-B97D-4DF2-9848-1F21D0F8E4F8}"/>
    <cellStyle name="Normal 8 4 2 2 3 2 4" xfId="3831" xr:uid="{DA4FF0D8-1E2C-438A-A140-82CB87AEBAD5}"/>
    <cellStyle name="Normal 8 4 2 2 3 3" xfId="3832" xr:uid="{D34083D0-A12B-47D6-B721-4DA4D1132EE0}"/>
    <cellStyle name="Normal 8 4 2 2 3 4" xfId="3833" xr:uid="{9E034472-10FE-4E9F-BC73-83531E3576EB}"/>
    <cellStyle name="Normal 8 4 2 2 3 5" xfId="3834" xr:uid="{52DA4089-8211-48D6-9CF7-AE22C3F5F956}"/>
    <cellStyle name="Normal 8 4 2 2 4" xfId="2185" xr:uid="{3D416CE8-4F37-4029-ABCA-B056BEFDF576}"/>
    <cellStyle name="Normal 8 4 2 2 4 2" xfId="3835" xr:uid="{A2047207-F76B-4C61-B102-B13ED8A3FC5F}"/>
    <cellStyle name="Normal 8 4 2 2 4 3" xfId="3836" xr:uid="{ADCA4B3E-29EE-4FD8-A688-E11021FC63B2}"/>
    <cellStyle name="Normal 8 4 2 2 4 4" xfId="3837" xr:uid="{009102C8-2CD0-4E64-ADA2-298F786AB5CE}"/>
    <cellStyle name="Normal 8 4 2 2 5" xfId="3838" xr:uid="{03DDD8D0-B594-4491-8E0F-BE7533247BA2}"/>
    <cellStyle name="Normal 8 4 2 2 5 2" xfId="3839" xr:uid="{6A115C8B-E03F-49BB-AE89-0E4FEDB9230D}"/>
    <cellStyle name="Normal 8 4 2 2 5 3" xfId="3840" xr:uid="{EFDE0C5C-8983-402B-B8DC-562DEA61D696}"/>
    <cellStyle name="Normal 8 4 2 2 5 4" xfId="3841" xr:uid="{42ABA6E4-59FF-4D1F-BFC6-5E79DE4183DA}"/>
    <cellStyle name="Normal 8 4 2 2 6" xfId="3842" xr:uid="{5C48FE62-323F-4B1B-9F92-D299F9621A12}"/>
    <cellStyle name="Normal 8 4 2 2 7" xfId="3843" xr:uid="{99D3A49A-5525-4146-85C5-3F5207D99ACB}"/>
    <cellStyle name="Normal 8 4 2 2 8" xfId="3844" xr:uid="{CF0F6C9B-5466-4BAA-8F8D-0DF670F634F7}"/>
    <cellStyle name="Normal 8 4 2 3" xfId="797" xr:uid="{1CB31453-9DCA-4A04-B6B5-43F47BF3F18D}"/>
    <cellStyle name="Normal 8 4 2 3 2" xfId="798" xr:uid="{16BAC3F7-B7BE-45D4-ABF1-AD5E59BDB58C}"/>
    <cellStyle name="Normal 8 4 2 3 2 2" xfId="799" xr:uid="{8FA7FBBB-C72D-4EE5-855C-0A5D8D91A931}"/>
    <cellStyle name="Normal 8 4 2 3 2 3" xfId="3845" xr:uid="{DC485BCD-5C8F-4B11-83F3-E9DAE6DA4F88}"/>
    <cellStyle name="Normal 8 4 2 3 2 4" xfId="3846" xr:uid="{6416CBF1-A045-4C5F-ADB4-0F5F14BA8B51}"/>
    <cellStyle name="Normal 8 4 2 3 3" xfId="800" xr:uid="{2FF0B85E-FEDB-44D2-BCF9-4A4318566B65}"/>
    <cellStyle name="Normal 8 4 2 3 3 2" xfId="3847" xr:uid="{9075F42C-8E36-4A52-9342-AC6DD86F09EE}"/>
    <cellStyle name="Normal 8 4 2 3 3 3" xfId="3848" xr:uid="{2D82467C-3AFB-42AB-BA50-275B661F40C3}"/>
    <cellStyle name="Normal 8 4 2 3 3 4" xfId="3849" xr:uid="{9477CE79-FFAD-49B4-8FDA-275A57785330}"/>
    <cellStyle name="Normal 8 4 2 3 4" xfId="3850" xr:uid="{4801039C-A257-42AB-8BD8-EE01D216C2E6}"/>
    <cellStyle name="Normal 8 4 2 3 5" xfId="3851" xr:uid="{E835053C-1812-46AC-B72D-2D56125F3E1F}"/>
    <cellStyle name="Normal 8 4 2 3 6" xfId="3852" xr:uid="{3508F78B-B58F-438D-A047-83801FCAFCA4}"/>
    <cellStyle name="Normal 8 4 2 4" xfId="801" xr:uid="{EF8ED8E4-1BBD-4621-9985-24040DE07054}"/>
    <cellStyle name="Normal 8 4 2 4 2" xfId="802" xr:uid="{207297FA-0E09-4C08-B81A-D0CC09E976B6}"/>
    <cellStyle name="Normal 8 4 2 4 2 2" xfId="3853" xr:uid="{C7AB711B-7C29-4CD8-B4A0-FB0354A157F3}"/>
    <cellStyle name="Normal 8 4 2 4 2 3" xfId="3854" xr:uid="{77EE9ABD-3A6D-4C46-AEAA-2532ED29709D}"/>
    <cellStyle name="Normal 8 4 2 4 2 4" xfId="3855" xr:uid="{D7851F01-4760-42DF-8C8F-3C37CC2500C8}"/>
    <cellStyle name="Normal 8 4 2 4 3" xfId="3856" xr:uid="{5104F095-341D-44C0-B725-C22A9B7FC1FB}"/>
    <cellStyle name="Normal 8 4 2 4 4" xfId="3857" xr:uid="{7E67FED1-F6AB-4B40-8DC3-C143D67E9C55}"/>
    <cellStyle name="Normal 8 4 2 4 5" xfId="3858" xr:uid="{B332BD7A-FB20-49BB-8E00-0F162CFB8BF3}"/>
    <cellStyle name="Normal 8 4 2 5" xfId="803" xr:uid="{B1B59740-202A-46EE-A75B-F756954FD20E}"/>
    <cellStyle name="Normal 8 4 2 5 2" xfId="3859" xr:uid="{2F9149EC-3B88-4D08-BBFD-45A9965CD915}"/>
    <cellStyle name="Normal 8 4 2 5 3" xfId="3860" xr:uid="{09D046B6-5A97-45FA-844C-A9F16C86EBFC}"/>
    <cellStyle name="Normal 8 4 2 5 4" xfId="3861" xr:uid="{6136D254-0CB9-4EC4-9863-459969885E8D}"/>
    <cellStyle name="Normal 8 4 2 6" xfId="3862" xr:uid="{77251BE9-702B-4ADE-8F4E-31A8FDA48D7A}"/>
    <cellStyle name="Normal 8 4 2 6 2" xfId="3863" xr:uid="{D66F3A37-CEEA-4798-983E-2C8D456A9256}"/>
    <cellStyle name="Normal 8 4 2 6 3" xfId="3864" xr:uid="{5AEC0970-F1E6-4BDC-8A6A-FF4750A57F52}"/>
    <cellStyle name="Normal 8 4 2 6 4" xfId="3865" xr:uid="{F66E277E-2880-40CF-B353-D791DD212600}"/>
    <cellStyle name="Normal 8 4 2 7" xfId="3866" xr:uid="{905FB605-D9BA-49C0-BDCF-0E4A5717079D}"/>
    <cellStyle name="Normal 8 4 2 8" xfId="3867" xr:uid="{C8C4F50A-5EDD-42E5-BB33-1B56620E3677}"/>
    <cellStyle name="Normal 8 4 2 9" xfId="3868" xr:uid="{E0E50485-AD80-4AD7-B24E-4883ABDF9833}"/>
    <cellStyle name="Normal 8 4 3" xfId="391" xr:uid="{F7A1B63E-E7D1-4750-90A9-1D71771AFAD3}"/>
    <cellStyle name="Normal 8 4 3 2" xfId="804" xr:uid="{7BC23647-FF93-49BF-AA28-0CFA9A800A02}"/>
    <cellStyle name="Normal 8 4 3 2 2" xfId="805" xr:uid="{3588657C-E37D-461A-9B5B-B84E515B1157}"/>
    <cellStyle name="Normal 8 4 3 2 2 2" xfId="2186" xr:uid="{5796F806-928F-4DA4-8187-2DC49A3F29CC}"/>
    <cellStyle name="Normal 8 4 3 2 2 2 2" xfId="2187" xr:uid="{0D47479E-50C1-4BF0-8BB1-787155C14706}"/>
    <cellStyle name="Normal 8 4 3 2 2 3" xfId="2188" xr:uid="{2D1527A5-2D8C-4194-AD25-FE77FF90BFC8}"/>
    <cellStyle name="Normal 8 4 3 2 2 3 2" xfId="6708" xr:uid="{DC899350-6F89-4256-88AE-9517EE968E13}"/>
    <cellStyle name="Normal 8 4 3 2 2 4" xfId="3869" xr:uid="{1A543923-EB6A-4EF1-93EB-82E59BA749E2}"/>
    <cellStyle name="Normal 8 4 3 2 3" xfId="2189" xr:uid="{6FBCBB1A-0DED-46BD-AA3D-A5876EAB82D9}"/>
    <cellStyle name="Normal 8 4 3 2 3 2" xfId="2190" xr:uid="{892F48BD-D0FA-43AB-BC50-800B3E2A0C33}"/>
    <cellStyle name="Normal 8 4 3 2 3 3" xfId="3870" xr:uid="{9F9E4D33-696E-46AE-898B-6B50058EB2A1}"/>
    <cellStyle name="Normal 8 4 3 2 3 4" xfId="3871" xr:uid="{35BEF674-D067-46CC-BAF3-930D3A63C53B}"/>
    <cellStyle name="Normal 8 4 3 2 4" xfId="2191" xr:uid="{82946A81-F4A4-4702-AF46-719E128E4220}"/>
    <cellStyle name="Normal 8 4 3 2 4 2" xfId="6709" xr:uid="{3D375C2C-5FE4-4388-88C4-CF237A258747}"/>
    <cellStyle name="Normal 8 4 3 2 5" xfId="3872" xr:uid="{BABA9494-472A-458A-A125-1E745E939264}"/>
    <cellStyle name="Normal 8 4 3 2 6" xfId="3873" xr:uid="{EBF658B0-9BD9-4383-BC81-41EF1AEFF23A}"/>
    <cellStyle name="Normal 8 4 3 3" xfId="806" xr:uid="{8E2702D7-FDF8-4885-8578-9F6ED5D8C54D}"/>
    <cellStyle name="Normal 8 4 3 3 2" xfId="2192" xr:uid="{AA97361C-6445-47A6-83D2-32CF5863BE92}"/>
    <cellStyle name="Normal 8 4 3 3 2 2" xfId="2193" xr:uid="{1C371511-A96C-44F0-B101-07DCC9406514}"/>
    <cellStyle name="Normal 8 4 3 3 2 3" xfId="3874" xr:uid="{C05C675D-E7AE-497E-8C6F-147CCBD0C131}"/>
    <cellStyle name="Normal 8 4 3 3 2 4" xfId="3875" xr:uid="{7C3B6D7B-385D-4E9B-B83B-F1BDCE49B234}"/>
    <cellStyle name="Normal 8 4 3 3 3" xfId="2194" xr:uid="{4E74F0B5-FF0D-4B5B-A252-80848B2352F7}"/>
    <cellStyle name="Normal 8 4 3 3 3 2" xfId="6710" xr:uid="{E265AF53-B46A-480A-BB24-661A772A37A2}"/>
    <cellStyle name="Normal 8 4 3 3 4" xfId="3876" xr:uid="{B5321818-9DE1-4FA4-8768-338E146DEF7C}"/>
    <cellStyle name="Normal 8 4 3 3 5" xfId="3877" xr:uid="{A70D7B4C-4A04-4AC3-AEA0-68A3F0A8D15E}"/>
    <cellStyle name="Normal 8 4 3 4" xfId="2195" xr:uid="{50B3AE02-2444-44E4-9D14-DEF6A26CDB35}"/>
    <cellStyle name="Normal 8 4 3 4 2" xfId="2196" xr:uid="{9B87CC43-69F2-4ED5-8BBD-C397AF9ED0A1}"/>
    <cellStyle name="Normal 8 4 3 4 3" xfId="3878" xr:uid="{B9242777-B854-47DB-B7A2-92EAB598B2D1}"/>
    <cellStyle name="Normal 8 4 3 4 4" xfId="3879" xr:uid="{142EC42B-6396-4393-8760-B39EFF79565D}"/>
    <cellStyle name="Normal 8 4 3 5" xfId="2197" xr:uid="{9266EA97-8898-400D-9260-E6A4B3A6995B}"/>
    <cellStyle name="Normal 8 4 3 5 2" xfId="3880" xr:uid="{FD7B6E49-0033-4C3E-8C21-0F10C6F62E22}"/>
    <cellStyle name="Normal 8 4 3 5 3" xfId="3881" xr:uid="{1189D031-27BC-4E95-BD63-0C49E69AEFD6}"/>
    <cellStyle name="Normal 8 4 3 5 4" xfId="3882" xr:uid="{653ACBD2-B8B4-4478-86B7-920EB934D4F9}"/>
    <cellStyle name="Normal 8 4 3 6" xfId="3883" xr:uid="{B66F6C0F-ECD1-4B0E-B00A-BA66855BBDE9}"/>
    <cellStyle name="Normal 8 4 3 7" xfId="3884" xr:uid="{B360E2F6-2508-4D8E-9552-2C536A1E57D2}"/>
    <cellStyle name="Normal 8 4 3 8" xfId="3885" xr:uid="{A4CBBF67-4819-40CB-83C4-283B90696AAA}"/>
    <cellStyle name="Normal 8 4 4" xfId="392" xr:uid="{FF0BC5AB-0534-41F0-9A8B-5AE06DBF4B50}"/>
    <cellStyle name="Normal 8 4 4 2" xfId="807" xr:uid="{23E07ECB-7511-40FC-9F6D-583B5FB2A54C}"/>
    <cellStyle name="Normal 8 4 4 2 2" xfId="808" xr:uid="{B56CA069-7EF0-4172-80F6-539514810E17}"/>
    <cellStyle name="Normal 8 4 4 2 2 2" xfId="2198" xr:uid="{628B299A-D364-44FD-B9E7-96CC8D38644D}"/>
    <cellStyle name="Normal 8 4 4 2 2 3" xfId="3886" xr:uid="{D8236B7E-B288-407A-8C35-4D2DE1336CE9}"/>
    <cellStyle name="Normal 8 4 4 2 2 4" xfId="3887" xr:uid="{8E9F7E0D-11B2-471F-B3EB-738770D34A13}"/>
    <cellStyle name="Normal 8 4 4 2 3" xfId="2199" xr:uid="{C6378D0E-081D-4862-AF38-E4A3050819FA}"/>
    <cellStyle name="Normal 8 4 4 2 3 2" xfId="6711" xr:uid="{0D0E6DD4-1A8C-4644-976D-289D6E4F22CC}"/>
    <cellStyle name="Normal 8 4 4 2 4" xfId="3888" xr:uid="{2D05A3FC-DFBA-48F7-9FD2-76A1DEECC892}"/>
    <cellStyle name="Normal 8 4 4 2 5" xfId="3889" xr:uid="{516F2FFE-2A6E-4F59-9487-4F12CC87A3DE}"/>
    <cellStyle name="Normal 8 4 4 3" xfId="809" xr:uid="{5DB4EE32-079E-4E8D-8867-17557FE07B32}"/>
    <cellStyle name="Normal 8 4 4 3 2" xfId="2200" xr:uid="{E0EAD19A-9B79-4749-AA21-8C7E7F291E32}"/>
    <cellStyle name="Normal 8 4 4 3 3" xfId="3890" xr:uid="{01C50E0B-C27F-4E5E-9A5C-E3E4CB8C3F82}"/>
    <cellStyle name="Normal 8 4 4 3 4" xfId="3891" xr:uid="{CCF4FDA0-0A1F-4A54-BE6F-2081DC341CCE}"/>
    <cellStyle name="Normal 8 4 4 4" xfId="2201" xr:uid="{D83F1591-1987-426E-B8A7-59EDF80176DE}"/>
    <cellStyle name="Normal 8 4 4 4 2" xfId="3892" xr:uid="{E1D60A45-4981-4DFE-94A3-96735A52B6D5}"/>
    <cellStyle name="Normal 8 4 4 4 3" xfId="3893" xr:uid="{778C3907-BDA7-4BC6-A1A7-A9F5CC7853EB}"/>
    <cellStyle name="Normal 8 4 4 4 4" xfId="3894" xr:uid="{C95BAE3E-6B6C-446C-AEB1-57176D9B4D30}"/>
    <cellStyle name="Normal 8 4 4 5" xfId="3895" xr:uid="{098088C7-D165-48C2-9CF9-3C103D7BF5C1}"/>
    <cellStyle name="Normal 8 4 4 6" xfId="3896" xr:uid="{DCE2FDBA-0C85-42B7-92DD-E16D39C0BFDD}"/>
    <cellStyle name="Normal 8 4 4 7" xfId="3897" xr:uid="{DF1E428C-6082-4FD7-B870-3B3A626D7CD4}"/>
    <cellStyle name="Normal 8 4 5" xfId="393" xr:uid="{6DB40823-5B23-4C3D-B058-6C670CD83FDA}"/>
    <cellStyle name="Normal 8 4 5 2" xfId="810" xr:uid="{B1E5C57B-66F0-4466-A8A2-59D77BCE0C9C}"/>
    <cellStyle name="Normal 8 4 5 2 2" xfId="2202" xr:uid="{F08649D8-AA46-4E19-ADD7-7832362D29B4}"/>
    <cellStyle name="Normal 8 4 5 2 3" xfId="3898" xr:uid="{CD3E9B9D-23B4-4B92-B6A5-1EE333EA8B67}"/>
    <cellStyle name="Normal 8 4 5 2 4" xfId="3899" xr:uid="{754748C7-99DB-4A1E-8D0A-6AB6DEF51EC0}"/>
    <cellStyle name="Normal 8 4 5 3" xfId="2203" xr:uid="{331AC6FC-3033-4ACA-803A-D12C454FA8CE}"/>
    <cellStyle name="Normal 8 4 5 3 2" xfId="3900" xr:uid="{AD12110D-9731-4556-A656-84D03CA54E80}"/>
    <cellStyle name="Normal 8 4 5 3 3" xfId="3901" xr:uid="{75F77E7A-70D0-458A-B23B-05FFD715661B}"/>
    <cellStyle name="Normal 8 4 5 3 4" xfId="3902" xr:uid="{044FB156-6762-40EC-A731-B7F7C6552DA6}"/>
    <cellStyle name="Normal 8 4 5 4" xfId="3903" xr:uid="{D9243CEC-B0F0-43BB-961D-5335C4173A1E}"/>
    <cellStyle name="Normal 8 4 5 5" xfId="3904" xr:uid="{24E43CA4-71FB-4712-9084-FBF5E191790A}"/>
    <cellStyle name="Normal 8 4 5 6" xfId="3905" xr:uid="{3ACFD1DA-18CF-4608-AB99-69A5CF34EC70}"/>
    <cellStyle name="Normal 8 4 6" xfId="811" xr:uid="{DED3602B-37CD-4939-AF1F-95DBEFC4EBAD}"/>
    <cellStyle name="Normal 8 4 6 2" xfId="2204" xr:uid="{F75D1349-3500-42F5-9472-9944477EA328}"/>
    <cellStyle name="Normal 8 4 6 2 2" xfId="3906" xr:uid="{5BCDBB3D-5419-4C2E-B102-B7463BD35847}"/>
    <cellStyle name="Normal 8 4 6 2 3" xfId="3907" xr:uid="{2C72D760-8835-4629-9A17-B5249B2133B5}"/>
    <cellStyle name="Normal 8 4 6 2 4" xfId="3908" xr:uid="{E8855CFF-8E4D-407D-8E7F-5B25B00D2EC7}"/>
    <cellStyle name="Normal 8 4 6 3" xfId="3909" xr:uid="{080CF984-AE5B-4470-A7B3-E902A04C2B2D}"/>
    <cellStyle name="Normal 8 4 6 4" xfId="3910" xr:uid="{6898311D-BD1B-4F18-8970-075B491D8370}"/>
    <cellStyle name="Normal 8 4 6 5" xfId="3911" xr:uid="{6FC6AC1A-D215-41B1-AB55-5E0974AC219A}"/>
    <cellStyle name="Normal 8 4 7" xfId="2205" xr:uid="{CDED026C-EE67-4043-BF00-E12B14C7C699}"/>
    <cellStyle name="Normal 8 4 7 2" xfId="3912" xr:uid="{7F5D5391-BA96-49FB-A8B6-EA07CA85D0C2}"/>
    <cellStyle name="Normal 8 4 7 3" xfId="3913" xr:uid="{B0E4C57A-30FF-478D-AD29-5AFB6C1DE9A8}"/>
    <cellStyle name="Normal 8 4 7 4" xfId="3914" xr:uid="{DD5256AE-FFED-4007-87C4-0D728618D3C7}"/>
    <cellStyle name="Normal 8 4 8" xfId="3915" xr:uid="{25DBCF6E-CE01-416F-ACE9-DFC630F8A12D}"/>
    <cellStyle name="Normal 8 4 8 2" xfId="3916" xr:uid="{3D509234-BBA5-4A02-ADFB-54B861FD1281}"/>
    <cellStyle name="Normal 8 4 8 3" xfId="3917" xr:uid="{E9E0C347-8C39-4A5E-8758-C3B5BB136DCB}"/>
    <cellStyle name="Normal 8 4 8 4" xfId="3918" xr:uid="{D1EB8447-07DF-45E8-BFBF-E35F7997DAEB}"/>
    <cellStyle name="Normal 8 4 9" xfId="3919" xr:uid="{C1DCD886-F1B4-477C-BF5C-35677BBF8195}"/>
    <cellStyle name="Normal 8 5" xfId="161" xr:uid="{D7A58905-BBB5-4B8D-8FEE-DA97DB0348D3}"/>
    <cellStyle name="Normal 8 5 2" xfId="162" xr:uid="{DA3E66E1-0674-4E94-AAAF-8CF29DE492FF}"/>
    <cellStyle name="Normal 8 5 2 2" xfId="394" xr:uid="{A1B99D25-8AAC-4765-90E6-9D7888E0DF84}"/>
    <cellStyle name="Normal 8 5 2 2 2" xfId="812" xr:uid="{5F393F84-5DA9-4101-BB08-BDA8CDE459E3}"/>
    <cellStyle name="Normal 8 5 2 2 2 2" xfId="2206" xr:uid="{C940C9E4-A816-4F83-9C14-90470626A1A9}"/>
    <cellStyle name="Normal 8 5 2 2 2 3" xfId="3920" xr:uid="{2FF7F213-2D3F-4030-91DF-8D10B55808A8}"/>
    <cellStyle name="Normal 8 5 2 2 2 4" xfId="3921" xr:uid="{F12FC567-6C92-4AAD-B570-FB06833C72CF}"/>
    <cellStyle name="Normal 8 5 2 2 3" xfId="2207" xr:uid="{06399E88-86B5-49F6-80A1-C1A35CAA76F4}"/>
    <cellStyle name="Normal 8 5 2 2 3 2" xfId="3922" xr:uid="{EF76250E-7776-4391-AEAE-7060E7F734D5}"/>
    <cellStyle name="Normal 8 5 2 2 3 3" xfId="3923" xr:uid="{EEECB9C4-F78B-4738-B1F1-B588EFB17187}"/>
    <cellStyle name="Normal 8 5 2 2 3 4" xfId="3924" xr:uid="{EBF80BCE-C18C-4777-9119-5443B0359B0F}"/>
    <cellStyle name="Normal 8 5 2 2 4" xfId="3925" xr:uid="{A5844C17-3067-496A-B3FA-8C790CE39401}"/>
    <cellStyle name="Normal 8 5 2 2 5" xfId="3926" xr:uid="{50454A96-F8AA-49F2-91D0-8984DA634989}"/>
    <cellStyle name="Normal 8 5 2 2 6" xfId="3927" xr:uid="{8AA63C83-CC67-4F11-9145-B1E29C4F9365}"/>
    <cellStyle name="Normal 8 5 2 3" xfId="813" xr:uid="{E841BACF-F266-497D-A538-0829D5125B58}"/>
    <cellStyle name="Normal 8 5 2 3 2" xfId="2208" xr:uid="{4943678D-7F81-4ADC-99A9-E190AB1E5874}"/>
    <cellStyle name="Normal 8 5 2 3 2 2" xfId="3928" xr:uid="{0F943029-F96F-4993-A7D6-B189FF358DD7}"/>
    <cellStyle name="Normal 8 5 2 3 2 3" xfId="3929" xr:uid="{E51BC14E-D585-4FF4-8865-8ED70FC1CEE6}"/>
    <cellStyle name="Normal 8 5 2 3 2 4" xfId="3930" xr:uid="{54CCE7AD-EFA8-42F4-8F13-C43FF2E46F92}"/>
    <cellStyle name="Normal 8 5 2 3 3" xfId="3931" xr:uid="{DC6E7801-0DEC-447B-9000-800A3B2B8489}"/>
    <cellStyle name="Normal 8 5 2 3 4" xfId="3932" xr:uid="{5494E381-74C7-4DA3-84F3-B50E5B1C939B}"/>
    <cellStyle name="Normal 8 5 2 3 5" xfId="3933" xr:uid="{416407A9-4325-4874-BB4A-A9B2E59259F7}"/>
    <cellStyle name="Normal 8 5 2 4" xfId="2209" xr:uid="{3DC62BAB-E285-4798-B806-EED0C5AE7FB5}"/>
    <cellStyle name="Normal 8 5 2 4 2" xfId="3934" xr:uid="{CE889BF8-3570-4533-B83B-87B65C12B1AA}"/>
    <cellStyle name="Normal 8 5 2 4 3" xfId="3935" xr:uid="{D4B72F6B-9AE3-44C5-B0F5-8E14308C67C9}"/>
    <cellStyle name="Normal 8 5 2 4 4" xfId="3936" xr:uid="{CB4B8CC5-CD6E-4C88-A00D-4BD32A4749AF}"/>
    <cellStyle name="Normal 8 5 2 5" xfId="3937" xr:uid="{FFC36DC0-43A3-4F95-BF0C-12500A993F0F}"/>
    <cellStyle name="Normal 8 5 2 5 2" xfId="3938" xr:uid="{35C386C8-BDBA-4DA7-A75F-C6DFA2E537D7}"/>
    <cellStyle name="Normal 8 5 2 5 3" xfId="3939" xr:uid="{B494EA18-1872-4CE6-8042-EBC50F861DF5}"/>
    <cellStyle name="Normal 8 5 2 5 4" xfId="3940" xr:uid="{DE22D86F-47D9-491F-A59D-DD79AA093584}"/>
    <cellStyle name="Normal 8 5 2 6" xfId="3941" xr:uid="{C0A2E34C-0CC5-444E-9BD5-E842177D272D}"/>
    <cellStyle name="Normal 8 5 2 7" xfId="3942" xr:uid="{360193FF-C4BB-412F-B3F1-C85E06359C4F}"/>
    <cellStyle name="Normal 8 5 2 8" xfId="3943" xr:uid="{F9790EC9-73C3-4366-928C-6A7AAAA6860F}"/>
    <cellStyle name="Normal 8 5 3" xfId="395" xr:uid="{2683F709-9FF0-4147-AD42-29E94E8184F6}"/>
    <cellStyle name="Normal 8 5 3 2" xfId="814" xr:uid="{554167B2-6828-4FBE-BC68-A995D8A239BA}"/>
    <cellStyle name="Normal 8 5 3 2 2" xfId="815" xr:uid="{35AD6981-FDDE-411A-9ABE-493822C7EBB9}"/>
    <cellStyle name="Normal 8 5 3 2 3" xfId="3944" xr:uid="{4C6F2833-7FF4-44E5-AD30-BE30BF059A6B}"/>
    <cellStyle name="Normal 8 5 3 2 4" xfId="3945" xr:uid="{E4DC67D9-6033-4694-A968-B2FC475CB7BD}"/>
    <cellStyle name="Normal 8 5 3 3" xfId="816" xr:uid="{5B21FD81-7567-4FEE-BF2D-EB1170750A35}"/>
    <cellStyle name="Normal 8 5 3 3 2" xfId="3946" xr:uid="{36C33743-B228-4A73-BC9D-ACAA4CCF07FB}"/>
    <cellStyle name="Normal 8 5 3 3 3" xfId="3947" xr:uid="{E536989D-5BBE-45A3-BC19-A8B5C700CFB5}"/>
    <cellStyle name="Normal 8 5 3 3 4" xfId="3948" xr:uid="{5264FFF1-540B-4087-9779-747E3E78AED7}"/>
    <cellStyle name="Normal 8 5 3 4" xfId="3949" xr:uid="{97965F57-2859-42BC-AA65-638F39A12628}"/>
    <cellStyle name="Normal 8 5 3 5" xfId="3950" xr:uid="{8D2DE6BB-30F2-4128-B497-5AF85481EB4F}"/>
    <cellStyle name="Normal 8 5 3 6" xfId="3951" xr:uid="{A4809492-3F32-4578-83F8-440FD061178F}"/>
    <cellStyle name="Normal 8 5 4" xfId="396" xr:uid="{B7E01711-F1F8-4B91-82BB-AF93F5A4CF12}"/>
    <cellStyle name="Normal 8 5 4 2" xfId="817" xr:uid="{129172C2-0556-4301-9623-D307D062808A}"/>
    <cellStyle name="Normal 8 5 4 2 2" xfId="3952" xr:uid="{6656AD41-4772-4A25-8CAD-5F795B956424}"/>
    <cellStyle name="Normal 8 5 4 2 3" xfId="3953" xr:uid="{129E17C1-5976-44A8-AE77-264D628D5900}"/>
    <cellStyle name="Normal 8 5 4 2 4" xfId="3954" xr:uid="{701FFFC8-8B91-4636-AAE5-686CBF271ADA}"/>
    <cellStyle name="Normal 8 5 4 3" xfId="3955" xr:uid="{90719FF1-BD35-4C71-9DFC-1AC751C32ADC}"/>
    <cellStyle name="Normal 8 5 4 4" xfId="3956" xr:uid="{11B5E024-0026-4C3D-959A-4375DA8EB86A}"/>
    <cellStyle name="Normal 8 5 4 5" xfId="3957" xr:uid="{6F16DEA0-8DDF-4670-897F-48583B8E4329}"/>
    <cellStyle name="Normal 8 5 5" xfId="818" xr:uid="{BC096573-A91E-4E25-BD5F-95DED4DC7FFD}"/>
    <cellStyle name="Normal 8 5 5 2" xfId="3958" xr:uid="{F6FA1752-B3DE-41E1-B7D7-048D01582A96}"/>
    <cellStyle name="Normal 8 5 5 3" xfId="3959" xr:uid="{A2C45D93-E3ED-4A34-86C8-523A5051D1E1}"/>
    <cellStyle name="Normal 8 5 5 4" xfId="3960" xr:uid="{04B4B430-B5D8-4BF3-A8D3-8F9B50A49B6F}"/>
    <cellStyle name="Normal 8 5 6" xfId="3961" xr:uid="{54335E15-3BB4-4A9D-A3F3-2175754C449F}"/>
    <cellStyle name="Normal 8 5 6 2" xfId="3962" xr:uid="{3943F3E2-5C72-4A09-AD49-AF217BF029D4}"/>
    <cellStyle name="Normal 8 5 6 3" xfId="3963" xr:uid="{86ADC78A-7A97-421C-B1A0-2587F2C6EA01}"/>
    <cellStyle name="Normal 8 5 6 4" xfId="3964" xr:uid="{BB8649F6-4581-4E7E-9AF2-EA716D7B1926}"/>
    <cellStyle name="Normal 8 5 7" xfId="3965" xr:uid="{0520D708-D3BB-4EB7-8092-24B484CED0AE}"/>
    <cellStyle name="Normal 8 5 8" xfId="3966" xr:uid="{A7CC2764-D8B0-4467-BFB3-1855B1CE4837}"/>
    <cellStyle name="Normal 8 5 9" xfId="3967" xr:uid="{DFAFBF59-4E41-4D26-9C94-6601E1F7B286}"/>
    <cellStyle name="Normal 8 6" xfId="163" xr:uid="{96445AD8-12A4-4C6B-BE98-3E7191B50CBF}"/>
    <cellStyle name="Normal 8 6 2" xfId="397" xr:uid="{64CA6150-1A88-433C-BAB6-F761E9A13376}"/>
    <cellStyle name="Normal 8 6 2 2" xfId="819" xr:uid="{9540D824-B610-441C-A059-03BFD0259F32}"/>
    <cellStyle name="Normal 8 6 2 2 2" xfId="2210" xr:uid="{8A853F8A-3560-4B12-B1AB-DEEF48E128D8}"/>
    <cellStyle name="Normal 8 6 2 2 2 2" xfId="2211" xr:uid="{EA7FC4C0-29DF-4565-B959-48E7CB10FFF3}"/>
    <cellStyle name="Normal 8 6 2 2 3" xfId="2212" xr:uid="{0AC17437-7190-43DA-A9C6-05A3CCC167AF}"/>
    <cellStyle name="Normal 8 6 2 2 3 2" xfId="6712" xr:uid="{75BEB5FC-6F4F-4E47-B7E0-F67C455ED8A7}"/>
    <cellStyle name="Normal 8 6 2 2 4" xfId="3968" xr:uid="{46A34A5B-D5B3-4C65-8CB0-37CBBCF6FE2B}"/>
    <cellStyle name="Normal 8 6 2 3" xfId="2213" xr:uid="{56DB52B1-3CF7-4BA9-9A63-1E2B01075476}"/>
    <cellStyle name="Normal 8 6 2 3 2" xfId="2214" xr:uid="{6C89DB79-B2E8-407D-9610-A5FEB01991E6}"/>
    <cellStyle name="Normal 8 6 2 3 3" xfId="3969" xr:uid="{79D30BB9-0E7B-4BF0-8988-4AFFF9796551}"/>
    <cellStyle name="Normal 8 6 2 3 4" xfId="3970" xr:uid="{8B5706AD-DD6A-4373-9E21-00B12445A86E}"/>
    <cellStyle name="Normal 8 6 2 4" xfId="2215" xr:uid="{F2A68EA9-032C-40E1-BA9E-C1B4631818D7}"/>
    <cellStyle name="Normal 8 6 2 4 2" xfId="6713" xr:uid="{606248E0-32F9-49D5-B670-510CEBCC16B6}"/>
    <cellStyle name="Normal 8 6 2 5" xfId="3971" xr:uid="{D4DFF641-8A36-4123-9E4D-46A6783EB6F9}"/>
    <cellStyle name="Normal 8 6 2 6" xfId="3972" xr:uid="{48FE6F5C-F068-4023-8391-926C677C4A88}"/>
    <cellStyle name="Normal 8 6 3" xfId="820" xr:uid="{A2493539-60BD-48D5-8624-6D18065F2D63}"/>
    <cellStyle name="Normal 8 6 3 2" xfId="2216" xr:uid="{1F219D1A-3DE8-4333-BE7E-D51638B73CE0}"/>
    <cellStyle name="Normal 8 6 3 2 2" xfId="2217" xr:uid="{44760BC6-CE4B-49F0-907C-BFC4586B59D2}"/>
    <cellStyle name="Normal 8 6 3 2 3" xfId="3973" xr:uid="{B3A9CDE4-EBCA-45E2-B74B-27CA07E953B7}"/>
    <cellStyle name="Normal 8 6 3 2 4" xfId="3974" xr:uid="{CF17CC62-16F6-4E46-8EEC-F3F5AE49B068}"/>
    <cellStyle name="Normal 8 6 3 3" xfId="2218" xr:uid="{69F45BB9-B9AB-4F3C-9A12-3C3CAD828F4B}"/>
    <cellStyle name="Normal 8 6 3 3 2" xfId="6714" xr:uid="{F9BA43D3-7A33-4391-9C49-8F2E97922A14}"/>
    <cellStyle name="Normal 8 6 3 4" xfId="3975" xr:uid="{49916DF3-CD12-4070-AD6A-78824D7F9BC6}"/>
    <cellStyle name="Normal 8 6 3 5" xfId="3976" xr:uid="{244C759F-62E9-48AB-B5A8-7FBCC2A2BFCF}"/>
    <cellStyle name="Normal 8 6 4" xfId="2219" xr:uid="{660B3C27-84F8-4859-9FF6-1B00C5DAC8DB}"/>
    <cellStyle name="Normal 8 6 4 2" xfId="2220" xr:uid="{9B981708-C014-48A6-AE0A-AD3E40BEC522}"/>
    <cellStyle name="Normal 8 6 4 3" xfId="3977" xr:uid="{11C8CCF0-F509-47F6-9C1A-2B88ACFA2AB8}"/>
    <cellStyle name="Normal 8 6 4 4" xfId="3978" xr:uid="{951B4B65-502E-49FC-A699-C14CDF714A68}"/>
    <cellStyle name="Normal 8 6 5" xfId="2221" xr:uid="{1C4C387D-5519-4195-858D-1512B3D1521D}"/>
    <cellStyle name="Normal 8 6 5 2" xfId="3979" xr:uid="{E656C10E-57FC-4CF4-B49B-99B92B2D8459}"/>
    <cellStyle name="Normal 8 6 5 3" xfId="3980" xr:uid="{96EB5583-FA4D-4D00-8B20-A6859B9C1B65}"/>
    <cellStyle name="Normal 8 6 5 4" xfId="3981" xr:uid="{72E2E538-4364-4192-A1BA-D854B535DD60}"/>
    <cellStyle name="Normal 8 6 6" xfId="3982" xr:uid="{830370E4-5CBD-4419-BF9F-019E5C543D6B}"/>
    <cellStyle name="Normal 8 6 7" xfId="3983" xr:uid="{D9874B38-EFB1-4A36-A937-11866C0033FB}"/>
    <cellStyle name="Normal 8 6 8" xfId="3984" xr:uid="{0552C5F7-6E01-41D4-879C-C966067B2447}"/>
    <cellStyle name="Normal 8 7" xfId="398" xr:uid="{9CD5E487-F88D-44CD-B870-5C68833B5ECC}"/>
    <cellStyle name="Normal 8 7 2" xfId="821" xr:uid="{282F5AE0-F8FC-43B3-A6F3-016F909952D4}"/>
    <cellStyle name="Normal 8 7 2 2" xfId="822" xr:uid="{968DED17-37B2-44D7-B3F3-9B9DE6EB33E4}"/>
    <cellStyle name="Normal 8 7 2 2 2" xfId="2222" xr:uid="{0D040C41-4A67-4286-8E62-1BF4BCBB7B83}"/>
    <cellStyle name="Normal 8 7 2 2 3" xfId="3985" xr:uid="{B5CF608E-0774-4A69-9A46-82CD5600CB89}"/>
    <cellStyle name="Normal 8 7 2 2 4" xfId="3986" xr:uid="{320B6981-F57B-4432-8500-8287E846E92D}"/>
    <cellStyle name="Normal 8 7 2 3" xfId="2223" xr:uid="{0565FDD8-7469-4771-AF30-8D8B6BD6AFBF}"/>
    <cellStyle name="Normal 8 7 2 3 2" xfId="6715" xr:uid="{D6443845-AE6B-4A16-8232-07C387CDED1F}"/>
    <cellStyle name="Normal 8 7 2 4" xfId="3987" xr:uid="{483472F1-D742-4438-9003-DDA49DFF9E6D}"/>
    <cellStyle name="Normal 8 7 2 5" xfId="3988" xr:uid="{52CD9B3F-3504-437B-A4E2-027B8F91AB73}"/>
    <cellStyle name="Normal 8 7 3" xfId="823" xr:uid="{106C0BCB-4A05-4E13-BC41-213CFF2F40FA}"/>
    <cellStyle name="Normal 8 7 3 2" xfId="2224" xr:uid="{552C9706-9F35-4896-8988-95E2F43CCFAB}"/>
    <cellStyle name="Normal 8 7 3 3" xfId="3989" xr:uid="{2195766F-C4D4-4F01-8347-DD829D6810D9}"/>
    <cellStyle name="Normal 8 7 3 4" xfId="3990" xr:uid="{8360E94E-6312-42C7-9B8E-78394C3EC9B8}"/>
    <cellStyle name="Normal 8 7 4" xfId="2225" xr:uid="{EA586CB2-0050-4192-8F05-7C7482488107}"/>
    <cellStyle name="Normal 8 7 4 2" xfId="3991" xr:uid="{4B46DF50-B177-4325-81AE-14856FF7AAD2}"/>
    <cellStyle name="Normal 8 7 4 3" xfId="3992" xr:uid="{CFADEE22-49FC-4040-92B6-39D54D6CD1BC}"/>
    <cellStyle name="Normal 8 7 4 4" xfId="3993" xr:uid="{597450E8-1259-4EB5-9CC2-3D4C831FE783}"/>
    <cellStyle name="Normal 8 7 5" xfId="3994" xr:uid="{9DD6C995-E682-4BAE-8378-95B84689D122}"/>
    <cellStyle name="Normal 8 7 6" xfId="3995" xr:uid="{46061007-2057-48E6-BC23-E39459A0F094}"/>
    <cellStyle name="Normal 8 7 7" xfId="3996" xr:uid="{D3C3159E-B2B7-4B21-B879-4FFCE74B5D01}"/>
    <cellStyle name="Normal 8 8" xfId="399" xr:uid="{C7F717E8-C0B4-4D8C-A48B-B78D8F30AD7A}"/>
    <cellStyle name="Normal 8 8 2" xfId="824" xr:uid="{48D33982-CDB4-481C-8913-6BC61BC0A534}"/>
    <cellStyle name="Normal 8 8 2 2" xfId="2226" xr:uid="{307AE204-AE83-4FDD-B444-A235304A3A06}"/>
    <cellStyle name="Normal 8 8 2 3" xfId="3997" xr:uid="{DAE4AA6E-03FB-4255-9676-F1E0ECF23158}"/>
    <cellStyle name="Normal 8 8 2 4" xfId="3998" xr:uid="{74BB7702-C3A2-4922-87F3-5BBB26D7953C}"/>
    <cellStyle name="Normal 8 8 3" xfId="2227" xr:uid="{446C26F3-D345-4E86-ADD1-11AED6D4E265}"/>
    <cellStyle name="Normal 8 8 3 2" xfId="3999" xr:uid="{9C5728E8-10DD-4E0F-8E49-6B8F93CCD9C0}"/>
    <cellStyle name="Normal 8 8 3 3" xfId="4000" xr:uid="{AB1CF104-8B75-420C-878B-03A399662A93}"/>
    <cellStyle name="Normal 8 8 3 4" xfId="4001" xr:uid="{B25A2D23-A9FF-4F8E-ACD9-26585F6E545D}"/>
    <cellStyle name="Normal 8 8 4" xfId="4002" xr:uid="{E1B09832-E662-4262-B483-41EC5A89BC17}"/>
    <cellStyle name="Normal 8 8 5" xfId="4003" xr:uid="{4BAF701A-2864-43B3-A70D-0F3B52AE0CFA}"/>
    <cellStyle name="Normal 8 8 6" xfId="4004" xr:uid="{A26ED8EF-5588-49D6-9F13-D12834055498}"/>
    <cellStyle name="Normal 8 9" xfId="400" xr:uid="{DA7E1EBF-60C3-4C38-B03B-63EC9D8ECD33}"/>
    <cellStyle name="Normal 8 9 2" xfId="2228" xr:uid="{0B0B9BA4-1EB6-441A-9F0F-3EE149B1B340}"/>
    <cellStyle name="Normal 8 9 2 2" xfId="4005" xr:uid="{A04C7EE2-A418-468D-A85D-622141E10B3A}"/>
    <cellStyle name="Normal 8 9 2 2 2" xfId="4410" xr:uid="{FC5B3782-DA63-4929-ABDD-975C8CA01C49}"/>
    <cellStyle name="Normal 8 9 2 2 3" xfId="4689" xr:uid="{81C6833E-650D-4E0F-A2B9-85CD05F42EB3}"/>
    <cellStyle name="Normal 8 9 2 3" xfId="4006" xr:uid="{49020AFD-8B64-46E2-B43A-3EC1BBB2A760}"/>
    <cellStyle name="Normal 8 9 2 4" xfId="4007" xr:uid="{D23C2ED1-A345-4F02-A7F0-B1B65AB239E8}"/>
    <cellStyle name="Normal 8 9 3" xfId="4008" xr:uid="{8697AEA0-4C92-4E3E-95F8-5175728E6FD7}"/>
    <cellStyle name="Normal 8 9 3 2" xfId="5347" xr:uid="{A20D8DA2-46E4-4CB8-91E5-56EDBE6ABBC3}"/>
    <cellStyle name="Normal 8 9 4" xfId="4009" xr:uid="{6D79FCC3-FB4B-495F-9DD8-E7FB554DE98A}"/>
    <cellStyle name="Normal 8 9 4 2" xfId="4580" xr:uid="{0920FB0B-08FE-431C-98A3-593A560F0948}"/>
    <cellStyle name="Normal 8 9 4 3" xfId="4690" xr:uid="{978026AA-2B7C-4DD8-A6FD-52C08216492C}"/>
    <cellStyle name="Normal 8 9 4 4" xfId="4609" xr:uid="{77874CE9-D383-40D3-A43E-D0DA21284F73}"/>
    <cellStyle name="Normal 8 9 5" xfId="4010" xr:uid="{C9902173-6495-4FCD-A6AC-5590223C9D34}"/>
    <cellStyle name="Normal 9" xfId="164" xr:uid="{8C1C8C99-054D-43F8-8905-EBCFCD6AE411}"/>
    <cellStyle name="Normal 9 10" xfId="401" xr:uid="{0C63A4E7-DF20-4042-AAAA-BD095A0ED11F}"/>
    <cellStyle name="Normal 9 10 2" xfId="2229" xr:uid="{02D266B7-550E-43B5-87AC-E17D0BB3CFAA}"/>
    <cellStyle name="Normal 9 10 2 2" xfId="4011" xr:uid="{1BAB6AD9-8F49-4D13-A26A-7CD0BE9A6EB2}"/>
    <cellStyle name="Normal 9 10 2 3" xfId="4012" xr:uid="{510A3D5D-997B-48FA-87A1-2A1BB991DA0D}"/>
    <cellStyle name="Normal 9 10 2 4" xfId="4013" xr:uid="{A27351E2-3206-4233-89CE-FF03ACB5A3D3}"/>
    <cellStyle name="Normal 9 10 3" xfId="4014" xr:uid="{05217548-AA98-4375-A108-1DFBFB9E74C4}"/>
    <cellStyle name="Normal 9 10 4" xfId="4015" xr:uid="{8F218670-1A22-46AE-9DEC-F5A41B74DD0E}"/>
    <cellStyle name="Normal 9 10 5" xfId="4016" xr:uid="{518DDA4D-9B63-4481-83DD-9939619BD66C}"/>
    <cellStyle name="Normal 9 11" xfId="2230" xr:uid="{81481381-74E7-44C9-809A-B5D707519F1B}"/>
    <cellStyle name="Normal 9 11 2" xfId="4017" xr:uid="{8BD70BD8-4C8F-4B6B-91DC-8DE093866589}"/>
    <cellStyle name="Normal 9 11 3" xfId="4018" xr:uid="{1D43093A-9C38-4C92-BDF7-90FE1F3A5F52}"/>
    <cellStyle name="Normal 9 11 4" xfId="4019" xr:uid="{F781F6E9-B9CC-4203-B041-B5A3B6584A92}"/>
    <cellStyle name="Normal 9 12" xfId="4020" xr:uid="{767B2136-D1CB-4D7A-A098-562F91ACCD4E}"/>
    <cellStyle name="Normal 9 12 2" xfId="4021" xr:uid="{A0DE9A43-1A25-470A-95E7-90780A82F1D2}"/>
    <cellStyle name="Normal 9 12 3" xfId="4022" xr:uid="{5C98CA30-41CB-4DA0-9969-D4558608FB8D}"/>
    <cellStyle name="Normal 9 12 4" xfId="4023" xr:uid="{8678A21C-8602-4179-A40C-C660BFDF3D82}"/>
    <cellStyle name="Normal 9 13" xfId="4024" xr:uid="{BEC76A5E-5F70-4649-BC8C-472C117CFCC7}"/>
    <cellStyle name="Normal 9 13 2" xfId="4025" xr:uid="{E8885933-BF85-43D4-9E71-3DE3C98E0783}"/>
    <cellStyle name="Normal 9 14" xfId="4026" xr:uid="{5837062C-1AFC-4157-A562-D6BF081514A0}"/>
    <cellStyle name="Normal 9 15" xfId="4027" xr:uid="{9E471D16-E537-473D-9A5D-C1F3568C0768}"/>
    <cellStyle name="Normal 9 16" xfId="4028" xr:uid="{18140C6B-FEF2-43C6-927F-224ECDA6542A}"/>
    <cellStyle name="Normal 9 2" xfId="165" xr:uid="{649CE6CD-8FBC-4885-A40E-1C5B1E1E8E35}"/>
    <cellStyle name="Normal 9 2 2" xfId="402" xr:uid="{7E1C9B3E-4E97-4C69-BE7D-E86DDA21F607}"/>
    <cellStyle name="Normal 9 2 2 2" xfId="4672" xr:uid="{A0F7BD97-8FE1-427A-9DF2-60BBB8128302}"/>
    <cellStyle name="Normal 9 2 2 2 2" xfId="5726" xr:uid="{23A7C6AB-4B28-47F6-88FB-07ACB80F6787}"/>
    <cellStyle name="Normal 9 2 2 3" xfId="5554" xr:uid="{2E0D82A7-B461-4F94-9ACC-C85B37B67E21}"/>
    <cellStyle name="Normal 9 2 3" xfId="4561" xr:uid="{84C94561-3233-44F5-A1A2-6DF7265AE107}"/>
    <cellStyle name="Normal 9 2 3 2" xfId="5441" xr:uid="{6645670A-9778-4479-853D-63AAB7DBA65C}"/>
    <cellStyle name="Normal 9 2 3 2 2" xfId="5786" xr:uid="{96B0686B-1B88-41FD-92FF-878B91E00A60}"/>
    <cellStyle name="Normal 9 2 3 3" xfId="5613" xr:uid="{546AEE1E-8315-4645-95D9-C13AC225E5C2}"/>
    <cellStyle name="Normal 9 2 4" xfId="5393" xr:uid="{E85BBF88-229F-42BC-BC1C-226AFA3D6050}"/>
    <cellStyle name="Normal 9 2 4 2" xfId="5668" xr:uid="{CDDBD2F4-3B27-4FA1-8793-E920BDE9AC9A}"/>
    <cellStyle name="Normal 9 2 5" xfId="5496" xr:uid="{7760357C-B8F6-46B6-AB29-266759938F63}"/>
    <cellStyle name="Normal 9 3" xfId="166" xr:uid="{4C70D8CF-DC72-4A95-887C-C2EA80EEDA0F}"/>
    <cellStyle name="Normal 9 3 10" xfId="4029" xr:uid="{F9A459F2-670B-4EFF-A8EB-C261355C493E}"/>
    <cellStyle name="Normal 9 3 11" xfId="4030" xr:uid="{2316D86C-765E-4584-9266-F990108EAFF0}"/>
    <cellStyle name="Normal 9 3 2" xfId="167" xr:uid="{DF4ECE46-68A9-40BF-B98F-B18E07AEEF4A}"/>
    <cellStyle name="Normal 9 3 2 2" xfId="168" xr:uid="{4BE4B4FE-E7DC-4169-9F0C-B0FA800756C4}"/>
    <cellStyle name="Normal 9 3 2 2 2" xfId="403" xr:uid="{1F5E1480-EEDE-4522-B9BF-CBC2FC856063}"/>
    <cellStyle name="Normal 9 3 2 2 2 2" xfId="825" xr:uid="{D6E85927-1BD6-49F4-A324-FE9CCF1693DE}"/>
    <cellStyle name="Normal 9 3 2 2 2 2 2" xfId="826" xr:uid="{E7F61306-7607-4BA3-8095-3D4D002FE9CE}"/>
    <cellStyle name="Normal 9 3 2 2 2 2 2 2" xfId="2231" xr:uid="{486A47C3-3E71-44C2-B7F7-2399329E776F}"/>
    <cellStyle name="Normal 9 3 2 2 2 2 2 2 2" xfId="2232" xr:uid="{4CC02599-1910-4B5C-B563-6AB962E15109}"/>
    <cellStyle name="Normal 9 3 2 2 2 2 2 3" xfId="2233" xr:uid="{963C674F-DDFD-4C22-A647-A080EC9899C6}"/>
    <cellStyle name="Normal 9 3 2 2 2 2 2 3 2" xfId="6716" xr:uid="{7ACD4DA9-E1D2-4C22-BE0E-1483B41A3376}"/>
    <cellStyle name="Normal 9 3 2 2 2 2 2 4" xfId="6717" xr:uid="{2305A9DA-B60A-4DCC-8735-68C243351058}"/>
    <cellStyle name="Normal 9 3 2 2 2 2 3" xfId="2234" xr:uid="{DD9F0ABF-F2E8-4A86-B90C-023D5F086C05}"/>
    <cellStyle name="Normal 9 3 2 2 2 2 3 2" xfId="2235" xr:uid="{B00CB18D-369E-4F1C-A9AB-D0B30F8D87F5}"/>
    <cellStyle name="Normal 9 3 2 2 2 2 4" xfId="2236" xr:uid="{B4AE2B62-26D0-4158-94A1-5DC2A808BBB4}"/>
    <cellStyle name="Normal 9 3 2 2 2 2 4 2" xfId="6718" xr:uid="{B6CFE46A-BA80-41A9-95DF-AE4C75A6C8D6}"/>
    <cellStyle name="Normal 9 3 2 2 2 2 5" xfId="6719" xr:uid="{A4A2569F-DFBC-4ED5-ABB1-DD50BDFDA889}"/>
    <cellStyle name="Normal 9 3 2 2 2 3" xfId="827" xr:uid="{CE2F0DEF-470C-480A-88FF-15D8C3B88897}"/>
    <cellStyle name="Normal 9 3 2 2 2 3 2" xfId="2237" xr:uid="{FC5BAD3A-D905-466C-8F44-46880D8A4948}"/>
    <cellStyle name="Normal 9 3 2 2 2 3 2 2" xfId="2238" xr:uid="{C39587B1-90A6-4EAA-9498-D10F418B1D2B}"/>
    <cellStyle name="Normal 9 3 2 2 2 3 3" xfId="2239" xr:uid="{F56C650D-1AF1-465D-B9DF-E4A919EDBD84}"/>
    <cellStyle name="Normal 9 3 2 2 2 3 3 2" xfId="6720" xr:uid="{1B3C7582-5174-4927-92D5-7139184E6CFA}"/>
    <cellStyle name="Normal 9 3 2 2 2 3 4" xfId="4031" xr:uid="{0E124B38-C3B6-448B-81A1-3E193783956A}"/>
    <cellStyle name="Normal 9 3 2 2 2 4" xfId="2240" xr:uid="{2C4D5BE8-A6DE-4177-AD94-2EFC74AE2417}"/>
    <cellStyle name="Normal 9 3 2 2 2 4 2" xfId="2241" xr:uid="{2C2D77A0-C9F3-4E2E-A4C4-1839284745F0}"/>
    <cellStyle name="Normal 9 3 2 2 2 5" xfId="2242" xr:uid="{A9AC2A85-A95B-4201-AFA0-7E4F8164220C}"/>
    <cellStyle name="Normal 9 3 2 2 2 5 2" xfId="6721" xr:uid="{9B54C688-E937-4BBF-B456-E0C577A188EF}"/>
    <cellStyle name="Normal 9 3 2 2 2 6" xfId="4032" xr:uid="{F4AD7B5F-202E-4941-9E83-8B5782B63065}"/>
    <cellStyle name="Normal 9 3 2 2 3" xfId="404" xr:uid="{88495C71-BA26-4400-88D1-956ACDB485D2}"/>
    <cellStyle name="Normal 9 3 2 2 3 2" xfId="828" xr:uid="{F790BB54-6FAC-44A6-8313-2FF32A162D7A}"/>
    <cellStyle name="Normal 9 3 2 2 3 2 2" xfId="829" xr:uid="{8210EEC1-9985-4CE4-A90B-4245FD36ADB2}"/>
    <cellStyle name="Normal 9 3 2 2 3 2 2 2" xfId="2243" xr:uid="{A99317A5-CA9A-4BC1-8219-E5D349AC1AB3}"/>
    <cellStyle name="Normal 9 3 2 2 3 2 2 2 2" xfId="2244" xr:uid="{44DA8EE2-82BF-488B-ACFE-76ED85836D28}"/>
    <cellStyle name="Normal 9 3 2 2 3 2 2 3" xfId="2245" xr:uid="{1E685B6F-5777-4772-BC55-699A88C64D45}"/>
    <cellStyle name="Normal 9 3 2 2 3 2 2 3 2" xfId="6722" xr:uid="{707905DB-199D-4AAC-BC92-7FBC5791B3EC}"/>
    <cellStyle name="Normal 9 3 2 2 3 2 2 4" xfId="6723" xr:uid="{4C43BEEE-AD19-4D25-8212-38FBCDB5DBD7}"/>
    <cellStyle name="Normal 9 3 2 2 3 2 3" xfId="2246" xr:uid="{0AFD36C3-B0D0-4732-8180-BFE44FCE7D30}"/>
    <cellStyle name="Normal 9 3 2 2 3 2 3 2" xfId="2247" xr:uid="{60A294B8-8658-4EE0-AC67-14F644AC45D4}"/>
    <cellStyle name="Normal 9 3 2 2 3 2 4" xfId="2248" xr:uid="{2C6F3483-E670-47C7-9841-962E9B6E35A0}"/>
    <cellStyle name="Normal 9 3 2 2 3 2 4 2" xfId="6724" xr:uid="{AA667CBF-DD90-418F-8DA7-2E8F144309A9}"/>
    <cellStyle name="Normal 9 3 2 2 3 2 5" xfId="6725" xr:uid="{A2DDCC02-1A37-42CD-849E-D7C76B787E6F}"/>
    <cellStyle name="Normal 9 3 2 2 3 3" xfId="830" xr:uid="{E5AE3376-767E-40CC-B9F6-8AE8B5CAA04F}"/>
    <cellStyle name="Normal 9 3 2 2 3 3 2" xfId="2249" xr:uid="{EE0B2C0F-2C83-4358-B32F-4318B9A966F6}"/>
    <cellStyle name="Normal 9 3 2 2 3 3 2 2" xfId="2250" xr:uid="{E045D1C9-CCCF-464A-BA8D-750A7159FEB4}"/>
    <cellStyle name="Normal 9 3 2 2 3 3 3" xfId="2251" xr:uid="{2E20BE4C-78C6-4F0D-8ADA-A5C7E4293F34}"/>
    <cellStyle name="Normal 9 3 2 2 3 3 3 2" xfId="6726" xr:uid="{1C43CEA0-8798-4B8D-85E4-059348231917}"/>
    <cellStyle name="Normal 9 3 2 2 3 3 4" xfId="6727" xr:uid="{89D3C7EF-29BF-45D7-BEDF-45557DB0B4FE}"/>
    <cellStyle name="Normal 9 3 2 2 3 4" xfId="2252" xr:uid="{D06E7377-84F6-4B7B-B0C1-A0301F34E30B}"/>
    <cellStyle name="Normal 9 3 2 2 3 4 2" xfId="2253" xr:uid="{2E288EA6-8E86-43E7-95F3-CAF4DFF845B6}"/>
    <cellStyle name="Normal 9 3 2 2 3 5" xfId="2254" xr:uid="{03B5C7A1-F328-4BD4-9868-4A68275B47E3}"/>
    <cellStyle name="Normal 9 3 2 2 3 5 2" xfId="6728" xr:uid="{66EEFE56-379B-4F2B-BB0D-67BFDA9589F0}"/>
    <cellStyle name="Normal 9 3 2 2 3 6" xfId="6729" xr:uid="{8CA369A7-C452-4A25-BC13-93A53FBD54E5}"/>
    <cellStyle name="Normal 9 3 2 2 4" xfId="831" xr:uid="{063DBBBF-CF43-48D3-829A-8511C3328A5F}"/>
    <cellStyle name="Normal 9 3 2 2 4 2" xfId="832" xr:uid="{002D236D-594F-4864-8D44-0837782822C2}"/>
    <cellStyle name="Normal 9 3 2 2 4 2 2" xfId="2255" xr:uid="{4CB03B52-FD62-45A6-B371-2B56CDCAA50F}"/>
    <cellStyle name="Normal 9 3 2 2 4 2 2 2" xfId="2256" xr:uid="{903EC32B-CCC3-4C79-A445-88332B2DC3B1}"/>
    <cellStyle name="Normal 9 3 2 2 4 2 3" xfId="2257" xr:uid="{E54D1AB3-1C80-41DA-8FA7-8FE86897E1E5}"/>
    <cellStyle name="Normal 9 3 2 2 4 2 3 2" xfId="6730" xr:uid="{BA98EEB0-B631-4CAF-9F4D-5614FF107727}"/>
    <cellStyle name="Normal 9 3 2 2 4 2 4" xfId="6731" xr:uid="{0073A7B2-813E-4648-9148-FEE6092155EC}"/>
    <cellStyle name="Normal 9 3 2 2 4 3" xfId="2258" xr:uid="{809A2504-D774-4F26-8DA2-D4EA33B1CF43}"/>
    <cellStyle name="Normal 9 3 2 2 4 3 2" xfId="2259" xr:uid="{EDCF4230-37F6-46E3-AFBC-80F1CF249149}"/>
    <cellStyle name="Normal 9 3 2 2 4 4" xfId="2260" xr:uid="{B3FA43D2-E950-406C-8493-674B2FB38442}"/>
    <cellStyle name="Normal 9 3 2 2 4 4 2" xfId="6732" xr:uid="{BC778103-E72D-4720-B665-2B113F4A0E2D}"/>
    <cellStyle name="Normal 9 3 2 2 4 5" xfId="6733" xr:uid="{E35E6B9E-BAC2-4610-8171-533A5577DC50}"/>
    <cellStyle name="Normal 9 3 2 2 5" xfId="833" xr:uid="{1ECDFFBB-9A35-4D81-B8DF-CCEAE51B3EED}"/>
    <cellStyle name="Normal 9 3 2 2 5 2" xfId="2261" xr:uid="{D7190BA4-0AAC-4CE2-B9EF-C59C875A0D77}"/>
    <cellStyle name="Normal 9 3 2 2 5 2 2" xfId="2262" xr:uid="{0801F1AF-6CA0-4D3A-A12E-8180F758F321}"/>
    <cellStyle name="Normal 9 3 2 2 5 3" xfId="2263" xr:uid="{E73DAC05-E57F-46AE-9BDB-562A896303C5}"/>
    <cellStyle name="Normal 9 3 2 2 5 3 2" xfId="6734" xr:uid="{565AD6B3-64AC-4A0F-A232-35D6165D67EE}"/>
    <cellStyle name="Normal 9 3 2 2 5 4" xfId="4033" xr:uid="{D05239E8-02C0-45DA-BBB2-1E495C315F5A}"/>
    <cellStyle name="Normal 9 3 2 2 6" xfId="2264" xr:uid="{0CC0AB93-4978-4BAC-8E44-573EC5D2E3AD}"/>
    <cellStyle name="Normal 9 3 2 2 6 2" xfId="2265" xr:uid="{8FFCE632-3BF1-47C8-A859-F4ED49BBFB28}"/>
    <cellStyle name="Normal 9 3 2 2 7" xfId="2266" xr:uid="{09076CD4-470E-4113-B285-AD984AD9E36D}"/>
    <cellStyle name="Normal 9 3 2 2 7 2" xfId="6735" xr:uid="{4DFB0483-07FF-4D3D-AD9D-C27D2D71819D}"/>
    <cellStyle name="Normal 9 3 2 2 8" xfId="4034" xr:uid="{879E44BE-0F47-4F3D-902B-BDDF8A472FD5}"/>
    <cellStyle name="Normal 9 3 2 3" xfId="405" xr:uid="{D74C1177-71B5-4325-BD17-E8F65631C2BB}"/>
    <cellStyle name="Normal 9 3 2 3 2" xfId="834" xr:uid="{D1F2FB6B-0BF7-4689-95DB-0F7F7A03EB22}"/>
    <cellStyle name="Normal 9 3 2 3 2 2" xfId="835" xr:uid="{0634AE1B-BB18-40A2-89B5-0312AD81A3B2}"/>
    <cellStyle name="Normal 9 3 2 3 2 2 2" xfId="2267" xr:uid="{BC935973-A642-4068-BC4F-51F965F5C759}"/>
    <cellStyle name="Normal 9 3 2 3 2 2 2 2" xfId="2268" xr:uid="{A1555B8F-D3AF-41B1-B9DB-1B8C2A80B207}"/>
    <cellStyle name="Normal 9 3 2 3 2 2 3" xfId="2269" xr:uid="{22C5B620-7F7D-431C-A067-553AC659E4EF}"/>
    <cellStyle name="Normal 9 3 2 3 2 2 3 2" xfId="6736" xr:uid="{6CA02AD4-6E7F-4C85-A582-D7C3C15CC603}"/>
    <cellStyle name="Normal 9 3 2 3 2 2 4" xfId="6737" xr:uid="{0E1A718E-88F0-4BEF-BD51-BA5920826727}"/>
    <cellStyle name="Normal 9 3 2 3 2 3" xfId="2270" xr:uid="{5886EABE-83D2-4973-93E3-A4FA7A55F6E9}"/>
    <cellStyle name="Normal 9 3 2 3 2 3 2" xfId="2271" xr:uid="{4B0D60FE-CB7D-4868-B16E-44EB37BF1E9F}"/>
    <cellStyle name="Normal 9 3 2 3 2 4" xfId="2272" xr:uid="{C4F9054D-E7CD-4CE1-A42E-D9B2EE058560}"/>
    <cellStyle name="Normal 9 3 2 3 2 4 2" xfId="6738" xr:uid="{473BC1C1-6A18-4A9E-B92E-C20B6B7B1A62}"/>
    <cellStyle name="Normal 9 3 2 3 2 5" xfId="6739" xr:uid="{69312A3C-2C28-4CB6-9F33-5C5B3C6F8FD5}"/>
    <cellStyle name="Normal 9 3 2 3 3" xfId="836" xr:uid="{8FA9EB40-719D-457D-B96D-3A6FB611B1BA}"/>
    <cellStyle name="Normal 9 3 2 3 3 2" xfId="2273" xr:uid="{FA84681C-0024-4B14-95E7-4EF94AEDD40A}"/>
    <cellStyle name="Normal 9 3 2 3 3 2 2" xfId="2274" xr:uid="{9EA0D6AF-0DDE-411F-ABBB-9BB7B0C4B35A}"/>
    <cellStyle name="Normal 9 3 2 3 3 3" xfId="2275" xr:uid="{1B84DEB8-0011-40BB-977D-FD9F6425A5A6}"/>
    <cellStyle name="Normal 9 3 2 3 3 3 2" xfId="6740" xr:uid="{5D3C3554-7B0C-4A56-AD86-9916EA00ABB5}"/>
    <cellStyle name="Normal 9 3 2 3 3 4" xfId="4035" xr:uid="{9D20271E-5EEF-4713-9188-F40A38A77367}"/>
    <cellStyle name="Normal 9 3 2 3 4" xfId="2276" xr:uid="{B670293C-EFB6-4334-9D55-4DC37C2A56D5}"/>
    <cellStyle name="Normal 9 3 2 3 4 2" xfId="2277" xr:uid="{BE9571AC-B548-492F-8F1B-A2D2E73BCD18}"/>
    <cellStyle name="Normal 9 3 2 3 5" xfId="2278" xr:uid="{E3DB6BF4-83BE-465B-B4FD-2C6215806319}"/>
    <cellStyle name="Normal 9 3 2 3 5 2" xfId="6741" xr:uid="{7B8B0243-F348-47C4-8021-4759A0492607}"/>
    <cellStyle name="Normal 9 3 2 3 6" xfId="4036" xr:uid="{96F006E1-D86A-48EB-8827-85802EB0C1EF}"/>
    <cellStyle name="Normal 9 3 2 4" xfId="406" xr:uid="{FC020A01-445A-4216-B050-F129825463AB}"/>
    <cellStyle name="Normal 9 3 2 4 2" xfId="837" xr:uid="{A4878897-A9D1-4DED-8E15-21B8D51FE8C4}"/>
    <cellStyle name="Normal 9 3 2 4 2 2" xfId="838" xr:uid="{9BE6645F-1D19-4DF6-A159-D2FE07D72243}"/>
    <cellStyle name="Normal 9 3 2 4 2 2 2" xfId="2279" xr:uid="{4ED92D1A-A0D6-4613-90C4-BBDCFBD37B57}"/>
    <cellStyle name="Normal 9 3 2 4 2 2 2 2" xfId="2280" xr:uid="{B8467661-0E3E-4A0C-9A9C-1B654794BCCD}"/>
    <cellStyle name="Normal 9 3 2 4 2 2 3" xfId="2281" xr:uid="{E7C90351-3CF3-466F-AF45-A15150100473}"/>
    <cellStyle name="Normal 9 3 2 4 2 2 3 2" xfId="6742" xr:uid="{E2C0DBE7-BDDA-47F5-9339-0098ADF75EFD}"/>
    <cellStyle name="Normal 9 3 2 4 2 2 4" xfId="6743" xr:uid="{EE44CC22-1932-4574-8108-C430B8F5DD12}"/>
    <cellStyle name="Normal 9 3 2 4 2 3" xfId="2282" xr:uid="{8FA0C982-D017-44E2-85B9-4E155018F69C}"/>
    <cellStyle name="Normal 9 3 2 4 2 3 2" xfId="2283" xr:uid="{33559FA4-9AF4-495D-876B-DFB127911BE6}"/>
    <cellStyle name="Normal 9 3 2 4 2 4" xfId="2284" xr:uid="{5002C91E-748F-4CBB-B08F-CB3745D263AF}"/>
    <cellStyle name="Normal 9 3 2 4 2 4 2" xfId="6744" xr:uid="{4FC41A9E-D71C-4555-A647-AFADA390BB51}"/>
    <cellStyle name="Normal 9 3 2 4 2 5" xfId="6745" xr:uid="{BAFE3084-D6D2-46AC-AF63-0C19B2B2AA5E}"/>
    <cellStyle name="Normal 9 3 2 4 3" xfId="839" xr:uid="{19C4D91B-1C24-429B-B65B-90FFA44E1253}"/>
    <cellStyle name="Normal 9 3 2 4 3 2" xfId="2285" xr:uid="{73FDB6C0-8EAB-4346-A760-E6B409206A0C}"/>
    <cellStyle name="Normal 9 3 2 4 3 2 2" xfId="2286" xr:uid="{640E9AC3-7B65-4B6F-971D-0B61B2177631}"/>
    <cellStyle name="Normal 9 3 2 4 3 3" xfId="2287" xr:uid="{765166CB-59C0-4979-AEB2-8F9446EA95CB}"/>
    <cellStyle name="Normal 9 3 2 4 3 3 2" xfId="6746" xr:uid="{00DE42E5-72C9-42BB-9CDF-C591DD9DA7EF}"/>
    <cellStyle name="Normal 9 3 2 4 3 4" xfId="6747" xr:uid="{238BC94F-5CD2-44F2-8B5B-ADBEACE79995}"/>
    <cellStyle name="Normal 9 3 2 4 4" xfId="2288" xr:uid="{1FC8ABF6-F50E-4FBB-AA59-A9CE7C630458}"/>
    <cellStyle name="Normal 9 3 2 4 4 2" xfId="2289" xr:uid="{68606161-950A-417B-AAD1-847B31DA8841}"/>
    <cellStyle name="Normal 9 3 2 4 5" xfId="2290" xr:uid="{88ACCC83-5D87-4D90-804A-45A10E0CBB9A}"/>
    <cellStyle name="Normal 9 3 2 4 5 2" xfId="6748" xr:uid="{D7B972FA-0B7B-48C0-B272-B8D5AC48DE14}"/>
    <cellStyle name="Normal 9 3 2 4 6" xfId="6749" xr:uid="{15A32BA3-E27D-4985-AE8C-6C547FDF4CAA}"/>
    <cellStyle name="Normal 9 3 2 5" xfId="407" xr:uid="{49C19D6E-7A70-426A-8AF9-E4A6F3E334AD}"/>
    <cellStyle name="Normal 9 3 2 5 2" xfId="840" xr:uid="{2F85A723-E970-4CD0-A269-DED17EE30687}"/>
    <cellStyle name="Normal 9 3 2 5 2 2" xfId="2291" xr:uid="{CA6915FB-D032-4285-BA61-D40B32DB0609}"/>
    <cellStyle name="Normal 9 3 2 5 2 2 2" xfId="2292" xr:uid="{6DF1E520-02B1-46E5-BAA5-3F0911410CF3}"/>
    <cellStyle name="Normal 9 3 2 5 2 3" xfId="2293" xr:uid="{13F8A502-4E0B-44DE-9330-D59949072040}"/>
    <cellStyle name="Normal 9 3 2 5 2 3 2" xfId="6750" xr:uid="{5647D258-733F-4B21-8957-54AA62D0B7A7}"/>
    <cellStyle name="Normal 9 3 2 5 2 4" xfId="6751" xr:uid="{EE408B99-83E9-4477-92A3-D79456AB0D39}"/>
    <cellStyle name="Normal 9 3 2 5 3" xfId="2294" xr:uid="{E6D3E151-3C45-4F58-886C-5F41D2B21CDE}"/>
    <cellStyle name="Normal 9 3 2 5 3 2" xfId="2295" xr:uid="{745FBD1D-A0E3-42F0-A01D-42CAC3C59C7F}"/>
    <cellStyle name="Normal 9 3 2 5 4" xfId="2296" xr:uid="{0D58E543-8008-4163-A7F5-F91CFF4E866F}"/>
    <cellStyle name="Normal 9 3 2 5 4 2" xfId="6752" xr:uid="{046E32E6-6D38-459D-B400-DE76D1CAE6D8}"/>
    <cellStyle name="Normal 9 3 2 5 5" xfId="6753" xr:uid="{E335D3E8-AFB9-4D3E-9DA1-C7630E555624}"/>
    <cellStyle name="Normal 9 3 2 6" xfId="841" xr:uid="{801F8EC1-43A5-468E-BCB7-AF4D38DD84C9}"/>
    <cellStyle name="Normal 9 3 2 6 2" xfId="2297" xr:uid="{6B4B1D96-E9CA-4E61-8673-3C3A977FD20B}"/>
    <cellStyle name="Normal 9 3 2 6 2 2" xfId="2298" xr:uid="{BC67D160-8A71-4F53-AD22-1349D39F5B34}"/>
    <cellStyle name="Normal 9 3 2 6 3" xfId="2299" xr:uid="{71E29776-09B7-4066-ACD4-123CC4C5AD83}"/>
    <cellStyle name="Normal 9 3 2 6 3 2" xfId="6754" xr:uid="{63D6D670-9676-40A2-A4A9-A9B616B6FE1A}"/>
    <cellStyle name="Normal 9 3 2 6 4" xfId="4037" xr:uid="{189238E4-8C80-4C04-B015-A688CBE7EDEC}"/>
    <cellStyle name="Normal 9 3 2 7" xfId="2300" xr:uid="{1B15D8BC-062E-41F6-8352-675F62A7403E}"/>
    <cellStyle name="Normal 9 3 2 7 2" xfId="2301" xr:uid="{A53E115D-EA98-4DAF-8EFB-65B513293AAE}"/>
    <cellStyle name="Normal 9 3 2 8" xfId="2302" xr:uid="{DD21CCE5-6BCA-4EA8-9426-1295F9C93525}"/>
    <cellStyle name="Normal 9 3 2 8 2" xfId="6755" xr:uid="{B2FB7167-967B-4108-A4F7-8CC86E1AA92D}"/>
    <cellStyle name="Normal 9 3 2 9" xfId="4038" xr:uid="{DD06F810-B6F7-4736-AA10-2BBC61852CBF}"/>
    <cellStyle name="Normal 9 3 3" xfId="169" xr:uid="{E59E4102-6EAE-4A73-AE47-3DD12532F743}"/>
    <cellStyle name="Normal 9 3 3 2" xfId="170" xr:uid="{3C780229-EDB0-4D3C-BE46-75A3DEC29765}"/>
    <cellStyle name="Normal 9 3 3 2 2" xfId="842" xr:uid="{2F5506D9-1687-4F5C-AD93-D9F19EC4B9B3}"/>
    <cellStyle name="Normal 9 3 3 2 2 2" xfId="843" xr:uid="{483CA85F-B7E4-4574-8FD2-0788990950F4}"/>
    <cellStyle name="Normal 9 3 3 2 2 2 2" xfId="2303" xr:uid="{9C6E5505-F5E4-49DF-88C4-D8C887F2D6AA}"/>
    <cellStyle name="Normal 9 3 3 2 2 2 2 2" xfId="2304" xr:uid="{FC539821-D858-4195-B54D-8F282084AE72}"/>
    <cellStyle name="Normal 9 3 3 2 2 2 3" xfId="2305" xr:uid="{0C680ED7-E7DA-4458-BE68-27A6FEE63F09}"/>
    <cellStyle name="Normal 9 3 3 2 2 2 3 2" xfId="6756" xr:uid="{2CC824F5-3BB4-43AC-AD89-AA85EFAB138A}"/>
    <cellStyle name="Normal 9 3 3 2 2 2 4" xfId="6757" xr:uid="{B93F697A-0829-4702-AF21-B05E79F0619E}"/>
    <cellStyle name="Normal 9 3 3 2 2 3" xfId="2306" xr:uid="{214BC150-097E-4327-839E-AA614A54EE55}"/>
    <cellStyle name="Normal 9 3 3 2 2 3 2" xfId="2307" xr:uid="{3AD96B0F-DCC7-4597-B015-BDAF4036EA2B}"/>
    <cellStyle name="Normal 9 3 3 2 2 4" xfId="2308" xr:uid="{66868D3B-1E0D-4025-A93A-186CB2AD7508}"/>
    <cellStyle name="Normal 9 3 3 2 2 4 2" xfId="6758" xr:uid="{6F2FE159-B07C-4B1A-A941-5FB7FD41B201}"/>
    <cellStyle name="Normal 9 3 3 2 2 5" xfId="6759" xr:uid="{226B5D91-A66A-4C05-923A-89479670EDC0}"/>
    <cellStyle name="Normal 9 3 3 2 3" xfId="844" xr:uid="{3D888021-0F47-46F7-8F28-192D97EF69A7}"/>
    <cellStyle name="Normal 9 3 3 2 3 2" xfId="2309" xr:uid="{8838BF59-78FB-44B7-A6AA-C69B3C1DB23E}"/>
    <cellStyle name="Normal 9 3 3 2 3 2 2" xfId="2310" xr:uid="{29760844-9C58-46FD-87C3-DBE44F2F9C82}"/>
    <cellStyle name="Normal 9 3 3 2 3 3" xfId="2311" xr:uid="{098F981E-EC32-4DA3-85FE-3873F4CE7E77}"/>
    <cellStyle name="Normal 9 3 3 2 3 3 2" xfId="6760" xr:uid="{82FB4565-2CA8-45CA-B622-AA728AE9C781}"/>
    <cellStyle name="Normal 9 3 3 2 3 4" xfId="4039" xr:uid="{5CEEF02B-3AEF-4777-B29C-164C7B122804}"/>
    <cellStyle name="Normal 9 3 3 2 4" xfId="2312" xr:uid="{EB8BC137-4C29-4073-BF39-BF20A8C27B25}"/>
    <cellStyle name="Normal 9 3 3 2 4 2" xfId="2313" xr:uid="{FF22F474-6786-4652-A38F-6C1364021275}"/>
    <cellStyle name="Normal 9 3 3 2 5" xfId="2314" xr:uid="{2590AE6A-8D90-42BB-96DB-D8359E83B039}"/>
    <cellStyle name="Normal 9 3 3 2 5 2" xfId="6761" xr:uid="{0274AF2C-27D4-4765-94D1-F08492B72618}"/>
    <cellStyle name="Normal 9 3 3 2 6" xfId="4040" xr:uid="{0720B7C2-A084-4888-AE36-DF965FBEF53D}"/>
    <cellStyle name="Normal 9 3 3 3" xfId="408" xr:uid="{F1C5F06B-8B95-4265-956C-3708E77772BA}"/>
    <cellStyle name="Normal 9 3 3 3 2" xfId="845" xr:uid="{564DB422-D84B-4AC3-8A7B-9426F93AD0CD}"/>
    <cellStyle name="Normal 9 3 3 3 2 2" xfId="846" xr:uid="{394941F6-904E-4F6D-8232-49C1E8E78575}"/>
    <cellStyle name="Normal 9 3 3 3 2 2 2" xfId="2315" xr:uid="{BA21900D-2079-4212-B5CD-FFC380CEDC49}"/>
    <cellStyle name="Normal 9 3 3 3 2 2 2 2" xfId="2316" xr:uid="{7160332F-455C-47DA-B72F-21B625331667}"/>
    <cellStyle name="Normal 9 3 3 3 2 2 2 2 2" xfId="4765" xr:uid="{C7BDFD36-A243-4EAF-B35C-4797F5BF3140}"/>
    <cellStyle name="Normal 9 3 3 3 2 2 3" xfId="2317" xr:uid="{529F164A-095B-463C-AF71-9759EBD95BDC}"/>
    <cellStyle name="Normal 9 3 3 3 2 2 3 2" xfId="4766" xr:uid="{8F962142-BBD4-479B-A546-4F230057E013}"/>
    <cellStyle name="Normal 9 3 3 3 2 2 3 2 2" xfId="6762" xr:uid="{EA7CA905-CC37-4677-ACBD-FDB104CA5FD6}"/>
    <cellStyle name="Normal 9 3 3 3 2 2 4" xfId="6763" xr:uid="{A17AA0FF-4DA7-464B-983E-61BFBEFD6549}"/>
    <cellStyle name="Normal 9 3 3 3 2 3" xfId="2318" xr:uid="{5E88A932-53F2-4837-9921-CF5A192EE9E1}"/>
    <cellStyle name="Normal 9 3 3 3 2 3 2" xfId="2319" xr:uid="{6A5D1E6F-F66B-4A5C-B365-1BBE056580C3}"/>
    <cellStyle name="Normal 9 3 3 3 2 3 2 2" xfId="4768" xr:uid="{0736B473-BC93-4B73-AE65-5260F0DE36AC}"/>
    <cellStyle name="Normal 9 3 3 3 2 3 3" xfId="4767" xr:uid="{A9ED1BC5-2767-4C75-897C-FEA25A1E4148}"/>
    <cellStyle name="Normal 9 3 3 3 2 4" xfId="2320" xr:uid="{4E55F417-AD3E-4F4B-8E77-4F37747A850B}"/>
    <cellStyle name="Normal 9 3 3 3 2 4 2" xfId="4769" xr:uid="{DA96682D-FC35-4BC1-9BF3-CDE6C75A7DB0}"/>
    <cellStyle name="Normal 9 3 3 3 2 4 2 2" xfId="6764" xr:uid="{CFA8B8C5-8627-41CE-95D5-BBF590AABDB3}"/>
    <cellStyle name="Normal 9 3 3 3 2 5" xfId="6765" xr:uid="{FE705BF7-175E-40E2-9A7D-61CAF24DD6F3}"/>
    <cellStyle name="Normal 9 3 3 3 3" xfId="847" xr:uid="{212A7C51-8560-4F3D-8A31-C1ADB344470D}"/>
    <cellStyle name="Normal 9 3 3 3 3 2" xfId="2321" xr:uid="{7E0B965F-2110-4B66-8E73-D2C1C287E3ED}"/>
    <cellStyle name="Normal 9 3 3 3 3 2 2" xfId="2322" xr:uid="{9B502722-137E-4BE3-94FC-8F45940928FC}"/>
    <cellStyle name="Normal 9 3 3 3 3 2 2 2" xfId="4772" xr:uid="{BC00BACE-C2BF-4F4C-86F9-DEC39EBBA47F}"/>
    <cellStyle name="Normal 9 3 3 3 3 2 3" xfId="4771" xr:uid="{0290904F-10CA-432F-BBB6-F6220830C627}"/>
    <cellStyle name="Normal 9 3 3 3 3 3" xfId="2323" xr:uid="{EE1FD90B-B2BF-47DD-8BF0-831429898115}"/>
    <cellStyle name="Normal 9 3 3 3 3 3 2" xfId="4773" xr:uid="{B1E64BAB-5B1A-4261-AECB-4DBDCAB6DCC2}"/>
    <cellStyle name="Normal 9 3 3 3 3 3 2 2" xfId="6766" xr:uid="{2EB2FCE6-C65E-4521-A656-D07E349AF837}"/>
    <cellStyle name="Normal 9 3 3 3 3 4" xfId="4770" xr:uid="{3FBA91FF-9286-4536-BD8B-CFEDB7F3E8C9}"/>
    <cellStyle name="Normal 9 3 3 3 3 4 2" xfId="6767" xr:uid="{B53EBAD2-F97F-4BBB-81A9-F8B940165CBC}"/>
    <cellStyle name="Normal 9 3 3 3 4" xfId="2324" xr:uid="{6162C9A7-CEA8-4588-A777-E16040834DDD}"/>
    <cellStyle name="Normal 9 3 3 3 4 2" xfId="2325" xr:uid="{D3CB1ED9-D6F8-4FD2-B68B-42EA01CDB502}"/>
    <cellStyle name="Normal 9 3 3 3 4 2 2" xfId="4775" xr:uid="{8679EE0B-2FAD-4E32-B69C-380E6A0139B5}"/>
    <cellStyle name="Normal 9 3 3 3 4 3" xfId="4774" xr:uid="{3A9AEA3E-CC63-4DCF-927E-4F1C82682632}"/>
    <cellStyle name="Normal 9 3 3 3 5" xfId="2326" xr:uid="{63B723CB-C9D2-473D-9B4C-B6F871454BF4}"/>
    <cellStyle name="Normal 9 3 3 3 5 2" xfId="4776" xr:uid="{96678EE6-9639-4DEE-9BB1-86C63BC6EA96}"/>
    <cellStyle name="Normal 9 3 3 3 5 2 2" xfId="6768" xr:uid="{A5DFB435-38F6-4C2D-9C3C-5E721B1CEEC2}"/>
    <cellStyle name="Normal 9 3 3 3 6" xfId="6769" xr:uid="{0CE840E5-5C7D-473D-8A9B-C9224B5A6B71}"/>
    <cellStyle name="Normal 9 3 3 4" xfId="409" xr:uid="{0A637782-A0FD-497B-8390-AC518AAA9A03}"/>
    <cellStyle name="Normal 9 3 3 4 2" xfId="848" xr:uid="{5825D06F-9C69-4D24-B18D-BE230D780B90}"/>
    <cellStyle name="Normal 9 3 3 4 2 2" xfId="2327" xr:uid="{54844BBD-7914-451D-80DD-2F1C3E35E93F}"/>
    <cellStyle name="Normal 9 3 3 4 2 2 2" xfId="2328" xr:uid="{A86B8621-B666-4562-84A6-5D8078A40610}"/>
    <cellStyle name="Normal 9 3 3 4 2 2 2 2" xfId="4780" xr:uid="{65C92902-69F9-414B-8E4F-31FD0017AB41}"/>
    <cellStyle name="Normal 9 3 3 4 2 2 3" xfId="4779" xr:uid="{15FA5022-C910-4B5B-826F-94B1D71F4AB5}"/>
    <cellStyle name="Normal 9 3 3 4 2 3" xfId="2329" xr:uid="{8932742E-EB96-4030-AA8B-19338CBEE526}"/>
    <cellStyle name="Normal 9 3 3 4 2 3 2" xfId="4781" xr:uid="{C6F75B8C-2D64-4194-8183-F516F9F8161A}"/>
    <cellStyle name="Normal 9 3 3 4 2 3 2 2" xfId="6770" xr:uid="{07A240DC-FF74-419A-A232-345E4EE301F0}"/>
    <cellStyle name="Normal 9 3 3 4 2 4" xfId="4778" xr:uid="{0DC03766-2CCA-49AC-98C2-73A9654BD9F9}"/>
    <cellStyle name="Normal 9 3 3 4 2 4 2" xfId="6771" xr:uid="{022B2CC4-C395-4AD3-9EBC-F171C45FDB58}"/>
    <cellStyle name="Normal 9 3 3 4 3" xfId="2330" xr:uid="{092AEA45-CB43-4F8C-9F3B-FB05CCA13058}"/>
    <cellStyle name="Normal 9 3 3 4 3 2" xfId="2331" xr:uid="{4D9DD7E3-FDC4-4D37-9074-7DC7A88579EA}"/>
    <cellStyle name="Normal 9 3 3 4 3 2 2" xfId="4783" xr:uid="{A57DB94E-9DAA-4950-8059-6DC79745870D}"/>
    <cellStyle name="Normal 9 3 3 4 3 3" xfId="4782" xr:uid="{B75872E0-884D-4AEF-B927-3423E39BDF13}"/>
    <cellStyle name="Normal 9 3 3 4 4" xfId="2332" xr:uid="{F170CC64-F3F8-41F8-92AF-0FFC51909BD7}"/>
    <cellStyle name="Normal 9 3 3 4 4 2" xfId="4784" xr:uid="{34A381EE-2487-408C-B8C6-52FA5747BB04}"/>
    <cellStyle name="Normal 9 3 3 4 4 2 2" xfId="6772" xr:uid="{D47C61E2-1FC4-41CD-807A-1EE0B2CC853E}"/>
    <cellStyle name="Normal 9 3 3 4 5" xfId="4777" xr:uid="{64062AB2-3485-4575-B5B2-EE507F3FA0A9}"/>
    <cellStyle name="Normal 9 3 3 4 5 2" xfId="6773" xr:uid="{B14B75E9-AA3A-4E1F-9846-9D003473BD62}"/>
    <cellStyle name="Normal 9 3 3 5" xfId="849" xr:uid="{943AB89F-EDCB-40E5-A56D-F2DD633629EF}"/>
    <cellStyle name="Normal 9 3 3 5 2" xfId="2333" xr:uid="{4A54C0A9-AE6A-4281-9FE4-83C07E7D1874}"/>
    <cellStyle name="Normal 9 3 3 5 2 2" xfId="2334" xr:uid="{2A6169CE-70A5-468B-8160-DD64B8A1D85E}"/>
    <cellStyle name="Normal 9 3 3 5 2 2 2" xfId="4787" xr:uid="{921D0D88-1E7D-416B-9E77-CAAE0EB53CE1}"/>
    <cellStyle name="Normal 9 3 3 5 2 3" xfId="4786" xr:uid="{A2D24641-D460-4BEE-88C7-64A9BB635044}"/>
    <cellStyle name="Normal 9 3 3 5 3" xfId="2335" xr:uid="{64440164-61A7-4A08-ADA6-B2E00BF108CE}"/>
    <cellStyle name="Normal 9 3 3 5 3 2" xfId="4788" xr:uid="{E0BFF89A-0D7D-489F-B311-F94CE78ABD23}"/>
    <cellStyle name="Normal 9 3 3 5 3 2 2" xfId="6774" xr:uid="{9F099C04-69CF-4FE5-9E7A-4E8D33E5EAFB}"/>
    <cellStyle name="Normal 9 3 3 5 4" xfId="4041" xr:uid="{4466BD2C-E332-4030-A01F-F90B4B97EE6F}"/>
    <cellStyle name="Normal 9 3 3 5 4 2" xfId="4789" xr:uid="{30E2587C-5444-4EF9-BADB-CA61CD1B4374}"/>
    <cellStyle name="Normal 9 3 3 5 5" xfId="4785" xr:uid="{8C3AA637-2888-4F03-98AF-062639EACC0A}"/>
    <cellStyle name="Normal 9 3 3 6" xfId="2336" xr:uid="{3F067489-3BE2-45B0-B218-0614572CC210}"/>
    <cellStyle name="Normal 9 3 3 6 2" xfId="2337" xr:uid="{42EE2C44-02DE-4178-B428-FCD61597454B}"/>
    <cellStyle name="Normal 9 3 3 6 2 2" xfId="4791" xr:uid="{6B66F38F-621D-4DBC-831F-C32FB1CF3274}"/>
    <cellStyle name="Normal 9 3 3 6 3" xfId="4790" xr:uid="{B88B534D-458A-4622-AD7F-00BCCEB66293}"/>
    <cellStyle name="Normal 9 3 3 7" xfId="2338" xr:uid="{27DC734E-5AD2-4805-8306-EDFD45FCBC89}"/>
    <cellStyle name="Normal 9 3 3 7 2" xfId="4792" xr:uid="{92D11D3A-C626-4780-97CD-F23751020879}"/>
    <cellStyle name="Normal 9 3 3 7 2 2" xfId="6775" xr:uid="{F7D4E3CE-E8C1-4CBE-9C74-F5CCE098E4D6}"/>
    <cellStyle name="Normal 9 3 3 8" xfId="4042" xr:uid="{99463542-19A8-4FC1-A70B-6F58F4075B3F}"/>
    <cellStyle name="Normal 9 3 3 8 2" xfId="4793" xr:uid="{C13325B8-CD26-4AC4-AA90-A4F0CBB7465B}"/>
    <cellStyle name="Normal 9 3 4" xfId="171" xr:uid="{63BBB0A6-D134-4665-BB6A-20AE139F43CB}"/>
    <cellStyle name="Normal 9 3 4 2" xfId="450" xr:uid="{AA68E245-4921-4DCC-BD95-85A3E9DB4B67}"/>
    <cellStyle name="Normal 9 3 4 2 2" xfId="850" xr:uid="{3909D536-00EF-4C86-B195-817BC51A6950}"/>
    <cellStyle name="Normal 9 3 4 2 2 2" xfId="2339" xr:uid="{B20415A9-3A08-48B2-B616-E37239E0233F}"/>
    <cellStyle name="Normal 9 3 4 2 2 2 2" xfId="2340" xr:uid="{6FA7DFDE-DA2B-475F-936B-4537394EEB0D}"/>
    <cellStyle name="Normal 9 3 4 2 2 2 2 2" xfId="4798" xr:uid="{526695A8-DB9E-4E6A-A028-ADF7C65190B0}"/>
    <cellStyle name="Normal 9 3 4 2 2 2 3" xfId="4797" xr:uid="{E95C4995-AB2F-414F-89F0-E25CEF84D214}"/>
    <cellStyle name="Normal 9 3 4 2 2 3" xfId="2341" xr:uid="{81087F04-3C13-47DC-8478-602A8642FF1C}"/>
    <cellStyle name="Normal 9 3 4 2 2 3 2" xfId="4799" xr:uid="{15E94307-5CAD-45B2-8825-43C21951116F}"/>
    <cellStyle name="Normal 9 3 4 2 2 3 2 2" xfId="6776" xr:uid="{061C7B3F-CDAC-4825-B133-661FA379AA2C}"/>
    <cellStyle name="Normal 9 3 4 2 2 4" xfId="4043" xr:uid="{2E123BD6-9598-4160-A34E-30710A84A495}"/>
    <cellStyle name="Normal 9 3 4 2 2 4 2" xfId="4800" xr:uid="{7977DF48-EE5C-4374-8C36-0B4EF18322FF}"/>
    <cellStyle name="Normal 9 3 4 2 2 5" xfId="4796" xr:uid="{F7522F48-D7D4-42B7-A25B-2F2082F50773}"/>
    <cellStyle name="Normal 9 3 4 2 3" xfId="2342" xr:uid="{A006361D-068A-4FFE-A5CB-DD5CCE0A13FE}"/>
    <cellStyle name="Normal 9 3 4 2 3 2" xfId="2343" xr:uid="{BFD25BA0-7F34-4AC7-943E-7D0E0FE732DC}"/>
    <cellStyle name="Normal 9 3 4 2 3 2 2" xfId="4802" xr:uid="{73D21BDB-AEB8-44F7-9CF7-1A9435776A94}"/>
    <cellStyle name="Normal 9 3 4 2 3 3" xfId="4801" xr:uid="{F57F9DE0-C5CF-4184-B7BD-D3F4B5F50095}"/>
    <cellStyle name="Normal 9 3 4 2 4" xfId="2344" xr:uid="{5C04A410-3A7C-4576-8EC8-C866BD00B81F}"/>
    <cellStyle name="Normal 9 3 4 2 4 2" xfId="4803" xr:uid="{53EC3C4D-7D4F-4253-ABB8-83B5EC8D1A70}"/>
    <cellStyle name="Normal 9 3 4 2 4 2 2" xfId="6777" xr:uid="{FF215AE9-7B06-45F0-9942-BC76F61B9875}"/>
    <cellStyle name="Normal 9 3 4 2 5" xfId="4044" xr:uid="{7A3F60E7-CD1E-42EB-B94F-2AD968A68AAC}"/>
    <cellStyle name="Normal 9 3 4 2 5 2" xfId="4804" xr:uid="{37C7B9AF-1D83-4A16-83D3-38D888B17C54}"/>
    <cellStyle name="Normal 9 3 4 2 6" xfId="4795" xr:uid="{ACECA557-C524-47E3-972B-9137721757E2}"/>
    <cellStyle name="Normal 9 3 4 3" xfId="851" xr:uid="{CAA4F480-BF8E-4640-BD88-90709B6FC048}"/>
    <cellStyle name="Normal 9 3 4 3 2" xfId="2345" xr:uid="{D43FD4B9-EF55-4B17-8F8C-6C09D38BC8F8}"/>
    <cellStyle name="Normal 9 3 4 3 2 2" xfId="2346" xr:uid="{54506A05-6AA8-48B5-8EDF-D6A3C275D672}"/>
    <cellStyle name="Normal 9 3 4 3 2 2 2" xfId="4807" xr:uid="{638A2B18-A11B-4EF4-A07D-DDB43A329ACF}"/>
    <cellStyle name="Normal 9 3 4 3 2 3" xfId="4806" xr:uid="{0E4029C0-15F6-4C3E-A6D5-E66443B2B00B}"/>
    <cellStyle name="Normal 9 3 4 3 3" xfId="2347" xr:uid="{B2444325-D3E2-4B9F-AB96-78C18B1892EE}"/>
    <cellStyle name="Normal 9 3 4 3 3 2" xfId="4808" xr:uid="{0D2A2D7C-E2BF-44BA-B880-5F939B292623}"/>
    <cellStyle name="Normal 9 3 4 3 3 2 2" xfId="6778" xr:uid="{6B2D8FA4-725B-4B63-95E9-2A9B93010589}"/>
    <cellStyle name="Normal 9 3 4 3 4" xfId="4045" xr:uid="{BE02EC2A-911F-4E42-BB76-6520316D03D3}"/>
    <cellStyle name="Normal 9 3 4 3 4 2" xfId="4809" xr:uid="{736758BE-AE0D-477F-9085-121D024BF970}"/>
    <cellStyle name="Normal 9 3 4 3 5" xfId="4805" xr:uid="{AD0F2091-6C51-45CD-AAF3-EF7DE249A6DB}"/>
    <cellStyle name="Normal 9 3 4 4" xfId="2348" xr:uid="{5C90CC4D-F25A-4D79-A5FF-54979D9C652E}"/>
    <cellStyle name="Normal 9 3 4 4 2" xfId="2349" xr:uid="{5C190FFC-BBE9-4C3F-A004-2A5EF116C1E7}"/>
    <cellStyle name="Normal 9 3 4 4 2 2" xfId="4811" xr:uid="{4AF69BA3-29D3-4880-8D47-02CC0C801EED}"/>
    <cellStyle name="Normal 9 3 4 4 3" xfId="4046" xr:uid="{D4C3B21A-6E53-4529-831F-8877D46188C3}"/>
    <cellStyle name="Normal 9 3 4 4 3 2" xfId="4812" xr:uid="{F3B2CABB-FA6B-4902-9D3E-D4A2EDD8A2D0}"/>
    <cellStyle name="Normal 9 3 4 4 4" xfId="4047" xr:uid="{58CD51B5-A72C-4676-A911-2B76F5F06969}"/>
    <cellStyle name="Normal 9 3 4 4 4 2" xfId="4813" xr:uid="{D5FA1266-6273-452D-8EC5-4C4B5DFA58B7}"/>
    <cellStyle name="Normal 9 3 4 4 5" xfId="4810" xr:uid="{A84A111D-02A6-44ED-A598-DAAFA2FFA945}"/>
    <cellStyle name="Normal 9 3 4 5" xfId="2350" xr:uid="{D8D2018A-A1E5-4F8F-8DC3-970132B676CC}"/>
    <cellStyle name="Normal 9 3 4 5 2" xfId="4814" xr:uid="{AB6B4AD3-D702-4E30-AE47-119B1505E320}"/>
    <cellStyle name="Normal 9 3 4 5 2 2" xfId="6779" xr:uid="{263C5217-CA93-411A-82A5-DEAF14B5AEFA}"/>
    <cellStyle name="Normal 9 3 4 6" xfId="4048" xr:uid="{BD477EAD-2350-47DF-8166-FA9D8DC2D777}"/>
    <cellStyle name="Normal 9 3 4 6 2" xfId="4815" xr:uid="{4DFEC70C-76CC-4E6D-ACDB-04FC9E3B9F7E}"/>
    <cellStyle name="Normal 9 3 4 7" xfId="4049" xr:uid="{9414CD5F-BCA6-4515-A569-1965296A11F8}"/>
    <cellStyle name="Normal 9 3 4 7 2" xfId="4816" xr:uid="{FBF18621-9ADD-4C04-89C5-890173AD686E}"/>
    <cellStyle name="Normal 9 3 4 8" xfId="4794" xr:uid="{5DADCF3A-7DB3-48B4-9959-232D241A0287}"/>
    <cellStyle name="Normal 9 3 5" xfId="410" xr:uid="{BAEA90E9-4968-4E90-A0B1-8253332AD817}"/>
    <cellStyle name="Normal 9 3 5 2" xfId="852" xr:uid="{01EA9722-22AD-4517-9C49-D46D85115014}"/>
    <cellStyle name="Normal 9 3 5 2 2" xfId="853" xr:uid="{0EA8C7BC-55E1-42B2-BA6B-DF9D918A7566}"/>
    <cellStyle name="Normal 9 3 5 2 2 2" xfId="2351" xr:uid="{68ED5BBE-AFEC-44AD-89FB-B649C8F92E98}"/>
    <cellStyle name="Normal 9 3 5 2 2 2 2" xfId="2352" xr:uid="{476C231B-5B4B-4CA5-BDD3-5B21E6DA7B89}"/>
    <cellStyle name="Normal 9 3 5 2 2 2 2 2" xfId="4821" xr:uid="{13A11BEB-16D6-4318-BAF1-973D320D5C6A}"/>
    <cellStyle name="Normal 9 3 5 2 2 2 3" xfId="4820" xr:uid="{6B34E40E-0CCF-4982-8BFA-A84EED1DC375}"/>
    <cellStyle name="Normal 9 3 5 2 2 3" xfId="2353" xr:uid="{3F9969E9-4601-4380-8339-F1AFAD5FDF11}"/>
    <cellStyle name="Normal 9 3 5 2 2 3 2" xfId="4822" xr:uid="{F6061229-0214-464E-BEF0-AD09B2F6A06E}"/>
    <cellStyle name="Normal 9 3 5 2 2 3 2 2" xfId="6780" xr:uid="{49D7D456-8E70-4474-A546-2D67B6C707AD}"/>
    <cellStyle name="Normal 9 3 5 2 2 4" xfId="4819" xr:uid="{6BE8C2EE-AB5A-4EC8-AC8F-84024952D080}"/>
    <cellStyle name="Normal 9 3 5 2 2 4 2" xfId="6781" xr:uid="{7016C6F0-E56B-4370-82FA-B16902A50481}"/>
    <cellStyle name="Normal 9 3 5 2 3" xfId="2354" xr:uid="{2C83055D-1667-443E-ACCD-E33E0447BA52}"/>
    <cellStyle name="Normal 9 3 5 2 3 2" xfId="2355" xr:uid="{DC41E10F-8C45-4DCC-BB1C-E798D07551A6}"/>
    <cellStyle name="Normal 9 3 5 2 3 2 2" xfId="4824" xr:uid="{A2AD1CF7-2C3B-41C0-9986-EA2F923AA6A2}"/>
    <cellStyle name="Normal 9 3 5 2 3 3" xfId="4823" xr:uid="{2E79EDBA-E83C-40A9-B0EF-39D5EF892DB0}"/>
    <cellStyle name="Normal 9 3 5 2 4" xfId="2356" xr:uid="{121C0451-830A-4FCD-8F35-FEC038A79DA5}"/>
    <cellStyle name="Normal 9 3 5 2 4 2" xfId="4825" xr:uid="{D9FB1BD9-3A21-428D-A65A-23727BC6EC5A}"/>
    <cellStyle name="Normal 9 3 5 2 4 2 2" xfId="6782" xr:uid="{6212AA35-97A9-4CAC-95B3-A5207B6873BA}"/>
    <cellStyle name="Normal 9 3 5 2 5" xfId="4818" xr:uid="{107CC620-9415-4193-9B51-2BDF5169648B}"/>
    <cellStyle name="Normal 9 3 5 2 5 2" xfId="6783" xr:uid="{A9723971-F819-42C4-A078-74E37BF34526}"/>
    <cellStyle name="Normal 9 3 5 3" xfId="854" xr:uid="{C5F20043-6F14-4C39-BDAD-3B1C7F8CBC58}"/>
    <cellStyle name="Normal 9 3 5 3 2" xfId="2357" xr:uid="{E9930E54-DED8-445D-9CB5-355A80AC4EB6}"/>
    <cellStyle name="Normal 9 3 5 3 2 2" xfId="2358" xr:uid="{A91E3FDF-C4AF-4B2F-81E5-7FFB03DCE41B}"/>
    <cellStyle name="Normal 9 3 5 3 2 2 2" xfId="4828" xr:uid="{8FF11395-A15C-4249-AFFA-6AAFC1C60616}"/>
    <cellStyle name="Normal 9 3 5 3 2 3" xfId="4827" xr:uid="{BD03E811-D5DC-4E0C-98C1-3D9051EC205F}"/>
    <cellStyle name="Normal 9 3 5 3 3" xfId="2359" xr:uid="{D10B2240-97A5-465B-9FDC-8D3B6F1AE8FB}"/>
    <cellStyle name="Normal 9 3 5 3 3 2" xfId="4829" xr:uid="{EE042759-EAA2-4A81-8E9F-AE84C28E50DC}"/>
    <cellStyle name="Normal 9 3 5 3 3 2 2" xfId="6784" xr:uid="{E8E9ED90-3015-481A-A1A5-A63BED2EB170}"/>
    <cellStyle name="Normal 9 3 5 3 4" xfId="4050" xr:uid="{184996AA-77F1-4476-AD0C-C88D9B60D13F}"/>
    <cellStyle name="Normal 9 3 5 3 4 2" xfId="4830" xr:uid="{57DD10D3-AE94-41C7-9FDB-FE4492C59096}"/>
    <cellStyle name="Normal 9 3 5 3 5" xfId="4826" xr:uid="{C112DDC2-6002-4284-99F7-1A9837995889}"/>
    <cellStyle name="Normal 9 3 5 4" xfId="2360" xr:uid="{3B480382-2387-415F-82B7-55496C8EB712}"/>
    <cellStyle name="Normal 9 3 5 4 2" xfId="2361" xr:uid="{814C1D72-503A-4E0E-80D7-07BFEAFC361C}"/>
    <cellStyle name="Normal 9 3 5 4 2 2" xfId="4832" xr:uid="{ACACD10E-EDDA-483B-9670-AB8302E9BFF8}"/>
    <cellStyle name="Normal 9 3 5 4 3" xfId="4831" xr:uid="{8242D80B-87AB-40F8-8C4A-53DF359D6A5C}"/>
    <cellStyle name="Normal 9 3 5 5" xfId="2362" xr:uid="{877E6C30-7EB3-4D8C-A9F4-73174B310233}"/>
    <cellStyle name="Normal 9 3 5 5 2" xfId="4833" xr:uid="{311F299D-6420-4749-AD50-40DC00D2AC88}"/>
    <cellStyle name="Normal 9 3 5 5 2 2" xfId="6785" xr:uid="{440DF0FA-B665-4698-9580-FF67F4DF4E4E}"/>
    <cellStyle name="Normal 9 3 5 6" xfId="4051" xr:uid="{6DCF6EB4-D91E-4F8A-81F6-C9F75E2CF90A}"/>
    <cellStyle name="Normal 9 3 5 6 2" xfId="4834" xr:uid="{272DED29-2D9F-4C9B-8EB5-3A69CEFBEBA7}"/>
    <cellStyle name="Normal 9 3 5 7" xfId="4817" xr:uid="{56CBB086-7F55-4816-A762-B18472574C13}"/>
    <cellStyle name="Normal 9 3 6" xfId="411" xr:uid="{311CC9CF-37DF-4F13-AB96-FAF9530BC8E4}"/>
    <cellStyle name="Normal 9 3 6 2" xfId="855" xr:uid="{18326C52-6E8E-48AD-AB4F-EACA2107C792}"/>
    <cellStyle name="Normal 9 3 6 2 2" xfId="2363" xr:uid="{1D0CF585-3053-44F9-89B2-B00D410A0D68}"/>
    <cellStyle name="Normal 9 3 6 2 2 2" xfId="2364" xr:uid="{EDB181D9-415D-449D-B185-0AB8F16CF32B}"/>
    <cellStyle name="Normal 9 3 6 2 2 2 2" xfId="4838" xr:uid="{6155EB48-5880-4625-A178-9E43026F6ABC}"/>
    <cellStyle name="Normal 9 3 6 2 2 3" xfId="4837" xr:uid="{92344E99-2BF8-4F13-AC0C-8B2E22047A59}"/>
    <cellStyle name="Normal 9 3 6 2 3" xfId="2365" xr:uid="{029FF1C8-F0A2-48DA-9816-A3915CD73375}"/>
    <cellStyle name="Normal 9 3 6 2 3 2" xfId="4839" xr:uid="{D87DF6DD-321C-4B47-ACC0-1CFFCC49B0F6}"/>
    <cellStyle name="Normal 9 3 6 2 3 2 2" xfId="6786" xr:uid="{79E64ECC-9E8A-4800-80C1-1CCF1DE30DBB}"/>
    <cellStyle name="Normal 9 3 6 2 4" xfId="4052" xr:uid="{8F805A9B-6E19-4715-B463-E8A3AE74B19F}"/>
    <cellStyle name="Normal 9 3 6 2 4 2" xfId="4840" xr:uid="{B6CD6A56-E96F-4DDE-911E-0E61A4C6E2E8}"/>
    <cellStyle name="Normal 9 3 6 2 5" xfId="4836" xr:uid="{A9A68DDD-4FC5-4215-8A79-9F6B3178281B}"/>
    <cellStyle name="Normal 9 3 6 3" xfId="2366" xr:uid="{E155E06D-AF88-434E-97AC-CEF64926F550}"/>
    <cellStyle name="Normal 9 3 6 3 2" xfId="2367" xr:uid="{63AEB142-9976-4205-AFC7-7340D3779A4E}"/>
    <cellStyle name="Normal 9 3 6 3 2 2" xfId="4842" xr:uid="{8BE3B27A-55A3-4D24-81F5-DB8815D05450}"/>
    <cellStyle name="Normal 9 3 6 3 3" xfId="4841" xr:uid="{F5E2C386-BD47-40A2-B136-F84C9943C3BE}"/>
    <cellStyle name="Normal 9 3 6 4" xfId="2368" xr:uid="{3F94D159-223C-4181-992A-EAD702963C7E}"/>
    <cellStyle name="Normal 9 3 6 4 2" xfId="4843" xr:uid="{FD56EB3B-FC63-4859-B645-EAE02FF83D9A}"/>
    <cellStyle name="Normal 9 3 6 4 2 2" xfId="6787" xr:uid="{C9D7F74A-88F0-4479-8544-EEFFD98206A7}"/>
    <cellStyle name="Normal 9 3 6 5" xfId="4053" xr:uid="{BB300F16-7464-4388-900F-3819F5819151}"/>
    <cellStyle name="Normal 9 3 6 5 2" xfId="4844" xr:uid="{FAD79C98-58E4-402A-B78A-05769C0F888D}"/>
    <cellStyle name="Normal 9 3 6 6" xfId="4835" xr:uid="{7098B097-641D-45EE-9B20-0BA5A83634A3}"/>
    <cellStyle name="Normal 9 3 7" xfId="856" xr:uid="{2B125AF8-79C4-4805-AED2-B070F6BA67A0}"/>
    <cellStyle name="Normal 9 3 7 2" xfId="2369" xr:uid="{8FC5272D-145A-41BE-8A54-AC8ACB67DB50}"/>
    <cellStyle name="Normal 9 3 7 2 2" xfId="2370" xr:uid="{613E439E-19A6-41F6-954E-1E9638769BC4}"/>
    <cellStyle name="Normal 9 3 7 2 2 2" xfId="4847" xr:uid="{330AB5E6-9A61-4794-825E-F7576941DA5F}"/>
    <cellStyle name="Normal 9 3 7 2 3" xfId="4846" xr:uid="{8D2406E7-39DC-4A6B-90A2-2279B58B9507}"/>
    <cellStyle name="Normal 9 3 7 3" xfId="2371" xr:uid="{75E7A382-44D9-4435-9D64-30F38F015796}"/>
    <cellStyle name="Normal 9 3 7 3 2" xfId="4848" xr:uid="{68EAA491-1F67-4837-B226-C557F88B211E}"/>
    <cellStyle name="Normal 9 3 7 3 2 2" xfId="6788" xr:uid="{4A5D2A59-FBEE-4E2B-A8F9-F822B3884AF7}"/>
    <cellStyle name="Normal 9 3 7 4" xfId="4054" xr:uid="{C69971B0-16CC-4568-AF2C-A2DF18312D9C}"/>
    <cellStyle name="Normal 9 3 7 4 2" xfId="4849" xr:uid="{8839DE3D-BE6A-4C97-B500-6C5048084505}"/>
    <cellStyle name="Normal 9 3 7 5" xfId="4845" xr:uid="{368626CC-3D4C-4D5B-AEF1-55BDD15B3B9A}"/>
    <cellStyle name="Normal 9 3 8" xfId="2372" xr:uid="{2F159114-7D51-413E-BE49-F108095F44A4}"/>
    <cellStyle name="Normal 9 3 8 2" xfId="2373" xr:uid="{CA08B500-666A-441C-8618-9A6E68D2C415}"/>
    <cellStyle name="Normal 9 3 8 2 2" xfId="4851" xr:uid="{B45E9E8C-EEAC-4EFD-93B0-01B1662C9124}"/>
    <cellStyle name="Normal 9 3 8 3" xfId="4055" xr:uid="{D3F585CE-1BE1-40EF-BF02-443900684E76}"/>
    <cellStyle name="Normal 9 3 8 3 2" xfId="4852" xr:uid="{8C68A29A-D231-4CD1-A876-DCE21F5CAB62}"/>
    <cellStyle name="Normal 9 3 8 4" xfId="4056" xr:uid="{9CD4A5BA-D277-43BC-A4DB-AC094DE591D8}"/>
    <cellStyle name="Normal 9 3 8 4 2" xfId="4853" xr:uid="{852D6722-5C80-44E3-8BCF-6ADF29353CF5}"/>
    <cellStyle name="Normal 9 3 8 5" xfId="4850" xr:uid="{BA524CB7-9D4B-48FF-B6D9-C7631A26FD32}"/>
    <cellStyle name="Normal 9 3 9" xfId="2374" xr:uid="{7EF92ECC-FD31-48A5-AACC-F5CB9D16C07C}"/>
    <cellStyle name="Normal 9 3 9 2" xfId="4854" xr:uid="{525FD936-73BC-48EB-9E6C-D0E5A68E07F1}"/>
    <cellStyle name="Normal 9 3 9 2 2" xfId="6789" xr:uid="{DA96FB14-E04A-4E57-B4A9-2AAC95C8032B}"/>
    <cellStyle name="Normal 9 4" xfId="172" xr:uid="{152C20E2-37BE-4D7F-A439-7A67E22F0B8E}"/>
    <cellStyle name="Normal 9 4 10" xfId="4057" xr:uid="{AC9F593C-E8A7-42EB-95B9-BB2A394BD34C}"/>
    <cellStyle name="Normal 9 4 10 2" xfId="4856" xr:uid="{E9BC11CB-8894-4BD7-B619-AFA9CD6D63B7}"/>
    <cellStyle name="Normal 9 4 11" xfId="4058" xr:uid="{39E563DB-C50D-4250-9DB7-6A5EF7290E66}"/>
    <cellStyle name="Normal 9 4 11 2" xfId="4857" xr:uid="{699E6148-5B2C-4FE6-ADA4-0A01317E25F3}"/>
    <cellStyle name="Normal 9 4 12" xfId="4855" xr:uid="{A38B5646-E890-4EB1-BF0A-812BE462819C}"/>
    <cellStyle name="Normal 9 4 2" xfId="173" xr:uid="{F84A624B-A61E-485B-9A37-1CE253AFE310}"/>
    <cellStyle name="Normal 9 4 2 10" xfId="4858" xr:uid="{D2F786EB-65AA-4DC4-BA4B-84AE81B0B0C6}"/>
    <cellStyle name="Normal 9 4 2 2" xfId="174" xr:uid="{DB25550C-3ADA-45D3-B6D2-93D8912E8ABB}"/>
    <cellStyle name="Normal 9 4 2 2 2" xfId="412" xr:uid="{6F1D9E7F-9AE7-4A96-98DE-3A232F84A2F1}"/>
    <cellStyle name="Normal 9 4 2 2 2 2" xfId="857" xr:uid="{E5F1410E-F052-445B-BAC5-583C66F8E896}"/>
    <cellStyle name="Normal 9 4 2 2 2 2 2" xfId="2375" xr:uid="{2F7795AB-B775-4F88-A186-9C8407D5AA16}"/>
    <cellStyle name="Normal 9 4 2 2 2 2 2 2" xfId="2376" xr:uid="{31C0FB22-BCAD-4EEF-8E20-F165806D1E7A}"/>
    <cellStyle name="Normal 9 4 2 2 2 2 2 2 2" xfId="4863" xr:uid="{E63C3EA3-4D42-48FC-9B7A-5F2C85DCF6FB}"/>
    <cellStyle name="Normal 9 4 2 2 2 2 2 3" xfId="4862" xr:uid="{A94D68E1-8897-4107-9A49-F2CDE2C3E391}"/>
    <cellStyle name="Normal 9 4 2 2 2 2 3" xfId="2377" xr:uid="{D808FD25-C6F4-491F-B52C-DE3EBE12F663}"/>
    <cellStyle name="Normal 9 4 2 2 2 2 3 2" xfId="4864" xr:uid="{39F5E068-3A9A-4DE7-8678-25302F91CDFD}"/>
    <cellStyle name="Normal 9 4 2 2 2 2 3 2 2" xfId="6790" xr:uid="{D9A1BE79-ECF1-45A2-B510-3D04E6B74CFE}"/>
    <cellStyle name="Normal 9 4 2 2 2 2 4" xfId="4059" xr:uid="{383DDECE-AFB8-475A-8B72-735D6773B1A7}"/>
    <cellStyle name="Normal 9 4 2 2 2 2 4 2" xfId="4865" xr:uid="{683E6011-EF56-42E6-ADAE-35030C123F74}"/>
    <cellStyle name="Normal 9 4 2 2 2 2 5" xfId="4861" xr:uid="{097B2FB8-6DA8-47AF-9F25-1D132BC45658}"/>
    <cellStyle name="Normal 9 4 2 2 2 3" xfId="2378" xr:uid="{07343D64-F5FA-4D01-A783-C773E99DB07B}"/>
    <cellStyle name="Normal 9 4 2 2 2 3 2" xfId="2379" xr:uid="{FCB06733-AB0B-4BF2-9E5A-0D9CB06F564F}"/>
    <cellStyle name="Normal 9 4 2 2 2 3 2 2" xfId="4867" xr:uid="{5D0659BD-5129-41AD-84EA-AC1986D6D8A1}"/>
    <cellStyle name="Normal 9 4 2 2 2 3 3" xfId="4060" xr:uid="{C0FE793B-2CCD-4EF5-86A7-0A373E4DF5F7}"/>
    <cellStyle name="Normal 9 4 2 2 2 3 3 2" xfId="4868" xr:uid="{B92E2041-1033-4E99-8181-5643504C0A08}"/>
    <cellStyle name="Normal 9 4 2 2 2 3 4" xfId="4061" xr:uid="{34FCED78-387E-4A42-BC83-CF95C3E82387}"/>
    <cellStyle name="Normal 9 4 2 2 2 3 4 2" xfId="4869" xr:uid="{A7E2B925-D824-48A7-AAEC-8EDCF76657ED}"/>
    <cellStyle name="Normal 9 4 2 2 2 3 5" xfId="4866" xr:uid="{37A6EBCC-E0B1-45F4-AAA0-E20DF12AB181}"/>
    <cellStyle name="Normal 9 4 2 2 2 4" xfId="2380" xr:uid="{79E212A1-FC34-4732-BF9E-F7A710CF5032}"/>
    <cellStyle name="Normal 9 4 2 2 2 4 2" xfId="4870" xr:uid="{CBF25AC9-EEBD-48E8-B8C7-FC17DAF0B3EA}"/>
    <cellStyle name="Normal 9 4 2 2 2 4 2 2" xfId="6791" xr:uid="{AF02872A-A8A2-4A55-BD45-014791A899F6}"/>
    <cellStyle name="Normal 9 4 2 2 2 5" xfId="4062" xr:uid="{73EF634D-4B0F-450C-80BD-27FA4F26AC29}"/>
    <cellStyle name="Normal 9 4 2 2 2 5 2" xfId="4871" xr:uid="{ACA9A443-B468-4B99-93D8-4D283C632584}"/>
    <cellStyle name="Normal 9 4 2 2 2 6" xfId="4063" xr:uid="{43C31CEA-689B-4E3A-A09A-D0B2656B8CBF}"/>
    <cellStyle name="Normal 9 4 2 2 2 6 2" xfId="4872" xr:uid="{A7AB2F7B-8C05-4054-9141-7B4F34D8DDF1}"/>
    <cellStyle name="Normal 9 4 2 2 2 7" xfId="4860" xr:uid="{FB241E30-9CBF-4C38-8C59-C93686B58FB3}"/>
    <cellStyle name="Normal 9 4 2 2 3" xfId="858" xr:uid="{22E13E87-93E1-4FF0-89AC-29D637C8B76E}"/>
    <cellStyle name="Normal 9 4 2 2 3 2" xfId="2381" xr:uid="{03C2EF07-F929-4ECC-836D-02405534F8B5}"/>
    <cellStyle name="Normal 9 4 2 2 3 2 2" xfId="2382" xr:uid="{565B93A0-55B0-479B-BF79-0BD5DD98C181}"/>
    <cellStyle name="Normal 9 4 2 2 3 2 2 2" xfId="4875" xr:uid="{1440C208-CC5A-4A3C-A5EB-A39D2C4A5745}"/>
    <cellStyle name="Normal 9 4 2 2 3 2 3" xfId="4064" xr:uid="{92D28EEF-145E-4101-826F-C206ACC49151}"/>
    <cellStyle name="Normal 9 4 2 2 3 2 3 2" xfId="4876" xr:uid="{48211249-6ADA-4FEC-A1C4-EA77AD97EC03}"/>
    <cellStyle name="Normal 9 4 2 2 3 2 4" xfId="4065" xr:uid="{238BCD36-DEB9-4748-817B-8DCAE61C374D}"/>
    <cellStyle name="Normal 9 4 2 2 3 2 4 2" xfId="4877" xr:uid="{BBE41AEA-D641-40E0-B5C3-72115AB116D1}"/>
    <cellStyle name="Normal 9 4 2 2 3 2 5" xfId="4874" xr:uid="{19CAA8CF-3310-4CE4-B223-D836F4A8E82E}"/>
    <cellStyle name="Normal 9 4 2 2 3 3" xfId="2383" xr:uid="{F04EEBC2-7422-4F8B-986F-821EFB0400DD}"/>
    <cellStyle name="Normal 9 4 2 2 3 3 2" xfId="4878" xr:uid="{128C9CA1-8B55-492A-B01D-927559C065ED}"/>
    <cellStyle name="Normal 9 4 2 2 3 3 2 2" xfId="6792" xr:uid="{409344B9-83C9-437E-BAE2-07DA5D7B2295}"/>
    <cellStyle name="Normal 9 4 2 2 3 4" xfId="4066" xr:uid="{BEE2A59B-FB4A-4975-BD47-1E065DFE4F31}"/>
    <cellStyle name="Normal 9 4 2 2 3 4 2" xfId="4879" xr:uid="{0BEE03E8-40D0-4880-9AC1-279F8C54607B}"/>
    <cellStyle name="Normal 9 4 2 2 3 5" xfId="4067" xr:uid="{D83ECDF1-AF9B-4E1F-ADB7-EE29CFB95BE3}"/>
    <cellStyle name="Normal 9 4 2 2 3 5 2" xfId="4880" xr:uid="{B9F61195-EFE9-49C5-B004-C62F21C0C25D}"/>
    <cellStyle name="Normal 9 4 2 2 3 6" xfId="4873" xr:uid="{2AD68B98-8CE1-4A3D-9A26-B5DDF8D7B7CE}"/>
    <cellStyle name="Normal 9 4 2 2 4" xfId="2384" xr:uid="{5F57FD1B-A664-4AF1-B88A-1D893B3D119B}"/>
    <cellStyle name="Normal 9 4 2 2 4 2" xfId="2385" xr:uid="{21DF4E72-2C5E-425B-B07B-E554A8849695}"/>
    <cellStyle name="Normal 9 4 2 2 4 2 2" xfId="4882" xr:uid="{8F7280BD-5AD5-422D-88BE-C45F4373729F}"/>
    <cellStyle name="Normal 9 4 2 2 4 3" xfId="4068" xr:uid="{CB07D5FC-DF26-458E-A226-9B7FF07D4606}"/>
    <cellStyle name="Normal 9 4 2 2 4 3 2" xfId="4883" xr:uid="{85685C02-BC13-44FC-BA5D-61227C098394}"/>
    <cellStyle name="Normal 9 4 2 2 4 4" xfId="4069" xr:uid="{A9F8CE5A-BE1B-4BD5-A32C-C5ACC5F18E07}"/>
    <cellStyle name="Normal 9 4 2 2 4 4 2" xfId="4884" xr:uid="{7ECEE2B4-4CA9-4D3E-9ADA-E522DBDCCF06}"/>
    <cellStyle name="Normal 9 4 2 2 4 5" xfId="4881" xr:uid="{22CB65B4-1CC6-45D1-99FA-F29759B8E4C3}"/>
    <cellStyle name="Normal 9 4 2 2 5" xfId="2386" xr:uid="{E08D3ED1-E5E4-4295-8B88-E2C520B0856F}"/>
    <cellStyle name="Normal 9 4 2 2 5 2" xfId="4070" xr:uid="{5B8A88D5-602A-47BD-9DD9-CF82DAF51E72}"/>
    <cellStyle name="Normal 9 4 2 2 5 2 2" xfId="4886" xr:uid="{89237327-2F79-430A-9214-3F68630992A8}"/>
    <cellStyle name="Normal 9 4 2 2 5 3" xfId="4071" xr:uid="{2B12ACFD-5B76-4686-A542-D73D7A47D4E9}"/>
    <cellStyle name="Normal 9 4 2 2 5 3 2" xfId="4887" xr:uid="{7220E119-E717-4E44-A700-E20C6287E20E}"/>
    <cellStyle name="Normal 9 4 2 2 5 4" xfId="4072" xr:uid="{4CB561BE-BE4B-4CBC-A88F-39A785A58D5F}"/>
    <cellStyle name="Normal 9 4 2 2 5 4 2" xfId="4888" xr:uid="{00AB253C-16F8-4DF9-8B0A-705F9E373601}"/>
    <cellStyle name="Normal 9 4 2 2 5 5" xfId="4885" xr:uid="{0C0C8E37-5E68-4BF0-88F2-97EBC5A560BF}"/>
    <cellStyle name="Normal 9 4 2 2 6" xfId="4073" xr:uid="{63EC6D2A-A283-4987-828E-0D8FC2730DD1}"/>
    <cellStyle name="Normal 9 4 2 2 6 2" xfId="4889" xr:uid="{73295072-26BB-4E05-99A4-1522B2A85B73}"/>
    <cellStyle name="Normal 9 4 2 2 7" xfId="4074" xr:uid="{6965FF86-82D6-4485-B9F0-29CD0F7F9490}"/>
    <cellStyle name="Normal 9 4 2 2 7 2" xfId="4890" xr:uid="{B0CC7E59-BFD8-4D44-BAB0-F03F9E48CD8B}"/>
    <cellStyle name="Normal 9 4 2 2 8" xfId="4075" xr:uid="{F9F403D9-40B8-49F6-AC42-21BD2D32BD71}"/>
    <cellStyle name="Normal 9 4 2 2 8 2" xfId="4891" xr:uid="{FFD505F1-33FB-4450-AC93-60D7246D5930}"/>
    <cellStyle name="Normal 9 4 2 2 9" xfId="4859" xr:uid="{DBA76215-F88C-4B3B-920C-2C4AC6946810}"/>
    <cellStyle name="Normal 9 4 2 3" xfId="413" xr:uid="{12B10DD9-8A4B-49D3-83C1-3357F1B80000}"/>
    <cellStyle name="Normal 9 4 2 3 2" xfId="859" xr:uid="{9036E40A-40B6-4F4B-8272-8088222553AC}"/>
    <cellStyle name="Normal 9 4 2 3 2 2" xfId="860" xr:uid="{30343DCD-70D7-4A14-B6FB-75DABD607E60}"/>
    <cellStyle name="Normal 9 4 2 3 2 2 2" xfId="2387" xr:uid="{4A6E34C1-D340-42A0-9046-CD324BD6BB2D}"/>
    <cellStyle name="Normal 9 4 2 3 2 2 2 2" xfId="2388" xr:uid="{3B469CD3-E1DA-4721-9D62-5377FEB4690B}"/>
    <cellStyle name="Normal 9 4 2 3 2 2 2 2 2" xfId="4896" xr:uid="{478CCFB9-F772-4A66-9061-C5F215DE48DC}"/>
    <cellStyle name="Normal 9 4 2 3 2 2 2 3" xfId="4895" xr:uid="{0CC0E660-2E10-4BAD-A3DC-EC9B908A1FE3}"/>
    <cellStyle name="Normal 9 4 2 3 2 2 3" xfId="2389" xr:uid="{40844172-B784-4D61-A08A-FE3DA8B48331}"/>
    <cellStyle name="Normal 9 4 2 3 2 2 3 2" xfId="4897" xr:uid="{E3692DB4-7CCC-444B-B178-70371B16E708}"/>
    <cellStyle name="Normal 9 4 2 3 2 2 3 2 2" xfId="6793" xr:uid="{662F9A8B-1987-4741-845A-CD80544B38D2}"/>
    <cellStyle name="Normal 9 4 2 3 2 2 4" xfId="4894" xr:uid="{8FBA72FA-2E60-4108-873D-916B7740CFAA}"/>
    <cellStyle name="Normal 9 4 2 3 2 2 4 2" xfId="6794" xr:uid="{D6D10D14-59EE-45EE-A05F-C8C623DB0691}"/>
    <cellStyle name="Normal 9 4 2 3 2 3" xfId="2390" xr:uid="{86BC9480-AD02-44D3-8652-06AAC5BFF6A7}"/>
    <cellStyle name="Normal 9 4 2 3 2 3 2" xfId="2391" xr:uid="{80759438-77F8-4B85-9348-7044D899F301}"/>
    <cellStyle name="Normal 9 4 2 3 2 3 2 2" xfId="4899" xr:uid="{3F7D6BE7-6FAE-4524-9B4F-D5C79FF9452F}"/>
    <cellStyle name="Normal 9 4 2 3 2 3 3" xfId="4898" xr:uid="{C9E2DE19-8202-41B0-A31D-5ABC2523DC7B}"/>
    <cellStyle name="Normal 9 4 2 3 2 4" xfId="2392" xr:uid="{372DBD2C-114A-4810-8509-10C6BFA1ACBD}"/>
    <cellStyle name="Normal 9 4 2 3 2 4 2" xfId="4900" xr:uid="{0C2D9DE3-3914-4FE0-B540-FDBD9455D551}"/>
    <cellStyle name="Normal 9 4 2 3 2 4 2 2" xfId="6795" xr:uid="{1EE3A352-83A7-4BF1-AD29-B3482390DF50}"/>
    <cellStyle name="Normal 9 4 2 3 2 5" xfId="4893" xr:uid="{F0D3B22A-854F-477E-B815-CFFCCC48AAF8}"/>
    <cellStyle name="Normal 9 4 2 3 2 5 2" xfId="6796" xr:uid="{F6CA11CC-AD6A-4BAF-A717-A4CCFE182559}"/>
    <cellStyle name="Normal 9 4 2 3 3" xfId="861" xr:uid="{75AC01E2-32F0-47DA-A0DD-004D2DDD6C27}"/>
    <cellStyle name="Normal 9 4 2 3 3 2" xfId="2393" xr:uid="{7770802C-D625-4DA9-A571-D2E7E4248587}"/>
    <cellStyle name="Normal 9 4 2 3 3 2 2" xfId="2394" xr:uid="{638FF1A1-52FB-4042-9B59-7E4E06EE4ACF}"/>
    <cellStyle name="Normal 9 4 2 3 3 2 2 2" xfId="4903" xr:uid="{B9B197F8-7836-4919-9751-69B264408BCB}"/>
    <cellStyle name="Normal 9 4 2 3 3 2 3" xfId="4902" xr:uid="{AEC71876-6772-40FA-BEA1-FA4C46BA3532}"/>
    <cellStyle name="Normal 9 4 2 3 3 3" xfId="2395" xr:uid="{6334BAF6-C447-4E38-9AD2-A08396ACB6A1}"/>
    <cellStyle name="Normal 9 4 2 3 3 3 2" xfId="4904" xr:uid="{BBBB25F5-FFDF-4B81-9091-C065B2514977}"/>
    <cellStyle name="Normal 9 4 2 3 3 3 2 2" xfId="6797" xr:uid="{62669F45-6677-4DD8-AC02-098A5618C0FB}"/>
    <cellStyle name="Normal 9 4 2 3 3 4" xfId="4076" xr:uid="{1414E3B3-19CC-4ED5-81B9-68C6BD5526A6}"/>
    <cellStyle name="Normal 9 4 2 3 3 4 2" xfId="4905" xr:uid="{364D4B10-F175-4DFA-9235-E597A84845D8}"/>
    <cellStyle name="Normal 9 4 2 3 3 5" xfId="4901" xr:uid="{C5C31D62-ABC2-49D7-B760-41C8CA2FF84F}"/>
    <cellStyle name="Normal 9 4 2 3 4" xfId="2396" xr:uid="{6754314A-7E15-48B6-A8C7-FDC5D4DA1E6D}"/>
    <cellStyle name="Normal 9 4 2 3 4 2" xfId="2397" xr:uid="{D9507559-536D-4716-8FBE-BB5E9D2F3313}"/>
    <cellStyle name="Normal 9 4 2 3 4 2 2" xfId="4907" xr:uid="{59A44250-C982-400E-8092-4ADEEFD82571}"/>
    <cellStyle name="Normal 9 4 2 3 4 3" xfId="4906" xr:uid="{6ACDF402-70E9-4600-96BD-9F0D3E7DB4A1}"/>
    <cellStyle name="Normal 9 4 2 3 5" xfId="2398" xr:uid="{6463AB7F-8ECE-4E94-BE08-6F2D550C7F4B}"/>
    <cellStyle name="Normal 9 4 2 3 5 2" xfId="4908" xr:uid="{AC6C407E-0AF8-48D3-A445-E93862E3F732}"/>
    <cellStyle name="Normal 9 4 2 3 5 2 2" xfId="6798" xr:uid="{10C2369C-76CF-48DB-86DA-04C89EFA7EA3}"/>
    <cellStyle name="Normal 9 4 2 3 6" xfId="4077" xr:uid="{338DD508-AE42-4259-8D9A-75F5595632AB}"/>
    <cellStyle name="Normal 9 4 2 3 6 2" xfId="4909" xr:uid="{991A6958-467C-4B45-ABDE-EDA4CB412F96}"/>
    <cellStyle name="Normal 9 4 2 3 7" xfId="4892" xr:uid="{9CD23D70-8FC9-4617-8295-DEB0E49242D6}"/>
    <cellStyle name="Normal 9 4 2 4" xfId="414" xr:uid="{0B04C9B1-AE69-48F7-85A2-733171B3EBF4}"/>
    <cellStyle name="Normal 9 4 2 4 2" xfId="862" xr:uid="{812F6BDA-69FA-4F61-A334-8E79082A0DFA}"/>
    <cellStyle name="Normal 9 4 2 4 2 2" xfId="2399" xr:uid="{FB7F7477-65E8-47EF-AE16-D39982C175A6}"/>
    <cellStyle name="Normal 9 4 2 4 2 2 2" xfId="2400" xr:uid="{E28E8898-860D-49F7-BB36-BD35C147EA99}"/>
    <cellStyle name="Normal 9 4 2 4 2 2 2 2" xfId="4913" xr:uid="{336EF25B-9AC9-4BFA-9CD1-5179BF1E8CF5}"/>
    <cellStyle name="Normal 9 4 2 4 2 2 3" xfId="4912" xr:uid="{37E12179-940D-4D95-8645-0C715C719355}"/>
    <cellStyle name="Normal 9 4 2 4 2 3" xfId="2401" xr:uid="{DB0F31B2-C33D-46DC-B6EB-B2D353F5F089}"/>
    <cellStyle name="Normal 9 4 2 4 2 3 2" xfId="4914" xr:uid="{50FDF118-7D3D-41F2-82F4-AA1B43FCD3EE}"/>
    <cellStyle name="Normal 9 4 2 4 2 3 2 2" xfId="6799" xr:uid="{34D5BDCC-6D6B-4BF2-9256-9165FB30908B}"/>
    <cellStyle name="Normal 9 4 2 4 2 4" xfId="4078" xr:uid="{3F229552-1FE8-4DEC-B36B-9078B31440AC}"/>
    <cellStyle name="Normal 9 4 2 4 2 4 2" xfId="4915" xr:uid="{80B41A45-37FD-45A8-B5D9-AAEA8FE230B2}"/>
    <cellStyle name="Normal 9 4 2 4 2 5" xfId="4911" xr:uid="{E5BA435A-3871-4BDB-9881-58530CDC437E}"/>
    <cellStyle name="Normal 9 4 2 4 3" xfId="2402" xr:uid="{9ED0065A-E25F-4BFF-87C3-7D9CC52753D9}"/>
    <cellStyle name="Normal 9 4 2 4 3 2" xfId="2403" xr:uid="{DA5A4377-E2C1-4A52-ACB0-C4888C60DB0E}"/>
    <cellStyle name="Normal 9 4 2 4 3 2 2" xfId="4917" xr:uid="{5FD8AEA3-A860-4134-A276-600079D5E47F}"/>
    <cellStyle name="Normal 9 4 2 4 3 3" xfId="4916" xr:uid="{ACEE634F-1159-4B92-8549-097D0CE22613}"/>
    <cellStyle name="Normal 9 4 2 4 4" xfId="2404" xr:uid="{0A1A2347-24B8-4907-BD71-108161853A83}"/>
    <cellStyle name="Normal 9 4 2 4 4 2" xfId="4918" xr:uid="{3935344E-E3D6-47CA-93F2-89092073549B}"/>
    <cellStyle name="Normal 9 4 2 4 4 2 2" xfId="6800" xr:uid="{25239879-E43F-48CC-9950-A37AD05A70E2}"/>
    <cellStyle name="Normal 9 4 2 4 5" xfId="4079" xr:uid="{F584F962-358D-48B1-81E4-37642C0029B7}"/>
    <cellStyle name="Normal 9 4 2 4 5 2" xfId="4919" xr:uid="{36AD94EE-FF43-417D-977E-EFD2FF8D46D8}"/>
    <cellStyle name="Normal 9 4 2 4 6" xfId="4910" xr:uid="{10786089-9D96-4152-A1A8-2C1E03486F4B}"/>
    <cellStyle name="Normal 9 4 2 5" xfId="415" xr:uid="{11995E50-32B8-40F2-A5C3-D07315FAA802}"/>
    <cellStyle name="Normal 9 4 2 5 2" xfId="2405" xr:uid="{9DC0D22D-ECCF-4842-9882-D3C76931CBE7}"/>
    <cellStyle name="Normal 9 4 2 5 2 2" xfId="2406" xr:uid="{04652B61-6403-4197-ACBD-33B6A9E81127}"/>
    <cellStyle name="Normal 9 4 2 5 2 2 2" xfId="4922" xr:uid="{76253E8A-44CD-496B-84B9-42F00203ED49}"/>
    <cellStyle name="Normal 9 4 2 5 2 3" xfId="4921" xr:uid="{39FEA140-A227-420D-A14F-1B5CD7CC4172}"/>
    <cellStyle name="Normal 9 4 2 5 3" xfId="2407" xr:uid="{70433ED5-D1B5-4C4E-A0B9-A0F305E340A7}"/>
    <cellStyle name="Normal 9 4 2 5 3 2" xfId="4923" xr:uid="{E4648456-BE27-4E12-8811-388C90813001}"/>
    <cellStyle name="Normal 9 4 2 5 3 2 2" xfId="6801" xr:uid="{169E8A04-689D-4391-B0A6-F098CD3C4668}"/>
    <cellStyle name="Normal 9 4 2 5 4" xfId="4080" xr:uid="{699B656C-9326-41D0-97ED-FD7DD18AA38B}"/>
    <cellStyle name="Normal 9 4 2 5 4 2" xfId="4924" xr:uid="{A4473EFD-2B1B-4BDF-ABCD-C505655775E3}"/>
    <cellStyle name="Normal 9 4 2 5 5" xfId="4920" xr:uid="{F694E339-31FD-4820-B46E-EAC7EA653335}"/>
    <cellStyle name="Normal 9 4 2 6" xfId="2408" xr:uid="{85347BD3-3BE6-45A8-AC1F-1D71E9E7EC35}"/>
    <cellStyle name="Normal 9 4 2 6 2" xfId="2409" xr:uid="{83A2F509-5408-4247-865C-19F987BBF16A}"/>
    <cellStyle name="Normal 9 4 2 6 2 2" xfId="4926" xr:uid="{140939D7-E9D9-4B9B-A62B-40202AFD5E18}"/>
    <cellStyle name="Normal 9 4 2 6 3" xfId="4081" xr:uid="{BFDB0E1A-1871-45C9-B28A-2FA3258361E9}"/>
    <cellStyle name="Normal 9 4 2 6 3 2" xfId="4927" xr:uid="{68F03C8F-5723-49B1-AA76-49F861553B44}"/>
    <cellStyle name="Normal 9 4 2 6 4" xfId="4082" xr:uid="{48371C09-E5D6-452C-B3CE-997A2E2C0213}"/>
    <cellStyle name="Normal 9 4 2 6 4 2" xfId="4928" xr:uid="{2B35A995-2004-4300-83E9-3FABF0AF5F7C}"/>
    <cellStyle name="Normal 9 4 2 6 5" xfId="4925" xr:uid="{995547F5-CAD7-4583-9CE8-2B1D020332C1}"/>
    <cellStyle name="Normal 9 4 2 7" xfId="2410" xr:uid="{7A50DF33-D4BC-4C7E-B047-F6D98DE7DB85}"/>
    <cellStyle name="Normal 9 4 2 7 2" xfId="4929" xr:uid="{DC7B597E-F591-433B-9071-FDDA1016DDB8}"/>
    <cellStyle name="Normal 9 4 2 7 2 2" xfId="6802" xr:uid="{64F81666-4769-472D-B794-6C220E687B65}"/>
    <cellStyle name="Normal 9 4 2 8" xfId="4083" xr:uid="{D14D2CB8-0B5C-46CF-BFF2-5E85476E924B}"/>
    <cellStyle name="Normal 9 4 2 8 2" xfId="4930" xr:uid="{2189B0A0-C904-4B1F-8FB6-6D7FA8AAF28A}"/>
    <cellStyle name="Normal 9 4 2 9" xfId="4084" xr:uid="{4BB82C46-01FB-475A-BD4A-82419F7AF25D}"/>
    <cellStyle name="Normal 9 4 2 9 2" xfId="4931" xr:uid="{763733A5-6B3E-48CF-91C4-00A854158775}"/>
    <cellStyle name="Normal 9 4 3" xfId="175" xr:uid="{5F533B96-3907-4BB0-83B3-586379D553AE}"/>
    <cellStyle name="Normal 9 4 3 2" xfId="176" xr:uid="{0A3A5D2F-3A6B-4B44-9291-11F5ED7832BC}"/>
    <cellStyle name="Normal 9 4 3 2 2" xfId="863" xr:uid="{021A66DC-8720-43CB-9F78-4412427FA374}"/>
    <cellStyle name="Normal 9 4 3 2 2 2" xfId="2411" xr:uid="{E46E2509-DF95-4E0E-A454-E668BBE508A8}"/>
    <cellStyle name="Normal 9 4 3 2 2 2 2" xfId="2412" xr:uid="{3D37D85C-0A2F-4B47-A42D-E1228A51F093}"/>
    <cellStyle name="Normal 9 4 3 2 2 2 2 2" xfId="4500" xr:uid="{E1642751-2325-4E8C-8125-88E40ADF24B5}"/>
    <cellStyle name="Normal 9 4 3 2 2 2 2 2 2" xfId="5307" xr:uid="{4704F987-C52C-4782-A1E7-E1509349901B}"/>
    <cellStyle name="Normal 9 4 3 2 2 2 2 2 3" xfId="4936" xr:uid="{D2218192-DC5E-44DE-854F-8D1E5BDC27DB}"/>
    <cellStyle name="Normal 9 4 3 2 2 2 3" xfId="4501" xr:uid="{3786379A-AD4F-4AE8-90C6-B4AC5696E4DC}"/>
    <cellStyle name="Normal 9 4 3 2 2 2 3 2" xfId="5308" xr:uid="{9F206E9D-80C9-4A88-B2E9-C4C8045F6766}"/>
    <cellStyle name="Normal 9 4 3 2 2 2 3 3" xfId="4935" xr:uid="{0DEB2E39-DA74-4231-BFFA-F8998A86C404}"/>
    <cellStyle name="Normal 9 4 3 2 2 3" xfId="2413" xr:uid="{50D457EC-7E9F-472B-9FCD-23ECCFCE100A}"/>
    <cellStyle name="Normal 9 4 3 2 2 3 2" xfId="4502" xr:uid="{ACCB3132-C4A1-495D-96A7-08D6ABC71A54}"/>
    <cellStyle name="Normal 9 4 3 2 2 3 2 2" xfId="5309" xr:uid="{AE414718-85B4-44F8-9F32-DDF0A31F68BB}"/>
    <cellStyle name="Normal 9 4 3 2 2 3 2 3" xfId="4937" xr:uid="{029BA7DE-CDBF-4074-A621-3B08104C6AFF}"/>
    <cellStyle name="Normal 9 4 3 2 2 4" xfId="4085" xr:uid="{8C059D8C-8C2F-4303-B87B-D9FB671E9D13}"/>
    <cellStyle name="Normal 9 4 3 2 2 4 2" xfId="4938" xr:uid="{D7D37EB4-9C52-4091-82C9-8A3C11924227}"/>
    <cellStyle name="Normal 9 4 3 2 2 5" xfId="4934" xr:uid="{6B25F484-A22F-40E6-BB8F-2FC0B6C51F5F}"/>
    <cellStyle name="Normal 9 4 3 2 3" xfId="2414" xr:uid="{96B81C02-3700-4C67-B3FE-D1768DDC02E8}"/>
    <cellStyle name="Normal 9 4 3 2 3 2" xfId="2415" xr:uid="{92D7C611-C4C3-4A0F-A6CC-D933DEA02CE6}"/>
    <cellStyle name="Normal 9 4 3 2 3 2 2" xfId="4503" xr:uid="{CCF8541B-905E-4316-A517-268C2723D9EE}"/>
    <cellStyle name="Normal 9 4 3 2 3 2 2 2" xfId="5310" xr:uid="{CE94CCA1-A69B-498F-8316-D4877B6B517F}"/>
    <cellStyle name="Normal 9 4 3 2 3 2 2 3" xfId="4940" xr:uid="{42F446C9-7CF3-409E-A5BD-8C7FD25AEFD7}"/>
    <cellStyle name="Normal 9 4 3 2 3 3" xfId="4086" xr:uid="{1FB74B18-0EAD-4CAB-8790-32C7918C22B0}"/>
    <cellStyle name="Normal 9 4 3 2 3 3 2" xfId="4941" xr:uid="{2B4F7850-FFBC-4895-8560-262EF1181197}"/>
    <cellStyle name="Normal 9 4 3 2 3 4" xfId="4087" xr:uid="{3A911DEF-53AF-4266-82B0-9BD26834F8C4}"/>
    <cellStyle name="Normal 9 4 3 2 3 4 2" xfId="4942" xr:uid="{56FE3695-CAEC-40B1-8C26-1CA97E80F0D2}"/>
    <cellStyle name="Normal 9 4 3 2 3 5" xfId="4939" xr:uid="{BFD4D53C-5089-48DA-87EE-DA3833A8B1FF}"/>
    <cellStyle name="Normal 9 4 3 2 4" xfId="2416" xr:uid="{AF1A847F-5052-437A-A2A9-E7E0F025097B}"/>
    <cellStyle name="Normal 9 4 3 2 4 2" xfId="4504" xr:uid="{77B33D94-471A-432D-BE4A-36BC596AA344}"/>
    <cellStyle name="Normal 9 4 3 2 4 2 2" xfId="5311" xr:uid="{EFA4B1B1-5A9D-450E-ABE3-033A2D5768B5}"/>
    <cellStyle name="Normal 9 4 3 2 4 2 3" xfId="4943" xr:uid="{DCA61F4B-01E6-46C1-B699-9D21553092DE}"/>
    <cellStyle name="Normal 9 4 3 2 5" xfId="4088" xr:uid="{D9DD16C3-BF7A-40BC-A67E-98BC52BFAF4F}"/>
    <cellStyle name="Normal 9 4 3 2 5 2" xfId="4944" xr:uid="{76D5C6BC-2515-4B4D-AFB7-7D397F510EF3}"/>
    <cellStyle name="Normal 9 4 3 2 6" xfId="4089" xr:uid="{B0DEDEBE-2648-4CEF-849B-192C03EBA02D}"/>
    <cellStyle name="Normal 9 4 3 2 6 2" xfId="4945" xr:uid="{F8DBF3EC-5460-4341-808E-9CD9C18D5483}"/>
    <cellStyle name="Normal 9 4 3 2 7" xfId="4933" xr:uid="{463C1113-C013-44BE-84EC-B0B66B907F29}"/>
    <cellStyle name="Normal 9 4 3 3" xfId="416" xr:uid="{2686957E-E7B7-4991-8B0A-C8C03ACFE0F0}"/>
    <cellStyle name="Normal 9 4 3 3 2" xfId="2417" xr:uid="{E0D6B788-309D-4E00-A8D2-B09CF824068C}"/>
    <cellStyle name="Normal 9 4 3 3 2 2" xfId="2418" xr:uid="{340650BD-5533-4E74-8082-CE5041293410}"/>
    <cellStyle name="Normal 9 4 3 3 2 2 2" xfId="4505" xr:uid="{67FF6AF5-004D-43FD-BAD0-CCC7CFDDE914}"/>
    <cellStyle name="Normal 9 4 3 3 2 2 2 2" xfId="5312" xr:uid="{5B7DE4C7-19FD-448B-81FC-1C2AEB79433A}"/>
    <cellStyle name="Normal 9 4 3 3 2 2 2 3" xfId="4948" xr:uid="{7F9810AA-8BD8-4E67-B346-25C7879AD536}"/>
    <cellStyle name="Normal 9 4 3 3 2 3" xfId="4090" xr:uid="{AA320C79-4C76-4882-AE9B-C01D3F086D98}"/>
    <cellStyle name="Normal 9 4 3 3 2 3 2" xfId="4949" xr:uid="{86A8908D-C474-4D1C-B7DD-7BE6F4AF6DE5}"/>
    <cellStyle name="Normal 9 4 3 3 2 4" xfId="4091" xr:uid="{2AD1716E-2F83-4138-82F4-1E5B07B2ED5F}"/>
    <cellStyle name="Normal 9 4 3 3 2 4 2" xfId="4950" xr:uid="{1FA47AED-7DB1-4E9F-B201-96E2C5993895}"/>
    <cellStyle name="Normal 9 4 3 3 2 5" xfId="4947" xr:uid="{428BFF25-396C-44C1-88D8-9427E259FC51}"/>
    <cellStyle name="Normal 9 4 3 3 3" xfId="2419" xr:uid="{3FCEEC2E-7E3E-42FC-9196-F14B59FE93CE}"/>
    <cellStyle name="Normal 9 4 3 3 3 2" xfId="4506" xr:uid="{97394B5F-B708-430F-AD8A-64822D11E95A}"/>
    <cellStyle name="Normal 9 4 3 3 3 2 2" xfId="5313" xr:uid="{0F02E4EA-2E77-4768-BDF2-143AC395EB2B}"/>
    <cellStyle name="Normal 9 4 3 3 3 2 3" xfId="4951" xr:uid="{86513016-C348-4D51-B5E4-632165680380}"/>
    <cellStyle name="Normal 9 4 3 3 4" xfId="4092" xr:uid="{AA2ECA61-0820-4109-A2BF-464A6D485034}"/>
    <cellStyle name="Normal 9 4 3 3 4 2" xfId="4952" xr:uid="{AA113B73-7CFB-44F4-9F12-09A1A57BC335}"/>
    <cellStyle name="Normal 9 4 3 3 5" xfId="4093" xr:uid="{F05A84AA-75C9-475C-8C14-B13C61FC0E8A}"/>
    <cellStyle name="Normal 9 4 3 3 5 2" xfId="4953" xr:uid="{559BBF68-A512-4F2E-AC52-8270002B35F8}"/>
    <cellStyle name="Normal 9 4 3 3 6" xfId="4946" xr:uid="{0D2DC984-59CF-4CEB-9CF2-478669BD6B6E}"/>
    <cellStyle name="Normal 9 4 3 4" xfId="2420" xr:uid="{8BF16FDD-44CF-4BF2-B940-ED6E0CF490BA}"/>
    <cellStyle name="Normal 9 4 3 4 2" xfId="2421" xr:uid="{EBC9E69E-B936-4340-B151-753824445190}"/>
    <cellStyle name="Normal 9 4 3 4 2 2" xfId="4507" xr:uid="{DD577A4C-10BF-4AD5-90D0-823F6DA57457}"/>
    <cellStyle name="Normal 9 4 3 4 2 2 2" xfId="5314" xr:uid="{2D9D30EA-FFA7-4137-9F10-934F0CDFE824}"/>
    <cellStyle name="Normal 9 4 3 4 2 2 3" xfId="4955" xr:uid="{9B45ADCD-EF29-4E9C-8F07-7EB55D08C2AC}"/>
    <cellStyle name="Normal 9 4 3 4 3" xfId="4094" xr:uid="{C87E6E0D-FB4D-4734-8F86-95FBD8199375}"/>
    <cellStyle name="Normal 9 4 3 4 3 2" xfId="4956" xr:uid="{6993E857-A5B2-49DD-867C-2F158771733E}"/>
    <cellStyle name="Normal 9 4 3 4 4" xfId="4095" xr:uid="{A81F54B8-CD70-4349-AC0E-106B7397A382}"/>
    <cellStyle name="Normal 9 4 3 4 4 2" xfId="4957" xr:uid="{8A0913B5-362B-48C2-BF5C-ABFBA637245A}"/>
    <cellStyle name="Normal 9 4 3 4 5" xfId="4954" xr:uid="{9D2ABF08-2FFF-4080-A50F-223EF97EEBC5}"/>
    <cellStyle name="Normal 9 4 3 5" xfId="2422" xr:uid="{CB808779-D7BF-4BDB-ADC0-8C931B5250FD}"/>
    <cellStyle name="Normal 9 4 3 5 2" xfId="4096" xr:uid="{EEF3F27D-EC97-4BA3-B4BF-26AC51C0299D}"/>
    <cellStyle name="Normal 9 4 3 5 2 2" xfId="4959" xr:uid="{E897E4C8-BBA5-4AD5-ACD5-9AE438EFE497}"/>
    <cellStyle name="Normal 9 4 3 5 3" xfId="4097" xr:uid="{918DA123-0088-4EAC-905D-62BD23D31DF2}"/>
    <cellStyle name="Normal 9 4 3 5 3 2" xfId="4960" xr:uid="{E830C976-0539-48E9-A05F-21E8D714A509}"/>
    <cellStyle name="Normal 9 4 3 5 4" xfId="4098" xr:uid="{0B987D42-9313-41DA-87A2-69B0F5EA6691}"/>
    <cellStyle name="Normal 9 4 3 5 4 2" xfId="4961" xr:uid="{EE0E3468-583C-46E7-AECE-D5C4863F5732}"/>
    <cellStyle name="Normal 9 4 3 5 5" xfId="4958" xr:uid="{A73CD9B0-D8DB-4FF7-A39E-E6C69AB14B5A}"/>
    <cellStyle name="Normal 9 4 3 6" xfId="4099" xr:uid="{477A064E-B7BD-4F8F-8000-6848AF90BA5B}"/>
    <cellStyle name="Normal 9 4 3 6 2" xfId="4962" xr:uid="{C0D7EBDC-AA51-4309-B7CB-0C301D60F13B}"/>
    <cellStyle name="Normal 9 4 3 7" xfId="4100" xr:uid="{3CA95ACD-BE87-49FA-BBE3-151C8F08050F}"/>
    <cellStyle name="Normal 9 4 3 7 2" xfId="4963" xr:uid="{1007F8D6-7051-42D9-A30B-AAB1E1D65DED}"/>
    <cellStyle name="Normal 9 4 3 8" xfId="4101" xr:uid="{A7E8355B-7670-48DC-8FFD-0655C7DDD893}"/>
    <cellStyle name="Normal 9 4 3 8 2" xfId="4964" xr:uid="{B38B0D26-B4E7-4EA6-83AB-077C841A1FBD}"/>
    <cellStyle name="Normal 9 4 3 9" xfId="4932" xr:uid="{DE7AAB7D-63F3-4320-A8FD-5F78AEC50021}"/>
    <cellStyle name="Normal 9 4 4" xfId="177" xr:uid="{94CD8952-8D14-4B91-9802-B76264D21657}"/>
    <cellStyle name="Normal 9 4 4 2" xfId="864" xr:uid="{B787723E-2403-4E58-89C2-E0D5AEB2C493}"/>
    <cellStyle name="Normal 9 4 4 2 2" xfId="865" xr:uid="{357A0EDA-4DDE-4884-9994-555EC9384EC0}"/>
    <cellStyle name="Normal 9 4 4 2 2 2" xfId="2423" xr:uid="{6966AC04-A07B-41DB-8B60-FAF09D915604}"/>
    <cellStyle name="Normal 9 4 4 2 2 2 2" xfId="2424" xr:uid="{E19C723E-5767-40EE-B0FF-56E97ABED64A}"/>
    <cellStyle name="Normal 9 4 4 2 2 2 2 2" xfId="4969" xr:uid="{36FDFD0E-6FF2-4104-98F9-AA9D77D34376}"/>
    <cellStyle name="Normal 9 4 4 2 2 2 3" xfId="4968" xr:uid="{3AE25A65-D668-4833-9895-0687DD37B600}"/>
    <cellStyle name="Normal 9 4 4 2 2 3" xfId="2425" xr:uid="{D1EBD099-0767-4F40-B845-8652574BA38A}"/>
    <cellStyle name="Normal 9 4 4 2 2 3 2" xfId="4970" xr:uid="{3CE28D2E-1130-4E4D-9AF5-E0431076F7B2}"/>
    <cellStyle name="Normal 9 4 4 2 2 3 2 2" xfId="6803" xr:uid="{84805CC5-25AA-4EC2-9AA9-925BCD9A3D5F}"/>
    <cellStyle name="Normal 9 4 4 2 2 4" xfId="4102" xr:uid="{3485B987-758C-4DEE-B85F-4026D87C4B00}"/>
    <cellStyle name="Normal 9 4 4 2 2 4 2" xfId="4971" xr:uid="{985379C8-8599-41B3-BD1D-2731808C3D7B}"/>
    <cellStyle name="Normal 9 4 4 2 2 5" xfId="4967" xr:uid="{19A5D32E-28B9-402F-9F84-2C90FE193949}"/>
    <cellStyle name="Normal 9 4 4 2 3" xfId="2426" xr:uid="{71A38C9D-9DBC-4077-B690-E5E939A3BC36}"/>
    <cellStyle name="Normal 9 4 4 2 3 2" xfId="2427" xr:uid="{8AA9C52A-F7B6-4EC1-802C-2AEFA996F108}"/>
    <cellStyle name="Normal 9 4 4 2 3 2 2" xfId="4973" xr:uid="{C72748C8-858A-494A-8BF7-689EF4B1B853}"/>
    <cellStyle name="Normal 9 4 4 2 3 3" xfId="4972" xr:uid="{0A8993BE-3B67-420C-9A6D-48004BAC0AB5}"/>
    <cellStyle name="Normal 9 4 4 2 4" xfId="2428" xr:uid="{757585E2-DA6D-4090-AA40-BB2A9E6F8539}"/>
    <cellStyle name="Normal 9 4 4 2 4 2" xfId="4974" xr:uid="{2C963638-0FCA-4832-987C-56EDDB64DE9A}"/>
    <cellStyle name="Normal 9 4 4 2 4 2 2" xfId="6804" xr:uid="{F8313139-9D51-4859-8661-C40003052311}"/>
    <cellStyle name="Normal 9 4 4 2 5" xfId="4103" xr:uid="{E48EC9F1-AC78-47DE-8F85-6CBDA470F7C3}"/>
    <cellStyle name="Normal 9 4 4 2 5 2" xfId="4975" xr:uid="{9002AAAD-C781-46C0-BFB3-3FAA65DCE6AA}"/>
    <cellStyle name="Normal 9 4 4 2 6" xfId="4966" xr:uid="{6FD8BCB7-8384-4CD1-881C-93644DEC8458}"/>
    <cellStyle name="Normal 9 4 4 3" xfId="866" xr:uid="{9FCBC118-3C01-4687-BDC0-6A5D1E2365B6}"/>
    <cellStyle name="Normal 9 4 4 3 2" xfId="2429" xr:uid="{5F8933EA-7D5B-45C2-BDE8-23F289B33C82}"/>
    <cellStyle name="Normal 9 4 4 3 2 2" xfId="2430" xr:uid="{97E55F31-4DA3-4B63-8CA1-50493D1D3C4D}"/>
    <cellStyle name="Normal 9 4 4 3 2 2 2" xfId="4978" xr:uid="{801A7129-8981-4C01-824A-12DB916D69B9}"/>
    <cellStyle name="Normal 9 4 4 3 2 3" xfId="4977" xr:uid="{D4A2FA4A-DB92-4342-AB81-8AA785D8FB55}"/>
    <cellStyle name="Normal 9 4 4 3 3" xfId="2431" xr:uid="{46272AC0-BA93-4BC3-8ABC-C6F53222DC6E}"/>
    <cellStyle name="Normal 9 4 4 3 3 2" xfId="4979" xr:uid="{C353B800-B491-42CE-AB32-71210D56F784}"/>
    <cellStyle name="Normal 9 4 4 3 3 2 2" xfId="6805" xr:uid="{9B88D1BE-D05D-45FB-B344-C426F3FDD2A1}"/>
    <cellStyle name="Normal 9 4 4 3 4" xfId="4104" xr:uid="{F43176C9-6F93-46F0-8446-CC7C719308DA}"/>
    <cellStyle name="Normal 9 4 4 3 4 2" xfId="4980" xr:uid="{0FE83DBB-A897-468E-8C19-F5B06B397DB6}"/>
    <cellStyle name="Normal 9 4 4 3 5" xfId="4976" xr:uid="{77CD141D-B772-4255-9585-A410CDBF3C90}"/>
    <cellStyle name="Normal 9 4 4 4" xfId="2432" xr:uid="{16322A03-CF37-41D3-92A2-7F55BB706BFE}"/>
    <cellStyle name="Normal 9 4 4 4 2" xfId="2433" xr:uid="{4DB1D2C3-65E6-454B-9F81-CCCA9709C221}"/>
    <cellStyle name="Normal 9 4 4 4 2 2" xfId="4982" xr:uid="{EDC264C2-78CA-4FC5-8B6E-CE213F2B4B19}"/>
    <cellStyle name="Normal 9 4 4 4 3" xfId="4105" xr:uid="{AE73181E-FAEA-4645-9769-1DC7AD9AEF74}"/>
    <cellStyle name="Normal 9 4 4 4 3 2" xfId="4983" xr:uid="{D1156A74-7E61-41C0-9E9F-B6D70344B321}"/>
    <cellStyle name="Normal 9 4 4 4 4" xfId="4106" xr:uid="{8D1F4CA2-9C8F-4180-BC64-94032EA9F359}"/>
    <cellStyle name="Normal 9 4 4 4 4 2" xfId="4984" xr:uid="{24388AC8-2559-4CB6-8D99-C8A0A1327B0B}"/>
    <cellStyle name="Normal 9 4 4 4 5" xfId="4981" xr:uid="{67F73F40-013E-40A5-96FB-6DE231545BE8}"/>
    <cellStyle name="Normal 9 4 4 5" xfId="2434" xr:uid="{0EFAF143-248E-4A85-90C7-FD40E31BDD37}"/>
    <cellStyle name="Normal 9 4 4 5 2" xfId="4985" xr:uid="{821F89D7-ADCB-4D68-9EFE-7D96C8F25179}"/>
    <cellStyle name="Normal 9 4 4 5 2 2" xfId="6806" xr:uid="{13767130-65D8-4474-8897-A4E98E6F0248}"/>
    <cellStyle name="Normal 9 4 4 6" xfId="4107" xr:uid="{8F45FEE5-7045-4F40-B895-57AD98F43B41}"/>
    <cellStyle name="Normal 9 4 4 6 2" xfId="4986" xr:uid="{BB9C12F9-7F94-455E-9C0B-CD90C3DCB318}"/>
    <cellStyle name="Normal 9 4 4 7" xfId="4108" xr:uid="{1C1688B3-56FE-4E34-B8FF-B74138BD0D36}"/>
    <cellStyle name="Normal 9 4 4 7 2" xfId="4987" xr:uid="{2630B107-6F38-40B8-8AB8-B850AF94D9F0}"/>
    <cellStyle name="Normal 9 4 4 8" xfId="4965" xr:uid="{1B455DFF-868C-4FF2-9F2F-7E9DD0DAD481}"/>
    <cellStyle name="Normal 9 4 5" xfId="417" xr:uid="{CC131F0A-47D5-451D-9E36-B3DF6670E9D6}"/>
    <cellStyle name="Normal 9 4 5 2" xfId="867" xr:uid="{ED51F43E-A069-40C4-B1B3-070E5A43EEBA}"/>
    <cellStyle name="Normal 9 4 5 2 2" xfId="2435" xr:uid="{95DA2764-2381-43FD-9B99-9772A0BC1098}"/>
    <cellStyle name="Normal 9 4 5 2 2 2" xfId="2436" xr:uid="{3612C398-429B-4A24-A2F2-9FF8A2B8E825}"/>
    <cellStyle name="Normal 9 4 5 2 2 2 2" xfId="4991" xr:uid="{EE7ED945-2D0E-467B-97E2-51F55D4777C5}"/>
    <cellStyle name="Normal 9 4 5 2 2 3" xfId="4990" xr:uid="{15BD52E7-BA2A-4673-B328-80952B5FB7D7}"/>
    <cellStyle name="Normal 9 4 5 2 3" xfId="2437" xr:uid="{CCC69D0E-512A-453F-B94E-F774693BD7CA}"/>
    <cellStyle name="Normal 9 4 5 2 3 2" xfId="4992" xr:uid="{BC896BD2-8F33-4121-8F68-553238ECD9CE}"/>
    <cellStyle name="Normal 9 4 5 2 3 2 2" xfId="6807" xr:uid="{9A30A6EF-0A8F-4F51-AC1F-EBD8E64AF1BA}"/>
    <cellStyle name="Normal 9 4 5 2 4" xfId="4109" xr:uid="{B4604C63-0110-4B1D-B60F-C41D0FD4116F}"/>
    <cellStyle name="Normal 9 4 5 2 4 2" xfId="4993" xr:uid="{03633A3C-3AFE-40BE-96E9-942ADD6D892B}"/>
    <cellStyle name="Normal 9 4 5 2 5" xfId="4989" xr:uid="{8D2F6C6F-B005-46E1-8E95-ADCF178C0008}"/>
    <cellStyle name="Normal 9 4 5 3" xfId="2438" xr:uid="{A3412F33-D29A-454A-A877-31322F6BDA0C}"/>
    <cellStyle name="Normal 9 4 5 3 2" xfId="2439" xr:uid="{DD8BF828-6CDB-4E91-81D5-730AE2023338}"/>
    <cellStyle name="Normal 9 4 5 3 2 2" xfId="4995" xr:uid="{F545C8C7-B646-428F-A892-15787C812696}"/>
    <cellStyle name="Normal 9 4 5 3 3" xfId="4110" xr:uid="{58EDAA30-D15D-449C-94B2-CBFA4CE75B79}"/>
    <cellStyle name="Normal 9 4 5 3 3 2" xfId="4996" xr:uid="{EA3F2C9A-F924-4A98-82B6-15FA91008751}"/>
    <cellStyle name="Normal 9 4 5 3 4" xfId="4111" xr:uid="{0B91EE6C-49C8-45C9-85C3-38201407F84C}"/>
    <cellStyle name="Normal 9 4 5 3 4 2" xfId="4997" xr:uid="{24B7BD8B-1DC7-491F-82D5-44E71EAC9D13}"/>
    <cellStyle name="Normal 9 4 5 3 5" xfId="4994" xr:uid="{F8E6C822-D52B-4FD0-AA13-1A7B2B4432F7}"/>
    <cellStyle name="Normal 9 4 5 4" xfId="2440" xr:uid="{8AC9999E-666B-4DA7-B751-85FF8371DD36}"/>
    <cellStyle name="Normal 9 4 5 4 2" xfId="4998" xr:uid="{CEB4E7A1-1A08-4611-B8C1-058316652FC6}"/>
    <cellStyle name="Normal 9 4 5 4 2 2" xfId="6808" xr:uid="{7D6447E4-8CE7-4011-A1FF-CEA6DFCC314A}"/>
    <cellStyle name="Normal 9 4 5 5" xfId="4112" xr:uid="{0AD9E884-5440-4B7D-BA1E-017885AB90A4}"/>
    <cellStyle name="Normal 9 4 5 5 2" xfId="4999" xr:uid="{170F9A66-B73F-450C-B987-86C89F6A785B}"/>
    <cellStyle name="Normal 9 4 5 6" xfId="4113" xr:uid="{1D89DA59-6468-4756-8535-8DF1398B641A}"/>
    <cellStyle name="Normal 9 4 5 6 2" xfId="5000" xr:uid="{82130F15-7256-4537-B8DD-8462EB5A39F3}"/>
    <cellStyle name="Normal 9 4 5 7" xfId="4988" xr:uid="{D45BA5C2-CCA8-43D5-97FC-37EEC026E563}"/>
    <cellStyle name="Normal 9 4 6" xfId="418" xr:uid="{5875EBA4-8AEC-40D3-ABB5-04F245101B78}"/>
    <cellStyle name="Normal 9 4 6 2" xfId="2441" xr:uid="{37BF26E4-3380-4BEB-83A0-C6758DE0F319}"/>
    <cellStyle name="Normal 9 4 6 2 2" xfId="2442" xr:uid="{D9346E07-11F1-470F-9C29-A45A7DC4D8F9}"/>
    <cellStyle name="Normal 9 4 6 2 2 2" xfId="5003" xr:uid="{312F10FE-2955-4181-88F4-BFF097F0F06A}"/>
    <cellStyle name="Normal 9 4 6 2 3" xfId="4114" xr:uid="{772670FC-5784-4EA6-9E89-16AE2E885A12}"/>
    <cellStyle name="Normal 9 4 6 2 3 2" xfId="5004" xr:uid="{FD88C757-1244-40C0-97C1-49A67778E8A8}"/>
    <cellStyle name="Normal 9 4 6 2 4" xfId="4115" xr:uid="{1C3934AA-DE68-47A8-AE2B-B9928832793F}"/>
    <cellStyle name="Normal 9 4 6 2 4 2" xfId="5005" xr:uid="{C3CE78B9-5E1C-4AC7-80AD-A0DD6438AA40}"/>
    <cellStyle name="Normal 9 4 6 2 5" xfId="5002" xr:uid="{FE986222-5E6C-40AC-8A4D-EB2232412B09}"/>
    <cellStyle name="Normal 9 4 6 3" xfId="2443" xr:uid="{99DFAC1C-7350-4379-9A44-57B0BA5BB906}"/>
    <cellStyle name="Normal 9 4 6 3 2" xfId="5006" xr:uid="{845D8981-9A8A-4A07-894E-67BF2F525A3A}"/>
    <cellStyle name="Normal 9 4 6 3 2 2" xfId="6809" xr:uid="{6996AF65-700A-4FA1-BD3C-0385CA069520}"/>
    <cellStyle name="Normal 9 4 6 4" xfId="4116" xr:uid="{66269053-C363-43BC-9425-818BC30523D5}"/>
    <cellStyle name="Normal 9 4 6 4 2" xfId="5007" xr:uid="{79E345BA-7612-4BCB-A189-4ABE272FFD95}"/>
    <cellStyle name="Normal 9 4 6 5" xfId="4117" xr:uid="{13946550-80B4-4BAB-B9E7-EEAB383055AE}"/>
    <cellStyle name="Normal 9 4 6 5 2" xfId="5008" xr:uid="{897025B9-30FF-4FCE-9792-C3B54944BDAF}"/>
    <cellStyle name="Normal 9 4 6 6" xfId="5001" xr:uid="{EA899810-9F23-4AE6-A88D-F1011018E007}"/>
    <cellStyle name="Normal 9 4 7" xfId="2444" xr:uid="{A263ED29-B91F-419A-A5BC-6810CE667349}"/>
    <cellStyle name="Normal 9 4 7 2" xfId="2445" xr:uid="{0F44D7DA-8FCB-45BC-B4C2-C0C92AB0A17E}"/>
    <cellStyle name="Normal 9 4 7 2 2" xfId="5010" xr:uid="{EBB87823-2E8F-4F33-A775-80D40EF5EFC2}"/>
    <cellStyle name="Normal 9 4 7 3" xfId="4118" xr:uid="{8C4E3B60-CB13-45A7-A6F1-D150770F1982}"/>
    <cellStyle name="Normal 9 4 7 3 2" xfId="5011" xr:uid="{9B5773A6-B92C-4A91-B1B0-05803C186AD0}"/>
    <cellStyle name="Normal 9 4 7 4" xfId="4119" xr:uid="{542EB31F-8EF9-4AEE-98A1-DAA5462F1BE3}"/>
    <cellStyle name="Normal 9 4 7 4 2" xfId="5012" xr:uid="{DE489893-8E48-44C8-B5B9-018C54423BEF}"/>
    <cellStyle name="Normal 9 4 7 5" xfId="5009" xr:uid="{0B60905F-54D1-496F-A3E7-7941123D0192}"/>
    <cellStyle name="Normal 9 4 8" xfId="2446" xr:uid="{A6BFECCE-44E7-4D16-9A75-B2346C2AB884}"/>
    <cellStyle name="Normal 9 4 8 2" xfId="4120" xr:uid="{8C1ED42F-081D-4250-8D11-02087F1F8686}"/>
    <cellStyle name="Normal 9 4 8 2 2" xfId="5014" xr:uid="{61373BE4-5E48-4417-B652-8546D8AF4EAD}"/>
    <cellStyle name="Normal 9 4 8 3" xfId="4121" xr:uid="{8E59D8AF-5D2E-456A-B280-3F709C3EE97C}"/>
    <cellStyle name="Normal 9 4 8 3 2" xfId="5015" xr:uid="{1F0AB54F-5D3B-407A-AD60-6B3EAB236FCA}"/>
    <cellStyle name="Normal 9 4 8 4" xfId="4122" xr:uid="{3A7588A7-5200-4994-A4A3-28108AE2F77E}"/>
    <cellStyle name="Normal 9 4 8 4 2" xfId="5016" xr:uid="{41846F9A-8DDC-43B4-8959-57C9A374B2E4}"/>
    <cellStyle name="Normal 9 4 8 5" xfId="5013" xr:uid="{E0A67F15-582F-4E00-B8C8-1C30F3CF6B04}"/>
    <cellStyle name="Normal 9 4 9" xfId="4123" xr:uid="{FCF93B62-577D-410F-A854-AFC5BF04ED4F}"/>
    <cellStyle name="Normal 9 4 9 2" xfId="5017" xr:uid="{1D2C5863-BE8F-408B-AA98-C98B0BBCAD83}"/>
    <cellStyle name="Normal 9 5" xfId="178" xr:uid="{4289680A-E6E8-40A7-84A9-D8B28DFDF48E}"/>
    <cellStyle name="Normal 9 5 10" xfId="4124" xr:uid="{EFFFD082-AE35-40EC-9970-1E6F78944403}"/>
    <cellStyle name="Normal 9 5 10 2" xfId="5019" xr:uid="{3236CE71-8F41-400C-9527-6374141E02B5}"/>
    <cellStyle name="Normal 9 5 11" xfId="4125" xr:uid="{CA320AD0-F28A-474E-AC9E-E9C7A0419A16}"/>
    <cellStyle name="Normal 9 5 11 2" xfId="5020" xr:uid="{70DC8F00-C8D2-4F5E-975B-C2D89AFEB98A}"/>
    <cellStyle name="Normal 9 5 12" xfId="5018" xr:uid="{E2C2D9F3-7E3B-45C7-BB23-3F9BA09F0AE1}"/>
    <cellStyle name="Normal 9 5 2" xfId="179" xr:uid="{38D840CA-2734-40B2-940A-BBA156AA2972}"/>
    <cellStyle name="Normal 9 5 2 10" xfId="5021" xr:uid="{31EF3639-4142-439A-B4F7-912CC6681A23}"/>
    <cellStyle name="Normal 9 5 2 2" xfId="419" xr:uid="{4521EE94-FAD2-4695-BC16-01BC8E0EEEC3}"/>
    <cellStyle name="Normal 9 5 2 2 2" xfId="868" xr:uid="{93D7E05A-6ABD-46B7-B843-DAB2F17D9C1E}"/>
    <cellStyle name="Normal 9 5 2 2 2 2" xfId="869" xr:uid="{CD58E762-E439-4AF2-9CC6-422361E4A8CA}"/>
    <cellStyle name="Normal 9 5 2 2 2 2 2" xfId="2447" xr:uid="{C28563AB-3723-434A-AD49-5E1202B8EAAB}"/>
    <cellStyle name="Normal 9 5 2 2 2 2 2 2" xfId="5025" xr:uid="{4D6E1E1F-BE61-4EF0-BB98-E22DC4FE19B8}"/>
    <cellStyle name="Normal 9 5 2 2 2 2 3" xfId="4126" xr:uid="{827D62D9-4C07-4F1F-B241-4E56D5532432}"/>
    <cellStyle name="Normal 9 5 2 2 2 2 3 2" xfId="5026" xr:uid="{D68E7D71-DDDF-4B19-BE2C-FA1A4F86C333}"/>
    <cellStyle name="Normal 9 5 2 2 2 2 4" xfId="4127" xr:uid="{2260D541-DD58-40DA-9C7D-DCD8F49384E2}"/>
    <cellStyle name="Normal 9 5 2 2 2 2 4 2" xfId="5027" xr:uid="{B5A0EC78-B7AD-4255-AC87-A39C2FF62896}"/>
    <cellStyle name="Normal 9 5 2 2 2 2 5" xfId="5024" xr:uid="{4CAF9557-431F-4381-AA35-1A0324D973B9}"/>
    <cellStyle name="Normal 9 5 2 2 2 3" xfId="2448" xr:uid="{13BD5F64-33C5-4D12-A5C4-20E234E3F244}"/>
    <cellStyle name="Normal 9 5 2 2 2 3 2" xfId="4128" xr:uid="{C8F806B0-67C6-4C44-8229-9F81D04C780B}"/>
    <cellStyle name="Normal 9 5 2 2 2 3 2 2" xfId="5029" xr:uid="{353D5724-5C9C-49CE-B3DD-DC47574B9AE7}"/>
    <cellStyle name="Normal 9 5 2 2 2 3 3" xfId="4129" xr:uid="{699BEE41-B39F-4A72-8E17-3778D51CD472}"/>
    <cellStyle name="Normal 9 5 2 2 2 3 3 2" xfId="5030" xr:uid="{0EC9F145-D322-4C2C-BB6B-9BC9E85E9D65}"/>
    <cellStyle name="Normal 9 5 2 2 2 3 4" xfId="4130" xr:uid="{37989FD2-B2C6-4E71-A736-B3B5F94A4B15}"/>
    <cellStyle name="Normal 9 5 2 2 2 3 4 2" xfId="5031" xr:uid="{7A8F1D77-7592-49BD-8528-90FFCC7D7B49}"/>
    <cellStyle name="Normal 9 5 2 2 2 3 5" xfId="5028" xr:uid="{D1312DD7-7B2B-4B37-8E53-766CF0C94CE0}"/>
    <cellStyle name="Normal 9 5 2 2 2 4" xfId="4131" xr:uid="{3EBBB736-8979-4F22-BB18-128534F1F289}"/>
    <cellStyle name="Normal 9 5 2 2 2 4 2" xfId="5032" xr:uid="{E8C85710-D40F-4DAE-B83D-EB20EEB98F0B}"/>
    <cellStyle name="Normal 9 5 2 2 2 5" xfId="4132" xr:uid="{F7CCED34-E243-4103-9676-68631B522E1E}"/>
    <cellStyle name="Normal 9 5 2 2 2 5 2" xfId="5033" xr:uid="{B247530C-5367-4541-8674-37288C541DE7}"/>
    <cellStyle name="Normal 9 5 2 2 2 6" xfId="4133" xr:uid="{0B880F21-125C-456D-BBDD-06DED4C09856}"/>
    <cellStyle name="Normal 9 5 2 2 2 6 2" xfId="5034" xr:uid="{BEA89D95-07D8-4DA2-81DB-9B8CB1E2C43C}"/>
    <cellStyle name="Normal 9 5 2 2 2 7" xfId="5023" xr:uid="{EFFAD2EA-A6FB-499C-BBFF-6346A8BB92FB}"/>
    <cellStyle name="Normal 9 5 2 2 3" xfId="870" xr:uid="{7D540AC3-52D7-4114-9569-D1732929F637}"/>
    <cellStyle name="Normal 9 5 2 2 3 2" xfId="2449" xr:uid="{5B8B4EA6-E7B4-4D0F-AAC0-38FD405066F9}"/>
    <cellStyle name="Normal 9 5 2 2 3 2 2" xfId="4134" xr:uid="{DAC1B940-36EE-4490-943D-46DFD69E1302}"/>
    <cellStyle name="Normal 9 5 2 2 3 2 2 2" xfId="5037" xr:uid="{F487E84B-B418-44B7-B633-5C9E3586A45C}"/>
    <cellStyle name="Normal 9 5 2 2 3 2 3" xfId="4135" xr:uid="{5E4189F9-5533-4C7C-B1EA-28F100A6B335}"/>
    <cellStyle name="Normal 9 5 2 2 3 2 3 2" xfId="5038" xr:uid="{19D015FC-2D52-460C-AF97-E084E6F44B80}"/>
    <cellStyle name="Normal 9 5 2 2 3 2 4" xfId="4136" xr:uid="{F0A9885A-3724-4535-8C68-291FCEE24792}"/>
    <cellStyle name="Normal 9 5 2 2 3 2 4 2" xfId="5039" xr:uid="{8CABA561-2D60-405C-9F35-8A71AB041491}"/>
    <cellStyle name="Normal 9 5 2 2 3 2 5" xfId="5036" xr:uid="{4948ABD9-A1BA-497D-8D22-D440562A7C82}"/>
    <cellStyle name="Normal 9 5 2 2 3 3" xfId="4137" xr:uid="{01D0EBDD-9468-48C9-AEB8-DEC569FAE8D0}"/>
    <cellStyle name="Normal 9 5 2 2 3 3 2" xfId="5040" xr:uid="{8D0B4141-2D91-4177-8E24-BA302FF2491B}"/>
    <cellStyle name="Normal 9 5 2 2 3 4" xfId="4138" xr:uid="{1902158D-31AD-4BCF-8B11-68388C255497}"/>
    <cellStyle name="Normal 9 5 2 2 3 4 2" xfId="5041" xr:uid="{BB4D240E-4E4B-454B-8C10-A2D415DAC254}"/>
    <cellStyle name="Normal 9 5 2 2 3 5" xfId="4139" xr:uid="{C054EC43-6B00-4FA4-9810-43EDBDA38AF8}"/>
    <cellStyle name="Normal 9 5 2 2 3 5 2" xfId="5042" xr:uid="{60F0C7A8-FCC3-4922-BF6F-5DFAEE3BFD1F}"/>
    <cellStyle name="Normal 9 5 2 2 3 6" xfId="5035" xr:uid="{3E548E05-B53A-4379-91AE-55135E9300E2}"/>
    <cellStyle name="Normal 9 5 2 2 4" xfId="2450" xr:uid="{7C4CE053-C1FF-47D4-B9B1-417AC199ACCB}"/>
    <cellStyle name="Normal 9 5 2 2 4 2" xfId="4140" xr:uid="{73C571B2-F9A8-4E38-AD3C-7C28EF074845}"/>
    <cellStyle name="Normal 9 5 2 2 4 2 2" xfId="5044" xr:uid="{F8ECB5DD-F32A-4497-AAD8-7642191CA6C1}"/>
    <cellStyle name="Normal 9 5 2 2 4 3" xfId="4141" xr:uid="{B7013581-6969-4C1B-9734-C8786666C80E}"/>
    <cellStyle name="Normal 9 5 2 2 4 3 2" xfId="5045" xr:uid="{F5E653AE-A894-4F05-97BA-DB26E5431323}"/>
    <cellStyle name="Normal 9 5 2 2 4 4" xfId="4142" xr:uid="{6A195939-0F26-4138-89D4-8FE89F71B0B5}"/>
    <cellStyle name="Normal 9 5 2 2 4 4 2" xfId="5046" xr:uid="{CE023F72-BCE6-4196-9257-DBCCE2F6C039}"/>
    <cellStyle name="Normal 9 5 2 2 4 5" xfId="5043" xr:uid="{EE413571-0607-4638-AAA9-14728A69C835}"/>
    <cellStyle name="Normal 9 5 2 2 5" xfId="4143" xr:uid="{450E4E12-E359-4692-BD75-15CCEE16BA97}"/>
    <cellStyle name="Normal 9 5 2 2 5 2" xfId="4144" xr:uid="{C3965A58-BE4A-42EC-8527-7C51F5F5F7D0}"/>
    <cellStyle name="Normal 9 5 2 2 5 2 2" xfId="5048" xr:uid="{A6897842-81E3-4B71-BCE2-E68FE8510421}"/>
    <cellStyle name="Normal 9 5 2 2 5 3" xfId="4145" xr:uid="{B4D6D5DE-9BC4-4D0D-8679-6BC4A131AC36}"/>
    <cellStyle name="Normal 9 5 2 2 5 3 2" xfId="5049" xr:uid="{411A99E4-7E00-47B4-AEF6-4839D1B2DD98}"/>
    <cellStyle name="Normal 9 5 2 2 5 4" xfId="4146" xr:uid="{4BFFFC9F-9768-4FA5-A22B-8EB1523C742D}"/>
    <cellStyle name="Normal 9 5 2 2 5 4 2" xfId="5050" xr:uid="{1E78D6E4-7B79-4D65-99F8-8DD82F526949}"/>
    <cellStyle name="Normal 9 5 2 2 5 5" xfId="5047" xr:uid="{C2F3FF2A-8A90-4B8F-B55C-AB1A5203E0B8}"/>
    <cellStyle name="Normal 9 5 2 2 6" xfId="4147" xr:uid="{02163F3D-4AAC-4D56-8AF6-DF06E7A4BF19}"/>
    <cellStyle name="Normal 9 5 2 2 6 2" xfId="5051" xr:uid="{779556C8-8A61-4D25-A6FF-750FD00D3A17}"/>
    <cellStyle name="Normal 9 5 2 2 7" xfId="4148" xr:uid="{F6FC9E3E-28C1-4E0E-9058-F741E9A1ABE0}"/>
    <cellStyle name="Normal 9 5 2 2 7 2" xfId="5052" xr:uid="{67E66F78-24B9-4BB6-922D-78A4756C674B}"/>
    <cellStyle name="Normal 9 5 2 2 8" xfId="4149" xr:uid="{D5189F36-CB58-46C9-A8C7-DF61555DEAF2}"/>
    <cellStyle name="Normal 9 5 2 2 8 2" xfId="5053" xr:uid="{F45243B1-CFEA-40B2-94C9-85F0ED542876}"/>
    <cellStyle name="Normal 9 5 2 2 9" xfId="5022" xr:uid="{8AAC1FDC-0804-4B7A-ABFF-5380623CEC7C}"/>
    <cellStyle name="Normal 9 5 2 3" xfId="871" xr:uid="{A95C755F-C09D-421B-A957-A94DA3F04739}"/>
    <cellStyle name="Normal 9 5 2 3 2" xfId="872" xr:uid="{708B0A2D-59EA-46C0-90ED-17757BA9FE89}"/>
    <cellStyle name="Normal 9 5 2 3 2 2" xfId="873" xr:uid="{CBD1ED2B-2383-4E1A-9F27-331C02564051}"/>
    <cellStyle name="Normal 9 5 2 3 2 2 2" xfId="5056" xr:uid="{C4DC357F-096D-47DA-B06A-69E42ED1D31D}"/>
    <cellStyle name="Normal 9 5 2 3 2 3" xfId="4150" xr:uid="{81A66457-7E99-4139-90D1-4563B2F73BC1}"/>
    <cellStyle name="Normal 9 5 2 3 2 3 2" xfId="5057" xr:uid="{F60A0459-40EC-4C43-968C-225A2DD7B40F}"/>
    <cellStyle name="Normal 9 5 2 3 2 4" xfId="4151" xr:uid="{865B6251-4B30-4417-9524-B846F99D2E0F}"/>
    <cellStyle name="Normal 9 5 2 3 2 4 2" xfId="5058" xr:uid="{544F4C90-93F5-44B6-8AD9-AA97BEF37D7B}"/>
    <cellStyle name="Normal 9 5 2 3 2 5" xfId="5055" xr:uid="{7F95DAB6-6778-4C05-8B5D-C6B5D06F9DAE}"/>
    <cellStyle name="Normal 9 5 2 3 3" xfId="874" xr:uid="{4C634563-B309-4E20-9873-9A77FD1BF758}"/>
    <cellStyle name="Normal 9 5 2 3 3 2" xfId="4152" xr:uid="{B245446B-3BA5-4A92-9F14-1D4EB901542D}"/>
    <cellStyle name="Normal 9 5 2 3 3 2 2" xfId="5060" xr:uid="{B6D3409C-16E2-4F83-A975-3831DE0FDA4D}"/>
    <cellStyle name="Normal 9 5 2 3 3 3" xfId="4153" xr:uid="{7B3534CC-1062-4BF1-B522-FFA337C850D9}"/>
    <cellStyle name="Normal 9 5 2 3 3 3 2" xfId="5061" xr:uid="{4FA3D13B-6DE1-4BBE-A9CF-F2A13B770348}"/>
    <cellStyle name="Normal 9 5 2 3 3 4" xfId="4154" xr:uid="{84ED6537-49D5-47EA-8B64-B4347D2693F2}"/>
    <cellStyle name="Normal 9 5 2 3 3 4 2" xfId="5062" xr:uid="{9D3EC293-B141-4616-81E7-FE0AF244BE18}"/>
    <cellStyle name="Normal 9 5 2 3 3 5" xfId="5059" xr:uid="{FCC33F73-DFEC-4CF4-9738-901E55E67F63}"/>
    <cellStyle name="Normal 9 5 2 3 4" xfId="4155" xr:uid="{655B1F46-324A-4018-9C56-7464ACB37B07}"/>
    <cellStyle name="Normal 9 5 2 3 4 2" xfId="5063" xr:uid="{10ECD941-275C-4521-B13A-F77B85A89DF0}"/>
    <cellStyle name="Normal 9 5 2 3 5" xfId="4156" xr:uid="{AD453747-9E73-418B-BBE6-10C8FA06B831}"/>
    <cellStyle name="Normal 9 5 2 3 5 2" xfId="5064" xr:uid="{70964A32-F622-44AC-9C47-8F7C988B1BAC}"/>
    <cellStyle name="Normal 9 5 2 3 6" xfId="4157" xr:uid="{72FE7D08-5D55-4845-A891-43A0600AF633}"/>
    <cellStyle name="Normal 9 5 2 3 6 2" xfId="5065" xr:uid="{9A986805-34D5-40C4-BC75-5C07C12F235C}"/>
    <cellStyle name="Normal 9 5 2 3 7" xfId="5054" xr:uid="{DEC64182-7595-4FE8-A22C-AB1C39FECCA3}"/>
    <cellStyle name="Normal 9 5 2 4" xfId="875" xr:uid="{E135A6B0-08B2-47A5-B5E3-6CB1EB44F2F4}"/>
    <cellStyle name="Normal 9 5 2 4 2" xfId="876" xr:uid="{C3F5099E-A719-48A0-9068-7460AD6ABE46}"/>
    <cellStyle name="Normal 9 5 2 4 2 2" xfId="4158" xr:uid="{757532AC-5DE8-4800-AC30-1BA9CF15D013}"/>
    <cellStyle name="Normal 9 5 2 4 2 2 2" xfId="5068" xr:uid="{C8E4426E-EFC1-4DBD-BC15-BCCA828B98E8}"/>
    <cellStyle name="Normal 9 5 2 4 2 3" xfId="4159" xr:uid="{D4AFF631-F6AA-4631-9FD5-79BD969A12F7}"/>
    <cellStyle name="Normal 9 5 2 4 2 3 2" xfId="5069" xr:uid="{DFFF914D-6135-4959-88B5-C6B230968239}"/>
    <cellStyle name="Normal 9 5 2 4 2 4" xfId="4160" xr:uid="{C56E19CA-E07F-4AE7-9133-704A39FE7095}"/>
    <cellStyle name="Normal 9 5 2 4 2 4 2" xfId="5070" xr:uid="{80C228BD-DD0B-498A-9558-B4F6A3716472}"/>
    <cellStyle name="Normal 9 5 2 4 2 5" xfId="5067" xr:uid="{5A53550A-6B1B-46C3-A8D9-3BE4C5DE46F4}"/>
    <cellStyle name="Normal 9 5 2 4 3" xfId="4161" xr:uid="{0F83129F-3962-4CA2-AD73-A6A9B4DDEBED}"/>
    <cellStyle name="Normal 9 5 2 4 3 2" xfId="5071" xr:uid="{F7D5E491-07BE-491B-825C-3EDA5884111B}"/>
    <cellStyle name="Normal 9 5 2 4 4" xfId="4162" xr:uid="{53BC46D3-1EAE-4403-B6DE-5E4F32299A70}"/>
    <cellStyle name="Normal 9 5 2 4 4 2" xfId="5072" xr:uid="{8E402BAB-CA4D-45BF-A18E-542F9FCBC093}"/>
    <cellStyle name="Normal 9 5 2 4 5" xfId="4163" xr:uid="{D90F737D-B788-4161-83C8-97D3F064F267}"/>
    <cellStyle name="Normal 9 5 2 4 5 2" xfId="5073" xr:uid="{8EC42C59-27A0-467B-86B3-F677B9151426}"/>
    <cellStyle name="Normal 9 5 2 4 6" xfId="5066" xr:uid="{9FB6CD56-43F4-4EC8-AD23-F17FE7EF2F78}"/>
    <cellStyle name="Normal 9 5 2 5" xfId="877" xr:uid="{87EB1CB3-5893-4C0B-A36C-56AB6B075F7E}"/>
    <cellStyle name="Normal 9 5 2 5 2" xfId="4164" xr:uid="{194B9ACF-C2AB-4400-86C8-011B99658A5F}"/>
    <cellStyle name="Normal 9 5 2 5 2 2" xfId="5075" xr:uid="{C94AD79E-1A33-4B77-9445-F37157A716CA}"/>
    <cellStyle name="Normal 9 5 2 5 3" xfId="4165" xr:uid="{5FF94EC8-A30D-4FDF-927E-1CD71BBC9060}"/>
    <cellStyle name="Normal 9 5 2 5 3 2" xfId="5076" xr:uid="{C65EC6D4-F726-48EE-BA10-7C6E477CCDE5}"/>
    <cellStyle name="Normal 9 5 2 5 4" xfId="4166" xr:uid="{4EDE0DE1-3EAE-40E7-A261-A5A3233ADBF7}"/>
    <cellStyle name="Normal 9 5 2 5 4 2" xfId="5077" xr:uid="{71DFA3F7-2ABF-4266-961A-C31DCF04EC49}"/>
    <cellStyle name="Normal 9 5 2 5 5" xfId="5074" xr:uid="{179A7C1F-F256-4A75-9843-7582260B9926}"/>
    <cellStyle name="Normal 9 5 2 6" xfId="4167" xr:uid="{0A357A9B-8057-49D1-A1FA-130837079A43}"/>
    <cellStyle name="Normal 9 5 2 6 2" xfId="4168" xr:uid="{9D954CA9-1B9C-4609-A25A-BAE49308A6FB}"/>
    <cellStyle name="Normal 9 5 2 6 2 2" xfId="5079" xr:uid="{15EEFCFA-1FEF-4884-BF63-74C10AB78DD2}"/>
    <cellStyle name="Normal 9 5 2 6 3" xfId="4169" xr:uid="{AE962F03-E8B7-4DD0-93E0-871429B04394}"/>
    <cellStyle name="Normal 9 5 2 6 3 2" xfId="5080" xr:uid="{56B7EC4B-0899-4CA0-82F9-867A78030114}"/>
    <cellStyle name="Normal 9 5 2 6 4" xfId="4170" xr:uid="{82133B01-A7DB-4B22-B3CD-8052C00B2E6D}"/>
    <cellStyle name="Normal 9 5 2 6 4 2" xfId="5081" xr:uid="{CC5AEF9C-B33B-4999-9379-FC149C8FCFC3}"/>
    <cellStyle name="Normal 9 5 2 6 5" xfId="5078" xr:uid="{5604DC59-EBF2-4574-AEF1-9A7EF71E078C}"/>
    <cellStyle name="Normal 9 5 2 7" xfId="4171" xr:uid="{B171C6F0-8049-4AC8-9C28-F82B3D65F98B}"/>
    <cellStyle name="Normal 9 5 2 7 2" xfId="5082" xr:uid="{5AE4B257-BFC0-460F-B9BC-3D4897D7F11F}"/>
    <cellStyle name="Normal 9 5 2 8" xfId="4172" xr:uid="{43ED9C59-F8CE-46AF-AA70-9A610E69D26E}"/>
    <cellStyle name="Normal 9 5 2 8 2" xfId="5083" xr:uid="{2FD5ECE1-FA59-47C9-910D-2B9A2D3DB391}"/>
    <cellStyle name="Normal 9 5 2 9" xfId="4173" xr:uid="{254415FE-15AD-49EC-9945-B644F2EDB711}"/>
    <cellStyle name="Normal 9 5 2 9 2" xfId="5084" xr:uid="{97434B10-0B4B-4C2B-A292-431D3FBDE84D}"/>
    <cellStyle name="Normal 9 5 3" xfId="420" xr:uid="{D814A907-724F-4511-96CE-DAA2786DC6F5}"/>
    <cellStyle name="Normal 9 5 3 2" xfId="878" xr:uid="{8E9A441B-0B63-4675-8D67-4F5FCCF65855}"/>
    <cellStyle name="Normal 9 5 3 2 2" xfId="879" xr:uid="{07F9DFBA-1104-415B-87D2-079EC1513A21}"/>
    <cellStyle name="Normal 9 5 3 2 2 2" xfId="2451" xr:uid="{418448B5-52B7-48C6-816D-3C35F0E206EB}"/>
    <cellStyle name="Normal 9 5 3 2 2 2 2" xfId="2452" xr:uid="{B08926F9-C9F1-4678-892D-339E27C17D33}"/>
    <cellStyle name="Normal 9 5 3 2 2 2 2 2" xfId="5089" xr:uid="{18EEA16D-7CAC-4590-BB5F-ED581EAB5EBD}"/>
    <cellStyle name="Normal 9 5 3 2 2 2 3" xfId="5088" xr:uid="{C14A2D4F-BFBE-4D68-849D-295C29C86F49}"/>
    <cellStyle name="Normal 9 5 3 2 2 3" xfId="2453" xr:uid="{91837469-397D-444A-B454-C53690FA9D48}"/>
    <cellStyle name="Normal 9 5 3 2 2 3 2" xfId="5090" xr:uid="{58555E58-BAFC-445E-919C-BFF96A0BCC1A}"/>
    <cellStyle name="Normal 9 5 3 2 2 3 2 2" xfId="6810" xr:uid="{C773250F-80DF-410F-B76E-CC3B8F6F4918}"/>
    <cellStyle name="Normal 9 5 3 2 2 4" xfId="4174" xr:uid="{A48C2C31-31DC-4AC0-8C4F-CB2A93B02B58}"/>
    <cellStyle name="Normal 9 5 3 2 2 4 2" xfId="5091" xr:uid="{E8F76B97-42C8-4DD0-AE71-82F9DA51C5BC}"/>
    <cellStyle name="Normal 9 5 3 2 2 5" xfId="5087" xr:uid="{7800EC78-8BC7-4E5F-80EC-79F9940B33BA}"/>
    <cellStyle name="Normal 9 5 3 2 3" xfId="2454" xr:uid="{323C2969-0C78-4464-AE7A-755FB33126A4}"/>
    <cellStyle name="Normal 9 5 3 2 3 2" xfId="2455" xr:uid="{E7168E8D-C1EC-4801-AAE9-166A06357E04}"/>
    <cellStyle name="Normal 9 5 3 2 3 2 2" xfId="5093" xr:uid="{8CFFA6E3-476D-49BB-8F57-F385769ABD03}"/>
    <cellStyle name="Normal 9 5 3 2 3 3" xfId="4175" xr:uid="{707BBF1A-953A-428E-BD35-9606B9E93374}"/>
    <cellStyle name="Normal 9 5 3 2 3 3 2" xfId="5094" xr:uid="{C40BB97F-78B2-4F1D-A21F-81EB2E7E0ADA}"/>
    <cellStyle name="Normal 9 5 3 2 3 4" xfId="4176" xr:uid="{C6035209-3F3C-4864-8069-3AAC56E80D89}"/>
    <cellStyle name="Normal 9 5 3 2 3 4 2" xfId="5095" xr:uid="{BF1EF282-8791-4D10-BDA3-BA66D118AD8B}"/>
    <cellStyle name="Normal 9 5 3 2 3 5" xfId="5092" xr:uid="{29E8F32B-5E6D-446E-A61C-EBF62930EA9A}"/>
    <cellStyle name="Normal 9 5 3 2 4" xfId="2456" xr:uid="{6329F54B-A3D9-4D7E-8AC7-249AFDC91EB0}"/>
    <cellStyle name="Normal 9 5 3 2 4 2" xfId="5096" xr:uid="{5A6B39F6-AD30-4CB7-9CBE-E1B7C013E613}"/>
    <cellStyle name="Normal 9 5 3 2 4 2 2" xfId="6811" xr:uid="{5FE24750-8B5C-468E-B903-CE51DF2F598F}"/>
    <cellStyle name="Normal 9 5 3 2 5" xfId="4177" xr:uid="{E42F6B39-484E-43F1-9C96-3B583B391DE6}"/>
    <cellStyle name="Normal 9 5 3 2 5 2" xfId="5097" xr:uid="{E24FC7E5-9ECA-49A8-8DF1-2BCD6D393069}"/>
    <cellStyle name="Normal 9 5 3 2 6" xfId="4178" xr:uid="{AA8000C3-6D08-4B3A-8AED-AB5D95E78E71}"/>
    <cellStyle name="Normal 9 5 3 2 6 2" xfId="5098" xr:uid="{A3992940-A22C-44A5-8071-8976D3F5E9C2}"/>
    <cellStyle name="Normal 9 5 3 2 7" xfId="5086" xr:uid="{159971AF-DE02-4CBE-8F40-318A4ADEB4F2}"/>
    <cellStyle name="Normal 9 5 3 3" xfId="880" xr:uid="{02F5C4A6-7F62-4EDE-AD49-B2B16C7462E4}"/>
    <cellStyle name="Normal 9 5 3 3 2" xfId="2457" xr:uid="{33CC1138-C6B2-451D-B334-8F6FCF5A192E}"/>
    <cellStyle name="Normal 9 5 3 3 2 2" xfId="2458" xr:uid="{4184686D-4EF3-41F6-84C0-C280AB2E16F6}"/>
    <cellStyle name="Normal 9 5 3 3 2 2 2" xfId="5101" xr:uid="{CFAA59AF-5271-4B11-83FC-2620217813E7}"/>
    <cellStyle name="Normal 9 5 3 3 2 3" xfId="4179" xr:uid="{B785A8A4-772C-442C-A99D-24FD1CAFE9C8}"/>
    <cellStyle name="Normal 9 5 3 3 2 3 2" xfId="5102" xr:uid="{A9EBF0EB-FA52-4050-8438-C4ADC238A80F}"/>
    <cellStyle name="Normal 9 5 3 3 2 4" xfId="4180" xr:uid="{84712760-CD6D-4A6A-B5D0-53644C77EB8D}"/>
    <cellStyle name="Normal 9 5 3 3 2 4 2" xfId="5103" xr:uid="{71E3A850-A639-4F6C-83E1-6F64D96151F5}"/>
    <cellStyle name="Normal 9 5 3 3 2 5" xfId="5100" xr:uid="{FD762369-8F95-4F47-82A6-4765975DD015}"/>
    <cellStyle name="Normal 9 5 3 3 3" xfId="2459" xr:uid="{9E3E0EC6-6E58-4643-BB4D-462E5AA11629}"/>
    <cellStyle name="Normal 9 5 3 3 3 2" xfId="5104" xr:uid="{8DACF9CA-4F2A-48E1-A67F-1D309485BE24}"/>
    <cellStyle name="Normal 9 5 3 3 3 2 2" xfId="6812" xr:uid="{25CFA252-561E-4879-8E34-CB7317DD52C5}"/>
    <cellStyle name="Normal 9 5 3 3 4" xfId="4181" xr:uid="{899D390E-CB8D-4F36-A6FC-D0AFB1AE8573}"/>
    <cellStyle name="Normal 9 5 3 3 4 2" xfId="5105" xr:uid="{67F5A47F-9399-4850-AEE8-7A46EA3ACF0D}"/>
    <cellStyle name="Normal 9 5 3 3 5" xfId="4182" xr:uid="{E4EA5520-C47B-439A-90F6-46F459F40A8F}"/>
    <cellStyle name="Normal 9 5 3 3 5 2" xfId="5106" xr:uid="{6A63B03B-514E-4187-8C19-F3214E33756D}"/>
    <cellStyle name="Normal 9 5 3 3 6" xfId="5099" xr:uid="{09753646-7179-4372-ABF6-C3776F2F2685}"/>
    <cellStyle name="Normal 9 5 3 4" xfId="2460" xr:uid="{07D3AD1A-CD4E-4795-8056-7080F5D343C4}"/>
    <cellStyle name="Normal 9 5 3 4 2" xfId="2461" xr:uid="{2760FD6C-36B5-4081-9BBC-D59C9CC762F2}"/>
    <cellStyle name="Normal 9 5 3 4 2 2" xfId="5108" xr:uid="{0AE56E91-A49B-4E3C-BF45-54E33029FE8E}"/>
    <cellStyle name="Normal 9 5 3 4 3" xfId="4183" xr:uid="{22F2A008-0A25-4C4A-A616-9A08FDFB1CE2}"/>
    <cellStyle name="Normal 9 5 3 4 3 2" xfId="5109" xr:uid="{08D90F11-B62C-454F-888F-A9AA771A627D}"/>
    <cellStyle name="Normal 9 5 3 4 4" xfId="4184" xr:uid="{EE67DB49-116F-47BE-87F8-E4403F12BC72}"/>
    <cellStyle name="Normal 9 5 3 4 4 2" xfId="5110" xr:uid="{1395DD9E-B142-4080-9876-1D9EF5E7856E}"/>
    <cellStyle name="Normal 9 5 3 4 5" xfId="5107" xr:uid="{19F6F865-F82E-4E9B-A379-9EEF7B7401AC}"/>
    <cellStyle name="Normal 9 5 3 5" xfId="2462" xr:uid="{25D30DAC-00A0-4762-A3EE-B9D9E931D6FD}"/>
    <cellStyle name="Normal 9 5 3 5 2" xfId="4185" xr:uid="{B293B416-01CD-44F9-BFEC-693CE51D7223}"/>
    <cellStyle name="Normal 9 5 3 5 2 2" xfId="5112" xr:uid="{6F751C9E-04A4-403E-B797-0EDA30DE6E57}"/>
    <cellStyle name="Normal 9 5 3 5 3" xfId="4186" xr:uid="{7366E3D4-A5C7-478E-9E98-FD6AA8A7D76B}"/>
    <cellStyle name="Normal 9 5 3 5 3 2" xfId="5113" xr:uid="{F420A5A4-8669-48FB-A204-8733BB26B464}"/>
    <cellStyle name="Normal 9 5 3 5 4" xfId="4187" xr:uid="{5BE2722F-28B9-4C55-84A9-5619BA8AAA75}"/>
    <cellStyle name="Normal 9 5 3 5 4 2" xfId="5114" xr:uid="{A908FCFB-7D5C-49F8-9722-54A71673EE44}"/>
    <cellStyle name="Normal 9 5 3 5 5" xfId="5111" xr:uid="{F2C44548-C16E-4FC4-B71A-4C64C4A209E8}"/>
    <cellStyle name="Normal 9 5 3 6" xfId="4188" xr:uid="{9FBF0E12-8BFA-47D5-BFE9-1129449BC282}"/>
    <cellStyle name="Normal 9 5 3 6 2" xfId="5115" xr:uid="{DFC87FF5-25C6-4DB8-A9AD-2BAA3B05B81F}"/>
    <cellStyle name="Normal 9 5 3 7" xfId="4189" xr:uid="{75EF1274-2CBC-4AF3-935C-1E4B52CBC688}"/>
    <cellStyle name="Normal 9 5 3 7 2" xfId="5116" xr:uid="{EAD188B1-7A19-4DF8-8CC1-13701DE44A3D}"/>
    <cellStyle name="Normal 9 5 3 8" xfId="4190" xr:uid="{265F62E4-4E8C-4BF5-AEDF-C8F3760D1E9E}"/>
    <cellStyle name="Normal 9 5 3 8 2" xfId="5117" xr:uid="{B01ADE8E-6190-436F-B1DB-99EDA4E7B385}"/>
    <cellStyle name="Normal 9 5 3 9" xfId="5085" xr:uid="{96211022-BAB6-44BF-ACAC-7C3B208DAEB7}"/>
    <cellStyle name="Normal 9 5 4" xfId="421" xr:uid="{7C36D346-AB06-4C01-BBE0-98D70C9B3721}"/>
    <cellStyle name="Normal 9 5 4 2" xfId="881" xr:uid="{FF7FE2D1-08F9-4763-A0EC-FDEDC2BA4BD9}"/>
    <cellStyle name="Normal 9 5 4 2 2" xfId="882" xr:uid="{1427C728-EAD7-44E5-A3AC-88F9D568B5AB}"/>
    <cellStyle name="Normal 9 5 4 2 2 2" xfId="2463" xr:uid="{83C33471-7869-49C1-9AFC-C398D3A3AE0F}"/>
    <cellStyle name="Normal 9 5 4 2 2 2 2" xfId="5121" xr:uid="{7DD16D06-F4B0-49F0-B30E-187D35AB15BD}"/>
    <cellStyle name="Normal 9 5 4 2 2 3" xfId="4191" xr:uid="{DD8DECDA-87D8-4151-B28A-63666FC6AA4D}"/>
    <cellStyle name="Normal 9 5 4 2 2 3 2" xfId="5122" xr:uid="{50E3772B-0E09-4FD6-8F67-5318D4DF7E43}"/>
    <cellStyle name="Normal 9 5 4 2 2 4" xfId="4192" xr:uid="{45E53AD7-BB64-47E5-BEBD-B13153F385B3}"/>
    <cellStyle name="Normal 9 5 4 2 2 4 2" xfId="5123" xr:uid="{EDF309E0-B5F6-4EFB-B613-3A767B63DD58}"/>
    <cellStyle name="Normal 9 5 4 2 2 5" xfId="5120" xr:uid="{947E0FA2-38BA-48A0-9819-952365D0D56B}"/>
    <cellStyle name="Normal 9 5 4 2 3" xfId="2464" xr:uid="{CEEB8787-36AB-40C5-B536-259A496B10D4}"/>
    <cellStyle name="Normal 9 5 4 2 3 2" xfId="5124" xr:uid="{3D2154F6-1422-440C-87D9-01C048FD85AC}"/>
    <cellStyle name="Normal 9 5 4 2 3 2 2" xfId="6813" xr:uid="{051E6BF3-3159-4E4A-B815-01F8A2A63F21}"/>
    <cellStyle name="Normal 9 5 4 2 4" xfId="4193" xr:uid="{C8240CBA-7946-4EDA-9F74-EBAA0E4A21BF}"/>
    <cellStyle name="Normal 9 5 4 2 4 2" xfId="5125" xr:uid="{5F22AA96-0419-474E-A753-8A6297E93C21}"/>
    <cellStyle name="Normal 9 5 4 2 5" xfId="4194" xr:uid="{1A689C30-425D-4A3C-90F4-6173F4C656C4}"/>
    <cellStyle name="Normal 9 5 4 2 5 2" xfId="5126" xr:uid="{2420C95B-9F78-4F06-AC14-A2E4022C404E}"/>
    <cellStyle name="Normal 9 5 4 2 6" xfId="5119" xr:uid="{24DFC133-08D9-4CD8-9FFB-6710C4F6C4DB}"/>
    <cellStyle name="Normal 9 5 4 3" xfId="883" xr:uid="{16658A54-9802-4EB8-80F3-C777F4D03505}"/>
    <cellStyle name="Normal 9 5 4 3 2" xfId="2465" xr:uid="{544B6199-160B-4649-BEB6-D8E86228DA2B}"/>
    <cellStyle name="Normal 9 5 4 3 2 2" xfId="5128" xr:uid="{B087C5DA-B873-45EC-AB24-6DF7DCF21A9C}"/>
    <cellStyle name="Normal 9 5 4 3 3" xfId="4195" xr:uid="{563C92B4-A22A-4CD8-AAE2-CDBD521102EC}"/>
    <cellStyle name="Normal 9 5 4 3 3 2" xfId="5129" xr:uid="{F1B602E1-2802-4C90-A571-2172319B1912}"/>
    <cellStyle name="Normal 9 5 4 3 4" xfId="4196" xr:uid="{F1FB7590-5573-463D-82BB-0DC0CC093C0B}"/>
    <cellStyle name="Normal 9 5 4 3 4 2" xfId="5130" xr:uid="{5AD92C21-9E22-4A0B-B844-D34613F974F4}"/>
    <cellStyle name="Normal 9 5 4 3 5" xfId="5127" xr:uid="{BBA45AFF-133A-42F2-868E-3ECA7D6005B4}"/>
    <cellStyle name="Normal 9 5 4 4" xfId="2466" xr:uid="{088D0720-2064-4F67-8C42-4B86FAAAE0DB}"/>
    <cellStyle name="Normal 9 5 4 4 2" xfId="4197" xr:uid="{9D5459B7-FEAD-4904-A675-C609ED036291}"/>
    <cellStyle name="Normal 9 5 4 4 2 2" xfId="5132" xr:uid="{D1A3B7EE-9CD0-4EC1-A112-B261F05916DE}"/>
    <cellStyle name="Normal 9 5 4 4 3" xfId="4198" xr:uid="{84696AFB-779E-4AE2-802B-E1EA74C4027A}"/>
    <cellStyle name="Normal 9 5 4 4 3 2" xfId="5133" xr:uid="{6B91511F-324E-4292-BDED-AFB31B6C2F6B}"/>
    <cellStyle name="Normal 9 5 4 4 4" xfId="4199" xr:uid="{802441D1-F986-4223-B295-73328A79FC48}"/>
    <cellStyle name="Normal 9 5 4 4 4 2" xfId="5134" xr:uid="{CC3A0CB5-D713-4956-AE35-A783C67B4840}"/>
    <cellStyle name="Normal 9 5 4 4 5" xfId="5131" xr:uid="{FE42BDD7-8B34-4CB3-8BC7-3BE0223778E5}"/>
    <cellStyle name="Normal 9 5 4 5" xfId="4200" xr:uid="{6AC48562-5FC6-4576-B2B5-E11BD9B1EE44}"/>
    <cellStyle name="Normal 9 5 4 5 2" xfId="5135" xr:uid="{2A79C21E-38C3-4C92-903E-B0CC6C019D35}"/>
    <cellStyle name="Normal 9 5 4 6" xfId="4201" xr:uid="{A43DEDCC-BD2B-4C68-800D-EE101618845E}"/>
    <cellStyle name="Normal 9 5 4 6 2" xfId="5136" xr:uid="{717E3E62-1DFD-443D-9DF0-12584E96A316}"/>
    <cellStyle name="Normal 9 5 4 7" xfId="4202" xr:uid="{579E6E17-170D-42E8-97F6-44EE8DFBF9A9}"/>
    <cellStyle name="Normal 9 5 4 7 2" xfId="5137" xr:uid="{9BF264FB-32C2-4BB3-A221-E3A13B34F33E}"/>
    <cellStyle name="Normal 9 5 4 8" xfId="5118" xr:uid="{2A4C5C53-DA5A-4E1F-94A6-A98A61ECCDA7}"/>
    <cellStyle name="Normal 9 5 5" xfId="422" xr:uid="{A88A7CB8-6658-44A9-AC41-F279E23E94AF}"/>
    <cellStyle name="Normal 9 5 5 2" xfId="884" xr:uid="{EF8CA3F0-8243-4503-ABE5-4A67B474718E}"/>
    <cellStyle name="Normal 9 5 5 2 2" xfId="2467" xr:uid="{9E11A5F8-3D66-4D64-BE01-23DC4CC683D6}"/>
    <cellStyle name="Normal 9 5 5 2 2 2" xfId="5140" xr:uid="{1D30AA48-BEA9-4D59-AF59-D9FC9A67D5AD}"/>
    <cellStyle name="Normal 9 5 5 2 3" xfId="4203" xr:uid="{2AD61B52-D4B2-4D88-8762-E16C89BA974F}"/>
    <cellStyle name="Normal 9 5 5 2 3 2" xfId="5141" xr:uid="{EE27B039-6A75-46EC-A411-60EA9692ECD0}"/>
    <cellStyle name="Normal 9 5 5 2 4" xfId="4204" xr:uid="{DB2AE6E6-95AD-4539-A692-03A2894950B8}"/>
    <cellStyle name="Normal 9 5 5 2 4 2" xfId="5142" xr:uid="{CB8A6BE1-D1D8-41F8-8608-006416F0A97D}"/>
    <cellStyle name="Normal 9 5 5 2 5" xfId="5139" xr:uid="{229E71C8-B61E-4DC9-B24D-BEC2851F213D}"/>
    <cellStyle name="Normal 9 5 5 3" xfId="2468" xr:uid="{30C08A36-86AE-4F36-B286-3EA463CE66A7}"/>
    <cellStyle name="Normal 9 5 5 3 2" xfId="4205" xr:uid="{5EDAB560-F729-4222-A9F0-36058E6F32AF}"/>
    <cellStyle name="Normal 9 5 5 3 2 2" xfId="5144" xr:uid="{4950CDD7-8EDC-4EF7-8EB6-EB3D71C1066B}"/>
    <cellStyle name="Normal 9 5 5 3 3" xfId="4206" xr:uid="{E4753468-176F-45B9-AD6B-57B5EF620025}"/>
    <cellStyle name="Normal 9 5 5 3 3 2" xfId="5145" xr:uid="{5A8CA71F-6880-4C83-856B-22FDFDCE1F70}"/>
    <cellStyle name="Normal 9 5 5 3 4" xfId="4207" xr:uid="{CC01D6EA-E79E-4960-B5D8-44A63746E4BD}"/>
    <cellStyle name="Normal 9 5 5 3 4 2" xfId="5146" xr:uid="{28CFD7E4-4D15-42FD-B7B2-10169D0EDEED}"/>
    <cellStyle name="Normal 9 5 5 3 5" xfId="5143" xr:uid="{D67E9D8D-81E5-4E43-8414-50A9BA62A9CD}"/>
    <cellStyle name="Normal 9 5 5 4" xfId="4208" xr:uid="{493B0F33-8420-45AE-8A8B-8BD25713A3EF}"/>
    <cellStyle name="Normal 9 5 5 4 2" xfId="5147" xr:uid="{55BE0F05-7282-40BC-BA5F-B7D83910F8CA}"/>
    <cellStyle name="Normal 9 5 5 5" xfId="4209" xr:uid="{E7C51E45-B334-443B-8A1B-B8AE01C3D1D8}"/>
    <cellStyle name="Normal 9 5 5 5 2" xfId="5148" xr:uid="{7B1B912E-22BF-4386-80C6-524312EB68B6}"/>
    <cellStyle name="Normal 9 5 5 6" xfId="4210" xr:uid="{FE520F25-05F5-4231-8CCB-F7E2EDC96B2F}"/>
    <cellStyle name="Normal 9 5 5 6 2" xfId="5149" xr:uid="{7858D826-F9BB-475A-A003-70592AFF64D3}"/>
    <cellStyle name="Normal 9 5 5 7" xfId="5138" xr:uid="{D2FE275C-B4B4-4244-9293-0D98ED0419A6}"/>
    <cellStyle name="Normal 9 5 6" xfId="885" xr:uid="{6A80A6DA-322D-4636-897B-A546E759C7FE}"/>
    <cellStyle name="Normal 9 5 6 2" xfId="2469" xr:uid="{C1D0141E-9931-4A6C-A757-C7B151D38C45}"/>
    <cellStyle name="Normal 9 5 6 2 2" xfId="4211" xr:uid="{08C4A3C1-6B7A-4C79-8631-9AC6C532510D}"/>
    <cellStyle name="Normal 9 5 6 2 2 2" xfId="5152" xr:uid="{7D110EA1-4602-4FCA-80FD-A99AE6933EA3}"/>
    <cellStyle name="Normal 9 5 6 2 3" xfId="4212" xr:uid="{4D30C2A8-A94D-4C8A-B4A8-38C3DC611D54}"/>
    <cellStyle name="Normal 9 5 6 2 3 2" xfId="5153" xr:uid="{824F333A-A2ED-4DE3-B00B-3EB4FD22DDDD}"/>
    <cellStyle name="Normal 9 5 6 2 4" xfId="4213" xr:uid="{EE3D04A2-24E5-4503-932D-CFF72E97CF92}"/>
    <cellStyle name="Normal 9 5 6 2 4 2" xfId="5154" xr:uid="{9CB35F79-A7CD-4230-9D62-B0CCB1CD6BBE}"/>
    <cellStyle name="Normal 9 5 6 2 5" xfId="5151" xr:uid="{184C3C9C-1EFD-446A-A951-7A560A1526C8}"/>
    <cellStyle name="Normal 9 5 6 3" xfId="4214" xr:uid="{11D89BEC-58E4-43F3-B6F5-E5BB74137D40}"/>
    <cellStyle name="Normal 9 5 6 3 2" xfId="5155" xr:uid="{DCED44FD-7AF2-4798-816E-0C37BDB41943}"/>
    <cellStyle name="Normal 9 5 6 4" xfId="4215" xr:uid="{367E4065-A7C5-4E32-B931-2E39A994FFDA}"/>
    <cellStyle name="Normal 9 5 6 4 2" xfId="5156" xr:uid="{B5E460FF-BF44-40C0-AF6E-83919B7A99DE}"/>
    <cellStyle name="Normal 9 5 6 5" xfId="4216" xr:uid="{EA08D8EE-CAA0-4229-89C2-EFF1EAC8D33C}"/>
    <cellStyle name="Normal 9 5 6 5 2" xfId="5157" xr:uid="{4D99766B-9A20-43D0-8701-D30EEFB6D235}"/>
    <cellStyle name="Normal 9 5 6 6" xfId="5150" xr:uid="{FB2D056C-17F9-4B77-8A3A-729FD65F3468}"/>
    <cellStyle name="Normal 9 5 7" xfId="2470" xr:uid="{32D245D7-01F2-4AA1-A722-102CF8A10941}"/>
    <cellStyle name="Normal 9 5 7 2" xfId="4217" xr:uid="{F31C22E1-86C5-4329-AADD-742F9C0130DB}"/>
    <cellStyle name="Normal 9 5 7 2 2" xfId="5159" xr:uid="{708620C8-721C-470E-9962-C525F28AD647}"/>
    <cellStyle name="Normal 9 5 7 3" xfId="4218" xr:uid="{CA88808D-8FA0-4FDA-96E5-1D5992F59B48}"/>
    <cellStyle name="Normal 9 5 7 3 2" xfId="5160" xr:uid="{C00A0F94-61C4-425A-894A-027FD71B918D}"/>
    <cellStyle name="Normal 9 5 7 4" xfId="4219" xr:uid="{131D8B57-C74A-439D-8933-F3DE88395F34}"/>
    <cellStyle name="Normal 9 5 7 4 2" xfId="5161" xr:uid="{89225A0F-0FCA-440E-AAD0-F01D7FF1F71B}"/>
    <cellStyle name="Normal 9 5 7 5" xfId="5158" xr:uid="{AC9F2404-FB5A-43F7-BF63-CD8588CFB6E9}"/>
    <cellStyle name="Normal 9 5 8" xfId="4220" xr:uid="{7E54E996-8268-4442-89FF-EF2A93F3ABC5}"/>
    <cellStyle name="Normal 9 5 8 2" xfId="4221" xr:uid="{F3307A42-09D0-4B7D-A7B2-70CDE2819567}"/>
    <cellStyle name="Normal 9 5 8 2 2" xfId="5163" xr:uid="{98FC3A52-8E6B-455F-8529-837E8F0E0A78}"/>
    <cellStyle name="Normal 9 5 8 3" xfId="4222" xr:uid="{F63600CD-BCE4-4F94-8C1F-BFEDD7E82D1D}"/>
    <cellStyle name="Normal 9 5 8 3 2" xfId="5164" xr:uid="{8F153D4B-5379-41FF-B374-8F49AC2FCDFF}"/>
    <cellStyle name="Normal 9 5 8 4" xfId="4223" xr:uid="{EF4E19DA-D63D-41A6-AF77-13223E964F75}"/>
    <cellStyle name="Normal 9 5 8 4 2" xfId="5165" xr:uid="{4014CD7C-CE58-4F36-A196-B6507908E228}"/>
    <cellStyle name="Normal 9 5 8 5" xfId="5162" xr:uid="{A45FF290-8025-49AC-861D-B3198105DDC4}"/>
    <cellStyle name="Normal 9 5 9" xfId="4224" xr:uid="{F132C7ED-425E-4761-8EEF-0A13B6CD865A}"/>
    <cellStyle name="Normal 9 5 9 2" xfId="5166" xr:uid="{8BBA2B52-88A6-41D0-9FBA-AF2046049885}"/>
    <cellStyle name="Normal 9 6" xfId="180" xr:uid="{D8979AA8-9CE8-42D1-B47C-3A4EF10AE57F}"/>
    <cellStyle name="Normal 9 6 10" xfId="5167" xr:uid="{7C4360D2-ACFD-4817-962D-ABC7C8BE29EA}"/>
    <cellStyle name="Normal 9 6 2" xfId="181" xr:uid="{90530927-338E-4A58-85CD-F8564C9249AB}"/>
    <cellStyle name="Normal 9 6 2 2" xfId="423" xr:uid="{9CA1C618-F5C8-4EC8-8ED7-1BA5ADBAC52A}"/>
    <cellStyle name="Normal 9 6 2 2 2" xfId="886" xr:uid="{4AB93859-C91F-4122-80D5-ED82A1D16795}"/>
    <cellStyle name="Normal 9 6 2 2 2 2" xfId="2471" xr:uid="{6279106A-811F-4182-BE9C-138F4E3E5910}"/>
    <cellStyle name="Normal 9 6 2 2 2 2 2" xfId="5171" xr:uid="{4CC05478-99EB-481D-90B4-63943A000260}"/>
    <cellStyle name="Normal 9 6 2 2 2 3" xfId="4225" xr:uid="{30F63905-0BC7-4B89-983F-FB4E96610968}"/>
    <cellStyle name="Normal 9 6 2 2 2 3 2" xfId="5172" xr:uid="{DCA6B68E-A212-4EED-A073-2590FB6F6D29}"/>
    <cellStyle name="Normal 9 6 2 2 2 4" xfId="4226" xr:uid="{5680B490-F983-440A-8C81-3832A3781C1A}"/>
    <cellStyle name="Normal 9 6 2 2 2 4 2" xfId="5173" xr:uid="{9FAB36DE-CCCA-44E8-8B61-CBD726561EA7}"/>
    <cellStyle name="Normal 9 6 2 2 2 5" xfId="5170" xr:uid="{D36A4743-190F-483E-A5AF-10BB0D148D5A}"/>
    <cellStyle name="Normal 9 6 2 2 3" xfId="2472" xr:uid="{BF143CC6-B922-48C0-A29A-F89DBEE1E0FE}"/>
    <cellStyle name="Normal 9 6 2 2 3 2" xfId="4227" xr:uid="{955EE0E8-2DC1-49F7-A37C-40CD4FA43085}"/>
    <cellStyle name="Normal 9 6 2 2 3 2 2" xfId="5175" xr:uid="{58806118-48C6-472C-BF30-11739A7931E9}"/>
    <cellStyle name="Normal 9 6 2 2 3 3" xfId="4228" xr:uid="{2440D688-9354-44DD-887C-1ECA70C644BF}"/>
    <cellStyle name="Normal 9 6 2 2 3 3 2" xfId="5176" xr:uid="{4CFFD8ED-A229-41F1-89A2-E559A6793F15}"/>
    <cellStyle name="Normal 9 6 2 2 3 4" xfId="4229" xr:uid="{193FEF18-08E9-4B68-BABD-A34E2E29BDF4}"/>
    <cellStyle name="Normal 9 6 2 2 3 4 2" xfId="5177" xr:uid="{556DB309-F3CA-4D4D-9262-34CFB3802D72}"/>
    <cellStyle name="Normal 9 6 2 2 3 5" xfId="5174" xr:uid="{20A7B941-AF48-4189-ADFA-89E6046C8495}"/>
    <cellStyle name="Normal 9 6 2 2 4" xfId="4230" xr:uid="{8CBFB788-1D4E-426F-9F7A-23B631951B35}"/>
    <cellStyle name="Normal 9 6 2 2 4 2" xfId="5178" xr:uid="{AA8B2A51-93E8-488A-8487-99958718A1A4}"/>
    <cellStyle name="Normal 9 6 2 2 5" xfId="4231" xr:uid="{054B4330-CB13-423F-B373-D8E4D91B9FFB}"/>
    <cellStyle name="Normal 9 6 2 2 5 2" xfId="5179" xr:uid="{D6C7A16B-CD21-4D4A-9D51-46FD2B5B54CB}"/>
    <cellStyle name="Normal 9 6 2 2 6" xfId="4232" xr:uid="{1C72CC53-CB61-4F89-9AED-9A4D75C9E11F}"/>
    <cellStyle name="Normal 9 6 2 2 6 2" xfId="5180" xr:uid="{8C0283FE-DECC-4BC4-8D02-CFBA32ACDA4C}"/>
    <cellStyle name="Normal 9 6 2 2 7" xfId="5169" xr:uid="{6EAD0DF9-A746-4FB6-BEC7-F1E81D3C38D9}"/>
    <cellStyle name="Normal 9 6 2 3" xfId="887" xr:uid="{9F0FE28C-B036-447A-A011-1E6A7BFA9C80}"/>
    <cellStyle name="Normal 9 6 2 3 2" xfId="2473" xr:uid="{DBBCDCC9-B3ED-475D-A16D-58B1A030B7C0}"/>
    <cellStyle name="Normal 9 6 2 3 2 2" xfId="4233" xr:uid="{3260B279-2ABD-4CD4-8F90-84C50EF3EE3B}"/>
    <cellStyle name="Normal 9 6 2 3 2 2 2" xfId="5183" xr:uid="{27F8BAA1-F5CB-4332-80F2-77A52E80C345}"/>
    <cellStyle name="Normal 9 6 2 3 2 3" xfId="4234" xr:uid="{0B604F82-6779-470F-94F0-46F37163D59C}"/>
    <cellStyle name="Normal 9 6 2 3 2 3 2" xfId="5184" xr:uid="{FF785287-A1FF-47E6-B7A3-ABE3372ED83D}"/>
    <cellStyle name="Normal 9 6 2 3 2 4" xfId="4235" xr:uid="{339E3AC9-2BF3-4061-8FE1-63101CD7C524}"/>
    <cellStyle name="Normal 9 6 2 3 2 4 2" xfId="5185" xr:uid="{A837F957-03E9-4671-94AF-52951C58BFA5}"/>
    <cellStyle name="Normal 9 6 2 3 2 5" xfId="5182" xr:uid="{4576BC13-504C-4317-939A-7ED598E6538F}"/>
    <cellStyle name="Normal 9 6 2 3 3" xfId="4236" xr:uid="{598BBC6D-E1B4-4660-B40E-12BCD650E5BA}"/>
    <cellStyle name="Normal 9 6 2 3 3 2" xfId="5186" xr:uid="{C8B18011-05E9-40C1-AAEC-74C17C4DCBF5}"/>
    <cellStyle name="Normal 9 6 2 3 4" xfId="4237" xr:uid="{BA92212B-A195-4F01-8968-0051F7CE60FC}"/>
    <cellStyle name="Normal 9 6 2 3 4 2" xfId="5187" xr:uid="{2399114F-55B1-41C8-9C49-C6654112E5F4}"/>
    <cellStyle name="Normal 9 6 2 3 5" xfId="4238" xr:uid="{DA92BB22-8294-4896-8FA9-4B7595601D2E}"/>
    <cellStyle name="Normal 9 6 2 3 5 2" xfId="5188" xr:uid="{ED93D64C-1E3E-4230-A31E-DE4B9B82BACC}"/>
    <cellStyle name="Normal 9 6 2 3 6" xfId="5181" xr:uid="{5B4CC557-A3B1-40B4-82DA-0FE7CD4919C3}"/>
    <cellStyle name="Normal 9 6 2 4" xfId="2474" xr:uid="{08C5ABE2-D553-4E96-981A-0D20E14B667F}"/>
    <cellStyle name="Normal 9 6 2 4 2" xfId="4239" xr:uid="{253278E6-DA6B-4417-802F-BB37E06F9079}"/>
    <cellStyle name="Normal 9 6 2 4 2 2" xfId="5190" xr:uid="{B68CA452-D160-471F-956B-8F127AF06B26}"/>
    <cellStyle name="Normal 9 6 2 4 3" xfId="4240" xr:uid="{87607679-2FE6-4E81-92CA-E934FEE78CC7}"/>
    <cellStyle name="Normal 9 6 2 4 3 2" xfId="5191" xr:uid="{829DD5F0-DC92-456A-B131-00859674D36D}"/>
    <cellStyle name="Normal 9 6 2 4 4" xfId="4241" xr:uid="{C77A267D-F426-48D3-A1C8-4BD67F870F6B}"/>
    <cellStyle name="Normal 9 6 2 4 4 2" xfId="5192" xr:uid="{22423795-CCA3-4F49-84CD-011D8A568A4A}"/>
    <cellStyle name="Normal 9 6 2 4 5" xfId="5189" xr:uid="{D7F4E753-01CE-415C-A24C-0DBF2BC896EC}"/>
    <cellStyle name="Normal 9 6 2 5" xfId="4242" xr:uid="{7C90BD81-39DE-4CB2-990F-ABC877588743}"/>
    <cellStyle name="Normal 9 6 2 5 2" xfId="4243" xr:uid="{3ECDCEFA-3DF2-4607-B5B6-EE1A6CDDEB26}"/>
    <cellStyle name="Normal 9 6 2 5 2 2" xfId="5194" xr:uid="{6A551530-D4E7-4414-AD9E-0AC6251D4423}"/>
    <cellStyle name="Normal 9 6 2 5 3" xfId="4244" xr:uid="{A1E4AE1C-4E0E-4A25-B697-308D665670FD}"/>
    <cellStyle name="Normal 9 6 2 5 3 2" xfId="5195" xr:uid="{C68525AE-7477-480D-9838-4C005A7B290B}"/>
    <cellStyle name="Normal 9 6 2 5 4" xfId="4245" xr:uid="{8CACBD24-0846-4F1F-BE02-738170D5CC4F}"/>
    <cellStyle name="Normal 9 6 2 5 4 2" xfId="5196" xr:uid="{012A7A06-C4BC-4853-A382-5D9FFC553313}"/>
    <cellStyle name="Normal 9 6 2 5 5" xfId="5193" xr:uid="{F70674D5-072D-4B7E-9B7C-ED14508D9192}"/>
    <cellStyle name="Normal 9 6 2 6" xfId="4246" xr:uid="{74512001-5C6E-441B-9D7A-CB6BB1053C48}"/>
    <cellStyle name="Normal 9 6 2 6 2" xfId="5197" xr:uid="{94698E87-BFA5-42FD-873B-A7DCD9E47436}"/>
    <cellStyle name="Normal 9 6 2 7" xfId="4247" xr:uid="{44DD8F1A-B505-4C12-921B-1A5BCB71E594}"/>
    <cellStyle name="Normal 9 6 2 7 2" xfId="5198" xr:uid="{E88A3EFD-865E-45F7-A34C-6E6CBAFB5D4C}"/>
    <cellStyle name="Normal 9 6 2 8" xfId="4248" xr:uid="{2076A484-A999-4CAB-8B8A-E94E26CBF909}"/>
    <cellStyle name="Normal 9 6 2 8 2" xfId="5199" xr:uid="{9EEB81CF-758C-4F9B-82DB-D761764A3BFB}"/>
    <cellStyle name="Normal 9 6 2 9" xfId="5168" xr:uid="{8379FBF3-0F7C-4FA1-8EE0-CD93653EC89E}"/>
    <cellStyle name="Normal 9 6 3" xfId="424" xr:uid="{C659A5F3-20F1-477F-B893-3EA6A86DDFC8}"/>
    <cellStyle name="Normal 9 6 3 2" xfId="888" xr:uid="{8E9BB4D6-699B-4C33-8104-00AC5ED8F364}"/>
    <cellStyle name="Normal 9 6 3 2 2" xfId="889" xr:uid="{20E378C7-E1D2-4A2A-8D25-EDC061F7EF8B}"/>
    <cellStyle name="Normal 9 6 3 2 2 2" xfId="5202" xr:uid="{133B5C7D-3A81-4946-A0C7-1B0FAF342C76}"/>
    <cellStyle name="Normal 9 6 3 2 3" xfId="4249" xr:uid="{E294470D-C333-4DEC-84AE-2C25140CF5BB}"/>
    <cellStyle name="Normal 9 6 3 2 3 2" xfId="5203" xr:uid="{7F8A9FD5-1383-4C17-B890-2E1791C0C3D6}"/>
    <cellStyle name="Normal 9 6 3 2 4" xfId="4250" xr:uid="{20813F9C-D84E-4BD5-B07F-E933CE361ACD}"/>
    <cellStyle name="Normal 9 6 3 2 4 2" xfId="5204" xr:uid="{460F7A51-A594-4E00-BAF3-DCBEF835D04C}"/>
    <cellStyle name="Normal 9 6 3 2 5" xfId="5201" xr:uid="{514DA27B-6EEA-4717-8FC1-A2E0E532BBB0}"/>
    <cellStyle name="Normal 9 6 3 3" xfId="890" xr:uid="{3F629CC0-FDF2-4075-AACB-8FB1BBDCE264}"/>
    <cellStyle name="Normal 9 6 3 3 2" xfId="4251" xr:uid="{7D65FECE-1962-42DE-8D6C-5E7D4E1F9308}"/>
    <cellStyle name="Normal 9 6 3 3 2 2" xfId="5206" xr:uid="{0AC7C625-0564-4704-A28B-8DC1F7A5E86D}"/>
    <cellStyle name="Normal 9 6 3 3 3" xfId="4252" xr:uid="{A0239F66-67DC-49D4-B3EE-3BB54DDC7095}"/>
    <cellStyle name="Normal 9 6 3 3 3 2" xfId="5207" xr:uid="{7246BDBC-FEE0-4414-B22E-13331B56745A}"/>
    <cellStyle name="Normal 9 6 3 3 4" xfId="4253" xr:uid="{92536AEF-ADDD-42F2-8DB6-C7352A764C59}"/>
    <cellStyle name="Normal 9 6 3 3 4 2" xfId="5208" xr:uid="{8412CFA4-9F47-4CF3-8FBA-1661A32D3913}"/>
    <cellStyle name="Normal 9 6 3 3 5" xfId="5205" xr:uid="{19B7968A-6B6D-4EF0-AB1F-62C958628D90}"/>
    <cellStyle name="Normal 9 6 3 4" xfId="4254" xr:uid="{A0B5CD84-7D8A-4FE3-A07A-B871F2BD3DFD}"/>
    <cellStyle name="Normal 9 6 3 4 2" xfId="5209" xr:uid="{427D8F06-B2FF-4E59-ADC3-D3AF2255F5DE}"/>
    <cellStyle name="Normal 9 6 3 5" xfId="4255" xr:uid="{BFE7289D-E38A-4AE1-9FE5-C87E0F5564DA}"/>
    <cellStyle name="Normal 9 6 3 5 2" xfId="5210" xr:uid="{2D75E87C-1AC9-4875-9D46-09EAA73FDE9C}"/>
    <cellStyle name="Normal 9 6 3 6" xfId="4256" xr:uid="{5A1CE1CA-E944-4670-9D26-80C40316E9AE}"/>
    <cellStyle name="Normal 9 6 3 6 2" xfId="5211" xr:uid="{A026DC34-1E3B-4920-A389-3E0D71C95772}"/>
    <cellStyle name="Normal 9 6 3 7" xfId="5200" xr:uid="{E68B173F-14C7-4B60-9882-8196438C850D}"/>
    <cellStyle name="Normal 9 6 4" xfId="425" xr:uid="{F1ADC3B2-C4C7-49D3-B05F-00B18C682CEF}"/>
    <cellStyle name="Normal 9 6 4 2" xfId="891" xr:uid="{5A36C601-5D9B-4342-8B22-C7613E6C6C2B}"/>
    <cellStyle name="Normal 9 6 4 2 2" xfId="4257" xr:uid="{18C78ECA-0B06-41A0-96CB-3CDA0E9C02A3}"/>
    <cellStyle name="Normal 9 6 4 2 2 2" xfId="5214" xr:uid="{9ACB3F0F-8E7F-46FA-9229-2C91E0646914}"/>
    <cellStyle name="Normal 9 6 4 2 3" xfId="4258" xr:uid="{126BBF3A-2687-436D-9A2D-500695A91D3C}"/>
    <cellStyle name="Normal 9 6 4 2 3 2" xfId="5215" xr:uid="{F67E82B9-429F-46F4-808A-55A3C86D7236}"/>
    <cellStyle name="Normal 9 6 4 2 4" xfId="4259" xr:uid="{203C9BEE-668D-417A-9602-C00423CB16DA}"/>
    <cellStyle name="Normal 9 6 4 2 4 2" xfId="5216" xr:uid="{E0B4237A-2A62-4EB1-A91B-3B2643C5D568}"/>
    <cellStyle name="Normal 9 6 4 2 5" xfId="5213" xr:uid="{B5084C58-6108-4E85-8685-71EEE20ABB5B}"/>
    <cellStyle name="Normal 9 6 4 3" xfId="4260" xr:uid="{0DDA34F1-029B-4F25-92B4-6FC76D76A47F}"/>
    <cellStyle name="Normal 9 6 4 3 2" xfId="5217" xr:uid="{B4672802-289E-47DB-AA90-FB827969AE25}"/>
    <cellStyle name="Normal 9 6 4 4" xfId="4261" xr:uid="{74EE9635-160D-48A3-B6E8-310623599651}"/>
    <cellStyle name="Normal 9 6 4 4 2" xfId="5218" xr:uid="{77069299-480F-420E-BDA4-D528F1943068}"/>
    <cellStyle name="Normal 9 6 4 5" xfId="4262" xr:uid="{582AF1A6-D6A0-4445-A8BB-D982B4B146BB}"/>
    <cellStyle name="Normal 9 6 4 5 2" xfId="5219" xr:uid="{8EBCAC28-FCCB-4520-9BDE-1004C758972F}"/>
    <cellStyle name="Normal 9 6 4 6" xfId="5212" xr:uid="{80B31F07-F129-4DD3-B282-CBBF736F0AAF}"/>
    <cellStyle name="Normal 9 6 5" xfId="892" xr:uid="{2482E7B1-E413-4534-A826-EF459CEBF892}"/>
    <cellStyle name="Normal 9 6 5 2" xfId="4263" xr:uid="{4BAA3E23-F53D-4F8B-9D4C-84DC889276CD}"/>
    <cellStyle name="Normal 9 6 5 2 2" xfId="5221" xr:uid="{538759BF-F32F-4386-B052-B2E037FAA452}"/>
    <cellStyle name="Normal 9 6 5 3" xfId="4264" xr:uid="{BEB5BB84-E1DE-401B-958A-A2A24FC633DB}"/>
    <cellStyle name="Normal 9 6 5 3 2" xfId="5222" xr:uid="{39FACAD8-DEFF-40BA-B890-A03EB38BFD78}"/>
    <cellStyle name="Normal 9 6 5 4" xfId="4265" xr:uid="{C18AD61D-D78E-4488-9755-95172ABD3AF3}"/>
    <cellStyle name="Normal 9 6 5 4 2" xfId="5223" xr:uid="{BAE5F456-0A77-4D3D-951C-1391FE11CA70}"/>
    <cellStyle name="Normal 9 6 5 5" xfId="5220" xr:uid="{D14AC116-80FC-42EB-A402-305DD9C5EA94}"/>
    <cellStyle name="Normal 9 6 6" xfId="4266" xr:uid="{FD50144E-4033-4E75-A0DC-D35BEF5A9A7F}"/>
    <cellStyle name="Normal 9 6 6 2" xfId="4267" xr:uid="{C11D8F4B-778C-48C7-9A8D-BED0B3AEC40D}"/>
    <cellStyle name="Normal 9 6 6 2 2" xfId="5225" xr:uid="{00805FC4-ED1C-4D21-A711-C76E1DA02F15}"/>
    <cellStyle name="Normal 9 6 6 3" xfId="4268" xr:uid="{96FB8D3D-32C1-441A-B572-279A898A3494}"/>
    <cellStyle name="Normal 9 6 6 3 2" xfId="5226" xr:uid="{73E991AA-7756-4607-80A3-D9EECF05D981}"/>
    <cellStyle name="Normal 9 6 6 4" xfId="4269" xr:uid="{C9C20FA1-4E33-4397-B3FB-1FDAA7B06E4E}"/>
    <cellStyle name="Normal 9 6 6 4 2" xfId="5227" xr:uid="{61026D63-54BC-4EA5-9C97-54AF4ECEF980}"/>
    <cellStyle name="Normal 9 6 6 5" xfId="5224" xr:uid="{CB9D737E-A6D2-403E-B025-7A09E520B3F9}"/>
    <cellStyle name="Normal 9 6 7" xfId="4270" xr:uid="{04A27897-89E7-43FC-A8E1-3CD314F06533}"/>
    <cellStyle name="Normal 9 6 7 2" xfId="5228" xr:uid="{49927BDA-B811-4C42-9254-EFD4F704B250}"/>
    <cellStyle name="Normal 9 6 8" xfId="4271" xr:uid="{DEEE8064-E914-429E-9395-608A0BB24B2C}"/>
    <cellStyle name="Normal 9 6 8 2" xfId="5229" xr:uid="{FDA47402-5C59-4FEA-8FE3-10FB3F821200}"/>
    <cellStyle name="Normal 9 6 9" xfId="4272" xr:uid="{C242CECE-903A-4498-955D-5C401EDDA528}"/>
    <cellStyle name="Normal 9 6 9 2" xfId="5230" xr:uid="{E3B92136-ED43-451D-8ECC-215F44B43D25}"/>
    <cellStyle name="Normal 9 7" xfId="182" xr:uid="{35E24E6A-1D86-4F06-8EF3-B000915CC82F}"/>
    <cellStyle name="Normal 9 7 2" xfId="426" xr:uid="{C20B1DBF-20EF-431E-9CEE-987B90B490EE}"/>
    <cellStyle name="Normal 9 7 2 2" xfId="893" xr:uid="{37DA8E02-23D6-405B-AF90-6AB6E585402D}"/>
    <cellStyle name="Normal 9 7 2 2 2" xfId="2475" xr:uid="{35130E4E-C07F-46D8-ABA0-D382580AEFC1}"/>
    <cellStyle name="Normal 9 7 2 2 2 2" xfId="2476" xr:uid="{FED695C3-49ED-4A11-B2E5-A34791D17D64}"/>
    <cellStyle name="Normal 9 7 2 2 2 2 2" xfId="5235" xr:uid="{FEAE0F58-2B69-4050-9922-13DE7B216079}"/>
    <cellStyle name="Normal 9 7 2 2 2 3" xfId="5234" xr:uid="{87A75FEB-9182-4EDF-B27E-FC7F3F942CD5}"/>
    <cellStyle name="Normal 9 7 2 2 3" xfId="2477" xr:uid="{13CB54E9-B73F-4ADE-8B7F-10DB4DAC9664}"/>
    <cellStyle name="Normal 9 7 2 2 3 2" xfId="5236" xr:uid="{1D88AB59-A928-4AD8-9807-5E4D6A3E058B}"/>
    <cellStyle name="Normal 9 7 2 2 3 2 2" xfId="6814" xr:uid="{F4EE889A-CAC0-4403-900D-E030D111ADC2}"/>
    <cellStyle name="Normal 9 7 2 2 4" xfId="4273" xr:uid="{9B0B364D-CCFB-4A0C-A68D-506EBB26B5F8}"/>
    <cellStyle name="Normal 9 7 2 2 4 2" xfId="5237" xr:uid="{3FE006EE-1F10-4E69-944A-601BFBEE0588}"/>
    <cellStyle name="Normal 9 7 2 2 5" xfId="5233" xr:uid="{812A894D-D874-49F5-9D7C-52B9000E18CB}"/>
    <cellStyle name="Normal 9 7 2 3" xfId="2478" xr:uid="{4D5DD5C3-1768-4A84-A70D-5601870AA647}"/>
    <cellStyle name="Normal 9 7 2 3 2" xfId="2479" xr:uid="{AB367912-C677-491F-87FB-05F9395AD0CF}"/>
    <cellStyle name="Normal 9 7 2 3 2 2" xfId="5239" xr:uid="{E11D4CCB-B831-4275-A7AE-3F553E575B63}"/>
    <cellStyle name="Normal 9 7 2 3 3" xfId="4274" xr:uid="{85F1C153-81E2-4532-8213-69D309DF5892}"/>
    <cellStyle name="Normal 9 7 2 3 3 2" xfId="5240" xr:uid="{E10A7230-A2D0-42A6-9E19-357FB6703C2A}"/>
    <cellStyle name="Normal 9 7 2 3 4" xfId="4275" xr:uid="{644D4DF1-64EA-49BE-A81F-3FB3E00CD0B0}"/>
    <cellStyle name="Normal 9 7 2 3 4 2" xfId="5241" xr:uid="{AAB449B8-3743-4441-B6C4-FA2DCC7ED024}"/>
    <cellStyle name="Normal 9 7 2 3 5" xfId="5238" xr:uid="{D5C2BFE7-FBC8-4875-A560-1EF36D947896}"/>
    <cellStyle name="Normal 9 7 2 4" xfId="2480" xr:uid="{8C866FE1-EE1A-461F-B228-B3CA1A32D5B9}"/>
    <cellStyle name="Normal 9 7 2 4 2" xfId="5242" xr:uid="{CC3E2D37-947C-4936-A815-20449D51D720}"/>
    <cellStyle name="Normal 9 7 2 4 2 2" xfId="6815" xr:uid="{8A819E66-9E65-4D59-B1E0-7837F20D7A1A}"/>
    <cellStyle name="Normal 9 7 2 5" xfId="4276" xr:uid="{4A2D48D8-C6CF-47A3-89CA-2AD107D0F938}"/>
    <cellStyle name="Normal 9 7 2 5 2" xfId="5243" xr:uid="{ABB3612A-A234-42C5-8C17-84A03819C6BA}"/>
    <cellStyle name="Normal 9 7 2 6" xfId="4277" xr:uid="{E63DD1C0-67E6-43D8-91D2-BECA3AFF7213}"/>
    <cellStyle name="Normal 9 7 2 6 2" xfId="5244" xr:uid="{8AC7D0A1-6289-4726-A07F-84812F4032DB}"/>
    <cellStyle name="Normal 9 7 2 7" xfId="5232" xr:uid="{5FE1A61E-4FA6-4DFD-A966-AAC2167865A3}"/>
    <cellStyle name="Normal 9 7 3" xfId="894" xr:uid="{5042C96C-D1EC-4029-BB54-A1DEEF8431C6}"/>
    <cellStyle name="Normal 9 7 3 2" xfId="2481" xr:uid="{CC1AAB47-6BD7-4D96-9EA2-AF2F7424BCB5}"/>
    <cellStyle name="Normal 9 7 3 2 2" xfId="2482" xr:uid="{D9911BB5-7401-402A-8D09-8E2C50EA5842}"/>
    <cellStyle name="Normal 9 7 3 2 2 2" xfId="5247" xr:uid="{43B4F399-0947-4076-BE78-F6D5F7AA65E8}"/>
    <cellStyle name="Normal 9 7 3 2 3" xfId="4278" xr:uid="{929E8177-CEF0-4A88-AD89-F518A206A62C}"/>
    <cellStyle name="Normal 9 7 3 2 3 2" xfId="5248" xr:uid="{7D240803-CD2F-4ADC-82F1-348AE3021BEA}"/>
    <cellStyle name="Normal 9 7 3 2 4" xfId="4279" xr:uid="{50C441C4-1C9F-4BB3-815D-64FBB96C8A65}"/>
    <cellStyle name="Normal 9 7 3 2 4 2" xfId="5249" xr:uid="{82B55DFB-0ACE-46E2-A01E-686F5F722B56}"/>
    <cellStyle name="Normal 9 7 3 2 5" xfId="5246" xr:uid="{5F65E860-ADAF-438B-A583-C219093FCE90}"/>
    <cellStyle name="Normal 9 7 3 3" xfId="2483" xr:uid="{87543FEC-4D10-4659-86F9-950EEC3634E5}"/>
    <cellStyle name="Normal 9 7 3 3 2" xfId="5250" xr:uid="{EA1179A3-CC4C-4D04-90A0-9DCC1A23B696}"/>
    <cellStyle name="Normal 9 7 3 3 2 2" xfId="6816" xr:uid="{AD0697AF-E1F2-43EA-BA1C-311BF46D0327}"/>
    <cellStyle name="Normal 9 7 3 4" xfId="4280" xr:uid="{5C25115A-922D-4CE0-87B2-FB82C01CEFA4}"/>
    <cellStyle name="Normal 9 7 3 4 2" xfId="5251" xr:uid="{2EDE730B-350B-4976-8888-FCACA83B7E02}"/>
    <cellStyle name="Normal 9 7 3 5" xfId="4281" xr:uid="{D64F0616-B69D-4588-B4EA-A4322C2E2C3E}"/>
    <cellStyle name="Normal 9 7 3 5 2" xfId="5252" xr:uid="{0CE253C0-A800-472E-A547-52A4697DF61B}"/>
    <cellStyle name="Normal 9 7 3 6" xfId="5245" xr:uid="{3E785C38-D23F-4B65-B81D-BAE5763FE713}"/>
    <cellStyle name="Normal 9 7 4" xfId="2484" xr:uid="{F8D7ACFA-D176-4597-B0FF-E0D6AA778507}"/>
    <cellStyle name="Normal 9 7 4 2" xfId="2485" xr:uid="{D8F7D0BC-8B1B-4BDC-8BAA-62433FAD0530}"/>
    <cellStyle name="Normal 9 7 4 2 2" xfId="5254" xr:uid="{51281216-BCC9-44BF-8973-C1327E0C36EA}"/>
    <cellStyle name="Normal 9 7 4 3" xfId="4282" xr:uid="{EEBEB2A6-F821-4918-B0ED-FE4CB93557D9}"/>
    <cellStyle name="Normal 9 7 4 3 2" xfId="5255" xr:uid="{EBEAB4E4-B92C-46AD-8000-2B48BDF098AB}"/>
    <cellStyle name="Normal 9 7 4 4" xfId="4283" xr:uid="{EDFF9247-09FB-4BF7-935A-AF66D9FF7782}"/>
    <cellStyle name="Normal 9 7 4 4 2" xfId="5256" xr:uid="{161B9C14-D664-470A-8AF0-D729583D3D38}"/>
    <cellStyle name="Normal 9 7 4 5" xfId="5253" xr:uid="{FDA114AE-F396-4107-AB48-00D8B25CF6F2}"/>
    <cellStyle name="Normal 9 7 5" xfId="2486" xr:uid="{D41BA9DB-396C-43D6-B714-16BB8893BA13}"/>
    <cellStyle name="Normal 9 7 5 2" xfId="4284" xr:uid="{1DCDF166-2B74-48F2-808D-F8AC7BB04D1A}"/>
    <cellStyle name="Normal 9 7 5 2 2" xfId="5258" xr:uid="{F16AAF18-599D-490D-A295-2FCAF8BAA0E0}"/>
    <cellStyle name="Normal 9 7 5 3" xfId="4285" xr:uid="{978BCDD4-1710-475B-A6CE-4672585937DE}"/>
    <cellStyle name="Normal 9 7 5 3 2" xfId="5259" xr:uid="{0D64CED8-8778-48E9-A214-025207390274}"/>
    <cellStyle name="Normal 9 7 5 4" xfId="4286" xr:uid="{8900F9BF-4FD0-4DA7-9BE9-769DC7D33513}"/>
    <cellStyle name="Normal 9 7 5 4 2" xfId="5260" xr:uid="{A9377BB4-3D6E-408D-A788-1410BD789D82}"/>
    <cellStyle name="Normal 9 7 5 5" xfId="5257" xr:uid="{6632F433-DB3F-446D-AD7C-B012111D88D2}"/>
    <cellStyle name="Normal 9 7 6" xfId="4287" xr:uid="{BC895006-79CA-4F71-95D6-9901C9CF35E0}"/>
    <cellStyle name="Normal 9 7 6 2" xfId="5261" xr:uid="{3AADC3D5-8771-49EB-B838-2D6FA836431D}"/>
    <cellStyle name="Normal 9 7 7" xfId="4288" xr:uid="{D431DDD3-5E37-4423-ADD9-EDDB6CCFFDBB}"/>
    <cellStyle name="Normal 9 7 7 2" xfId="5262" xr:uid="{B61F5AAD-A255-4E57-A9D2-5054AE34B2A6}"/>
    <cellStyle name="Normal 9 7 8" xfId="4289" xr:uid="{74B082D6-4F3A-4287-825B-D9F2D1EBD5F4}"/>
    <cellStyle name="Normal 9 7 8 2" xfId="5263" xr:uid="{A089EFEA-B074-44CA-B93D-692B4197B727}"/>
    <cellStyle name="Normal 9 7 9" xfId="5231" xr:uid="{EA1F7B62-7E6A-4B93-8D22-1C571A98832A}"/>
    <cellStyle name="Normal 9 8" xfId="427" xr:uid="{122CB258-2689-4ABD-8FC4-466C9D48A13A}"/>
    <cellStyle name="Normal 9 8 2" xfId="895" xr:uid="{80911DBD-4C6C-4654-A79C-2FA10E555E56}"/>
    <cellStyle name="Normal 9 8 2 2" xfId="896" xr:uid="{6BBE1CD4-C695-4F13-A850-5CF489ABA232}"/>
    <cellStyle name="Normal 9 8 2 2 2" xfId="2487" xr:uid="{CFBC5FF1-C6CD-476C-8C5E-4288CE2D2B9B}"/>
    <cellStyle name="Normal 9 8 2 2 2 2" xfId="5267" xr:uid="{41E2719D-C56D-4864-BC3F-61F8A6363F1E}"/>
    <cellStyle name="Normal 9 8 2 2 3" xfId="4290" xr:uid="{BC1D53A2-39A8-476B-9719-5F97FD7AEBB5}"/>
    <cellStyle name="Normal 9 8 2 2 3 2" xfId="5268" xr:uid="{9705144A-0457-4DBC-98E3-0A5526ECBF2C}"/>
    <cellStyle name="Normal 9 8 2 2 4" xfId="4291" xr:uid="{A017336C-6296-4AAE-A709-98FDE7565EC5}"/>
    <cellStyle name="Normal 9 8 2 2 4 2" xfId="5269" xr:uid="{784CE4F9-35E0-4931-A49C-EBD2E32C2A4D}"/>
    <cellStyle name="Normal 9 8 2 2 5" xfId="5266" xr:uid="{D38212DB-749E-45D8-97EC-1453DA88A588}"/>
    <cellStyle name="Normal 9 8 2 3" xfId="2488" xr:uid="{AB322D8E-FBB4-48E4-BF30-0D97986E6EFD}"/>
    <cellStyle name="Normal 9 8 2 3 2" xfId="5270" xr:uid="{0E653573-8A55-4F9C-A4A8-16731D790322}"/>
    <cellStyle name="Normal 9 8 2 3 2 2" xfId="6817" xr:uid="{73A0B9C0-21EF-4552-AEAE-4A3300BBF931}"/>
    <cellStyle name="Normal 9 8 2 4" xfId="4292" xr:uid="{C584B232-D9AE-4352-9A51-8323E5D5B1EF}"/>
    <cellStyle name="Normal 9 8 2 4 2" xfId="5271" xr:uid="{90E12695-D72D-4843-A70F-D2A152B1C132}"/>
    <cellStyle name="Normal 9 8 2 5" xfId="4293" xr:uid="{F0428829-C41D-40AD-A775-0F161584AE14}"/>
    <cellStyle name="Normal 9 8 2 5 2" xfId="5272" xr:uid="{2556963B-98E3-44AF-9463-393AC2FDB857}"/>
    <cellStyle name="Normal 9 8 2 6" xfId="5265" xr:uid="{F21B6D7B-3515-4C7B-B696-EDE994A4105E}"/>
    <cellStyle name="Normal 9 8 3" xfId="897" xr:uid="{3DE2D348-8C8C-46C4-809F-4DCBD6206DFA}"/>
    <cellStyle name="Normal 9 8 3 2" xfId="2489" xr:uid="{95C52697-3D36-4925-A47E-2E8EEDC47009}"/>
    <cellStyle name="Normal 9 8 3 2 2" xfId="5274" xr:uid="{D79727C0-3607-4742-8271-96D21832EC98}"/>
    <cellStyle name="Normal 9 8 3 3" xfId="4294" xr:uid="{E603DFE6-EC80-47B0-8BF9-27A612C21BB8}"/>
    <cellStyle name="Normal 9 8 3 3 2" xfId="5275" xr:uid="{86029A9B-7C08-42EB-8561-940B9940580E}"/>
    <cellStyle name="Normal 9 8 3 4" xfId="4295" xr:uid="{0A9D0915-4A36-44CC-9D34-5BA741D8CC7B}"/>
    <cellStyle name="Normal 9 8 3 4 2" xfId="5276" xr:uid="{9790097C-C326-4C7D-A66E-063AA8C0295A}"/>
    <cellStyle name="Normal 9 8 3 5" xfId="5273" xr:uid="{6797CCED-911C-4F34-88BD-87E877E5DD50}"/>
    <cellStyle name="Normal 9 8 4" xfId="2490" xr:uid="{7F6D7A47-4A94-4678-A59F-E1FC8BF034D0}"/>
    <cellStyle name="Normal 9 8 4 2" xfId="4296" xr:uid="{612EADD8-0DED-46FF-8D7C-588D40AE02CC}"/>
    <cellStyle name="Normal 9 8 4 2 2" xfId="5278" xr:uid="{861C8F53-F982-448E-9CFA-B3CDEF66BACE}"/>
    <cellStyle name="Normal 9 8 4 3" xfId="4297" xr:uid="{7EFC734C-2BE7-4775-B6BB-BEA4DD22F535}"/>
    <cellStyle name="Normal 9 8 4 3 2" xfId="5279" xr:uid="{5BAFDC52-547B-46A4-93D0-D9EE359DB678}"/>
    <cellStyle name="Normal 9 8 4 4" xfId="4298" xr:uid="{B8625E5C-C9C6-4065-BED6-A30A1A7BD8F5}"/>
    <cellStyle name="Normal 9 8 4 4 2" xfId="5280" xr:uid="{B03EFFC3-ACA5-4222-A947-35B4804D8092}"/>
    <cellStyle name="Normal 9 8 4 5" xfId="5277" xr:uid="{67BB5FED-CBF3-4C82-BDF0-6BD3C346008E}"/>
    <cellStyle name="Normal 9 8 5" xfId="4299" xr:uid="{1A1261FA-8FD3-4163-9E20-F89A35AE7DDE}"/>
    <cellStyle name="Normal 9 8 5 2" xfId="5281" xr:uid="{691F5F39-1544-4D1F-83EC-B471D5F7A6BF}"/>
    <cellStyle name="Normal 9 8 6" xfId="4300" xr:uid="{B272542C-194A-4E70-BAD8-B0FF850EFA3E}"/>
    <cellStyle name="Normal 9 8 6 2" xfId="5282" xr:uid="{AD64D750-C9D7-4714-8BD7-ECC88279A24F}"/>
    <cellStyle name="Normal 9 8 7" xfId="4301" xr:uid="{713CFAFE-A21C-4333-A7E6-0FE8B28E9554}"/>
    <cellStyle name="Normal 9 8 7 2" xfId="5283" xr:uid="{ADB59CAC-F220-4864-9974-2D5F8B0A3E2C}"/>
    <cellStyle name="Normal 9 8 8" xfId="5264" xr:uid="{91464E0E-9331-4D46-B09E-ACF8052F1C5E}"/>
    <cellStyle name="Normal 9 9" xfId="428" xr:uid="{426F78FB-E53F-4423-A760-CD48527CD56C}"/>
    <cellStyle name="Normal 9 9 2" xfId="898" xr:uid="{4D305428-7C47-4215-87FB-982B00AA0DB8}"/>
    <cellStyle name="Normal 9 9 2 2" xfId="2491" xr:uid="{7E28FEFF-A839-431C-AE4C-23E516139520}"/>
    <cellStyle name="Normal 9 9 2 2 2" xfId="5286" xr:uid="{C169148D-21DD-4D1E-B238-804E57E977FC}"/>
    <cellStyle name="Normal 9 9 2 3" xfId="4302" xr:uid="{24B0BA8E-8D85-4EF4-A035-98B45608DCF9}"/>
    <cellStyle name="Normal 9 9 2 3 2" xfId="5287" xr:uid="{55916180-0855-4D3B-85ED-2973119D961C}"/>
    <cellStyle name="Normal 9 9 2 4" xfId="4303" xr:uid="{1127C22E-706D-45E9-A2BB-10E886430C20}"/>
    <cellStyle name="Normal 9 9 2 4 2" xfId="5288" xr:uid="{244BC94D-4788-4B39-8432-BDF0A2AAD271}"/>
    <cellStyle name="Normal 9 9 2 5" xfId="5285" xr:uid="{D3BFB7BF-6148-4558-8141-0DE72EF4A433}"/>
    <cellStyle name="Normal 9 9 3" xfId="2492" xr:uid="{25E558C7-BA35-47EA-A2D3-DF7C004F5C41}"/>
    <cellStyle name="Normal 9 9 3 2" xfId="4304" xr:uid="{9C600D25-3792-45EC-A36A-F594AE2AF9F7}"/>
    <cellStyle name="Normal 9 9 3 2 2" xfId="5290" xr:uid="{BFFFF066-4D06-45FF-8D26-242B584FDC92}"/>
    <cellStyle name="Normal 9 9 3 3" xfId="4305" xr:uid="{1CA6CB34-5A09-4348-A541-833006585A7A}"/>
    <cellStyle name="Normal 9 9 3 3 2" xfId="5291" xr:uid="{78AEF340-340E-4BAC-9763-F5491F90C06E}"/>
    <cellStyle name="Normal 9 9 3 4" xfId="4306" xr:uid="{1457ACE1-3CEB-4FFE-A10F-F15161183B3E}"/>
    <cellStyle name="Normal 9 9 3 4 2" xfId="5292" xr:uid="{EB73B844-F2A8-4F51-8A1C-1236158AA8BB}"/>
    <cellStyle name="Normal 9 9 3 5" xfId="5289" xr:uid="{3F390ADE-EC72-492B-AF99-9840EE3193DF}"/>
    <cellStyle name="Normal 9 9 4" xfId="4307" xr:uid="{DC5F2B46-8F96-44A3-9E43-A2001A27C6A5}"/>
    <cellStyle name="Normal 9 9 4 2" xfId="5293" xr:uid="{D9C5D7F7-1E2B-464F-9F48-076933B444B1}"/>
    <cellStyle name="Normal 9 9 5" xfId="4308" xr:uid="{A7DC4AA8-FCF8-4C96-8D00-83DDB3241C07}"/>
    <cellStyle name="Normal 9 9 5 2" xfId="5294" xr:uid="{3337B6DE-1EE9-41C2-8126-5D5D0E36EDD7}"/>
    <cellStyle name="Normal 9 9 6" xfId="4309" xr:uid="{17BAEE1B-3D42-4261-9DEF-F53B25715D84}"/>
    <cellStyle name="Normal 9 9 6 2" xfId="5295" xr:uid="{9EE05EF8-08DC-48C3-9434-9ECBDC924BB9}"/>
    <cellStyle name="Normal 9 9 7" xfId="5284" xr:uid="{CBDC3415-C1C8-4DBA-863A-1D9C9819BBF4}"/>
    <cellStyle name="Percent 2" xfId="183" xr:uid="{2490D97C-69D0-4DAE-A66D-90A75E20EBAD}"/>
    <cellStyle name="Percent 2 10" xfId="7015" xr:uid="{0E5546B1-2D1D-439A-BF42-00E554701BDF}"/>
    <cellStyle name="Percent 2 2" xfId="5296" xr:uid="{727AFC09-D949-42F4-A670-FCC93AEF8C4F}"/>
    <cellStyle name="Percent 2 2 2" xfId="5893" xr:uid="{D605703D-7B9E-4335-8001-390392CEE389}"/>
    <cellStyle name="Percent 2 2 2 2" xfId="6162" xr:uid="{EB38C2CA-D12C-4D70-95EB-CE989A2EF7E1}"/>
    <cellStyle name="Percent 2 2 2 2 2" xfId="5974" xr:uid="{8B8C03C6-B45F-4CCD-8C08-37B90FD595AF}"/>
    <cellStyle name="Percent 2 2 2 2 2 2" xfId="6956" xr:uid="{9BA44266-0B32-420E-9673-3D046FA0D05A}"/>
    <cellStyle name="Percent 2 2 2 2 2 3" xfId="7178" xr:uid="{A6F2F515-009B-4E63-AD63-C4315BC9733B}"/>
    <cellStyle name="Percent 2 2 2 2 3" xfId="5903" xr:uid="{24343273-27F9-406D-8C52-ECD8476DCD10}"/>
    <cellStyle name="Percent 2 2 2 2 4" xfId="7058" xr:uid="{6065BEA6-BD5B-4A38-889D-453044EB4727}"/>
    <cellStyle name="Percent 2 2 2 3" xfId="5909" xr:uid="{BBFFC1B5-9761-4AF2-98AB-5FE8DEA0E911}"/>
    <cellStyle name="Percent 2 2 2 3 2" xfId="5827" xr:uid="{9C756E0D-FDEE-40E4-9FCE-63A89D249038}"/>
    <cellStyle name="Percent 2 2 2 3 3" xfId="7110" xr:uid="{23524E91-FD1A-4218-87DC-DD8A2FEB37A2}"/>
    <cellStyle name="Percent 2 2 2 4" xfId="6133" xr:uid="{485C9A34-946E-4E76-B7DA-6FF3E1E071F0}"/>
    <cellStyle name="Percent 2 2 2 5" xfId="6081" xr:uid="{8F15D3A6-641C-4172-B9D6-7653C1D29E3F}"/>
    <cellStyle name="Percent 2 2 2 6" xfId="7032" xr:uid="{B3BC176D-E8FF-4DDF-93DF-490E5BC3AD5F}"/>
    <cellStyle name="Percent 2 2 3" xfId="5890" xr:uid="{EFF8124D-0581-40A8-92F1-A0469B641287}"/>
    <cellStyle name="Percent 2 2 3 2" xfId="5825" xr:uid="{D051239D-168F-464E-9F4D-5AD8AC8562C9}"/>
    <cellStyle name="Percent 2 2 3 2 2" xfId="6195" xr:uid="{9120FB77-A5EB-4BB3-8047-800447C26A51}"/>
    <cellStyle name="Percent 2 2 3 2 3" xfId="7162" xr:uid="{46E2710F-3244-463F-82B6-9351B0A863E6}"/>
    <cellStyle name="Percent 2 2 3 3" xfId="6962" xr:uid="{54E0C525-D80E-44EF-94B6-9FFB7E095002}"/>
    <cellStyle name="Percent 2 2 3 4" xfId="7046" xr:uid="{653EB25C-CD34-4588-8DB1-F8485EDED7E2}"/>
    <cellStyle name="Percent 2 2 4" xfId="6003" xr:uid="{8F1FDB19-C727-4BF0-BA23-D4249A207854}"/>
    <cellStyle name="Percent 2 2 4 2" xfId="5858" xr:uid="{1C34BC39-7CA8-4AF1-85E4-55A108C32C1D}"/>
    <cellStyle name="Percent 2 2 4 2 2" xfId="6146" xr:uid="{3B1AC817-C48F-4CED-AA05-8A3485ECBD53}"/>
    <cellStyle name="Percent 2 2 4 2 3" xfId="7146" xr:uid="{75112D70-6D2F-42E2-8AD9-0586CE465954}"/>
    <cellStyle name="Percent 2 2 4 3" xfId="5855" xr:uid="{6ABE87D2-F30A-4A8F-8768-761231A5B92C}"/>
    <cellStyle name="Percent 2 2 4 4" xfId="7073" xr:uid="{63A63149-61D7-46DB-994A-8EF7208F3D6C}"/>
    <cellStyle name="Percent 2 2 5" xfId="6030" xr:uid="{2A79C130-3F4C-406D-8EDF-0E0E8D30E904}"/>
    <cellStyle name="Percent 2 2 5 2" xfId="6132" xr:uid="{2DFC6866-BFA7-4A8E-899B-FFB8085C37BA}"/>
    <cellStyle name="Percent 2 2 5 3" xfId="7129" xr:uid="{03F43EBD-0565-4BF7-85A3-839A85F680A4}"/>
    <cellStyle name="Percent 2 2 6" xfId="5999" xr:uid="{A1B3C910-504B-4D8E-9145-3D9B3FA1EA14}"/>
    <cellStyle name="Percent 2 2 6 2" xfId="5897" xr:uid="{B68A52D5-08E7-4CC8-A2D3-4CE880440C0C}"/>
    <cellStyle name="Percent 2 2 6 3" xfId="7093" xr:uid="{BEC419E9-4E82-4A12-A4F9-760AB10ADC52}"/>
    <cellStyle name="Percent 2 2 7" xfId="6069" xr:uid="{E748D630-67FD-4086-9A46-658EE14C8E47}"/>
    <cellStyle name="Percent 2 2 8" xfId="5837" xr:uid="{EF15D84A-9F5A-42A8-B9E1-47975717DF14}"/>
    <cellStyle name="Percent 2 2 9" xfId="6022" xr:uid="{B138BF38-F32D-4AF2-B1BF-CE157110CDBD}"/>
    <cellStyle name="Percent 2 3" xfId="6164" xr:uid="{54B7FFB5-6BF6-4A5E-BAA6-7C2A5B906E49}"/>
    <cellStyle name="Percent 2 3 2" xfId="6163" xr:uid="{19BD0371-5A3A-4EF0-93C9-18E3D6FF27F9}"/>
    <cellStyle name="Percent 2 3 2 2" xfId="5905" xr:uid="{AB62E293-D485-423B-BD71-D6130480AB20}"/>
    <cellStyle name="Percent 2 3 2 2 2" xfId="6188" xr:uid="{8B56A227-10BA-4AC5-BAB6-FA70EE77DD94}"/>
    <cellStyle name="Percent 2 3 2 2 3" xfId="7170" xr:uid="{6BF916DD-5CAD-409B-ACA5-A067A692E1ED}"/>
    <cellStyle name="Percent 2 3 2 3" xfId="5833" xr:uid="{777F921C-0899-4E73-8EC2-2FDD8219DCC7}"/>
    <cellStyle name="Percent 2 3 2 4" xfId="7053" xr:uid="{C2D73B2E-FEA5-4CA4-8AEE-03BDD7911EB7}"/>
    <cellStyle name="Percent 2 3 3" xfId="6052" xr:uid="{1B6D261E-08F8-4C6F-8880-4FBFA84E4CE6}"/>
    <cellStyle name="Percent 2 3 3 2" xfId="5944" xr:uid="{37AF6423-A066-4F10-8057-685B915DCB6E}"/>
    <cellStyle name="Percent 2 3 3 3" xfId="7103" xr:uid="{6194C0F8-0EFA-4CF4-9819-A9AF6ED732A3}"/>
    <cellStyle name="Percent 2 3 4" xfId="5870" xr:uid="{0EDAF311-5B1A-4EE1-B549-451A934CFD82}"/>
    <cellStyle name="Percent 2 3 5" xfId="5961" xr:uid="{4C4C69FF-2969-46B3-968E-22A1E1B0CA81}"/>
    <cellStyle name="Percent 2 3 6" xfId="7027" xr:uid="{B5242BB8-58A1-4444-8E66-6E83A83DD715}"/>
    <cellStyle name="Percent 2 4" xfId="5919" xr:uid="{F0862246-0008-4CFB-AB19-8E46F5D542D8}"/>
    <cellStyle name="Percent 2 4 2" xfId="5983" xr:uid="{5AD0EDB9-0E81-46A7-AED1-CDBC874B516F}"/>
    <cellStyle name="Percent 2 4 2 2" xfId="5896" xr:uid="{FDD28128-2E63-44A6-A285-A00EF8B088A5}"/>
    <cellStyle name="Percent 2 4 2 3" xfId="7153" xr:uid="{321E18EA-BC2C-45DE-A5A5-B95C539E73F2}"/>
    <cellStyle name="Percent 2 4 3" xfId="6077" xr:uid="{93450431-AB61-439A-83B7-DAF7678B206C}"/>
    <cellStyle name="Percent 2 4 4" xfId="7039" xr:uid="{5681A96F-D6EE-45FF-9814-84C23C70F69C}"/>
    <cellStyle name="Percent 2 5" xfId="6055" xr:uid="{BB7D3C38-889D-4F14-9C6A-B84506808AF8}"/>
    <cellStyle name="Percent 2 5 2" xfId="6101" xr:uid="{D0C1DB89-73BC-4A56-BB8D-89ED9CAA2850}"/>
    <cellStyle name="Percent 2 5 2 2" xfId="5854" xr:uid="{467FBEF4-719B-420F-8813-CA268E0B484B}"/>
    <cellStyle name="Percent 2 5 2 3" xfId="7137" xr:uid="{1E85024F-423D-4C32-9638-3538FB968DAA}"/>
    <cellStyle name="Percent 2 5 3" xfId="6966" xr:uid="{6FE64956-4191-439D-AA55-8E641C9045C8}"/>
    <cellStyle name="Percent 2 5 4" xfId="7065" xr:uid="{07DD7937-2DC2-4CEB-B75F-BDC589274D1E}"/>
    <cellStyle name="Percent 2 6" xfId="6107" xr:uid="{6C0E1496-AB47-4DFC-B807-76CF12DA9FB4}"/>
    <cellStyle name="Percent 2 6 2" xfId="6974" xr:uid="{918B6DB5-2444-4774-B26B-E7D204CBDCD3}"/>
    <cellStyle name="Percent 2 6 3" xfId="7119" xr:uid="{0CB82E87-2E97-42B6-A252-F6DE1BEB72E0}"/>
    <cellStyle name="Percent 2 7" xfId="6160" xr:uid="{AC22F702-97CC-440F-8AF7-6F4234772D92}"/>
    <cellStyle name="Percent 2 7 2" xfId="6072" xr:uid="{D69E53B9-1F81-4A06-8024-E257E6F72999}"/>
    <cellStyle name="Percent 2 7 3" xfId="7083" xr:uid="{F861B192-C7AD-4FE0-9A45-98F1BC2963CD}"/>
    <cellStyle name="Percent 2 8" xfId="6985" xr:uid="{AC752F21-3B46-46AE-A7B4-AED55918FC0F}"/>
    <cellStyle name="Percent 2 9" xfId="5968" xr:uid="{B0CD5913-6AB6-4AE8-A779-07FF7F171766}"/>
    <cellStyle name="Гиперссылка 2" xfId="4" xr:uid="{49BAA0F8-B3D3-41B5-87DD-435502328B29}"/>
    <cellStyle name="Гиперссылка 2 2" xfId="5297" xr:uid="{FD07DF38-8DF1-4408-A158-4905B050F69B}"/>
    <cellStyle name="Обычный 2" xfId="1" xr:uid="{A3CD5D5E-4502-4158-8112-08CDD679ACF5}"/>
    <cellStyle name="Обычный 2 2" xfId="5" xr:uid="{D19F253E-EE9B-4476-9D91-2EE3A6D7A3DC}"/>
    <cellStyle name="Обычный 2 2 2" xfId="5299" xr:uid="{A2C17F23-E08C-4BB5-B6D4-FFAC8E17F52F}"/>
    <cellStyle name="Обычный 2 2 2 2" xfId="6819" xr:uid="{34E6B54B-482A-473D-94AC-6C70C1B6D131}"/>
    <cellStyle name="Обычный 2 3" xfId="5298" xr:uid="{BF94A353-9DAF-45E5-B0A3-048BE1F4CD36}"/>
    <cellStyle name="常规_Sheet1_1" xfId="4411" xr:uid="{3587EB5A-C37C-483E-82FE-A1A35E3F5266}"/>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25"/>
  <sheetViews>
    <sheetView tabSelected="1" topLeftCell="A101" zoomScale="90" zoomScaleNormal="90" workbookViewId="0">
      <selection activeCell="O127" sqref="O127"/>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7</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79">
        <v>51371</v>
      </c>
      <c r="K10" s="115"/>
    </row>
    <row r="11" spans="1:11">
      <c r="A11" s="114"/>
      <c r="B11" s="114" t="s">
        <v>709</v>
      </c>
      <c r="C11" s="120"/>
      <c r="D11" s="120"/>
      <c r="E11" s="120"/>
      <c r="F11" s="115"/>
      <c r="G11" s="116"/>
      <c r="H11" s="116" t="s">
        <v>709</v>
      </c>
      <c r="I11" s="120"/>
      <c r="J11" s="180"/>
      <c r="K11" s="115"/>
    </row>
    <row r="12" spans="1:11">
      <c r="A12" s="114"/>
      <c r="B12" s="114" t="s">
        <v>710</v>
      </c>
      <c r="C12" s="120"/>
      <c r="D12" s="120"/>
      <c r="E12" s="120"/>
      <c r="F12" s="115"/>
      <c r="G12" s="116"/>
      <c r="H12" s="116" t="s">
        <v>710</v>
      </c>
      <c r="I12" s="120"/>
      <c r="J12" s="120"/>
      <c r="K12" s="115"/>
    </row>
    <row r="13" spans="1:11">
      <c r="A13" s="114"/>
      <c r="B13" s="114" t="s">
        <v>711</v>
      </c>
      <c r="C13" s="120"/>
      <c r="D13" s="120"/>
      <c r="E13" s="120"/>
      <c r="F13" s="115"/>
      <c r="G13" s="116"/>
      <c r="H13" s="116" t="s">
        <v>711</v>
      </c>
      <c r="I13" s="120"/>
      <c r="J13" s="99" t="s">
        <v>11</v>
      </c>
      <c r="K13" s="115"/>
    </row>
    <row r="14" spans="1:11" ht="15" customHeight="1">
      <c r="A14" s="114"/>
      <c r="B14" s="114" t="s">
        <v>712</v>
      </c>
      <c r="C14" s="120"/>
      <c r="D14" s="120"/>
      <c r="E14" s="120"/>
      <c r="F14" s="115"/>
      <c r="G14" s="116"/>
      <c r="H14" s="116" t="s">
        <v>712</v>
      </c>
      <c r="I14" s="120"/>
      <c r="J14" s="181">
        <v>45179</v>
      </c>
      <c r="K14" s="115"/>
    </row>
    <row r="15" spans="1:11" ht="15" customHeight="1">
      <c r="A15" s="114"/>
      <c r="B15" s="131" t="s">
        <v>773</v>
      </c>
      <c r="C15" s="7"/>
      <c r="D15" s="7"/>
      <c r="E15" s="7"/>
      <c r="F15" s="8"/>
      <c r="G15" s="116"/>
      <c r="H15" s="130" t="str">
        <f>B15</f>
        <v>VAT: SE559188031401</v>
      </c>
      <c r="I15" s="120"/>
      <c r="J15" s="182"/>
      <c r="K15" s="115"/>
    </row>
    <row r="16" spans="1:11" ht="15" customHeight="1">
      <c r="A16" s="114"/>
      <c r="B16" s="120"/>
      <c r="C16" s="120"/>
      <c r="D16" s="120"/>
      <c r="E16" s="120"/>
      <c r="F16" s="120"/>
      <c r="G16" s="120"/>
      <c r="H16" s="120"/>
      <c r="I16" s="123" t="s">
        <v>142</v>
      </c>
      <c r="J16" s="129">
        <v>39927</v>
      </c>
      <c r="K16" s="115"/>
    </row>
    <row r="17" spans="1:11">
      <c r="A17" s="114"/>
      <c r="B17" s="120" t="s">
        <v>713</v>
      </c>
      <c r="C17" s="120"/>
      <c r="D17" s="120"/>
      <c r="E17" s="120"/>
      <c r="F17" s="120"/>
      <c r="G17" s="120"/>
      <c r="H17" s="120"/>
      <c r="I17" s="123" t="s">
        <v>143</v>
      </c>
      <c r="J17" s="129" t="s">
        <v>774</v>
      </c>
      <c r="K17" s="115"/>
    </row>
    <row r="18" spans="1:11" ht="18">
      <c r="A18" s="114"/>
      <c r="B18" s="120" t="s">
        <v>714</v>
      </c>
      <c r="C18" s="120"/>
      <c r="D18" s="120"/>
      <c r="E18" s="120"/>
      <c r="F18" s="120"/>
      <c r="G18" s="120"/>
      <c r="H18" s="120"/>
      <c r="I18" s="122" t="s">
        <v>258</v>
      </c>
      <c r="J18" s="104" t="s">
        <v>159</v>
      </c>
      <c r="K18" s="115"/>
    </row>
    <row r="19" spans="1:11">
      <c r="A19" s="114"/>
      <c r="B19" s="120"/>
      <c r="C19" s="120"/>
      <c r="D19" s="120"/>
      <c r="E19" s="120"/>
      <c r="F19" s="120"/>
      <c r="G19" s="120"/>
      <c r="H19" s="120"/>
      <c r="I19" s="120"/>
      <c r="J19" s="120"/>
      <c r="K19" s="115"/>
    </row>
    <row r="20" spans="1:11">
      <c r="A20" s="114"/>
      <c r="B20" s="100" t="s">
        <v>198</v>
      </c>
      <c r="C20" s="100" t="s">
        <v>199</v>
      </c>
      <c r="D20" s="117" t="s">
        <v>284</v>
      </c>
      <c r="E20" s="117" t="s">
        <v>200</v>
      </c>
      <c r="F20" s="183" t="s">
        <v>201</v>
      </c>
      <c r="G20" s="184"/>
      <c r="H20" s="100" t="s">
        <v>169</v>
      </c>
      <c r="I20" s="100" t="s">
        <v>202</v>
      </c>
      <c r="J20" s="100" t="s">
        <v>21</v>
      </c>
      <c r="K20" s="115"/>
    </row>
    <row r="21" spans="1:11">
      <c r="A21" s="114"/>
      <c r="B21" s="105"/>
      <c r="C21" s="105"/>
      <c r="D21" s="106"/>
      <c r="E21" s="106"/>
      <c r="F21" s="185"/>
      <c r="G21" s="186"/>
      <c r="H21" s="105" t="s">
        <v>141</v>
      </c>
      <c r="I21" s="105"/>
      <c r="J21" s="105"/>
      <c r="K21" s="115"/>
    </row>
    <row r="22" spans="1:11" ht="48">
      <c r="A22" s="114"/>
      <c r="B22" s="144">
        <v>20</v>
      </c>
      <c r="C22" s="145" t="s">
        <v>715</v>
      </c>
      <c r="D22" s="146" t="s">
        <v>715</v>
      </c>
      <c r="E22" s="146" t="s">
        <v>716</v>
      </c>
      <c r="F22" s="171"/>
      <c r="G22" s="172"/>
      <c r="H22" s="147" t="s">
        <v>717</v>
      </c>
      <c r="I22" s="148">
        <v>2.4900000000000002</v>
      </c>
      <c r="J22" s="149">
        <f t="shared" ref="J22:J53" si="0">I22*B22</f>
        <v>49.800000000000004</v>
      </c>
      <c r="K22" s="115"/>
    </row>
    <row r="23" spans="1:11" ht="24">
      <c r="A23" s="114"/>
      <c r="B23" s="144">
        <v>50</v>
      </c>
      <c r="C23" s="145" t="s">
        <v>718</v>
      </c>
      <c r="D23" s="146" t="s">
        <v>770</v>
      </c>
      <c r="E23" s="146" t="s">
        <v>26</v>
      </c>
      <c r="F23" s="171"/>
      <c r="G23" s="172"/>
      <c r="H23" s="147" t="s">
        <v>719</v>
      </c>
      <c r="I23" s="148">
        <v>0.99</v>
      </c>
      <c r="J23" s="149">
        <f t="shared" si="0"/>
        <v>49.5</v>
      </c>
      <c r="K23" s="115"/>
    </row>
    <row r="24" spans="1:11" ht="24">
      <c r="A24" s="114"/>
      <c r="B24" s="144">
        <v>50</v>
      </c>
      <c r="C24" s="145" t="s">
        <v>718</v>
      </c>
      <c r="D24" s="146" t="s">
        <v>770</v>
      </c>
      <c r="E24" s="146" t="s">
        <v>27</v>
      </c>
      <c r="F24" s="171"/>
      <c r="G24" s="172"/>
      <c r="H24" s="147" t="s">
        <v>719</v>
      </c>
      <c r="I24" s="148">
        <v>0.99</v>
      </c>
      <c r="J24" s="149">
        <f t="shared" si="0"/>
        <v>49.5</v>
      </c>
      <c r="K24" s="115"/>
    </row>
    <row r="25" spans="1:11" ht="24">
      <c r="A25" s="114"/>
      <c r="B25" s="144">
        <v>20</v>
      </c>
      <c r="C25" s="145" t="s">
        <v>720</v>
      </c>
      <c r="D25" s="146" t="s">
        <v>720</v>
      </c>
      <c r="E25" s="146" t="s">
        <v>23</v>
      </c>
      <c r="F25" s="171"/>
      <c r="G25" s="172"/>
      <c r="H25" s="147" t="s">
        <v>721</v>
      </c>
      <c r="I25" s="148">
        <v>1.77</v>
      </c>
      <c r="J25" s="149">
        <f t="shared" si="0"/>
        <v>35.4</v>
      </c>
      <c r="K25" s="115"/>
    </row>
    <row r="26" spans="1:11" ht="24">
      <c r="A26" s="114"/>
      <c r="B26" s="144">
        <v>20</v>
      </c>
      <c r="C26" s="145" t="s">
        <v>720</v>
      </c>
      <c r="D26" s="146" t="s">
        <v>720</v>
      </c>
      <c r="E26" s="146" t="s">
        <v>25</v>
      </c>
      <c r="F26" s="171"/>
      <c r="G26" s="172"/>
      <c r="H26" s="147" t="s">
        <v>721</v>
      </c>
      <c r="I26" s="148">
        <v>1.77</v>
      </c>
      <c r="J26" s="149">
        <f t="shared" si="0"/>
        <v>35.4</v>
      </c>
      <c r="K26" s="115"/>
    </row>
    <row r="27" spans="1:11" ht="24">
      <c r="A27" s="114"/>
      <c r="B27" s="144">
        <v>20</v>
      </c>
      <c r="C27" s="145" t="s">
        <v>720</v>
      </c>
      <c r="D27" s="146" t="s">
        <v>720</v>
      </c>
      <c r="E27" s="146" t="s">
        <v>26</v>
      </c>
      <c r="F27" s="171"/>
      <c r="G27" s="172"/>
      <c r="H27" s="147" t="s">
        <v>721</v>
      </c>
      <c r="I27" s="148">
        <v>1.77</v>
      </c>
      <c r="J27" s="149">
        <f t="shared" si="0"/>
        <v>35.4</v>
      </c>
      <c r="K27" s="115"/>
    </row>
    <row r="28" spans="1:11" ht="24">
      <c r="A28" s="114"/>
      <c r="B28" s="144">
        <v>20</v>
      </c>
      <c r="C28" s="145" t="s">
        <v>720</v>
      </c>
      <c r="D28" s="146" t="s">
        <v>720</v>
      </c>
      <c r="E28" s="146" t="s">
        <v>27</v>
      </c>
      <c r="F28" s="171"/>
      <c r="G28" s="172"/>
      <c r="H28" s="147" t="s">
        <v>721</v>
      </c>
      <c r="I28" s="148">
        <v>1.77</v>
      </c>
      <c r="J28" s="149">
        <f t="shared" si="0"/>
        <v>35.4</v>
      </c>
      <c r="K28" s="115"/>
    </row>
    <row r="29" spans="1:11" ht="24">
      <c r="A29" s="114"/>
      <c r="B29" s="144">
        <v>20</v>
      </c>
      <c r="C29" s="145" t="s">
        <v>722</v>
      </c>
      <c r="D29" s="146" t="s">
        <v>722</v>
      </c>
      <c r="E29" s="146" t="s">
        <v>27</v>
      </c>
      <c r="F29" s="171"/>
      <c r="G29" s="172"/>
      <c r="H29" s="147" t="s">
        <v>723</v>
      </c>
      <c r="I29" s="148">
        <v>2.27</v>
      </c>
      <c r="J29" s="149">
        <f t="shared" si="0"/>
        <v>45.4</v>
      </c>
      <c r="K29" s="115"/>
    </row>
    <row r="30" spans="1:11" ht="24">
      <c r="A30" s="114"/>
      <c r="B30" s="144">
        <v>20</v>
      </c>
      <c r="C30" s="145" t="s">
        <v>722</v>
      </c>
      <c r="D30" s="146" t="s">
        <v>722</v>
      </c>
      <c r="E30" s="146" t="s">
        <v>28</v>
      </c>
      <c r="F30" s="171"/>
      <c r="G30" s="172"/>
      <c r="H30" s="147" t="s">
        <v>723</v>
      </c>
      <c r="I30" s="148">
        <v>2.27</v>
      </c>
      <c r="J30" s="149">
        <f t="shared" si="0"/>
        <v>45.4</v>
      </c>
      <c r="K30" s="115"/>
    </row>
    <row r="31" spans="1:11" ht="24">
      <c r="A31" s="114"/>
      <c r="B31" s="144">
        <v>20</v>
      </c>
      <c r="C31" s="145" t="s">
        <v>722</v>
      </c>
      <c r="D31" s="146" t="s">
        <v>722</v>
      </c>
      <c r="E31" s="146" t="s">
        <v>29</v>
      </c>
      <c r="F31" s="171"/>
      <c r="G31" s="172"/>
      <c r="H31" s="147" t="s">
        <v>723</v>
      </c>
      <c r="I31" s="148">
        <v>2.27</v>
      </c>
      <c r="J31" s="149">
        <f t="shared" si="0"/>
        <v>45.4</v>
      </c>
      <c r="K31" s="115"/>
    </row>
    <row r="32" spans="1:11" ht="24">
      <c r="A32" s="114"/>
      <c r="B32" s="144">
        <v>20</v>
      </c>
      <c r="C32" s="145" t="s">
        <v>722</v>
      </c>
      <c r="D32" s="146" t="s">
        <v>722</v>
      </c>
      <c r="E32" s="146" t="s">
        <v>48</v>
      </c>
      <c r="F32" s="171"/>
      <c r="G32" s="172"/>
      <c r="H32" s="147" t="s">
        <v>723</v>
      </c>
      <c r="I32" s="148">
        <v>2.27</v>
      </c>
      <c r="J32" s="149">
        <f t="shared" si="0"/>
        <v>45.4</v>
      </c>
      <c r="K32" s="115"/>
    </row>
    <row r="33" spans="1:11" ht="24">
      <c r="A33" s="114"/>
      <c r="B33" s="144">
        <v>20</v>
      </c>
      <c r="C33" s="145" t="s">
        <v>722</v>
      </c>
      <c r="D33" s="146" t="s">
        <v>722</v>
      </c>
      <c r="E33" s="146" t="s">
        <v>50</v>
      </c>
      <c r="F33" s="171"/>
      <c r="G33" s="172"/>
      <c r="H33" s="147" t="s">
        <v>723</v>
      </c>
      <c r="I33" s="148">
        <v>2.27</v>
      </c>
      <c r="J33" s="149">
        <f t="shared" si="0"/>
        <v>45.4</v>
      </c>
      <c r="K33" s="115"/>
    </row>
    <row r="34" spans="1:11" ht="36">
      <c r="A34" s="114"/>
      <c r="B34" s="138">
        <v>9</v>
      </c>
      <c r="C34" s="139" t="s">
        <v>724</v>
      </c>
      <c r="D34" s="140" t="s">
        <v>771</v>
      </c>
      <c r="E34" s="140" t="s">
        <v>725</v>
      </c>
      <c r="F34" s="177"/>
      <c r="G34" s="178"/>
      <c r="H34" s="141" t="s">
        <v>726</v>
      </c>
      <c r="I34" s="142">
        <v>4.09</v>
      </c>
      <c r="J34" s="143">
        <f t="shared" si="0"/>
        <v>36.81</v>
      </c>
      <c r="K34" s="115"/>
    </row>
    <row r="35" spans="1:11">
      <c r="A35" s="114"/>
      <c r="B35" s="144">
        <v>50</v>
      </c>
      <c r="C35" s="145" t="s">
        <v>727</v>
      </c>
      <c r="D35" s="146" t="s">
        <v>727</v>
      </c>
      <c r="E35" s="146" t="s">
        <v>27</v>
      </c>
      <c r="F35" s="171"/>
      <c r="G35" s="172"/>
      <c r="H35" s="147" t="s">
        <v>728</v>
      </c>
      <c r="I35" s="148">
        <v>1.37</v>
      </c>
      <c r="J35" s="149">
        <f t="shared" si="0"/>
        <v>68.5</v>
      </c>
      <c r="K35" s="115"/>
    </row>
    <row r="36" spans="1:11">
      <c r="A36" s="114"/>
      <c r="B36" s="144">
        <v>50</v>
      </c>
      <c r="C36" s="145" t="s">
        <v>727</v>
      </c>
      <c r="D36" s="146" t="s">
        <v>727</v>
      </c>
      <c r="E36" s="146" t="s">
        <v>28</v>
      </c>
      <c r="F36" s="171"/>
      <c r="G36" s="172"/>
      <c r="H36" s="147" t="s">
        <v>728</v>
      </c>
      <c r="I36" s="148">
        <v>1.37</v>
      </c>
      <c r="J36" s="149">
        <f t="shared" si="0"/>
        <v>68.5</v>
      </c>
      <c r="K36" s="115"/>
    </row>
    <row r="37" spans="1:11">
      <c r="A37" s="114"/>
      <c r="B37" s="144">
        <v>50</v>
      </c>
      <c r="C37" s="145" t="s">
        <v>727</v>
      </c>
      <c r="D37" s="146" t="s">
        <v>727</v>
      </c>
      <c r="E37" s="146" t="s">
        <v>29</v>
      </c>
      <c r="F37" s="171"/>
      <c r="G37" s="172"/>
      <c r="H37" s="147" t="s">
        <v>728</v>
      </c>
      <c r="I37" s="148">
        <v>1.37</v>
      </c>
      <c r="J37" s="149">
        <f t="shared" si="0"/>
        <v>68.5</v>
      </c>
      <c r="K37" s="115"/>
    </row>
    <row r="38" spans="1:11">
      <c r="A38" s="114"/>
      <c r="B38" s="144">
        <v>50</v>
      </c>
      <c r="C38" s="145" t="s">
        <v>729</v>
      </c>
      <c r="D38" s="146" t="s">
        <v>729</v>
      </c>
      <c r="E38" s="146" t="s">
        <v>25</v>
      </c>
      <c r="F38" s="171"/>
      <c r="G38" s="172"/>
      <c r="H38" s="147" t="s">
        <v>730</v>
      </c>
      <c r="I38" s="148">
        <v>1.29</v>
      </c>
      <c r="J38" s="149">
        <f t="shared" si="0"/>
        <v>64.5</v>
      </c>
      <c r="K38" s="115"/>
    </row>
    <row r="39" spans="1:11">
      <c r="A39" s="114"/>
      <c r="B39" s="144">
        <v>50</v>
      </c>
      <c r="C39" s="145" t="s">
        <v>729</v>
      </c>
      <c r="D39" s="146" t="s">
        <v>729</v>
      </c>
      <c r="E39" s="146" t="s">
        <v>26</v>
      </c>
      <c r="F39" s="171"/>
      <c r="G39" s="172"/>
      <c r="H39" s="147" t="s">
        <v>730</v>
      </c>
      <c r="I39" s="148">
        <v>1.29</v>
      </c>
      <c r="J39" s="149">
        <f t="shared" si="0"/>
        <v>64.5</v>
      </c>
      <c r="K39" s="115"/>
    </row>
    <row r="40" spans="1:11">
      <c r="A40" s="114"/>
      <c r="B40" s="144">
        <v>50</v>
      </c>
      <c r="C40" s="145" t="s">
        <v>729</v>
      </c>
      <c r="D40" s="146" t="s">
        <v>729</v>
      </c>
      <c r="E40" s="146" t="s">
        <v>27</v>
      </c>
      <c r="F40" s="171"/>
      <c r="G40" s="172"/>
      <c r="H40" s="147" t="s">
        <v>730</v>
      </c>
      <c r="I40" s="148">
        <v>1.29</v>
      </c>
      <c r="J40" s="149">
        <f t="shared" si="0"/>
        <v>64.5</v>
      </c>
      <c r="K40" s="115"/>
    </row>
    <row r="41" spans="1:11">
      <c r="A41" s="114"/>
      <c r="B41" s="144">
        <v>50</v>
      </c>
      <c r="C41" s="145" t="s">
        <v>729</v>
      </c>
      <c r="D41" s="146" t="s">
        <v>729</v>
      </c>
      <c r="E41" s="146" t="s">
        <v>28</v>
      </c>
      <c r="F41" s="171"/>
      <c r="G41" s="172"/>
      <c r="H41" s="147" t="s">
        <v>730</v>
      </c>
      <c r="I41" s="148">
        <v>1.29</v>
      </c>
      <c r="J41" s="149">
        <f t="shared" si="0"/>
        <v>64.5</v>
      </c>
      <c r="K41" s="115"/>
    </row>
    <row r="42" spans="1:11">
      <c r="A42" s="114"/>
      <c r="B42" s="144">
        <v>50</v>
      </c>
      <c r="C42" s="145" t="s">
        <v>729</v>
      </c>
      <c r="D42" s="146" t="s">
        <v>729</v>
      </c>
      <c r="E42" s="146" t="s">
        <v>29</v>
      </c>
      <c r="F42" s="171"/>
      <c r="G42" s="172"/>
      <c r="H42" s="147" t="s">
        <v>730</v>
      </c>
      <c r="I42" s="148">
        <v>1.29</v>
      </c>
      <c r="J42" s="149">
        <f t="shared" si="0"/>
        <v>64.5</v>
      </c>
      <c r="K42" s="115"/>
    </row>
    <row r="43" spans="1:11" ht="24">
      <c r="A43" s="114"/>
      <c r="B43" s="144">
        <v>20</v>
      </c>
      <c r="C43" s="145" t="s">
        <v>731</v>
      </c>
      <c r="D43" s="146" t="s">
        <v>731</v>
      </c>
      <c r="E43" s="146" t="s">
        <v>27</v>
      </c>
      <c r="F43" s="171"/>
      <c r="G43" s="172"/>
      <c r="H43" s="147" t="s">
        <v>732</v>
      </c>
      <c r="I43" s="148">
        <v>1.99</v>
      </c>
      <c r="J43" s="149">
        <f t="shared" si="0"/>
        <v>39.799999999999997</v>
      </c>
      <c r="K43" s="115"/>
    </row>
    <row r="44" spans="1:11" ht="24">
      <c r="A44" s="114"/>
      <c r="B44" s="144">
        <v>20</v>
      </c>
      <c r="C44" s="145" t="s">
        <v>731</v>
      </c>
      <c r="D44" s="146" t="s">
        <v>731</v>
      </c>
      <c r="E44" s="146" t="s">
        <v>28</v>
      </c>
      <c r="F44" s="171"/>
      <c r="G44" s="172"/>
      <c r="H44" s="147" t="s">
        <v>732</v>
      </c>
      <c r="I44" s="148">
        <v>1.99</v>
      </c>
      <c r="J44" s="149">
        <f t="shared" si="0"/>
        <v>39.799999999999997</v>
      </c>
      <c r="K44" s="115"/>
    </row>
    <row r="45" spans="1:11" ht="24">
      <c r="A45" s="114"/>
      <c r="B45" s="144">
        <v>20</v>
      </c>
      <c r="C45" s="145" t="s">
        <v>731</v>
      </c>
      <c r="D45" s="146" t="s">
        <v>731</v>
      </c>
      <c r="E45" s="146" t="s">
        <v>29</v>
      </c>
      <c r="F45" s="171"/>
      <c r="G45" s="172"/>
      <c r="H45" s="147" t="s">
        <v>732</v>
      </c>
      <c r="I45" s="148">
        <v>1.99</v>
      </c>
      <c r="J45" s="149">
        <f t="shared" si="0"/>
        <v>39.799999999999997</v>
      </c>
      <c r="K45" s="115"/>
    </row>
    <row r="46" spans="1:11" ht="24">
      <c r="A46" s="114"/>
      <c r="B46" s="144">
        <v>20</v>
      </c>
      <c r="C46" s="145" t="s">
        <v>731</v>
      </c>
      <c r="D46" s="146" t="s">
        <v>731</v>
      </c>
      <c r="E46" s="146" t="s">
        <v>48</v>
      </c>
      <c r="F46" s="171"/>
      <c r="G46" s="172"/>
      <c r="H46" s="147" t="s">
        <v>732</v>
      </c>
      <c r="I46" s="148">
        <v>1.99</v>
      </c>
      <c r="J46" s="149">
        <f t="shared" si="0"/>
        <v>39.799999999999997</v>
      </c>
      <c r="K46" s="115"/>
    </row>
    <row r="47" spans="1:11" ht="24">
      <c r="A47" s="114"/>
      <c r="B47" s="144">
        <v>20</v>
      </c>
      <c r="C47" s="145" t="s">
        <v>731</v>
      </c>
      <c r="D47" s="146" t="s">
        <v>731</v>
      </c>
      <c r="E47" s="146" t="s">
        <v>50</v>
      </c>
      <c r="F47" s="171"/>
      <c r="G47" s="172"/>
      <c r="H47" s="147" t="s">
        <v>732</v>
      </c>
      <c r="I47" s="148">
        <v>1.99</v>
      </c>
      <c r="J47" s="149">
        <f t="shared" si="0"/>
        <v>39.799999999999997</v>
      </c>
      <c r="K47" s="115"/>
    </row>
    <row r="48" spans="1:11" ht="24">
      <c r="A48" s="114"/>
      <c r="B48" s="144">
        <v>20</v>
      </c>
      <c r="C48" s="145" t="s">
        <v>733</v>
      </c>
      <c r="D48" s="146" t="s">
        <v>733</v>
      </c>
      <c r="E48" s="146" t="s">
        <v>27</v>
      </c>
      <c r="F48" s="171"/>
      <c r="G48" s="172"/>
      <c r="H48" s="147" t="s">
        <v>734</v>
      </c>
      <c r="I48" s="148">
        <v>2.0699999999999998</v>
      </c>
      <c r="J48" s="149">
        <f t="shared" si="0"/>
        <v>41.4</v>
      </c>
      <c r="K48" s="115"/>
    </row>
    <row r="49" spans="1:11" ht="24">
      <c r="A49" s="114"/>
      <c r="B49" s="144">
        <v>20</v>
      </c>
      <c r="C49" s="145" t="s">
        <v>733</v>
      </c>
      <c r="D49" s="146" t="s">
        <v>733</v>
      </c>
      <c r="E49" s="146" t="s">
        <v>28</v>
      </c>
      <c r="F49" s="171"/>
      <c r="G49" s="172"/>
      <c r="H49" s="147" t="s">
        <v>734</v>
      </c>
      <c r="I49" s="148">
        <v>2.0699999999999998</v>
      </c>
      <c r="J49" s="149">
        <f t="shared" si="0"/>
        <v>41.4</v>
      </c>
      <c r="K49" s="115"/>
    </row>
    <row r="50" spans="1:11" ht="24">
      <c r="A50" s="114"/>
      <c r="B50" s="144">
        <v>20</v>
      </c>
      <c r="C50" s="145" t="s">
        <v>733</v>
      </c>
      <c r="D50" s="146" t="s">
        <v>733</v>
      </c>
      <c r="E50" s="146" t="s">
        <v>29</v>
      </c>
      <c r="F50" s="171"/>
      <c r="G50" s="172"/>
      <c r="H50" s="147" t="s">
        <v>734</v>
      </c>
      <c r="I50" s="148">
        <v>2.0699999999999998</v>
      </c>
      <c r="J50" s="149">
        <f t="shared" si="0"/>
        <v>41.4</v>
      </c>
      <c r="K50" s="115"/>
    </row>
    <row r="51" spans="1:11" ht="24">
      <c r="A51" s="114"/>
      <c r="B51" s="144">
        <v>20</v>
      </c>
      <c r="C51" s="145" t="s">
        <v>733</v>
      </c>
      <c r="D51" s="146" t="s">
        <v>733</v>
      </c>
      <c r="E51" s="146" t="s">
        <v>48</v>
      </c>
      <c r="F51" s="171"/>
      <c r="G51" s="172"/>
      <c r="H51" s="147" t="s">
        <v>734</v>
      </c>
      <c r="I51" s="148">
        <v>2.0699999999999998</v>
      </c>
      <c r="J51" s="149">
        <f t="shared" si="0"/>
        <v>41.4</v>
      </c>
      <c r="K51" s="115"/>
    </row>
    <row r="52" spans="1:11" ht="24">
      <c r="A52" s="114"/>
      <c r="B52" s="144">
        <v>20</v>
      </c>
      <c r="C52" s="145" t="s">
        <v>733</v>
      </c>
      <c r="D52" s="146" t="s">
        <v>733</v>
      </c>
      <c r="E52" s="146" t="s">
        <v>50</v>
      </c>
      <c r="F52" s="171"/>
      <c r="G52" s="172"/>
      <c r="H52" s="147" t="s">
        <v>734</v>
      </c>
      <c r="I52" s="148">
        <v>2.0699999999999998</v>
      </c>
      <c r="J52" s="149">
        <f t="shared" si="0"/>
        <v>41.4</v>
      </c>
      <c r="K52" s="115"/>
    </row>
    <row r="53" spans="1:11">
      <c r="A53" s="114"/>
      <c r="B53" s="144">
        <v>20</v>
      </c>
      <c r="C53" s="145" t="s">
        <v>735</v>
      </c>
      <c r="D53" s="146" t="s">
        <v>735</v>
      </c>
      <c r="E53" s="146" t="s">
        <v>23</v>
      </c>
      <c r="F53" s="171"/>
      <c r="G53" s="172"/>
      <c r="H53" s="147" t="s">
        <v>736</v>
      </c>
      <c r="I53" s="148">
        <v>0.99</v>
      </c>
      <c r="J53" s="149">
        <f t="shared" si="0"/>
        <v>19.8</v>
      </c>
      <c r="K53" s="115"/>
    </row>
    <row r="54" spans="1:11" ht="24">
      <c r="A54" s="114"/>
      <c r="B54" s="144">
        <v>20</v>
      </c>
      <c r="C54" s="145" t="s">
        <v>737</v>
      </c>
      <c r="D54" s="146" t="s">
        <v>737</v>
      </c>
      <c r="E54" s="146" t="s">
        <v>23</v>
      </c>
      <c r="F54" s="171"/>
      <c r="G54" s="172"/>
      <c r="H54" s="147" t="s">
        <v>738</v>
      </c>
      <c r="I54" s="148">
        <v>1.87</v>
      </c>
      <c r="J54" s="149">
        <f t="shared" ref="J54:J85" si="1">I54*B54</f>
        <v>37.400000000000006</v>
      </c>
      <c r="K54" s="115"/>
    </row>
    <row r="55" spans="1:11" ht="24">
      <c r="A55" s="114"/>
      <c r="B55" s="144">
        <v>20</v>
      </c>
      <c r="C55" s="145" t="s">
        <v>737</v>
      </c>
      <c r="D55" s="146" t="s">
        <v>737</v>
      </c>
      <c r="E55" s="146" t="s">
        <v>25</v>
      </c>
      <c r="F55" s="171"/>
      <c r="G55" s="172"/>
      <c r="H55" s="147" t="s">
        <v>738</v>
      </c>
      <c r="I55" s="148">
        <v>1.87</v>
      </c>
      <c r="J55" s="149">
        <f t="shared" si="1"/>
        <v>37.400000000000006</v>
      </c>
      <c r="K55" s="115"/>
    </row>
    <row r="56" spans="1:11" ht="24">
      <c r="A56" s="114"/>
      <c r="B56" s="144">
        <v>20</v>
      </c>
      <c r="C56" s="145" t="s">
        <v>737</v>
      </c>
      <c r="D56" s="146" t="s">
        <v>737</v>
      </c>
      <c r="E56" s="146" t="s">
        <v>26</v>
      </c>
      <c r="F56" s="171"/>
      <c r="G56" s="172"/>
      <c r="H56" s="147" t="s">
        <v>738</v>
      </c>
      <c r="I56" s="148">
        <v>1.87</v>
      </c>
      <c r="J56" s="149">
        <f t="shared" si="1"/>
        <v>37.400000000000006</v>
      </c>
      <c r="K56" s="115"/>
    </row>
    <row r="57" spans="1:11" ht="24">
      <c r="A57" s="114"/>
      <c r="B57" s="144">
        <v>20</v>
      </c>
      <c r="C57" s="145" t="s">
        <v>737</v>
      </c>
      <c r="D57" s="146" t="s">
        <v>737</v>
      </c>
      <c r="E57" s="146" t="s">
        <v>27</v>
      </c>
      <c r="F57" s="171"/>
      <c r="G57" s="172"/>
      <c r="H57" s="147" t="s">
        <v>738</v>
      </c>
      <c r="I57" s="148">
        <v>1.87</v>
      </c>
      <c r="J57" s="149">
        <f t="shared" si="1"/>
        <v>37.400000000000006</v>
      </c>
      <c r="K57" s="115"/>
    </row>
    <row r="58" spans="1:11" ht="24">
      <c r="A58" s="114"/>
      <c r="B58" s="144">
        <v>20</v>
      </c>
      <c r="C58" s="145" t="s">
        <v>737</v>
      </c>
      <c r="D58" s="146" t="s">
        <v>737</v>
      </c>
      <c r="E58" s="146" t="s">
        <v>28</v>
      </c>
      <c r="F58" s="171"/>
      <c r="G58" s="172"/>
      <c r="H58" s="147" t="s">
        <v>738</v>
      </c>
      <c r="I58" s="148">
        <v>1.87</v>
      </c>
      <c r="J58" s="149">
        <f t="shared" si="1"/>
        <v>37.400000000000006</v>
      </c>
      <c r="K58" s="115"/>
    </row>
    <row r="59" spans="1:11" ht="24">
      <c r="A59" s="114"/>
      <c r="B59" s="144">
        <v>20</v>
      </c>
      <c r="C59" s="145" t="s">
        <v>737</v>
      </c>
      <c r="D59" s="146" t="s">
        <v>737</v>
      </c>
      <c r="E59" s="146" t="s">
        <v>29</v>
      </c>
      <c r="F59" s="171"/>
      <c r="G59" s="172"/>
      <c r="H59" s="147" t="s">
        <v>738</v>
      </c>
      <c r="I59" s="148">
        <v>1.87</v>
      </c>
      <c r="J59" s="149">
        <f t="shared" si="1"/>
        <v>37.400000000000006</v>
      </c>
      <c r="K59" s="115"/>
    </row>
    <row r="60" spans="1:11" ht="36">
      <c r="A60" s="114"/>
      <c r="B60" s="144">
        <v>10</v>
      </c>
      <c r="C60" s="145" t="s">
        <v>739</v>
      </c>
      <c r="D60" s="146" t="s">
        <v>739</v>
      </c>
      <c r="E60" s="146" t="s">
        <v>239</v>
      </c>
      <c r="F60" s="171" t="s">
        <v>25</v>
      </c>
      <c r="G60" s="172"/>
      <c r="H60" s="147" t="s">
        <v>740</v>
      </c>
      <c r="I60" s="148">
        <v>4.8499999999999996</v>
      </c>
      <c r="J60" s="149">
        <f t="shared" si="1"/>
        <v>48.5</v>
      </c>
      <c r="K60" s="115"/>
    </row>
    <row r="61" spans="1:11" ht="36">
      <c r="A61" s="114"/>
      <c r="B61" s="144">
        <v>10</v>
      </c>
      <c r="C61" s="145" t="s">
        <v>739</v>
      </c>
      <c r="D61" s="146" t="s">
        <v>739</v>
      </c>
      <c r="E61" s="146" t="s">
        <v>239</v>
      </c>
      <c r="F61" s="171" t="s">
        <v>26</v>
      </c>
      <c r="G61" s="172"/>
      <c r="H61" s="147" t="s">
        <v>740</v>
      </c>
      <c r="I61" s="148">
        <v>4.8499999999999996</v>
      </c>
      <c r="J61" s="149">
        <f t="shared" si="1"/>
        <v>48.5</v>
      </c>
      <c r="K61" s="115"/>
    </row>
    <row r="62" spans="1:11" ht="36">
      <c r="A62" s="114"/>
      <c r="B62" s="144">
        <v>10</v>
      </c>
      <c r="C62" s="145" t="s">
        <v>739</v>
      </c>
      <c r="D62" s="146" t="s">
        <v>739</v>
      </c>
      <c r="E62" s="146" t="s">
        <v>239</v>
      </c>
      <c r="F62" s="171" t="s">
        <v>27</v>
      </c>
      <c r="G62" s="172"/>
      <c r="H62" s="147" t="s">
        <v>740</v>
      </c>
      <c r="I62" s="148">
        <v>4.8499999999999996</v>
      </c>
      <c r="J62" s="149">
        <f t="shared" si="1"/>
        <v>48.5</v>
      </c>
      <c r="K62" s="115"/>
    </row>
    <row r="63" spans="1:11" ht="24">
      <c r="A63" s="114"/>
      <c r="B63" s="144">
        <v>50</v>
      </c>
      <c r="C63" s="145" t="s">
        <v>741</v>
      </c>
      <c r="D63" s="146" t="s">
        <v>741</v>
      </c>
      <c r="E63" s="146" t="s">
        <v>25</v>
      </c>
      <c r="F63" s="171"/>
      <c r="G63" s="172"/>
      <c r="H63" s="147" t="s">
        <v>742</v>
      </c>
      <c r="I63" s="148">
        <v>1.17</v>
      </c>
      <c r="J63" s="149">
        <f t="shared" si="1"/>
        <v>58.5</v>
      </c>
      <c r="K63" s="115"/>
    </row>
    <row r="64" spans="1:11" ht="24">
      <c r="A64" s="114"/>
      <c r="B64" s="144">
        <v>50</v>
      </c>
      <c r="C64" s="145" t="s">
        <v>741</v>
      </c>
      <c r="D64" s="146" t="s">
        <v>741</v>
      </c>
      <c r="E64" s="146" t="s">
        <v>26</v>
      </c>
      <c r="F64" s="171"/>
      <c r="G64" s="172"/>
      <c r="H64" s="147" t="s">
        <v>742</v>
      </c>
      <c r="I64" s="148">
        <v>1.17</v>
      </c>
      <c r="J64" s="149">
        <f t="shared" si="1"/>
        <v>58.5</v>
      </c>
      <c r="K64" s="115"/>
    </row>
    <row r="65" spans="1:11" ht="24">
      <c r="A65" s="114"/>
      <c r="B65" s="144">
        <v>20</v>
      </c>
      <c r="C65" s="145" t="s">
        <v>743</v>
      </c>
      <c r="D65" s="146" t="s">
        <v>743</v>
      </c>
      <c r="E65" s="146" t="s">
        <v>23</v>
      </c>
      <c r="F65" s="171"/>
      <c r="G65" s="172"/>
      <c r="H65" s="147" t="s">
        <v>744</v>
      </c>
      <c r="I65" s="148">
        <v>1.39</v>
      </c>
      <c r="J65" s="149">
        <f t="shared" si="1"/>
        <v>27.799999999999997</v>
      </c>
      <c r="K65" s="115"/>
    </row>
    <row r="66" spans="1:11" ht="24">
      <c r="A66" s="114"/>
      <c r="B66" s="144">
        <v>20</v>
      </c>
      <c r="C66" s="145" t="s">
        <v>743</v>
      </c>
      <c r="D66" s="146" t="s">
        <v>743</v>
      </c>
      <c r="E66" s="146" t="s">
        <v>651</v>
      </c>
      <c r="F66" s="171"/>
      <c r="G66" s="172"/>
      <c r="H66" s="147" t="s">
        <v>744</v>
      </c>
      <c r="I66" s="148">
        <v>1.39</v>
      </c>
      <c r="J66" s="149">
        <f t="shared" si="1"/>
        <v>27.799999999999997</v>
      </c>
      <c r="K66" s="115"/>
    </row>
    <row r="67" spans="1:11" ht="24">
      <c r="A67" s="114"/>
      <c r="B67" s="144">
        <v>20</v>
      </c>
      <c r="C67" s="145" t="s">
        <v>743</v>
      </c>
      <c r="D67" s="146" t="s">
        <v>743</v>
      </c>
      <c r="E67" s="146" t="s">
        <v>25</v>
      </c>
      <c r="F67" s="171"/>
      <c r="G67" s="172"/>
      <c r="H67" s="147" t="s">
        <v>744</v>
      </c>
      <c r="I67" s="148">
        <v>1.39</v>
      </c>
      <c r="J67" s="149">
        <f t="shared" si="1"/>
        <v>27.799999999999997</v>
      </c>
      <c r="K67" s="115"/>
    </row>
    <row r="68" spans="1:11" ht="24">
      <c r="A68" s="114"/>
      <c r="B68" s="144">
        <v>20</v>
      </c>
      <c r="C68" s="145" t="s">
        <v>743</v>
      </c>
      <c r="D68" s="146" t="s">
        <v>743</v>
      </c>
      <c r="E68" s="146" t="s">
        <v>67</v>
      </c>
      <c r="F68" s="171"/>
      <c r="G68" s="172"/>
      <c r="H68" s="147" t="s">
        <v>744</v>
      </c>
      <c r="I68" s="148">
        <v>1.39</v>
      </c>
      <c r="J68" s="149">
        <f t="shared" si="1"/>
        <v>27.799999999999997</v>
      </c>
      <c r="K68" s="115"/>
    </row>
    <row r="69" spans="1:11" ht="24">
      <c r="A69" s="114"/>
      <c r="B69" s="144">
        <v>20</v>
      </c>
      <c r="C69" s="145" t="s">
        <v>743</v>
      </c>
      <c r="D69" s="146" t="s">
        <v>743</v>
      </c>
      <c r="E69" s="146" t="s">
        <v>26</v>
      </c>
      <c r="F69" s="171"/>
      <c r="G69" s="172"/>
      <c r="H69" s="147" t="s">
        <v>744</v>
      </c>
      <c r="I69" s="148">
        <v>1.39</v>
      </c>
      <c r="J69" s="149">
        <f t="shared" si="1"/>
        <v>27.799999999999997</v>
      </c>
      <c r="K69" s="115"/>
    </row>
    <row r="70" spans="1:11" ht="24">
      <c r="A70" s="114"/>
      <c r="B70" s="144">
        <v>20</v>
      </c>
      <c r="C70" s="145" t="s">
        <v>743</v>
      </c>
      <c r="D70" s="146" t="s">
        <v>743</v>
      </c>
      <c r="E70" s="146" t="s">
        <v>90</v>
      </c>
      <c r="F70" s="171"/>
      <c r="G70" s="172"/>
      <c r="H70" s="147" t="s">
        <v>744</v>
      </c>
      <c r="I70" s="148">
        <v>1.39</v>
      </c>
      <c r="J70" s="149">
        <f t="shared" si="1"/>
        <v>27.799999999999997</v>
      </c>
      <c r="K70" s="115"/>
    </row>
    <row r="71" spans="1:11" ht="24">
      <c r="A71" s="114"/>
      <c r="B71" s="144">
        <v>20</v>
      </c>
      <c r="C71" s="145" t="s">
        <v>743</v>
      </c>
      <c r="D71" s="146" t="s">
        <v>743</v>
      </c>
      <c r="E71" s="146" t="s">
        <v>27</v>
      </c>
      <c r="F71" s="171"/>
      <c r="G71" s="172"/>
      <c r="H71" s="147" t="s">
        <v>744</v>
      </c>
      <c r="I71" s="148">
        <v>1.39</v>
      </c>
      <c r="J71" s="149">
        <f t="shared" si="1"/>
        <v>27.799999999999997</v>
      </c>
      <c r="K71" s="115"/>
    </row>
    <row r="72" spans="1:11" ht="24">
      <c r="A72" s="114"/>
      <c r="B72" s="144">
        <v>20</v>
      </c>
      <c r="C72" s="145" t="s">
        <v>743</v>
      </c>
      <c r="D72" s="146" t="s">
        <v>743</v>
      </c>
      <c r="E72" s="146" t="s">
        <v>28</v>
      </c>
      <c r="F72" s="171"/>
      <c r="G72" s="172"/>
      <c r="H72" s="147" t="s">
        <v>744</v>
      </c>
      <c r="I72" s="148">
        <v>1.39</v>
      </c>
      <c r="J72" s="149">
        <f t="shared" si="1"/>
        <v>27.799999999999997</v>
      </c>
      <c r="K72" s="115"/>
    </row>
    <row r="73" spans="1:11" ht="24">
      <c r="A73" s="114"/>
      <c r="B73" s="144">
        <v>20</v>
      </c>
      <c r="C73" s="145" t="s">
        <v>745</v>
      </c>
      <c r="D73" s="146" t="s">
        <v>745</v>
      </c>
      <c r="E73" s="146" t="s">
        <v>23</v>
      </c>
      <c r="F73" s="171"/>
      <c r="G73" s="172"/>
      <c r="H73" s="147" t="s">
        <v>746</v>
      </c>
      <c r="I73" s="148">
        <v>1.87</v>
      </c>
      <c r="J73" s="149">
        <f t="shared" si="1"/>
        <v>37.400000000000006</v>
      </c>
      <c r="K73" s="115"/>
    </row>
    <row r="74" spans="1:11" ht="24">
      <c r="A74" s="114"/>
      <c r="B74" s="144">
        <v>20</v>
      </c>
      <c r="C74" s="145" t="s">
        <v>745</v>
      </c>
      <c r="D74" s="146" t="s">
        <v>745</v>
      </c>
      <c r="E74" s="146" t="s">
        <v>25</v>
      </c>
      <c r="F74" s="171"/>
      <c r="G74" s="172"/>
      <c r="H74" s="147" t="s">
        <v>746</v>
      </c>
      <c r="I74" s="148">
        <v>1.87</v>
      </c>
      <c r="J74" s="149">
        <f t="shared" si="1"/>
        <v>37.400000000000006</v>
      </c>
      <c r="K74" s="115"/>
    </row>
    <row r="75" spans="1:11" ht="24">
      <c r="A75" s="114"/>
      <c r="B75" s="144">
        <v>20</v>
      </c>
      <c r="C75" s="145" t="s">
        <v>745</v>
      </c>
      <c r="D75" s="146" t="s">
        <v>745</v>
      </c>
      <c r="E75" s="146" t="s">
        <v>26</v>
      </c>
      <c r="F75" s="171"/>
      <c r="G75" s="172"/>
      <c r="H75" s="147" t="s">
        <v>746</v>
      </c>
      <c r="I75" s="148">
        <v>1.87</v>
      </c>
      <c r="J75" s="149">
        <f t="shared" si="1"/>
        <v>37.400000000000006</v>
      </c>
      <c r="K75" s="115"/>
    </row>
    <row r="76" spans="1:11" ht="24">
      <c r="A76" s="114"/>
      <c r="B76" s="144">
        <v>20</v>
      </c>
      <c r="C76" s="145" t="s">
        <v>745</v>
      </c>
      <c r="D76" s="146" t="s">
        <v>745</v>
      </c>
      <c r="E76" s="146" t="s">
        <v>27</v>
      </c>
      <c r="F76" s="171"/>
      <c r="G76" s="172"/>
      <c r="H76" s="147" t="s">
        <v>746</v>
      </c>
      <c r="I76" s="148">
        <v>1.87</v>
      </c>
      <c r="J76" s="149">
        <f t="shared" si="1"/>
        <v>37.400000000000006</v>
      </c>
      <c r="K76" s="115"/>
    </row>
    <row r="77" spans="1:11">
      <c r="A77" s="114"/>
      <c r="B77" s="138">
        <v>40</v>
      </c>
      <c r="C77" s="139" t="s">
        <v>747</v>
      </c>
      <c r="D77" s="140" t="s">
        <v>747</v>
      </c>
      <c r="E77" s="140" t="s">
        <v>748</v>
      </c>
      <c r="F77" s="177"/>
      <c r="G77" s="178"/>
      <c r="H77" s="141" t="s">
        <v>749</v>
      </c>
      <c r="I77" s="142">
        <v>1.19</v>
      </c>
      <c r="J77" s="143">
        <f t="shared" si="1"/>
        <v>47.599999999999994</v>
      </c>
      <c r="K77" s="115"/>
    </row>
    <row r="78" spans="1:11">
      <c r="A78" s="114"/>
      <c r="B78" s="144">
        <v>50</v>
      </c>
      <c r="C78" s="145" t="s">
        <v>747</v>
      </c>
      <c r="D78" s="146" t="s">
        <v>747</v>
      </c>
      <c r="E78" s="146" t="s">
        <v>23</v>
      </c>
      <c r="F78" s="171"/>
      <c r="G78" s="172"/>
      <c r="H78" s="147" t="s">
        <v>749</v>
      </c>
      <c r="I78" s="148">
        <v>1.19</v>
      </c>
      <c r="J78" s="149">
        <f t="shared" si="1"/>
        <v>59.5</v>
      </c>
      <c r="K78" s="115"/>
    </row>
    <row r="79" spans="1:11">
      <c r="A79" s="114"/>
      <c r="B79" s="144">
        <v>50</v>
      </c>
      <c r="C79" s="145" t="s">
        <v>747</v>
      </c>
      <c r="D79" s="146" t="s">
        <v>747</v>
      </c>
      <c r="E79" s="146" t="s">
        <v>651</v>
      </c>
      <c r="F79" s="171"/>
      <c r="G79" s="172"/>
      <c r="H79" s="147" t="s">
        <v>749</v>
      </c>
      <c r="I79" s="148">
        <v>1.19</v>
      </c>
      <c r="J79" s="149">
        <f t="shared" si="1"/>
        <v>59.5</v>
      </c>
      <c r="K79" s="115"/>
    </row>
    <row r="80" spans="1:11">
      <c r="A80" s="114"/>
      <c r="B80" s="144">
        <v>100</v>
      </c>
      <c r="C80" s="145" t="s">
        <v>750</v>
      </c>
      <c r="D80" s="146" t="s">
        <v>750</v>
      </c>
      <c r="E80" s="146" t="s">
        <v>26</v>
      </c>
      <c r="F80" s="171"/>
      <c r="G80" s="172"/>
      <c r="H80" s="147" t="s">
        <v>751</v>
      </c>
      <c r="I80" s="148">
        <v>0.99</v>
      </c>
      <c r="J80" s="149">
        <f t="shared" si="1"/>
        <v>99</v>
      </c>
      <c r="K80" s="115"/>
    </row>
    <row r="81" spans="1:11">
      <c r="A81" s="114"/>
      <c r="B81" s="144">
        <v>50</v>
      </c>
      <c r="C81" s="145" t="s">
        <v>752</v>
      </c>
      <c r="D81" s="146" t="s">
        <v>752</v>
      </c>
      <c r="E81" s="146" t="s">
        <v>23</v>
      </c>
      <c r="F81" s="171"/>
      <c r="G81" s="172"/>
      <c r="H81" s="147" t="s">
        <v>753</v>
      </c>
      <c r="I81" s="148">
        <v>1.04</v>
      </c>
      <c r="J81" s="149">
        <f t="shared" si="1"/>
        <v>52</v>
      </c>
      <c r="K81" s="115"/>
    </row>
    <row r="82" spans="1:11">
      <c r="A82" s="114"/>
      <c r="B82" s="144">
        <v>50</v>
      </c>
      <c r="C82" s="145" t="s">
        <v>752</v>
      </c>
      <c r="D82" s="146" t="s">
        <v>752</v>
      </c>
      <c r="E82" s="146" t="s">
        <v>25</v>
      </c>
      <c r="F82" s="171"/>
      <c r="G82" s="172"/>
      <c r="H82" s="147" t="s">
        <v>753</v>
      </c>
      <c r="I82" s="148">
        <v>1.04</v>
      </c>
      <c r="J82" s="149">
        <f t="shared" si="1"/>
        <v>52</v>
      </c>
      <c r="K82" s="115"/>
    </row>
    <row r="83" spans="1:11">
      <c r="A83" s="114"/>
      <c r="B83" s="144">
        <v>50</v>
      </c>
      <c r="C83" s="145" t="s">
        <v>752</v>
      </c>
      <c r="D83" s="146" t="s">
        <v>752</v>
      </c>
      <c r="E83" s="146" t="s">
        <v>26</v>
      </c>
      <c r="F83" s="171"/>
      <c r="G83" s="172"/>
      <c r="H83" s="147" t="s">
        <v>753</v>
      </c>
      <c r="I83" s="148">
        <v>1.04</v>
      </c>
      <c r="J83" s="149">
        <f t="shared" si="1"/>
        <v>52</v>
      </c>
      <c r="K83" s="115"/>
    </row>
    <row r="84" spans="1:11">
      <c r="A84" s="114"/>
      <c r="B84" s="144">
        <v>50</v>
      </c>
      <c r="C84" s="145" t="s">
        <v>752</v>
      </c>
      <c r="D84" s="146" t="s">
        <v>752</v>
      </c>
      <c r="E84" s="146" t="s">
        <v>27</v>
      </c>
      <c r="F84" s="171"/>
      <c r="G84" s="172"/>
      <c r="H84" s="147" t="s">
        <v>753</v>
      </c>
      <c r="I84" s="148">
        <v>1.04</v>
      </c>
      <c r="J84" s="149">
        <f t="shared" si="1"/>
        <v>52</v>
      </c>
      <c r="K84" s="115"/>
    </row>
    <row r="85" spans="1:11">
      <c r="A85" s="114"/>
      <c r="B85" s="144">
        <v>100</v>
      </c>
      <c r="C85" s="145" t="s">
        <v>754</v>
      </c>
      <c r="D85" s="146" t="s">
        <v>754</v>
      </c>
      <c r="E85" s="146" t="s">
        <v>23</v>
      </c>
      <c r="F85" s="171"/>
      <c r="G85" s="172"/>
      <c r="H85" s="147" t="s">
        <v>755</v>
      </c>
      <c r="I85" s="148">
        <v>0.99</v>
      </c>
      <c r="J85" s="149">
        <f t="shared" si="1"/>
        <v>99</v>
      </c>
      <c r="K85" s="115"/>
    </row>
    <row r="86" spans="1:11">
      <c r="A86" s="114"/>
      <c r="B86" s="144">
        <v>100</v>
      </c>
      <c r="C86" s="145" t="s">
        <v>754</v>
      </c>
      <c r="D86" s="146" t="s">
        <v>754</v>
      </c>
      <c r="E86" s="146" t="s">
        <v>26</v>
      </c>
      <c r="F86" s="171"/>
      <c r="G86" s="172"/>
      <c r="H86" s="147" t="s">
        <v>755</v>
      </c>
      <c r="I86" s="148">
        <v>0.99</v>
      </c>
      <c r="J86" s="149">
        <f t="shared" ref="J86:J110" si="2">I86*B86</f>
        <v>99</v>
      </c>
      <c r="K86" s="115"/>
    </row>
    <row r="87" spans="1:11" ht="24">
      <c r="A87" s="114"/>
      <c r="B87" s="144">
        <v>20</v>
      </c>
      <c r="C87" s="145" t="s">
        <v>756</v>
      </c>
      <c r="D87" s="146" t="s">
        <v>756</v>
      </c>
      <c r="E87" s="146" t="s">
        <v>23</v>
      </c>
      <c r="F87" s="171"/>
      <c r="G87" s="172"/>
      <c r="H87" s="147" t="s">
        <v>757</v>
      </c>
      <c r="I87" s="148">
        <v>1.34</v>
      </c>
      <c r="J87" s="149">
        <f t="shared" si="2"/>
        <v>26.8</v>
      </c>
      <c r="K87" s="115"/>
    </row>
    <row r="88" spans="1:11" ht="24">
      <c r="A88" s="114"/>
      <c r="B88" s="144">
        <v>20</v>
      </c>
      <c r="C88" s="145" t="s">
        <v>756</v>
      </c>
      <c r="D88" s="146" t="s">
        <v>756</v>
      </c>
      <c r="E88" s="146" t="s">
        <v>25</v>
      </c>
      <c r="F88" s="171"/>
      <c r="G88" s="172"/>
      <c r="H88" s="147" t="s">
        <v>757</v>
      </c>
      <c r="I88" s="148">
        <v>1.34</v>
      </c>
      <c r="J88" s="149">
        <f t="shared" si="2"/>
        <v>26.8</v>
      </c>
      <c r="K88" s="115"/>
    </row>
    <row r="89" spans="1:11" ht="24">
      <c r="A89" s="114"/>
      <c r="B89" s="144">
        <v>20</v>
      </c>
      <c r="C89" s="145" t="s">
        <v>756</v>
      </c>
      <c r="D89" s="146" t="s">
        <v>756</v>
      </c>
      <c r="E89" s="146" t="s">
        <v>26</v>
      </c>
      <c r="F89" s="171"/>
      <c r="G89" s="172"/>
      <c r="H89" s="147" t="s">
        <v>757</v>
      </c>
      <c r="I89" s="148">
        <v>1.34</v>
      </c>
      <c r="J89" s="149">
        <f t="shared" si="2"/>
        <v>26.8</v>
      </c>
      <c r="K89" s="115"/>
    </row>
    <row r="90" spans="1:11" ht="24">
      <c r="A90" s="114"/>
      <c r="B90" s="144">
        <v>20</v>
      </c>
      <c r="C90" s="145" t="s">
        <v>756</v>
      </c>
      <c r="D90" s="146" t="s">
        <v>756</v>
      </c>
      <c r="E90" s="146" t="s">
        <v>27</v>
      </c>
      <c r="F90" s="171"/>
      <c r="G90" s="172"/>
      <c r="H90" s="147" t="s">
        <v>757</v>
      </c>
      <c r="I90" s="148">
        <v>1.34</v>
      </c>
      <c r="J90" s="149">
        <f t="shared" si="2"/>
        <v>26.8</v>
      </c>
      <c r="K90" s="115"/>
    </row>
    <row r="91" spans="1:11" ht="24">
      <c r="A91" s="114"/>
      <c r="B91" s="144">
        <v>20</v>
      </c>
      <c r="C91" s="145" t="s">
        <v>756</v>
      </c>
      <c r="D91" s="146" t="s">
        <v>756</v>
      </c>
      <c r="E91" s="146" t="s">
        <v>28</v>
      </c>
      <c r="F91" s="171"/>
      <c r="G91" s="172"/>
      <c r="H91" s="147" t="s">
        <v>757</v>
      </c>
      <c r="I91" s="148">
        <v>1.34</v>
      </c>
      <c r="J91" s="149">
        <f t="shared" si="2"/>
        <v>26.8</v>
      </c>
      <c r="K91" s="115"/>
    </row>
    <row r="92" spans="1:11" ht="24">
      <c r="A92" s="114"/>
      <c r="B92" s="144">
        <v>20</v>
      </c>
      <c r="C92" s="145" t="s">
        <v>756</v>
      </c>
      <c r="D92" s="146" t="s">
        <v>756</v>
      </c>
      <c r="E92" s="146" t="s">
        <v>29</v>
      </c>
      <c r="F92" s="171"/>
      <c r="G92" s="172"/>
      <c r="H92" s="147" t="s">
        <v>757</v>
      </c>
      <c r="I92" s="148">
        <v>1.34</v>
      </c>
      <c r="J92" s="149">
        <f t="shared" si="2"/>
        <v>26.8</v>
      </c>
      <c r="K92" s="115"/>
    </row>
    <row r="93" spans="1:11" ht="24">
      <c r="A93" s="114"/>
      <c r="B93" s="144">
        <v>50</v>
      </c>
      <c r="C93" s="145" t="s">
        <v>758</v>
      </c>
      <c r="D93" s="146" t="s">
        <v>758</v>
      </c>
      <c r="E93" s="146" t="s">
        <v>25</v>
      </c>
      <c r="F93" s="171" t="s">
        <v>107</v>
      </c>
      <c r="G93" s="172"/>
      <c r="H93" s="147" t="s">
        <v>759</v>
      </c>
      <c r="I93" s="148">
        <v>1.24</v>
      </c>
      <c r="J93" s="149">
        <f t="shared" si="2"/>
        <v>62</v>
      </c>
      <c r="K93" s="115"/>
    </row>
    <row r="94" spans="1:11" ht="24">
      <c r="A94" s="114"/>
      <c r="B94" s="144">
        <v>50</v>
      </c>
      <c r="C94" s="145" t="s">
        <v>758</v>
      </c>
      <c r="D94" s="146" t="s">
        <v>758</v>
      </c>
      <c r="E94" s="146" t="s">
        <v>29</v>
      </c>
      <c r="F94" s="171" t="s">
        <v>107</v>
      </c>
      <c r="G94" s="172"/>
      <c r="H94" s="147" t="s">
        <v>759</v>
      </c>
      <c r="I94" s="148">
        <v>1.24</v>
      </c>
      <c r="J94" s="149">
        <f t="shared" si="2"/>
        <v>62</v>
      </c>
      <c r="K94" s="115"/>
    </row>
    <row r="95" spans="1:11" ht="24">
      <c r="A95" s="114"/>
      <c r="B95" s="144">
        <v>10</v>
      </c>
      <c r="C95" s="145" t="s">
        <v>760</v>
      </c>
      <c r="D95" s="146" t="s">
        <v>760</v>
      </c>
      <c r="E95" s="146" t="s">
        <v>239</v>
      </c>
      <c r="F95" s="171" t="s">
        <v>25</v>
      </c>
      <c r="G95" s="172"/>
      <c r="H95" s="147" t="s">
        <v>761</v>
      </c>
      <c r="I95" s="148">
        <v>2.19</v>
      </c>
      <c r="J95" s="149">
        <f t="shared" si="2"/>
        <v>21.9</v>
      </c>
      <c r="K95" s="115"/>
    </row>
    <row r="96" spans="1:11" ht="24">
      <c r="A96" s="114"/>
      <c r="B96" s="144">
        <v>10</v>
      </c>
      <c r="C96" s="145" t="s">
        <v>760</v>
      </c>
      <c r="D96" s="146" t="s">
        <v>760</v>
      </c>
      <c r="E96" s="146" t="s">
        <v>239</v>
      </c>
      <c r="F96" s="171" t="s">
        <v>26</v>
      </c>
      <c r="G96" s="172"/>
      <c r="H96" s="147" t="s">
        <v>761</v>
      </c>
      <c r="I96" s="148">
        <v>2.19</v>
      </c>
      <c r="J96" s="149">
        <f t="shared" si="2"/>
        <v>21.9</v>
      </c>
      <c r="K96" s="115"/>
    </row>
    <row r="97" spans="1:11" ht="24">
      <c r="A97" s="114"/>
      <c r="B97" s="144">
        <v>10</v>
      </c>
      <c r="C97" s="145" t="s">
        <v>760</v>
      </c>
      <c r="D97" s="146" t="s">
        <v>760</v>
      </c>
      <c r="E97" s="146" t="s">
        <v>239</v>
      </c>
      <c r="F97" s="171" t="s">
        <v>27</v>
      </c>
      <c r="G97" s="172"/>
      <c r="H97" s="147" t="s">
        <v>761</v>
      </c>
      <c r="I97" s="148">
        <v>2.19</v>
      </c>
      <c r="J97" s="149">
        <f t="shared" si="2"/>
        <v>21.9</v>
      </c>
      <c r="K97" s="115"/>
    </row>
    <row r="98" spans="1:11" ht="24">
      <c r="A98" s="114"/>
      <c r="B98" s="144">
        <v>20</v>
      </c>
      <c r="C98" s="145" t="s">
        <v>762</v>
      </c>
      <c r="D98" s="146" t="s">
        <v>762</v>
      </c>
      <c r="E98" s="146" t="s">
        <v>269</v>
      </c>
      <c r="F98" s="171"/>
      <c r="G98" s="172"/>
      <c r="H98" s="147" t="s">
        <v>763</v>
      </c>
      <c r="I98" s="148">
        <v>1.1200000000000001</v>
      </c>
      <c r="J98" s="149">
        <f t="shared" si="2"/>
        <v>22.400000000000002</v>
      </c>
      <c r="K98" s="115"/>
    </row>
    <row r="99" spans="1:11">
      <c r="A99" s="114"/>
      <c r="B99" s="144">
        <v>20</v>
      </c>
      <c r="C99" s="145" t="s">
        <v>764</v>
      </c>
      <c r="D99" s="146" t="s">
        <v>764</v>
      </c>
      <c r="E99" s="146" t="s">
        <v>25</v>
      </c>
      <c r="F99" s="171"/>
      <c r="G99" s="172"/>
      <c r="H99" s="147" t="s">
        <v>765</v>
      </c>
      <c r="I99" s="148">
        <v>2.79</v>
      </c>
      <c r="J99" s="149">
        <f t="shared" si="2"/>
        <v>55.8</v>
      </c>
      <c r="K99" s="115"/>
    </row>
    <row r="100" spans="1:11">
      <c r="A100" s="114"/>
      <c r="B100" s="144">
        <v>20</v>
      </c>
      <c r="C100" s="145" t="s">
        <v>764</v>
      </c>
      <c r="D100" s="146" t="s">
        <v>764</v>
      </c>
      <c r="E100" s="146" t="s">
        <v>26</v>
      </c>
      <c r="F100" s="171"/>
      <c r="G100" s="172"/>
      <c r="H100" s="147" t="s">
        <v>765</v>
      </c>
      <c r="I100" s="148">
        <v>2.79</v>
      </c>
      <c r="J100" s="149">
        <f t="shared" si="2"/>
        <v>55.8</v>
      </c>
      <c r="K100" s="115"/>
    </row>
    <row r="101" spans="1:11">
      <c r="A101" s="114"/>
      <c r="B101" s="144">
        <v>20</v>
      </c>
      <c r="C101" s="145" t="s">
        <v>764</v>
      </c>
      <c r="D101" s="146" t="s">
        <v>764</v>
      </c>
      <c r="E101" s="146" t="s">
        <v>27</v>
      </c>
      <c r="F101" s="171"/>
      <c r="G101" s="172"/>
      <c r="H101" s="147" t="s">
        <v>765</v>
      </c>
      <c r="I101" s="148">
        <v>2.79</v>
      </c>
      <c r="J101" s="149">
        <f t="shared" si="2"/>
        <v>55.8</v>
      </c>
      <c r="K101" s="115"/>
    </row>
    <row r="102" spans="1:11">
      <c r="A102" s="114"/>
      <c r="B102" s="144">
        <v>20</v>
      </c>
      <c r="C102" s="145" t="s">
        <v>764</v>
      </c>
      <c r="D102" s="146" t="s">
        <v>764</v>
      </c>
      <c r="E102" s="146" t="s">
        <v>28</v>
      </c>
      <c r="F102" s="171"/>
      <c r="G102" s="172"/>
      <c r="H102" s="147" t="s">
        <v>765</v>
      </c>
      <c r="I102" s="148">
        <v>2.79</v>
      </c>
      <c r="J102" s="149">
        <f t="shared" si="2"/>
        <v>55.8</v>
      </c>
      <c r="K102" s="115"/>
    </row>
    <row r="103" spans="1:11">
      <c r="A103" s="114"/>
      <c r="B103" s="144">
        <v>20</v>
      </c>
      <c r="C103" s="145" t="s">
        <v>764</v>
      </c>
      <c r="D103" s="146" t="s">
        <v>764</v>
      </c>
      <c r="E103" s="146" t="s">
        <v>29</v>
      </c>
      <c r="F103" s="171"/>
      <c r="G103" s="172"/>
      <c r="H103" s="147" t="s">
        <v>765</v>
      </c>
      <c r="I103" s="148">
        <v>2.79</v>
      </c>
      <c r="J103" s="149">
        <f t="shared" si="2"/>
        <v>55.8</v>
      </c>
      <c r="K103" s="115"/>
    </row>
    <row r="104" spans="1:11">
      <c r="A104" s="114"/>
      <c r="B104" s="144">
        <v>20</v>
      </c>
      <c r="C104" s="145" t="s">
        <v>766</v>
      </c>
      <c r="D104" s="146" t="s">
        <v>766</v>
      </c>
      <c r="E104" s="146" t="s">
        <v>25</v>
      </c>
      <c r="F104" s="171"/>
      <c r="G104" s="172"/>
      <c r="H104" s="147" t="s">
        <v>767</v>
      </c>
      <c r="I104" s="148">
        <v>2.39</v>
      </c>
      <c r="J104" s="149">
        <f t="shared" si="2"/>
        <v>47.800000000000004</v>
      </c>
      <c r="K104" s="115"/>
    </row>
    <row r="105" spans="1:11">
      <c r="A105" s="114"/>
      <c r="B105" s="144">
        <v>20</v>
      </c>
      <c r="C105" s="145" t="s">
        <v>766</v>
      </c>
      <c r="D105" s="146" t="s">
        <v>766</v>
      </c>
      <c r="E105" s="146" t="s">
        <v>26</v>
      </c>
      <c r="F105" s="171"/>
      <c r="G105" s="172"/>
      <c r="H105" s="147" t="s">
        <v>767</v>
      </c>
      <c r="I105" s="148">
        <v>2.39</v>
      </c>
      <c r="J105" s="149">
        <f t="shared" si="2"/>
        <v>47.800000000000004</v>
      </c>
      <c r="K105" s="115"/>
    </row>
    <row r="106" spans="1:11">
      <c r="A106" s="114"/>
      <c r="B106" s="144">
        <v>20</v>
      </c>
      <c r="C106" s="145" t="s">
        <v>766</v>
      </c>
      <c r="D106" s="146" t="s">
        <v>766</v>
      </c>
      <c r="E106" s="146" t="s">
        <v>27</v>
      </c>
      <c r="F106" s="171"/>
      <c r="G106" s="172"/>
      <c r="H106" s="147" t="s">
        <v>767</v>
      </c>
      <c r="I106" s="148">
        <v>2.39</v>
      </c>
      <c r="J106" s="149">
        <f t="shared" si="2"/>
        <v>47.800000000000004</v>
      </c>
      <c r="K106" s="115"/>
    </row>
    <row r="107" spans="1:11">
      <c r="A107" s="114"/>
      <c r="B107" s="144">
        <v>20</v>
      </c>
      <c r="C107" s="145" t="s">
        <v>768</v>
      </c>
      <c r="D107" s="146" t="s">
        <v>768</v>
      </c>
      <c r="E107" s="146" t="s">
        <v>23</v>
      </c>
      <c r="F107" s="171"/>
      <c r="G107" s="172"/>
      <c r="H107" s="147" t="s">
        <v>769</v>
      </c>
      <c r="I107" s="148">
        <v>2.4900000000000002</v>
      </c>
      <c r="J107" s="149">
        <f t="shared" si="2"/>
        <v>49.800000000000004</v>
      </c>
      <c r="K107" s="115"/>
    </row>
    <row r="108" spans="1:11">
      <c r="A108" s="114"/>
      <c r="B108" s="144">
        <v>20</v>
      </c>
      <c r="C108" s="145" t="s">
        <v>768</v>
      </c>
      <c r="D108" s="146" t="s">
        <v>768</v>
      </c>
      <c r="E108" s="146" t="s">
        <v>25</v>
      </c>
      <c r="F108" s="171"/>
      <c r="G108" s="172"/>
      <c r="H108" s="147" t="s">
        <v>769</v>
      </c>
      <c r="I108" s="148">
        <v>2.4900000000000002</v>
      </c>
      <c r="J108" s="149">
        <f t="shared" si="2"/>
        <v>49.800000000000004</v>
      </c>
      <c r="K108" s="115"/>
    </row>
    <row r="109" spans="1:11">
      <c r="A109" s="114"/>
      <c r="B109" s="150">
        <v>20</v>
      </c>
      <c r="C109" s="151" t="s">
        <v>768</v>
      </c>
      <c r="D109" s="152" t="s">
        <v>768</v>
      </c>
      <c r="E109" s="152" t="s">
        <v>26</v>
      </c>
      <c r="F109" s="175"/>
      <c r="G109" s="176"/>
      <c r="H109" s="153" t="s">
        <v>769</v>
      </c>
      <c r="I109" s="154">
        <v>2.4900000000000002</v>
      </c>
      <c r="J109" s="155">
        <f t="shared" si="2"/>
        <v>49.800000000000004</v>
      </c>
      <c r="K109" s="115"/>
    </row>
    <row r="110" spans="1:11" ht="15.75" customHeight="1" thickBot="1">
      <c r="A110" s="114"/>
      <c r="B110" s="156">
        <f>SUM(B22:B109)</f>
        <v>2549</v>
      </c>
      <c r="C110" s="157"/>
      <c r="D110" s="158"/>
      <c r="E110" s="158"/>
      <c r="F110" s="173"/>
      <c r="G110" s="174"/>
      <c r="H110" s="159" t="s">
        <v>776</v>
      </c>
      <c r="I110" s="160">
        <v>0.5</v>
      </c>
      <c r="J110" s="161">
        <f t="shared" si="2"/>
        <v>1274.5</v>
      </c>
      <c r="K110" s="115"/>
    </row>
    <row r="111" spans="1:11" ht="15.75" customHeight="1" thickTop="1" thickBot="1">
      <c r="A111" s="114"/>
      <c r="B111" s="162"/>
      <c r="C111" s="163"/>
      <c r="D111" s="163"/>
      <c r="E111" s="163"/>
      <c r="F111" s="187"/>
      <c r="G111" s="187"/>
      <c r="H111" s="163" t="s">
        <v>777</v>
      </c>
      <c r="I111" s="163"/>
      <c r="J111" s="164"/>
      <c r="K111" s="115"/>
    </row>
    <row r="112" spans="1:11" ht="28.5" customHeight="1" thickTop="1">
      <c r="A112" s="114"/>
      <c r="B112" s="108">
        <v>50</v>
      </c>
      <c r="C112" s="12" t="s">
        <v>778</v>
      </c>
      <c r="D112" s="119"/>
      <c r="E112" s="119" t="s">
        <v>107</v>
      </c>
      <c r="F112" s="188"/>
      <c r="G112" s="189"/>
      <c r="H112" s="13" t="s">
        <v>779</v>
      </c>
      <c r="I112" s="15">
        <v>0.69</v>
      </c>
      <c r="J112" s="110">
        <f>I112*B112</f>
        <v>34.5</v>
      </c>
      <c r="K112" s="115"/>
    </row>
    <row r="113" spans="1:11" ht="15.75" customHeight="1">
      <c r="A113" s="114"/>
      <c r="B113" s="170">
        <v>50</v>
      </c>
      <c r="C113" s="165"/>
      <c r="D113" s="166"/>
      <c r="E113" s="166"/>
      <c r="F113" s="190"/>
      <c r="G113" s="191"/>
      <c r="H113" s="167" t="s">
        <v>776</v>
      </c>
      <c r="I113" s="168">
        <v>0.5</v>
      </c>
      <c r="J113" s="169">
        <f>I113*B113</f>
        <v>25</v>
      </c>
      <c r="K113" s="115"/>
    </row>
    <row r="114" spans="1:11">
      <c r="A114" s="114"/>
      <c r="B114" s="126"/>
      <c r="C114" s="126"/>
      <c r="D114" s="126"/>
      <c r="E114" s="126"/>
      <c r="F114" s="126"/>
      <c r="G114" s="126"/>
      <c r="H114" s="126"/>
      <c r="I114" s="127" t="s">
        <v>255</v>
      </c>
      <c r="J114" s="128">
        <f>SUM(J22:J113)</f>
        <v>5317.2100000000055</v>
      </c>
      <c r="K114" s="115"/>
    </row>
    <row r="115" spans="1:11">
      <c r="A115" s="114"/>
      <c r="B115" s="126"/>
      <c r="C115" s="126"/>
      <c r="D115" s="126"/>
      <c r="E115" s="126"/>
      <c r="F115" s="126"/>
      <c r="G115" s="126"/>
      <c r="H115" s="126"/>
      <c r="I115" s="127" t="s">
        <v>775</v>
      </c>
      <c r="J115" s="128">
        <f>J114*-0.4</f>
        <v>-2126.8840000000023</v>
      </c>
      <c r="K115" s="115"/>
    </row>
    <row r="116" spans="1:11" outlineLevel="1">
      <c r="A116" s="114"/>
      <c r="B116" s="126"/>
      <c r="C116" s="126"/>
      <c r="D116" s="126"/>
      <c r="E116" s="126"/>
      <c r="F116" s="126"/>
      <c r="G116" s="126"/>
      <c r="H116" s="126"/>
      <c r="I116" s="127" t="s">
        <v>775</v>
      </c>
      <c r="J116" s="128">
        <v>0</v>
      </c>
      <c r="K116" s="115"/>
    </row>
    <row r="117" spans="1:11">
      <c r="A117" s="114"/>
      <c r="B117" s="126"/>
      <c r="C117" s="126"/>
      <c r="D117" s="126"/>
      <c r="E117" s="126"/>
      <c r="F117" s="126"/>
      <c r="G117" s="126"/>
      <c r="H117" s="126"/>
      <c r="I117" s="127" t="s">
        <v>257</v>
      </c>
      <c r="J117" s="128">
        <f>SUM(J114:J116)</f>
        <v>3190.3260000000032</v>
      </c>
      <c r="K117" s="115"/>
    </row>
    <row r="118" spans="1:11">
      <c r="A118" s="6"/>
      <c r="B118" s="7"/>
      <c r="C118" s="7"/>
      <c r="D118" s="7"/>
      <c r="E118" s="7"/>
      <c r="F118" s="7"/>
      <c r="G118" s="7"/>
      <c r="H118" s="7" t="s">
        <v>780</v>
      </c>
      <c r="I118" s="7"/>
      <c r="J118" s="7"/>
      <c r="K118" s="8"/>
    </row>
    <row r="120" spans="1:11">
      <c r="H120" s="1" t="s">
        <v>705</v>
      </c>
      <c r="I120" s="91">
        <v>36.01</v>
      </c>
    </row>
    <row r="121" spans="1:11">
      <c r="H121" s="1" t="s">
        <v>706</v>
      </c>
      <c r="I121" s="91">
        <f>I122</f>
        <v>114883.63926000011</v>
      </c>
    </row>
    <row r="122" spans="1:11">
      <c r="H122" s="1" t="s">
        <v>707</v>
      </c>
      <c r="I122" s="91">
        <f>I120*J117</f>
        <v>114883.63926000011</v>
      </c>
    </row>
    <row r="123" spans="1:11">
      <c r="H123" s="1"/>
    </row>
    <row r="124" spans="1:11">
      <c r="H124" s="1" t="s">
        <v>781</v>
      </c>
      <c r="I124" s="91">
        <v>25</v>
      </c>
    </row>
    <row r="125" spans="1:11">
      <c r="H125" s="1"/>
      <c r="I125" s="91"/>
    </row>
  </sheetData>
  <mergeCells count="96">
    <mergeCell ref="F111:G111"/>
    <mergeCell ref="F112:G112"/>
    <mergeCell ref="F113:G113"/>
    <mergeCell ref="F33:G33"/>
    <mergeCell ref="F34:G34"/>
    <mergeCell ref="F35:G35"/>
    <mergeCell ref="F36:G36"/>
    <mergeCell ref="F37:G37"/>
    <mergeCell ref="F38:G38"/>
    <mergeCell ref="F39:G39"/>
    <mergeCell ref="F40:G40"/>
    <mergeCell ref="F41:G41"/>
    <mergeCell ref="F42:G42"/>
    <mergeCell ref="F43:G43"/>
    <mergeCell ref="F44:G44"/>
    <mergeCell ref="F45:G45"/>
    <mergeCell ref="F28:G28"/>
    <mergeCell ref="F29:G29"/>
    <mergeCell ref="F30:G30"/>
    <mergeCell ref="F31:G31"/>
    <mergeCell ref="F32:G32"/>
    <mergeCell ref="F23:G23"/>
    <mergeCell ref="F24:G24"/>
    <mergeCell ref="F25:G25"/>
    <mergeCell ref="F26:G26"/>
    <mergeCell ref="F27:G27"/>
    <mergeCell ref="J10:J11"/>
    <mergeCell ref="J14:J15"/>
    <mergeCell ref="F20:G20"/>
    <mergeCell ref="F21:G21"/>
    <mergeCell ref="F22:G22"/>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10:G110"/>
    <mergeCell ref="F100:G100"/>
    <mergeCell ref="F101:G101"/>
    <mergeCell ref="F102:G102"/>
    <mergeCell ref="F103:G103"/>
    <mergeCell ref="F104:G104"/>
    <mergeCell ref="F105:G105"/>
    <mergeCell ref="F106:G106"/>
    <mergeCell ref="F107:G107"/>
    <mergeCell ref="F108:G108"/>
    <mergeCell ref="F109:G1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09"/>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2560</v>
      </c>
      <c r="O1" t="s">
        <v>144</v>
      </c>
      <c r="T1" t="s">
        <v>255</v>
      </c>
      <c r="U1">
        <v>3999.2000000000057</v>
      </c>
    </row>
    <row r="2" spans="1:21" ht="15.75">
      <c r="A2" s="114"/>
      <c r="B2" s="124" t="s">
        <v>134</v>
      </c>
      <c r="C2" s="120"/>
      <c r="D2" s="120"/>
      <c r="E2" s="120"/>
      <c r="F2" s="120"/>
      <c r="G2" s="120"/>
      <c r="H2" s="120"/>
      <c r="I2" s="125" t="s">
        <v>140</v>
      </c>
      <c r="J2" s="115"/>
      <c r="T2" t="s">
        <v>184</v>
      </c>
      <c r="U2">
        <v>499.9</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4499.1000000000058</v>
      </c>
    </row>
    <row r="5" spans="1:21">
      <c r="A5" s="114"/>
      <c r="B5" s="121" t="s">
        <v>137</v>
      </c>
      <c r="C5" s="120"/>
      <c r="D5" s="120"/>
      <c r="E5" s="120"/>
      <c r="F5" s="120"/>
      <c r="G5" s="120"/>
      <c r="H5" s="120"/>
      <c r="I5" s="120"/>
      <c r="J5" s="115"/>
      <c r="S5" t="s">
        <v>772</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79"/>
      <c r="J10" s="115"/>
    </row>
    <row r="11" spans="1:21">
      <c r="A11" s="114"/>
      <c r="B11" s="114" t="s">
        <v>709</v>
      </c>
      <c r="C11" s="120"/>
      <c r="D11" s="120"/>
      <c r="E11" s="115"/>
      <c r="F11" s="116"/>
      <c r="G11" s="116" t="s">
        <v>709</v>
      </c>
      <c r="H11" s="120"/>
      <c r="I11" s="180"/>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81">
        <v>45178</v>
      </c>
      <c r="J14" s="115"/>
    </row>
    <row r="15" spans="1:21">
      <c r="A15" s="114"/>
      <c r="B15" s="6" t="s">
        <v>6</v>
      </c>
      <c r="C15" s="7"/>
      <c r="D15" s="7"/>
      <c r="E15" s="8"/>
      <c r="F15" s="116"/>
      <c r="G15" s="9" t="s">
        <v>6</v>
      </c>
      <c r="H15" s="120"/>
      <c r="I15" s="182"/>
      <c r="J15" s="115"/>
    </row>
    <row r="16" spans="1:21">
      <c r="A16" s="114"/>
      <c r="B16" s="120"/>
      <c r="C16" s="120"/>
      <c r="D16" s="120"/>
      <c r="E16" s="120"/>
      <c r="F16" s="120"/>
      <c r="G16" s="120"/>
      <c r="H16" s="123" t="s">
        <v>142</v>
      </c>
      <c r="I16" s="129">
        <v>39927</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159</v>
      </c>
      <c r="J18" s="115"/>
    </row>
    <row r="19" spans="1:16">
      <c r="A19" s="114"/>
      <c r="B19" s="120"/>
      <c r="C19" s="120"/>
      <c r="D19" s="120"/>
      <c r="E19" s="120"/>
      <c r="F19" s="120"/>
      <c r="G19" s="120"/>
      <c r="H19" s="120"/>
      <c r="I19" s="120"/>
      <c r="J19" s="115"/>
      <c r="P19">
        <v>45178</v>
      </c>
    </row>
    <row r="20" spans="1:16">
      <c r="A20" s="114"/>
      <c r="B20" s="100" t="s">
        <v>198</v>
      </c>
      <c r="C20" s="100" t="s">
        <v>199</v>
      </c>
      <c r="D20" s="117" t="s">
        <v>200</v>
      </c>
      <c r="E20" s="183" t="s">
        <v>201</v>
      </c>
      <c r="F20" s="184"/>
      <c r="G20" s="100" t="s">
        <v>169</v>
      </c>
      <c r="H20" s="100" t="s">
        <v>202</v>
      </c>
      <c r="I20" s="100" t="s">
        <v>21</v>
      </c>
      <c r="J20" s="115"/>
    </row>
    <row r="21" spans="1:16">
      <c r="A21" s="114"/>
      <c r="B21" s="105"/>
      <c r="C21" s="105"/>
      <c r="D21" s="106"/>
      <c r="E21" s="185"/>
      <c r="F21" s="186"/>
      <c r="G21" s="105" t="s">
        <v>141</v>
      </c>
      <c r="H21" s="105"/>
      <c r="I21" s="105"/>
      <c r="J21" s="115"/>
    </row>
    <row r="22" spans="1:16" ht="360">
      <c r="A22" s="114"/>
      <c r="B22" s="107">
        <v>20</v>
      </c>
      <c r="C22" s="10" t="s">
        <v>715</v>
      </c>
      <c r="D22" s="118" t="s">
        <v>716</v>
      </c>
      <c r="E22" s="192"/>
      <c r="F22" s="193"/>
      <c r="G22" s="11" t="s">
        <v>717</v>
      </c>
      <c r="H22" s="14">
        <v>2.4900000000000002</v>
      </c>
      <c r="I22" s="109">
        <f t="shared" ref="I22:I53" si="0">H22*B22</f>
        <v>49.800000000000004</v>
      </c>
      <c r="J22" s="115"/>
    </row>
    <row r="23" spans="1:16" ht="108">
      <c r="A23" s="114"/>
      <c r="B23" s="107">
        <v>50</v>
      </c>
      <c r="C23" s="10" t="s">
        <v>718</v>
      </c>
      <c r="D23" s="118" t="s">
        <v>26</v>
      </c>
      <c r="E23" s="192"/>
      <c r="F23" s="193"/>
      <c r="G23" s="11" t="s">
        <v>719</v>
      </c>
      <c r="H23" s="14">
        <v>0.99</v>
      </c>
      <c r="I23" s="109">
        <f t="shared" si="0"/>
        <v>49.5</v>
      </c>
      <c r="J23" s="115"/>
    </row>
    <row r="24" spans="1:16" ht="108">
      <c r="A24" s="114"/>
      <c r="B24" s="107">
        <v>50</v>
      </c>
      <c r="C24" s="10" t="s">
        <v>718</v>
      </c>
      <c r="D24" s="118" t="s">
        <v>27</v>
      </c>
      <c r="E24" s="192"/>
      <c r="F24" s="193"/>
      <c r="G24" s="11" t="s">
        <v>719</v>
      </c>
      <c r="H24" s="14">
        <v>0.99</v>
      </c>
      <c r="I24" s="109">
        <f t="shared" si="0"/>
        <v>49.5</v>
      </c>
      <c r="J24" s="115"/>
    </row>
    <row r="25" spans="1:16" ht="132">
      <c r="A25" s="114"/>
      <c r="B25" s="107">
        <v>20</v>
      </c>
      <c r="C25" s="10" t="s">
        <v>720</v>
      </c>
      <c r="D25" s="118" t="s">
        <v>23</v>
      </c>
      <c r="E25" s="192"/>
      <c r="F25" s="193"/>
      <c r="G25" s="11" t="s">
        <v>721</v>
      </c>
      <c r="H25" s="14">
        <v>1.77</v>
      </c>
      <c r="I25" s="109">
        <f t="shared" si="0"/>
        <v>35.4</v>
      </c>
      <c r="J25" s="115"/>
    </row>
    <row r="26" spans="1:16" ht="132">
      <c r="A26" s="114"/>
      <c r="B26" s="107">
        <v>20</v>
      </c>
      <c r="C26" s="10" t="s">
        <v>720</v>
      </c>
      <c r="D26" s="118" t="s">
        <v>25</v>
      </c>
      <c r="E26" s="192"/>
      <c r="F26" s="193"/>
      <c r="G26" s="11" t="s">
        <v>721</v>
      </c>
      <c r="H26" s="14">
        <v>1.77</v>
      </c>
      <c r="I26" s="109">
        <f t="shared" si="0"/>
        <v>35.4</v>
      </c>
      <c r="J26" s="115"/>
    </row>
    <row r="27" spans="1:16" ht="132">
      <c r="A27" s="114"/>
      <c r="B27" s="107">
        <v>20</v>
      </c>
      <c r="C27" s="10" t="s">
        <v>720</v>
      </c>
      <c r="D27" s="118" t="s">
        <v>26</v>
      </c>
      <c r="E27" s="192"/>
      <c r="F27" s="193"/>
      <c r="G27" s="11" t="s">
        <v>721</v>
      </c>
      <c r="H27" s="14">
        <v>1.77</v>
      </c>
      <c r="I27" s="109">
        <f t="shared" si="0"/>
        <v>35.4</v>
      </c>
      <c r="J27" s="115"/>
    </row>
    <row r="28" spans="1:16" ht="132">
      <c r="A28" s="114"/>
      <c r="B28" s="107">
        <v>20</v>
      </c>
      <c r="C28" s="10" t="s">
        <v>720</v>
      </c>
      <c r="D28" s="118" t="s">
        <v>27</v>
      </c>
      <c r="E28" s="192"/>
      <c r="F28" s="193"/>
      <c r="G28" s="11" t="s">
        <v>721</v>
      </c>
      <c r="H28" s="14">
        <v>1.77</v>
      </c>
      <c r="I28" s="109">
        <f t="shared" si="0"/>
        <v>35.4</v>
      </c>
      <c r="J28" s="115"/>
    </row>
    <row r="29" spans="1:16" ht="132">
      <c r="A29" s="114"/>
      <c r="B29" s="107">
        <v>20</v>
      </c>
      <c r="C29" s="10" t="s">
        <v>722</v>
      </c>
      <c r="D29" s="118" t="s">
        <v>27</v>
      </c>
      <c r="E29" s="192"/>
      <c r="F29" s="193"/>
      <c r="G29" s="11" t="s">
        <v>723</v>
      </c>
      <c r="H29" s="14">
        <v>2.27</v>
      </c>
      <c r="I29" s="109">
        <f t="shared" si="0"/>
        <v>45.4</v>
      </c>
      <c r="J29" s="115"/>
    </row>
    <row r="30" spans="1:16" ht="132">
      <c r="A30" s="114"/>
      <c r="B30" s="107">
        <v>20</v>
      </c>
      <c r="C30" s="10" t="s">
        <v>722</v>
      </c>
      <c r="D30" s="118" t="s">
        <v>28</v>
      </c>
      <c r="E30" s="192"/>
      <c r="F30" s="193"/>
      <c r="G30" s="11" t="s">
        <v>723</v>
      </c>
      <c r="H30" s="14">
        <v>2.27</v>
      </c>
      <c r="I30" s="109">
        <f t="shared" si="0"/>
        <v>45.4</v>
      </c>
      <c r="J30" s="115"/>
    </row>
    <row r="31" spans="1:16" ht="132">
      <c r="A31" s="114"/>
      <c r="B31" s="107">
        <v>20</v>
      </c>
      <c r="C31" s="10" t="s">
        <v>722</v>
      </c>
      <c r="D31" s="118" t="s">
        <v>29</v>
      </c>
      <c r="E31" s="192"/>
      <c r="F31" s="193"/>
      <c r="G31" s="11" t="s">
        <v>723</v>
      </c>
      <c r="H31" s="14">
        <v>2.27</v>
      </c>
      <c r="I31" s="109">
        <f t="shared" si="0"/>
        <v>45.4</v>
      </c>
      <c r="J31" s="115"/>
    </row>
    <row r="32" spans="1:16" ht="132">
      <c r="A32" s="114"/>
      <c r="B32" s="107">
        <v>20</v>
      </c>
      <c r="C32" s="10" t="s">
        <v>722</v>
      </c>
      <c r="D32" s="118" t="s">
        <v>48</v>
      </c>
      <c r="E32" s="192"/>
      <c r="F32" s="193"/>
      <c r="G32" s="11" t="s">
        <v>723</v>
      </c>
      <c r="H32" s="14">
        <v>2.27</v>
      </c>
      <c r="I32" s="109">
        <f t="shared" si="0"/>
        <v>45.4</v>
      </c>
      <c r="J32" s="115"/>
    </row>
    <row r="33" spans="1:10" ht="132">
      <c r="A33" s="114"/>
      <c r="B33" s="107">
        <v>20</v>
      </c>
      <c r="C33" s="10" t="s">
        <v>722</v>
      </c>
      <c r="D33" s="118" t="s">
        <v>50</v>
      </c>
      <c r="E33" s="192"/>
      <c r="F33" s="193"/>
      <c r="G33" s="11" t="s">
        <v>723</v>
      </c>
      <c r="H33" s="14">
        <v>2.27</v>
      </c>
      <c r="I33" s="109">
        <f t="shared" si="0"/>
        <v>45.4</v>
      </c>
      <c r="J33" s="115"/>
    </row>
    <row r="34" spans="1:10" ht="216">
      <c r="A34" s="114"/>
      <c r="B34" s="107">
        <v>10</v>
      </c>
      <c r="C34" s="10" t="s">
        <v>724</v>
      </c>
      <c r="D34" s="118" t="s">
        <v>725</v>
      </c>
      <c r="E34" s="192"/>
      <c r="F34" s="193"/>
      <c r="G34" s="11" t="s">
        <v>726</v>
      </c>
      <c r="H34" s="14">
        <v>4.09</v>
      </c>
      <c r="I34" s="109">
        <f t="shared" si="0"/>
        <v>40.9</v>
      </c>
      <c r="J34" s="115"/>
    </row>
    <row r="35" spans="1:10" ht="108">
      <c r="A35" s="114"/>
      <c r="B35" s="107">
        <v>50</v>
      </c>
      <c r="C35" s="10" t="s">
        <v>727</v>
      </c>
      <c r="D35" s="118" t="s">
        <v>27</v>
      </c>
      <c r="E35" s="192"/>
      <c r="F35" s="193"/>
      <c r="G35" s="11" t="s">
        <v>728</v>
      </c>
      <c r="H35" s="14">
        <v>1.37</v>
      </c>
      <c r="I35" s="109">
        <f t="shared" si="0"/>
        <v>68.5</v>
      </c>
      <c r="J35" s="115"/>
    </row>
    <row r="36" spans="1:10" ht="108">
      <c r="A36" s="114"/>
      <c r="B36" s="107">
        <v>50</v>
      </c>
      <c r="C36" s="10" t="s">
        <v>727</v>
      </c>
      <c r="D36" s="118" t="s">
        <v>28</v>
      </c>
      <c r="E36" s="192"/>
      <c r="F36" s="193"/>
      <c r="G36" s="11" t="s">
        <v>728</v>
      </c>
      <c r="H36" s="14">
        <v>1.37</v>
      </c>
      <c r="I36" s="109">
        <f t="shared" si="0"/>
        <v>68.5</v>
      </c>
      <c r="J36" s="115"/>
    </row>
    <row r="37" spans="1:10" ht="108">
      <c r="A37" s="114"/>
      <c r="B37" s="107">
        <v>50</v>
      </c>
      <c r="C37" s="10" t="s">
        <v>727</v>
      </c>
      <c r="D37" s="118" t="s">
        <v>29</v>
      </c>
      <c r="E37" s="192"/>
      <c r="F37" s="193"/>
      <c r="G37" s="11" t="s">
        <v>728</v>
      </c>
      <c r="H37" s="14">
        <v>1.37</v>
      </c>
      <c r="I37" s="109">
        <f t="shared" si="0"/>
        <v>68.5</v>
      </c>
      <c r="J37" s="115"/>
    </row>
    <row r="38" spans="1:10" ht="96">
      <c r="A38" s="114"/>
      <c r="B38" s="107">
        <v>50</v>
      </c>
      <c r="C38" s="10" t="s">
        <v>729</v>
      </c>
      <c r="D38" s="118" t="s">
        <v>25</v>
      </c>
      <c r="E38" s="192"/>
      <c r="F38" s="193"/>
      <c r="G38" s="11" t="s">
        <v>730</v>
      </c>
      <c r="H38" s="14">
        <v>1.29</v>
      </c>
      <c r="I38" s="109">
        <f t="shared" si="0"/>
        <v>64.5</v>
      </c>
      <c r="J38" s="115"/>
    </row>
    <row r="39" spans="1:10" ht="96">
      <c r="A39" s="114"/>
      <c r="B39" s="107">
        <v>50</v>
      </c>
      <c r="C39" s="10" t="s">
        <v>729</v>
      </c>
      <c r="D39" s="118" t="s">
        <v>26</v>
      </c>
      <c r="E39" s="192"/>
      <c r="F39" s="193"/>
      <c r="G39" s="11" t="s">
        <v>730</v>
      </c>
      <c r="H39" s="14">
        <v>1.29</v>
      </c>
      <c r="I39" s="109">
        <f t="shared" si="0"/>
        <v>64.5</v>
      </c>
      <c r="J39" s="115"/>
    </row>
    <row r="40" spans="1:10" ht="96">
      <c r="A40" s="114"/>
      <c r="B40" s="107">
        <v>50</v>
      </c>
      <c r="C40" s="10" t="s">
        <v>729</v>
      </c>
      <c r="D40" s="118" t="s">
        <v>27</v>
      </c>
      <c r="E40" s="192"/>
      <c r="F40" s="193"/>
      <c r="G40" s="11" t="s">
        <v>730</v>
      </c>
      <c r="H40" s="14">
        <v>1.29</v>
      </c>
      <c r="I40" s="109">
        <f t="shared" si="0"/>
        <v>64.5</v>
      </c>
      <c r="J40" s="115"/>
    </row>
    <row r="41" spans="1:10" ht="96">
      <c r="A41" s="114"/>
      <c r="B41" s="107">
        <v>50</v>
      </c>
      <c r="C41" s="10" t="s">
        <v>729</v>
      </c>
      <c r="D41" s="118" t="s">
        <v>28</v>
      </c>
      <c r="E41" s="192"/>
      <c r="F41" s="193"/>
      <c r="G41" s="11" t="s">
        <v>730</v>
      </c>
      <c r="H41" s="14">
        <v>1.29</v>
      </c>
      <c r="I41" s="109">
        <f t="shared" si="0"/>
        <v>64.5</v>
      </c>
      <c r="J41" s="115"/>
    </row>
    <row r="42" spans="1:10" ht="96">
      <c r="A42" s="114"/>
      <c r="B42" s="107">
        <v>50</v>
      </c>
      <c r="C42" s="10" t="s">
        <v>729</v>
      </c>
      <c r="D42" s="118" t="s">
        <v>29</v>
      </c>
      <c r="E42" s="192"/>
      <c r="F42" s="193"/>
      <c r="G42" s="11" t="s">
        <v>730</v>
      </c>
      <c r="H42" s="14">
        <v>1.29</v>
      </c>
      <c r="I42" s="109">
        <f t="shared" si="0"/>
        <v>64.5</v>
      </c>
      <c r="J42" s="115"/>
    </row>
    <row r="43" spans="1:10" ht="132">
      <c r="A43" s="114"/>
      <c r="B43" s="107">
        <v>20</v>
      </c>
      <c r="C43" s="10" t="s">
        <v>731</v>
      </c>
      <c r="D43" s="118" t="s">
        <v>27</v>
      </c>
      <c r="E43" s="192"/>
      <c r="F43" s="193"/>
      <c r="G43" s="11" t="s">
        <v>732</v>
      </c>
      <c r="H43" s="14">
        <v>1.99</v>
      </c>
      <c r="I43" s="109">
        <f t="shared" si="0"/>
        <v>39.799999999999997</v>
      </c>
      <c r="J43" s="115"/>
    </row>
    <row r="44" spans="1:10" ht="132">
      <c r="A44" s="114"/>
      <c r="B44" s="107">
        <v>20</v>
      </c>
      <c r="C44" s="10" t="s">
        <v>731</v>
      </c>
      <c r="D44" s="118" t="s">
        <v>28</v>
      </c>
      <c r="E44" s="192"/>
      <c r="F44" s="193"/>
      <c r="G44" s="11" t="s">
        <v>732</v>
      </c>
      <c r="H44" s="14">
        <v>1.99</v>
      </c>
      <c r="I44" s="109">
        <f t="shared" si="0"/>
        <v>39.799999999999997</v>
      </c>
      <c r="J44" s="115"/>
    </row>
    <row r="45" spans="1:10" ht="132">
      <c r="A45" s="114"/>
      <c r="B45" s="107">
        <v>20</v>
      </c>
      <c r="C45" s="10" t="s">
        <v>731</v>
      </c>
      <c r="D45" s="118" t="s">
        <v>29</v>
      </c>
      <c r="E45" s="192"/>
      <c r="F45" s="193"/>
      <c r="G45" s="11" t="s">
        <v>732</v>
      </c>
      <c r="H45" s="14">
        <v>1.99</v>
      </c>
      <c r="I45" s="109">
        <f t="shared" si="0"/>
        <v>39.799999999999997</v>
      </c>
      <c r="J45" s="115"/>
    </row>
    <row r="46" spans="1:10" ht="132">
      <c r="A46" s="114"/>
      <c r="B46" s="107">
        <v>20</v>
      </c>
      <c r="C46" s="10" t="s">
        <v>731</v>
      </c>
      <c r="D46" s="118" t="s">
        <v>48</v>
      </c>
      <c r="E46" s="192"/>
      <c r="F46" s="193"/>
      <c r="G46" s="11" t="s">
        <v>732</v>
      </c>
      <c r="H46" s="14">
        <v>1.99</v>
      </c>
      <c r="I46" s="109">
        <f t="shared" si="0"/>
        <v>39.799999999999997</v>
      </c>
      <c r="J46" s="115"/>
    </row>
    <row r="47" spans="1:10" ht="132">
      <c r="A47" s="114"/>
      <c r="B47" s="107">
        <v>20</v>
      </c>
      <c r="C47" s="10" t="s">
        <v>731</v>
      </c>
      <c r="D47" s="118" t="s">
        <v>50</v>
      </c>
      <c r="E47" s="192"/>
      <c r="F47" s="193"/>
      <c r="G47" s="11" t="s">
        <v>732</v>
      </c>
      <c r="H47" s="14">
        <v>1.99</v>
      </c>
      <c r="I47" s="109">
        <f t="shared" si="0"/>
        <v>39.799999999999997</v>
      </c>
      <c r="J47" s="115"/>
    </row>
    <row r="48" spans="1:10" ht="108">
      <c r="A48" s="114"/>
      <c r="B48" s="107">
        <v>20</v>
      </c>
      <c r="C48" s="10" t="s">
        <v>733</v>
      </c>
      <c r="D48" s="118" t="s">
        <v>27</v>
      </c>
      <c r="E48" s="192"/>
      <c r="F48" s="193"/>
      <c r="G48" s="11" t="s">
        <v>734</v>
      </c>
      <c r="H48" s="14">
        <v>2.0699999999999998</v>
      </c>
      <c r="I48" s="109">
        <f t="shared" si="0"/>
        <v>41.4</v>
      </c>
      <c r="J48" s="115"/>
    </row>
    <row r="49" spans="1:10" ht="108">
      <c r="A49" s="114"/>
      <c r="B49" s="107">
        <v>20</v>
      </c>
      <c r="C49" s="10" t="s">
        <v>733</v>
      </c>
      <c r="D49" s="118" t="s">
        <v>28</v>
      </c>
      <c r="E49" s="192"/>
      <c r="F49" s="193"/>
      <c r="G49" s="11" t="s">
        <v>734</v>
      </c>
      <c r="H49" s="14">
        <v>2.0699999999999998</v>
      </c>
      <c r="I49" s="109">
        <f t="shared" si="0"/>
        <v>41.4</v>
      </c>
      <c r="J49" s="115"/>
    </row>
    <row r="50" spans="1:10" ht="108">
      <c r="A50" s="114"/>
      <c r="B50" s="107">
        <v>20</v>
      </c>
      <c r="C50" s="10" t="s">
        <v>733</v>
      </c>
      <c r="D50" s="118" t="s">
        <v>29</v>
      </c>
      <c r="E50" s="192"/>
      <c r="F50" s="193"/>
      <c r="G50" s="11" t="s">
        <v>734</v>
      </c>
      <c r="H50" s="14">
        <v>2.0699999999999998</v>
      </c>
      <c r="I50" s="109">
        <f t="shared" si="0"/>
        <v>41.4</v>
      </c>
      <c r="J50" s="115"/>
    </row>
    <row r="51" spans="1:10" ht="108">
      <c r="A51" s="114"/>
      <c r="B51" s="107">
        <v>20</v>
      </c>
      <c r="C51" s="10" t="s">
        <v>733</v>
      </c>
      <c r="D51" s="118" t="s">
        <v>48</v>
      </c>
      <c r="E51" s="192"/>
      <c r="F51" s="193"/>
      <c r="G51" s="11" t="s">
        <v>734</v>
      </c>
      <c r="H51" s="14">
        <v>2.0699999999999998</v>
      </c>
      <c r="I51" s="109">
        <f t="shared" si="0"/>
        <v>41.4</v>
      </c>
      <c r="J51" s="115"/>
    </row>
    <row r="52" spans="1:10" ht="108">
      <c r="A52" s="114"/>
      <c r="B52" s="107">
        <v>20</v>
      </c>
      <c r="C52" s="10" t="s">
        <v>733</v>
      </c>
      <c r="D52" s="118" t="s">
        <v>50</v>
      </c>
      <c r="E52" s="192"/>
      <c r="F52" s="193"/>
      <c r="G52" s="11" t="s">
        <v>734</v>
      </c>
      <c r="H52" s="14">
        <v>2.0699999999999998</v>
      </c>
      <c r="I52" s="109">
        <f t="shared" si="0"/>
        <v>41.4</v>
      </c>
      <c r="J52" s="115"/>
    </row>
    <row r="53" spans="1:10" ht="96">
      <c r="A53" s="114"/>
      <c r="B53" s="107">
        <v>20</v>
      </c>
      <c r="C53" s="10" t="s">
        <v>735</v>
      </c>
      <c r="D53" s="118" t="s">
        <v>23</v>
      </c>
      <c r="E53" s="192"/>
      <c r="F53" s="193"/>
      <c r="G53" s="11" t="s">
        <v>736</v>
      </c>
      <c r="H53" s="14">
        <v>0.99</v>
      </c>
      <c r="I53" s="109">
        <f t="shared" si="0"/>
        <v>19.8</v>
      </c>
      <c r="J53" s="115"/>
    </row>
    <row r="54" spans="1:10" ht="108">
      <c r="A54" s="114"/>
      <c r="B54" s="107">
        <v>20</v>
      </c>
      <c r="C54" s="10" t="s">
        <v>737</v>
      </c>
      <c r="D54" s="118" t="s">
        <v>23</v>
      </c>
      <c r="E54" s="192"/>
      <c r="F54" s="193"/>
      <c r="G54" s="11" t="s">
        <v>738</v>
      </c>
      <c r="H54" s="14">
        <v>1.87</v>
      </c>
      <c r="I54" s="109">
        <f t="shared" ref="I54:I85" si="1">H54*B54</f>
        <v>37.400000000000006</v>
      </c>
      <c r="J54" s="115"/>
    </row>
    <row r="55" spans="1:10" ht="108">
      <c r="A55" s="114"/>
      <c r="B55" s="107">
        <v>20</v>
      </c>
      <c r="C55" s="10" t="s">
        <v>737</v>
      </c>
      <c r="D55" s="118" t="s">
        <v>25</v>
      </c>
      <c r="E55" s="192"/>
      <c r="F55" s="193"/>
      <c r="G55" s="11" t="s">
        <v>738</v>
      </c>
      <c r="H55" s="14">
        <v>1.87</v>
      </c>
      <c r="I55" s="109">
        <f t="shared" si="1"/>
        <v>37.400000000000006</v>
      </c>
      <c r="J55" s="115"/>
    </row>
    <row r="56" spans="1:10" ht="108">
      <c r="A56" s="114"/>
      <c r="B56" s="107">
        <v>20</v>
      </c>
      <c r="C56" s="10" t="s">
        <v>737</v>
      </c>
      <c r="D56" s="118" t="s">
        <v>26</v>
      </c>
      <c r="E56" s="192"/>
      <c r="F56" s="193"/>
      <c r="G56" s="11" t="s">
        <v>738</v>
      </c>
      <c r="H56" s="14">
        <v>1.87</v>
      </c>
      <c r="I56" s="109">
        <f t="shared" si="1"/>
        <v>37.400000000000006</v>
      </c>
      <c r="J56" s="115"/>
    </row>
    <row r="57" spans="1:10" ht="108">
      <c r="A57" s="114"/>
      <c r="B57" s="107">
        <v>20</v>
      </c>
      <c r="C57" s="10" t="s">
        <v>737</v>
      </c>
      <c r="D57" s="118" t="s">
        <v>27</v>
      </c>
      <c r="E57" s="192"/>
      <c r="F57" s="193"/>
      <c r="G57" s="11" t="s">
        <v>738</v>
      </c>
      <c r="H57" s="14">
        <v>1.87</v>
      </c>
      <c r="I57" s="109">
        <f t="shared" si="1"/>
        <v>37.400000000000006</v>
      </c>
      <c r="J57" s="115"/>
    </row>
    <row r="58" spans="1:10" ht="108">
      <c r="A58" s="114"/>
      <c r="B58" s="107">
        <v>20</v>
      </c>
      <c r="C58" s="10" t="s">
        <v>737</v>
      </c>
      <c r="D58" s="118" t="s">
        <v>28</v>
      </c>
      <c r="E58" s="192"/>
      <c r="F58" s="193"/>
      <c r="G58" s="11" t="s">
        <v>738</v>
      </c>
      <c r="H58" s="14">
        <v>1.87</v>
      </c>
      <c r="I58" s="109">
        <f t="shared" si="1"/>
        <v>37.400000000000006</v>
      </c>
      <c r="J58" s="115"/>
    </row>
    <row r="59" spans="1:10" ht="108">
      <c r="A59" s="114"/>
      <c r="B59" s="107">
        <v>20</v>
      </c>
      <c r="C59" s="10" t="s">
        <v>737</v>
      </c>
      <c r="D59" s="118" t="s">
        <v>29</v>
      </c>
      <c r="E59" s="192"/>
      <c r="F59" s="193"/>
      <c r="G59" s="11" t="s">
        <v>738</v>
      </c>
      <c r="H59" s="14">
        <v>1.87</v>
      </c>
      <c r="I59" s="109">
        <f t="shared" si="1"/>
        <v>37.400000000000006</v>
      </c>
      <c r="J59" s="115"/>
    </row>
    <row r="60" spans="1:10" ht="204">
      <c r="A60" s="114"/>
      <c r="B60" s="107">
        <v>10</v>
      </c>
      <c r="C60" s="10" t="s">
        <v>739</v>
      </c>
      <c r="D60" s="118" t="s">
        <v>239</v>
      </c>
      <c r="E60" s="192" t="s">
        <v>25</v>
      </c>
      <c r="F60" s="193"/>
      <c r="G60" s="11" t="s">
        <v>740</v>
      </c>
      <c r="H60" s="14">
        <v>4.8499999999999996</v>
      </c>
      <c r="I60" s="109">
        <f t="shared" si="1"/>
        <v>48.5</v>
      </c>
      <c r="J60" s="115"/>
    </row>
    <row r="61" spans="1:10" ht="204">
      <c r="A61" s="114"/>
      <c r="B61" s="107">
        <v>10</v>
      </c>
      <c r="C61" s="10" t="s">
        <v>739</v>
      </c>
      <c r="D61" s="118" t="s">
        <v>239</v>
      </c>
      <c r="E61" s="192" t="s">
        <v>26</v>
      </c>
      <c r="F61" s="193"/>
      <c r="G61" s="11" t="s">
        <v>740</v>
      </c>
      <c r="H61" s="14">
        <v>4.8499999999999996</v>
      </c>
      <c r="I61" s="109">
        <f t="shared" si="1"/>
        <v>48.5</v>
      </c>
      <c r="J61" s="115"/>
    </row>
    <row r="62" spans="1:10" ht="204">
      <c r="A62" s="114"/>
      <c r="B62" s="107">
        <v>10</v>
      </c>
      <c r="C62" s="10" t="s">
        <v>739</v>
      </c>
      <c r="D62" s="118" t="s">
        <v>239</v>
      </c>
      <c r="E62" s="192" t="s">
        <v>27</v>
      </c>
      <c r="F62" s="193"/>
      <c r="G62" s="11" t="s">
        <v>740</v>
      </c>
      <c r="H62" s="14">
        <v>4.8499999999999996</v>
      </c>
      <c r="I62" s="109">
        <f t="shared" si="1"/>
        <v>48.5</v>
      </c>
      <c r="J62" s="115"/>
    </row>
    <row r="63" spans="1:10" ht="108">
      <c r="A63" s="114"/>
      <c r="B63" s="107">
        <v>50</v>
      </c>
      <c r="C63" s="10" t="s">
        <v>741</v>
      </c>
      <c r="D63" s="118" t="s">
        <v>25</v>
      </c>
      <c r="E63" s="192"/>
      <c r="F63" s="193"/>
      <c r="G63" s="11" t="s">
        <v>742</v>
      </c>
      <c r="H63" s="14">
        <v>1.17</v>
      </c>
      <c r="I63" s="109">
        <f t="shared" si="1"/>
        <v>58.5</v>
      </c>
      <c r="J63" s="115"/>
    </row>
    <row r="64" spans="1:10" ht="108">
      <c r="A64" s="114"/>
      <c r="B64" s="107">
        <v>50</v>
      </c>
      <c r="C64" s="10" t="s">
        <v>741</v>
      </c>
      <c r="D64" s="118" t="s">
        <v>26</v>
      </c>
      <c r="E64" s="192"/>
      <c r="F64" s="193"/>
      <c r="G64" s="11" t="s">
        <v>742</v>
      </c>
      <c r="H64" s="14">
        <v>1.17</v>
      </c>
      <c r="I64" s="109">
        <f t="shared" si="1"/>
        <v>58.5</v>
      </c>
      <c r="J64" s="115"/>
    </row>
    <row r="65" spans="1:10" ht="120">
      <c r="A65" s="114"/>
      <c r="B65" s="107">
        <v>20</v>
      </c>
      <c r="C65" s="10" t="s">
        <v>743</v>
      </c>
      <c r="D65" s="118" t="s">
        <v>23</v>
      </c>
      <c r="E65" s="192"/>
      <c r="F65" s="193"/>
      <c r="G65" s="11" t="s">
        <v>744</v>
      </c>
      <c r="H65" s="14">
        <v>1.39</v>
      </c>
      <c r="I65" s="109">
        <f t="shared" si="1"/>
        <v>27.799999999999997</v>
      </c>
      <c r="J65" s="115"/>
    </row>
    <row r="66" spans="1:10" ht="120">
      <c r="A66" s="114"/>
      <c r="B66" s="107">
        <v>20</v>
      </c>
      <c r="C66" s="10" t="s">
        <v>743</v>
      </c>
      <c r="D66" s="118" t="s">
        <v>651</v>
      </c>
      <c r="E66" s="192"/>
      <c r="F66" s="193"/>
      <c r="G66" s="11" t="s">
        <v>744</v>
      </c>
      <c r="H66" s="14">
        <v>1.39</v>
      </c>
      <c r="I66" s="109">
        <f t="shared" si="1"/>
        <v>27.799999999999997</v>
      </c>
      <c r="J66" s="115"/>
    </row>
    <row r="67" spans="1:10" ht="120">
      <c r="A67" s="114"/>
      <c r="B67" s="107">
        <v>20</v>
      </c>
      <c r="C67" s="10" t="s">
        <v>743</v>
      </c>
      <c r="D67" s="118" t="s">
        <v>25</v>
      </c>
      <c r="E67" s="192"/>
      <c r="F67" s="193"/>
      <c r="G67" s="11" t="s">
        <v>744</v>
      </c>
      <c r="H67" s="14">
        <v>1.39</v>
      </c>
      <c r="I67" s="109">
        <f t="shared" si="1"/>
        <v>27.799999999999997</v>
      </c>
      <c r="J67" s="115"/>
    </row>
    <row r="68" spans="1:10" ht="120">
      <c r="A68" s="114"/>
      <c r="B68" s="107">
        <v>20</v>
      </c>
      <c r="C68" s="10" t="s">
        <v>743</v>
      </c>
      <c r="D68" s="118" t="s">
        <v>67</v>
      </c>
      <c r="E68" s="192"/>
      <c r="F68" s="193"/>
      <c r="G68" s="11" t="s">
        <v>744</v>
      </c>
      <c r="H68" s="14">
        <v>1.39</v>
      </c>
      <c r="I68" s="109">
        <f t="shared" si="1"/>
        <v>27.799999999999997</v>
      </c>
      <c r="J68" s="115"/>
    </row>
    <row r="69" spans="1:10" ht="120">
      <c r="A69" s="114"/>
      <c r="B69" s="107">
        <v>20</v>
      </c>
      <c r="C69" s="10" t="s">
        <v>743</v>
      </c>
      <c r="D69" s="118" t="s">
        <v>26</v>
      </c>
      <c r="E69" s="192"/>
      <c r="F69" s="193"/>
      <c r="G69" s="11" t="s">
        <v>744</v>
      </c>
      <c r="H69" s="14">
        <v>1.39</v>
      </c>
      <c r="I69" s="109">
        <f t="shared" si="1"/>
        <v>27.799999999999997</v>
      </c>
      <c r="J69" s="115"/>
    </row>
    <row r="70" spans="1:10" ht="120">
      <c r="A70" s="114"/>
      <c r="B70" s="107">
        <v>20</v>
      </c>
      <c r="C70" s="10" t="s">
        <v>743</v>
      </c>
      <c r="D70" s="118" t="s">
        <v>90</v>
      </c>
      <c r="E70" s="192"/>
      <c r="F70" s="193"/>
      <c r="G70" s="11" t="s">
        <v>744</v>
      </c>
      <c r="H70" s="14">
        <v>1.39</v>
      </c>
      <c r="I70" s="109">
        <f t="shared" si="1"/>
        <v>27.799999999999997</v>
      </c>
      <c r="J70" s="115"/>
    </row>
    <row r="71" spans="1:10" ht="120">
      <c r="A71" s="114"/>
      <c r="B71" s="107">
        <v>20</v>
      </c>
      <c r="C71" s="10" t="s">
        <v>743</v>
      </c>
      <c r="D71" s="118" t="s">
        <v>27</v>
      </c>
      <c r="E71" s="192"/>
      <c r="F71" s="193"/>
      <c r="G71" s="11" t="s">
        <v>744</v>
      </c>
      <c r="H71" s="14">
        <v>1.39</v>
      </c>
      <c r="I71" s="109">
        <f t="shared" si="1"/>
        <v>27.799999999999997</v>
      </c>
      <c r="J71" s="115"/>
    </row>
    <row r="72" spans="1:10" ht="120">
      <c r="A72" s="114"/>
      <c r="B72" s="107">
        <v>20</v>
      </c>
      <c r="C72" s="10" t="s">
        <v>743</v>
      </c>
      <c r="D72" s="118" t="s">
        <v>28</v>
      </c>
      <c r="E72" s="192"/>
      <c r="F72" s="193"/>
      <c r="G72" s="11" t="s">
        <v>744</v>
      </c>
      <c r="H72" s="14">
        <v>1.39</v>
      </c>
      <c r="I72" s="109">
        <f t="shared" si="1"/>
        <v>27.799999999999997</v>
      </c>
      <c r="J72" s="115"/>
    </row>
    <row r="73" spans="1:10" ht="132">
      <c r="A73" s="114"/>
      <c r="B73" s="107">
        <v>20</v>
      </c>
      <c r="C73" s="10" t="s">
        <v>745</v>
      </c>
      <c r="D73" s="118" t="s">
        <v>23</v>
      </c>
      <c r="E73" s="192"/>
      <c r="F73" s="193"/>
      <c r="G73" s="11" t="s">
        <v>746</v>
      </c>
      <c r="H73" s="14">
        <v>1.87</v>
      </c>
      <c r="I73" s="109">
        <f t="shared" si="1"/>
        <v>37.400000000000006</v>
      </c>
      <c r="J73" s="115"/>
    </row>
    <row r="74" spans="1:10" ht="132">
      <c r="A74" s="114"/>
      <c r="B74" s="107">
        <v>20</v>
      </c>
      <c r="C74" s="10" t="s">
        <v>745</v>
      </c>
      <c r="D74" s="118" t="s">
        <v>25</v>
      </c>
      <c r="E74" s="192"/>
      <c r="F74" s="193"/>
      <c r="G74" s="11" t="s">
        <v>746</v>
      </c>
      <c r="H74" s="14">
        <v>1.87</v>
      </c>
      <c r="I74" s="109">
        <f t="shared" si="1"/>
        <v>37.400000000000006</v>
      </c>
      <c r="J74" s="115"/>
    </row>
    <row r="75" spans="1:10" ht="132">
      <c r="A75" s="114"/>
      <c r="B75" s="107">
        <v>20</v>
      </c>
      <c r="C75" s="10" t="s">
        <v>745</v>
      </c>
      <c r="D75" s="118" t="s">
        <v>26</v>
      </c>
      <c r="E75" s="192"/>
      <c r="F75" s="193"/>
      <c r="G75" s="11" t="s">
        <v>746</v>
      </c>
      <c r="H75" s="14">
        <v>1.87</v>
      </c>
      <c r="I75" s="109">
        <f t="shared" si="1"/>
        <v>37.400000000000006</v>
      </c>
      <c r="J75" s="115"/>
    </row>
    <row r="76" spans="1:10" ht="132">
      <c r="A76" s="114"/>
      <c r="B76" s="107">
        <v>20</v>
      </c>
      <c r="C76" s="10" t="s">
        <v>745</v>
      </c>
      <c r="D76" s="118" t="s">
        <v>27</v>
      </c>
      <c r="E76" s="192"/>
      <c r="F76" s="193"/>
      <c r="G76" s="11" t="s">
        <v>746</v>
      </c>
      <c r="H76" s="14">
        <v>1.87</v>
      </c>
      <c r="I76" s="109">
        <f t="shared" si="1"/>
        <v>37.400000000000006</v>
      </c>
      <c r="J76" s="115"/>
    </row>
    <row r="77" spans="1:10" ht="84">
      <c r="A77" s="114"/>
      <c r="B77" s="107">
        <v>50</v>
      </c>
      <c r="C77" s="10" t="s">
        <v>747</v>
      </c>
      <c r="D77" s="118" t="s">
        <v>748</v>
      </c>
      <c r="E77" s="192"/>
      <c r="F77" s="193"/>
      <c r="G77" s="11" t="s">
        <v>749</v>
      </c>
      <c r="H77" s="14">
        <v>1.19</v>
      </c>
      <c r="I77" s="109">
        <f t="shared" si="1"/>
        <v>59.5</v>
      </c>
      <c r="J77" s="115"/>
    </row>
    <row r="78" spans="1:10" ht="84">
      <c r="A78" s="114"/>
      <c r="B78" s="107">
        <v>50</v>
      </c>
      <c r="C78" s="10" t="s">
        <v>747</v>
      </c>
      <c r="D78" s="118" t="s">
        <v>23</v>
      </c>
      <c r="E78" s="192"/>
      <c r="F78" s="193"/>
      <c r="G78" s="11" t="s">
        <v>749</v>
      </c>
      <c r="H78" s="14">
        <v>1.19</v>
      </c>
      <c r="I78" s="109">
        <f t="shared" si="1"/>
        <v>59.5</v>
      </c>
      <c r="J78" s="115"/>
    </row>
    <row r="79" spans="1:10" ht="84">
      <c r="A79" s="114"/>
      <c r="B79" s="107">
        <v>50</v>
      </c>
      <c r="C79" s="10" t="s">
        <v>747</v>
      </c>
      <c r="D79" s="118" t="s">
        <v>651</v>
      </c>
      <c r="E79" s="192"/>
      <c r="F79" s="193"/>
      <c r="G79" s="11" t="s">
        <v>749</v>
      </c>
      <c r="H79" s="14">
        <v>1.19</v>
      </c>
      <c r="I79" s="109">
        <f t="shared" si="1"/>
        <v>59.5</v>
      </c>
      <c r="J79" s="115"/>
    </row>
    <row r="80" spans="1:10" ht="96">
      <c r="A80" s="114"/>
      <c r="B80" s="107">
        <v>100</v>
      </c>
      <c r="C80" s="10" t="s">
        <v>750</v>
      </c>
      <c r="D80" s="118" t="s">
        <v>26</v>
      </c>
      <c r="E80" s="192"/>
      <c r="F80" s="193"/>
      <c r="G80" s="11" t="s">
        <v>751</v>
      </c>
      <c r="H80" s="14">
        <v>0.99</v>
      </c>
      <c r="I80" s="109">
        <f t="shared" si="1"/>
        <v>99</v>
      </c>
      <c r="J80" s="115"/>
    </row>
    <row r="81" spans="1:10" ht="84">
      <c r="A81" s="114"/>
      <c r="B81" s="107">
        <v>50</v>
      </c>
      <c r="C81" s="10" t="s">
        <v>752</v>
      </c>
      <c r="D81" s="118" t="s">
        <v>23</v>
      </c>
      <c r="E81" s="192"/>
      <c r="F81" s="193"/>
      <c r="G81" s="11" t="s">
        <v>753</v>
      </c>
      <c r="H81" s="14">
        <v>1.04</v>
      </c>
      <c r="I81" s="109">
        <f t="shared" si="1"/>
        <v>52</v>
      </c>
      <c r="J81" s="115"/>
    </row>
    <row r="82" spans="1:10" ht="84">
      <c r="A82" s="114"/>
      <c r="B82" s="107">
        <v>50</v>
      </c>
      <c r="C82" s="10" t="s">
        <v>752</v>
      </c>
      <c r="D82" s="118" t="s">
        <v>25</v>
      </c>
      <c r="E82" s="192"/>
      <c r="F82" s="193"/>
      <c r="G82" s="11" t="s">
        <v>753</v>
      </c>
      <c r="H82" s="14">
        <v>1.04</v>
      </c>
      <c r="I82" s="109">
        <f t="shared" si="1"/>
        <v>52</v>
      </c>
      <c r="J82" s="115"/>
    </row>
    <row r="83" spans="1:10" ht="84">
      <c r="A83" s="114"/>
      <c r="B83" s="107">
        <v>50</v>
      </c>
      <c r="C83" s="10" t="s">
        <v>752</v>
      </c>
      <c r="D83" s="118" t="s">
        <v>26</v>
      </c>
      <c r="E83" s="192"/>
      <c r="F83" s="193"/>
      <c r="G83" s="11" t="s">
        <v>753</v>
      </c>
      <c r="H83" s="14">
        <v>1.04</v>
      </c>
      <c r="I83" s="109">
        <f t="shared" si="1"/>
        <v>52</v>
      </c>
      <c r="J83" s="115"/>
    </row>
    <row r="84" spans="1:10" ht="84">
      <c r="A84" s="114"/>
      <c r="B84" s="107">
        <v>50</v>
      </c>
      <c r="C84" s="10" t="s">
        <v>752</v>
      </c>
      <c r="D84" s="118" t="s">
        <v>27</v>
      </c>
      <c r="E84" s="192"/>
      <c r="F84" s="193"/>
      <c r="G84" s="11" t="s">
        <v>753</v>
      </c>
      <c r="H84" s="14">
        <v>1.04</v>
      </c>
      <c r="I84" s="109">
        <f t="shared" si="1"/>
        <v>52</v>
      </c>
      <c r="J84" s="115"/>
    </row>
    <row r="85" spans="1:10" ht="84">
      <c r="A85" s="114"/>
      <c r="B85" s="107">
        <v>100</v>
      </c>
      <c r="C85" s="10" t="s">
        <v>754</v>
      </c>
      <c r="D85" s="118" t="s">
        <v>23</v>
      </c>
      <c r="E85" s="192"/>
      <c r="F85" s="193"/>
      <c r="G85" s="11" t="s">
        <v>755</v>
      </c>
      <c r="H85" s="14">
        <v>0.99</v>
      </c>
      <c r="I85" s="109">
        <f t="shared" si="1"/>
        <v>99</v>
      </c>
      <c r="J85" s="115"/>
    </row>
    <row r="86" spans="1:10" ht="84">
      <c r="A86" s="114"/>
      <c r="B86" s="107">
        <v>100</v>
      </c>
      <c r="C86" s="10" t="s">
        <v>754</v>
      </c>
      <c r="D86" s="118" t="s">
        <v>26</v>
      </c>
      <c r="E86" s="192"/>
      <c r="F86" s="193"/>
      <c r="G86" s="11" t="s">
        <v>755</v>
      </c>
      <c r="H86" s="14">
        <v>0.99</v>
      </c>
      <c r="I86" s="109">
        <f t="shared" ref="I86:I109" si="2">H86*B86</f>
        <v>99</v>
      </c>
      <c r="J86" s="115"/>
    </row>
    <row r="87" spans="1:10" ht="108">
      <c r="A87" s="114"/>
      <c r="B87" s="107">
        <v>20</v>
      </c>
      <c r="C87" s="10" t="s">
        <v>756</v>
      </c>
      <c r="D87" s="118" t="s">
        <v>23</v>
      </c>
      <c r="E87" s="192"/>
      <c r="F87" s="193"/>
      <c r="G87" s="11" t="s">
        <v>757</v>
      </c>
      <c r="H87" s="14">
        <v>1.34</v>
      </c>
      <c r="I87" s="109">
        <f t="shared" si="2"/>
        <v>26.8</v>
      </c>
      <c r="J87" s="115"/>
    </row>
    <row r="88" spans="1:10" ht="108">
      <c r="A88" s="114"/>
      <c r="B88" s="107">
        <v>20</v>
      </c>
      <c r="C88" s="10" t="s">
        <v>756</v>
      </c>
      <c r="D88" s="118" t="s">
        <v>25</v>
      </c>
      <c r="E88" s="192"/>
      <c r="F88" s="193"/>
      <c r="G88" s="11" t="s">
        <v>757</v>
      </c>
      <c r="H88" s="14">
        <v>1.34</v>
      </c>
      <c r="I88" s="109">
        <f t="shared" si="2"/>
        <v>26.8</v>
      </c>
      <c r="J88" s="115"/>
    </row>
    <row r="89" spans="1:10" ht="108">
      <c r="A89" s="114"/>
      <c r="B89" s="107">
        <v>20</v>
      </c>
      <c r="C89" s="10" t="s">
        <v>756</v>
      </c>
      <c r="D89" s="118" t="s">
        <v>26</v>
      </c>
      <c r="E89" s="192"/>
      <c r="F89" s="193"/>
      <c r="G89" s="11" t="s">
        <v>757</v>
      </c>
      <c r="H89" s="14">
        <v>1.34</v>
      </c>
      <c r="I89" s="109">
        <f t="shared" si="2"/>
        <v>26.8</v>
      </c>
      <c r="J89" s="115"/>
    </row>
    <row r="90" spans="1:10" ht="108">
      <c r="A90" s="114"/>
      <c r="B90" s="107">
        <v>20</v>
      </c>
      <c r="C90" s="10" t="s">
        <v>756</v>
      </c>
      <c r="D90" s="118" t="s">
        <v>27</v>
      </c>
      <c r="E90" s="192"/>
      <c r="F90" s="193"/>
      <c r="G90" s="11" t="s">
        <v>757</v>
      </c>
      <c r="H90" s="14">
        <v>1.34</v>
      </c>
      <c r="I90" s="109">
        <f t="shared" si="2"/>
        <v>26.8</v>
      </c>
      <c r="J90" s="115"/>
    </row>
    <row r="91" spans="1:10" ht="108">
      <c r="A91" s="114"/>
      <c r="B91" s="107">
        <v>20</v>
      </c>
      <c r="C91" s="10" t="s">
        <v>756</v>
      </c>
      <c r="D91" s="118" t="s">
        <v>28</v>
      </c>
      <c r="E91" s="192"/>
      <c r="F91" s="193"/>
      <c r="G91" s="11" t="s">
        <v>757</v>
      </c>
      <c r="H91" s="14">
        <v>1.34</v>
      </c>
      <c r="I91" s="109">
        <f t="shared" si="2"/>
        <v>26.8</v>
      </c>
      <c r="J91" s="115"/>
    </row>
    <row r="92" spans="1:10" ht="108">
      <c r="A92" s="114"/>
      <c r="B92" s="107">
        <v>20</v>
      </c>
      <c r="C92" s="10" t="s">
        <v>756</v>
      </c>
      <c r="D92" s="118" t="s">
        <v>29</v>
      </c>
      <c r="E92" s="192"/>
      <c r="F92" s="193"/>
      <c r="G92" s="11" t="s">
        <v>757</v>
      </c>
      <c r="H92" s="14">
        <v>1.34</v>
      </c>
      <c r="I92" s="109">
        <f t="shared" si="2"/>
        <v>26.8</v>
      </c>
      <c r="J92" s="115"/>
    </row>
    <row r="93" spans="1:10" ht="108">
      <c r="A93" s="114"/>
      <c r="B93" s="107">
        <v>50</v>
      </c>
      <c r="C93" s="10" t="s">
        <v>758</v>
      </c>
      <c r="D93" s="118" t="s">
        <v>25</v>
      </c>
      <c r="E93" s="192" t="s">
        <v>107</v>
      </c>
      <c r="F93" s="193"/>
      <c r="G93" s="11" t="s">
        <v>759</v>
      </c>
      <c r="H93" s="14">
        <v>1.24</v>
      </c>
      <c r="I93" s="109">
        <f t="shared" si="2"/>
        <v>62</v>
      </c>
      <c r="J93" s="115"/>
    </row>
    <row r="94" spans="1:10" ht="108">
      <c r="A94" s="114"/>
      <c r="B94" s="107">
        <v>50</v>
      </c>
      <c r="C94" s="10" t="s">
        <v>758</v>
      </c>
      <c r="D94" s="118" t="s">
        <v>29</v>
      </c>
      <c r="E94" s="192" t="s">
        <v>107</v>
      </c>
      <c r="F94" s="193"/>
      <c r="G94" s="11" t="s">
        <v>759</v>
      </c>
      <c r="H94" s="14">
        <v>1.24</v>
      </c>
      <c r="I94" s="109">
        <f t="shared" si="2"/>
        <v>62</v>
      </c>
      <c r="J94" s="115"/>
    </row>
    <row r="95" spans="1:10" ht="180">
      <c r="A95" s="114"/>
      <c r="B95" s="107">
        <v>10</v>
      </c>
      <c r="C95" s="10" t="s">
        <v>760</v>
      </c>
      <c r="D95" s="118" t="s">
        <v>239</v>
      </c>
      <c r="E95" s="192" t="s">
        <v>25</v>
      </c>
      <c r="F95" s="193"/>
      <c r="G95" s="11" t="s">
        <v>761</v>
      </c>
      <c r="H95" s="14">
        <v>2.19</v>
      </c>
      <c r="I95" s="109">
        <f t="shared" si="2"/>
        <v>21.9</v>
      </c>
      <c r="J95" s="115"/>
    </row>
    <row r="96" spans="1:10" ht="180">
      <c r="A96" s="114"/>
      <c r="B96" s="107">
        <v>10</v>
      </c>
      <c r="C96" s="10" t="s">
        <v>760</v>
      </c>
      <c r="D96" s="118" t="s">
        <v>239</v>
      </c>
      <c r="E96" s="192" t="s">
        <v>26</v>
      </c>
      <c r="F96" s="193"/>
      <c r="G96" s="11" t="s">
        <v>761</v>
      </c>
      <c r="H96" s="14">
        <v>2.19</v>
      </c>
      <c r="I96" s="109">
        <f t="shared" si="2"/>
        <v>21.9</v>
      </c>
      <c r="J96" s="115"/>
    </row>
    <row r="97" spans="1:10" ht="180">
      <c r="A97" s="114"/>
      <c r="B97" s="107">
        <v>10</v>
      </c>
      <c r="C97" s="10" t="s">
        <v>760</v>
      </c>
      <c r="D97" s="118" t="s">
        <v>239</v>
      </c>
      <c r="E97" s="192" t="s">
        <v>27</v>
      </c>
      <c r="F97" s="193"/>
      <c r="G97" s="11" t="s">
        <v>761</v>
      </c>
      <c r="H97" s="14">
        <v>2.19</v>
      </c>
      <c r="I97" s="109">
        <f t="shared" si="2"/>
        <v>21.9</v>
      </c>
      <c r="J97" s="115"/>
    </row>
    <row r="98" spans="1:10" ht="144">
      <c r="A98" s="114"/>
      <c r="B98" s="107">
        <v>20</v>
      </c>
      <c r="C98" s="10" t="s">
        <v>762</v>
      </c>
      <c r="D98" s="118" t="s">
        <v>269</v>
      </c>
      <c r="E98" s="192"/>
      <c r="F98" s="193"/>
      <c r="G98" s="11" t="s">
        <v>763</v>
      </c>
      <c r="H98" s="14">
        <v>1.1200000000000001</v>
      </c>
      <c r="I98" s="109">
        <f t="shared" si="2"/>
        <v>22.400000000000002</v>
      </c>
      <c r="J98" s="115"/>
    </row>
    <row r="99" spans="1:10" ht="72">
      <c r="A99" s="114"/>
      <c r="B99" s="107">
        <v>20</v>
      </c>
      <c r="C99" s="10" t="s">
        <v>764</v>
      </c>
      <c r="D99" s="118" t="s">
        <v>25</v>
      </c>
      <c r="E99" s="192"/>
      <c r="F99" s="193"/>
      <c r="G99" s="11" t="s">
        <v>765</v>
      </c>
      <c r="H99" s="14">
        <v>2.79</v>
      </c>
      <c r="I99" s="109">
        <f t="shared" si="2"/>
        <v>55.8</v>
      </c>
      <c r="J99" s="115"/>
    </row>
    <row r="100" spans="1:10" ht="72">
      <c r="A100" s="114"/>
      <c r="B100" s="107">
        <v>20</v>
      </c>
      <c r="C100" s="10" t="s">
        <v>764</v>
      </c>
      <c r="D100" s="118" t="s">
        <v>26</v>
      </c>
      <c r="E100" s="192"/>
      <c r="F100" s="193"/>
      <c r="G100" s="11" t="s">
        <v>765</v>
      </c>
      <c r="H100" s="14">
        <v>2.79</v>
      </c>
      <c r="I100" s="109">
        <f t="shared" si="2"/>
        <v>55.8</v>
      </c>
      <c r="J100" s="115"/>
    </row>
    <row r="101" spans="1:10" ht="72">
      <c r="A101" s="114"/>
      <c r="B101" s="107">
        <v>20</v>
      </c>
      <c r="C101" s="10" t="s">
        <v>764</v>
      </c>
      <c r="D101" s="118" t="s">
        <v>27</v>
      </c>
      <c r="E101" s="192"/>
      <c r="F101" s="193"/>
      <c r="G101" s="11" t="s">
        <v>765</v>
      </c>
      <c r="H101" s="14">
        <v>2.79</v>
      </c>
      <c r="I101" s="109">
        <f t="shared" si="2"/>
        <v>55.8</v>
      </c>
      <c r="J101" s="115"/>
    </row>
    <row r="102" spans="1:10" ht="72">
      <c r="A102" s="114"/>
      <c r="B102" s="107">
        <v>20</v>
      </c>
      <c r="C102" s="10" t="s">
        <v>764</v>
      </c>
      <c r="D102" s="118" t="s">
        <v>28</v>
      </c>
      <c r="E102" s="192"/>
      <c r="F102" s="193"/>
      <c r="G102" s="11" t="s">
        <v>765</v>
      </c>
      <c r="H102" s="14">
        <v>2.79</v>
      </c>
      <c r="I102" s="109">
        <f t="shared" si="2"/>
        <v>55.8</v>
      </c>
      <c r="J102" s="115"/>
    </row>
    <row r="103" spans="1:10" ht="72">
      <c r="A103" s="114"/>
      <c r="B103" s="107">
        <v>20</v>
      </c>
      <c r="C103" s="10" t="s">
        <v>764</v>
      </c>
      <c r="D103" s="118" t="s">
        <v>29</v>
      </c>
      <c r="E103" s="192"/>
      <c r="F103" s="193"/>
      <c r="G103" s="11" t="s">
        <v>765</v>
      </c>
      <c r="H103" s="14">
        <v>2.79</v>
      </c>
      <c r="I103" s="109">
        <f t="shared" si="2"/>
        <v>55.8</v>
      </c>
      <c r="J103" s="115"/>
    </row>
    <row r="104" spans="1:10" ht="72">
      <c r="A104" s="114"/>
      <c r="B104" s="107">
        <v>20</v>
      </c>
      <c r="C104" s="10" t="s">
        <v>766</v>
      </c>
      <c r="D104" s="118" t="s">
        <v>25</v>
      </c>
      <c r="E104" s="192"/>
      <c r="F104" s="193"/>
      <c r="G104" s="11" t="s">
        <v>767</v>
      </c>
      <c r="H104" s="14">
        <v>2.39</v>
      </c>
      <c r="I104" s="109">
        <f t="shared" si="2"/>
        <v>47.800000000000004</v>
      </c>
      <c r="J104" s="115"/>
    </row>
    <row r="105" spans="1:10" ht="72">
      <c r="A105" s="114"/>
      <c r="B105" s="107">
        <v>20</v>
      </c>
      <c r="C105" s="10" t="s">
        <v>766</v>
      </c>
      <c r="D105" s="118" t="s">
        <v>26</v>
      </c>
      <c r="E105" s="192"/>
      <c r="F105" s="193"/>
      <c r="G105" s="11" t="s">
        <v>767</v>
      </c>
      <c r="H105" s="14">
        <v>2.39</v>
      </c>
      <c r="I105" s="109">
        <f t="shared" si="2"/>
        <v>47.800000000000004</v>
      </c>
      <c r="J105" s="115"/>
    </row>
    <row r="106" spans="1:10" ht="72">
      <c r="A106" s="114"/>
      <c r="B106" s="107">
        <v>20</v>
      </c>
      <c r="C106" s="10" t="s">
        <v>766</v>
      </c>
      <c r="D106" s="118" t="s">
        <v>27</v>
      </c>
      <c r="E106" s="192"/>
      <c r="F106" s="193"/>
      <c r="G106" s="11" t="s">
        <v>767</v>
      </c>
      <c r="H106" s="14">
        <v>2.39</v>
      </c>
      <c r="I106" s="109">
        <f t="shared" si="2"/>
        <v>47.800000000000004</v>
      </c>
      <c r="J106" s="115"/>
    </row>
    <row r="107" spans="1:10" ht="108">
      <c r="A107" s="114"/>
      <c r="B107" s="107">
        <v>20</v>
      </c>
      <c r="C107" s="10" t="s">
        <v>768</v>
      </c>
      <c r="D107" s="118" t="s">
        <v>23</v>
      </c>
      <c r="E107" s="192"/>
      <c r="F107" s="193"/>
      <c r="G107" s="11" t="s">
        <v>769</v>
      </c>
      <c r="H107" s="14">
        <v>2.4900000000000002</v>
      </c>
      <c r="I107" s="109">
        <f t="shared" si="2"/>
        <v>49.800000000000004</v>
      </c>
      <c r="J107" s="115"/>
    </row>
    <row r="108" spans="1:10" ht="108">
      <c r="A108" s="114"/>
      <c r="B108" s="107">
        <v>20</v>
      </c>
      <c r="C108" s="10" t="s">
        <v>768</v>
      </c>
      <c r="D108" s="118" t="s">
        <v>25</v>
      </c>
      <c r="E108" s="192"/>
      <c r="F108" s="193"/>
      <c r="G108" s="11" t="s">
        <v>769</v>
      </c>
      <c r="H108" s="14">
        <v>2.4900000000000002</v>
      </c>
      <c r="I108" s="109">
        <f t="shared" si="2"/>
        <v>49.800000000000004</v>
      </c>
      <c r="J108" s="115"/>
    </row>
    <row r="109" spans="1:10" ht="108">
      <c r="A109" s="114"/>
      <c r="B109" s="108">
        <v>20</v>
      </c>
      <c r="C109" s="12" t="s">
        <v>768</v>
      </c>
      <c r="D109" s="119" t="s">
        <v>26</v>
      </c>
      <c r="E109" s="188"/>
      <c r="F109" s="189"/>
      <c r="G109" s="13" t="s">
        <v>769</v>
      </c>
      <c r="H109" s="15">
        <v>2.4900000000000002</v>
      </c>
      <c r="I109" s="110">
        <f t="shared" si="2"/>
        <v>49.800000000000004</v>
      </c>
      <c r="J109" s="115"/>
    </row>
  </sheetData>
  <mergeCells count="92">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 ref="E35:F35"/>
    <mergeCell ref="E36:F36"/>
    <mergeCell ref="E37:F37"/>
    <mergeCell ref="E38:F38"/>
    <mergeCell ref="E39:F39"/>
    <mergeCell ref="E40:F40"/>
    <mergeCell ref="E41:F41"/>
    <mergeCell ref="E42:F42"/>
    <mergeCell ref="E43:F43"/>
    <mergeCell ref="E44:F44"/>
    <mergeCell ref="E45:F45"/>
    <mergeCell ref="E46:F46"/>
    <mergeCell ref="E47:F47"/>
    <mergeCell ref="E48:F48"/>
    <mergeCell ref="E49:F49"/>
    <mergeCell ref="E50:F50"/>
    <mergeCell ref="E51:F51"/>
    <mergeCell ref="E52:F52"/>
    <mergeCell ref="E53:F53"/>
    <mergeCell ref="E54:F54"/>
    <mergeCell ref="E55:F55"/>
    <mergeCell ref="E56:F56"/>
    <mergeCell ref="E57:F57"/>
    <mergeCell ref="E58:F58"/>
    <mergeCell ref="E59:F59"/>
    <mergeCell ref="E60:F60"/>
    <mergeCell ref="E61:F61"/>
    <mergeCell ref="E62:F62"/>
    <mergeCell ref="E63:F63"/>
    <mergeCell ref="E64:F64"/>
    <mergeCell ref="E65:F65"/>
    <mergeCell ref="E66:F66"/>
    <mergeCell ref="E67:F67"/>
    <mergeCell ref="E68:F68"/>
    <mergeCell ref="E69:F69"/>
    <mergeCell ref="E70:F70"/>
    <mergeCell ref="E71:F71"/>
    <mergeCell ref="E72:F72"/>
    <mergeCell ref="E73:F73"/>
    <mergeCell ref="E74:F74"/>
    <mergeCell ref="E75:F75"/>
    <mergeCell ref="E76:F76"/>
    <mergeCell ref="E77:F77"/>
    <mergeCell ref="E78:F78"/>
    <mergeCell ref="E79:F79"/>
    <mergeCell ref="E80:F80"/>
    <mergeCell ref="E81:F81"/>
    <mergeCell ref="E82:F82"/>
    <mergeCell ref="E83:F83"/>
    <mergeCell ref="E84:F84"/>
    <mergeCell ref="E85:F85"/>
    <mergeCell ref="E86:F86"/>
    <mergeCell ref="E87:F87"/>
    <mergeCell ref="E88:F88"/>
    <mergeCell ref="E89:F89"/>
    <mergeCell ref="E90:F90"/>
    <mergeCell ref="E91:F91"/>
    <mergeCell ref="E92:F92"/>
    <mergeCell ref="E93:F93"/>
    <mergeCell ref="E94:F94"/>
    <mergeCell ref="E95:F95"/>
    <mergeCell ref="E96:F96"/>
    <mergeCell ref="E97:F97"/>
    <mergeCell ref="E98:F98"/>
    <mergeCell ref="E99:F99"/>
    <mergeCell ref="E100:F100"/>
    <mergeCell ref="E101:F101"/>
    <mergeCell ref="E102:F102"/>
    <mergeCell ref="E103:F103"/>
    <mergeCell ref="E104:F104"/>
    <mergeCell ref="E105:F105"/>
    <mergeCell ref="E106:F106"/>
    <mergeCell ref="E107:F107"/>
    <mergeCell ref="E108:F108"/>
    <mergeCell ref="E109:F10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25"/>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f>N2/N3</f>
        <v>1</v>
      </c>
      <c r="O1" t="s">
        <v>181</v>
      </c>
    </row>
    <row r="2" spans="1:15" ht="15.75" customHeight="1">
      <c r="A2" s="114"/>
      <c r="B2" s="124" t="s">
        <v>134</v>
      </c>
      <c r="C2" s="120"/>
      <c r="D2" s="120"/>
      <c r="E2" s="120"/>
      <c r="F2" s="120"/>
      <c r="G2" s="120"/>
      <c r="H2" s="120"/>
      <c r="I2" s="120"/>
      <c r="J2" s="120"/>
      <c r="K2" s="125" t="s">
        <v>140</v>
      </c>
      <c r="L2" s="115"/>
      <c r="N2">
        <v>3999.2000000000057</v>
      </c>
      <c r="O2" t="s">
        <v>182</v>
      </c>
    </row>
    <row r="3" spans="1:15" ht="12.75" customHeight="1">
      <c r="A3" s="114"/>
      <c r="B3" s="121" t="s">
        <v>135</v>
      </c>
      <c r="C3" s="120"/>
      <c r="D3" s="120"/>
      <c r="E3" s="120"/>
      <c r="F3" s="120"/>
      <c r="G3" s="120"/>
      <c r="H3" s="120"/>
      <c r="I3" s="120"/>
      <c r="J3" s="120"/>
      <c r="K3" s="120"/>
      <c r="L3" s="115"/>
      <c r="N3">
        <v>3999.2000000000057</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7</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79">
        <f>IF(Invoice!J10&lt;&gt;"",Invoice!J10,"")</f>
        <v>51371</v>
      </c>
      <c r="L10" s="115"/>
    </row>
    <row r="11" spans="1:15" ht="12.75" customHeight="1">
      <c r="A11" s="114"/>
      <c r="B11" s="114" t="s">
        <v>709</v>
      </c>
      <c r="C11" s="120"/>
      <c r="D11" s="120"/>
      <c r="E11" s="120"/>
      <c r="F11" s="115"/>
      <c r="G11" s="116"/>
      <c r="H11" s="116" t="s">
        <v>709</v>
      </c>
      <c r="I11" s="120"/>
      <c r="J11" s="120"/>
      <c r="K11" s="180"/>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711</v>
      </c>
      <c r="C13" s="120"/>
      <c r="D13" s="120"/>
      <c r="E13" s="120"/>
      <c r="F13" s="115"/>
      <c r="G13" s="116"/>
      <c r="H13" s="116" t="s">
        <v>711</v>
      </c>
      <c r="I13" s="120"/>
      <c r="J13" s="120"/>
      <c r="K13" s="99" t="s">
        <v>11</v>
      </c>
      <c r="L13" s="115"/>
    </row>
    <row r="14" spans="1:15" ht="15" customHeight="1">
      <c r="A14" s="114"/>
      <c r="B14" s="114" t="s">
        <v>712</v>
      </c>
      <c r="C14" s="120"/>
      <c r="D14" s="120"/>
      <c r="E14" s="120"/>
      <c r="F14" s="115"/>
      <c r="G14" s="116"/>
      <c r="H14" s="116" t="s">
        <v>712</v>
      </c>
      <c r="I14" s="120"/>
      <c r="J14" s="120"/>
      <c r="K14" s="181">
        <f>Invoice!J14</f>
        <v>45179</v>
      </c>
      <c r="L14" s="115"/>
    </row>
    <row r="15" spans="1:15" ht="15" customHeight="1">
      <c r="A15" s="114"/>
      <c r="B15" s="131" t="s">
        <v>773</v>
      </c>
      <c r="C15" s="7"/>
      <c r="D15" s="7"/>
      <c r="E15" s="7"/>
      <c r="F15" s="8"/>
      <c r="G15" s="116"/>
      <c r="H15" s="130" t="str">
        <f>B15</f>
        <v>VAT: SE559188031401</v>
      </c>
      <c r="I15" s="120"/>
      <c r="J15" s="120"/>
      <c r="K15" s="182"/>
      <c r="L15" s="115"/>
    </row>
    <row r="16" spans="1:15" ht="15" customHeight="1">
      <c r="A16" s="114"/>
      <c r="B16" s="120"/>
      <c r="C16" s="120"/>
      <c r="D16" s="120"/>
      <c r="E16" s="120"/>
      <c r="F16" s="120"/>
      <c r="G16" s="120"/>
      <c r="H16" s="120"/>
      <c r="I16" s="123" t="s">
        <v>142</v>
      </c>
      <c r="J16" s="123" t="s">
        <v>142</v>
      </c>
      <c r="K16" s="129">
        <v>39927</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159</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00" t="s">
        <v>284</v>
      </c>
      <c r="E20" s="117" t="s">
        <v>200</v>
      </c>
      <c r="F20" s="183" t="s">
        <v>201</v>
      </c>
      <c r="G20" s="184"/>
      <c r="H20" s="100" t="s">
        <v>169</v>
      </c>
      <c r="I20" s="100" t="s">
        <v>202</v>
      </c>
      <c r="J20" s="100" t="s">
        <v>202</v>
      </c>
      <c r="K20" s="100" t="s">
        <v>21</v>
      </c>
      <c r="L20" s="115"/>
    </row>
    <row r="21" spans="1:12" ht="12.75" customHeight="1">
      <c r="A21" s="114"/>
      <c r="B21" s="105"/>
      <c r="C21" s="105"/>
      <c r="D21" s="105"/>
      <c r="E21" s="106"/>
      <c r="F21" s="185"/>
      <c r="G21" s="186"/>
      <c r="H21" s="105" t="s">
        <v>141</v>
      </c>
      <c r="I21" s="105"/>
      <c r="J21" s="105"/>
      <c r="K21" s="105"/>
      <c r="L21" s="115"/>
    </row>
    <row r="22" spans="1:12" ht="48" customHeight="1">
      <c r="A22" s="114"/>
      <c r="B22" s="107">
        <f>'Tax Invoice'!D18</f>
        <v>20</v>
      </c>
      <c r="C22" s="10" t="s">
        <v>715</v>
      </c>
      <c r="D22" s="10" t="s">
        <v>715</v>
      </c>
      <c r="E22" s="118" t="s">
        <v>716</v>
      </c>
      <c r="F22" s="192"/>
      <c r="G22" s="193"/>
      <c r="H22" s="11" t="s">
        <v>717</v>
      </c>
      <c r="I22" s="14">
        <f t="shared" ref="I22:I53" si="0">ROUNDUP(J22*$N$1,2)</f>
        <v>2.4900000000000002</v>
      </c>
      <c r="J22" s="14">
        <v>2.4900000000000002</v>
      </c>
      <c r="K22" s="109">
        <f t="shared" ref="K22:K53" si="1">I22*B22</f>
        <v>49.800000000000004</v>
      </c>
      <c r="L22" s="115"/>
    </row>
    <row r="23" spans="1:12" ht="24" customHeight="1">
      <c r="A23" s="114"/>
      <c r="B23" s="107">
        <f>'Tax Invoice'!D19</f>
        <v>50</v>
      </c>
      <c r="C23" s="10" t="s">
        <v>718</v>
      </c>
      <c r="D23" s="10" t="s">
        <v>770</v>
      </c>
      <c r="E23" s="118" t="s">
        <v>26</v>
      </c>
      <c r="F23" s="192"/>
      <c r="G23" s="193"/>
      <c r="H23" s="11" t="s">
        <v>719</v>
      </c>
      <c r="I23" s="14">
        <f t="shared" si="0"/>
        <v>0.99</v>
      </c>
      <c r="J23" s="14">
        <v>0.99</v>
      </c>
      <c r="K23" s="109">
        <f t="shared" si="1"/>
        <v>49.5</v>
      </c>
      <c r="L23" s="115"/>
    </row>
    <row r="24" spans="1:12" ht="24" customHeight="1">
      <c r="A24" s="114"/>
      <c r="B24" s="107">
        <f>'Tax Invoice'!D20</f>
        <v>50</v>
      </c>
      <c r="C24" s="10" t="s">
        <v>718</v>
      </c>
      <c r="D24" s="10" t="s">
        <v>770</v>
      </c>
      <c r="E24" s="118" t="s">
        <v>27</v>
      </c>
      <c r="F24" s="192"/>
      <c r="G24" s="193"/>
      <c r="H24" s="11" t="s">
        <v>719</v>
      </c>
      <c r="I24" s="14">
        <f t="shared" si="0"/>
        <v>0.99</v>
      </c>
      <c r="J24" s="14">
        <v>0.99</v>
      </c>
      <c r="K24" s="109">
        <f t="shared" si="1"/>
        <v>49.5</v>
      </c>
      <c r="L24" s="115"/>
    </row>
    <row r="25" spans="1:12" ht="24" customHeight="1">
      <c r="A25" s="114"/>
      <c r="B25" s="107">
        <f>'Tax Invoice'!D21</f>
        <v>20</v>
      </c>
      <c r="C25" s="10" t="s">
        <v>720</v>
      </c>
      <c r="D25" s="10" t="s">
        <v>720</v>
      </c>
      <c r="E25" s="118" t="s">
        <v>23</v>
      </c>
      <c r="F25" s="192"/>
      <c r="G25" s="193"/>
      <c r="H25" s="11" t="s">
        <v>721</v>
      </c>
      <c r="I25" s="14">
        <f t="shared" si="0"/>
        <v>1.77</v>
      </c>
      <c r="J25" s="14">
        <v>1.77</v>
      </c>
      <c r="K25" s="109">
        <f t="shared" si="1"/>
        <v>35.4</v>
      </c>
      <c r="L25" s="115"/>
    </row>
    <row r="26" spans="1:12" ht="24" customHeight="1">
      <c r="A26" s="114"/>
      <c r="B26" s="107">
        <f>'Tax Invoice'!D22</f>
        <v>20</v>
      </c>
      <c r="C26" s="10" t="s">
        <v>720</v>
      </c>
      <c r="D26" s="10" t="s">
        <v>720</v>
      </c>
      <c r="E26" s="118" t="s">
        <v>25</v>
      </c>
      <c r="F26" s="192"/>
      <c r="G26" s="193"/>
      <c r="H26" s="11" t="s">
        <v>721</v>
      </c>
      <c r="I26" s="14">
        <f t="shared" si="0"/>
        <v>1.77</v>
      </c>
      <c r="J26" s="14">
        <v>1.77</v>
      </c>
      <c r="K26" s="109">
        <f t="shared" si="1"/>
        <v>35.4</v>
      </c>
      <c r="L26" s="115"/>
    </row>
    <row r="27" spans="1:12" ht="24" customHeight="1">
      <c r="A27" s="114"/>
      <c r="B27" s="107">
        <f>'Tax Invoice'!D23</f>
        <v>20</v>
      </c>
      <c r="C27" s="10" t="s">
        <v>720</v>
      </c>
      <c r="D27" s="10" t="s">
        <v>720</v>
      </c>
      <c r="E27" s="118" t="s">
        <v>26</v>
      </c>
      <c r="F27" s="192"/>
      <c r="G27" s="193"/>
      <c r="H27" s="11" t="s">
        <v>721</v>
      </c>
      <c r="I27" s="14">
        <f t="shared" si="0"/>
        <v>1.77</v>
      </c>
      <c r="J27" s="14">
        <v>1.77</v>
      </c>
      <c r="K27" s="109">
        <f t="shared" si="1"/>
        <v>35.4</v>
      </c>
      <c r="L27" s="115"/>
    </row>
    <row r="28" spans="1:12" ht="24" customHeight="1">
      <c r="A28" s="114"/>
      <c r="B28" s="107">
        <f>'Tax Invoice'!D24</f>
        <v>20</v>
      </c>
      <c r="C28" s="10" t="s">
        <v>720</v>
      </c>
      <c r="D28" s="10" t="s">
        <v>720</v>
      </c>
      <c r="E28" s="118" t="s">
        <v>27</v>
      </c>
      <c r="F28" s="192"/>
      <c r="G28" s="193"/>
      <c r="H28" s="11" t="s">
        <v>721</v>
      </c>
      <c r="I28" s="14">
        <f t="shared" si="0"/>
        <v>1.77</v>
      </c>
      <c r="J28" s="14">
        <v>1.77</v>
      </c>
      <c r="K28" s="109">
        <f t="shared" si="1"/>
        <v>35.4</v>
      </c>
      <c r="L28" s="115"/>
    </row>
    <row r="29" spans="1:12" ht="24" customHeight="1">
      <c r="A29" s="114"/>
      <c r="B29" s="107">
        <f>'Tax Invoice'!D25</f>
        <v>20</v>
      </c>
      <c r="C29" s="10" t="s">
        <v>722</v>
      </c>
      <c r="D29" s="10" t="s">
        <v>722</v>
      </c>
      <c r="E29" s="118" t="s">
        <v>27</v>
      </c>
      <c r="F29" s="192"/>
      <c r="G29" s="193"/>
      <c r="H29" s="11" t="s">
        <v>723</v>
      </c>
      <c r="I29" s="14">
        <f t="shared" si="0"/>
        <v>2.27</v>
      </c>
      <c r="J29" s="14">
        <v>2.27</v>
      </c>
      <c r="K29" s="109">
        <f t="shared" si="1"/>
        <v>45.4</v>
      </c>
      <c r="L29" s="115"/>
    </row>
    <row r="30" spans="1:12" ht="24" customHeight="1">
      <c r="A30" s="114"/>
      <c r="B30" s="107">
        <f>'Tax Invoice'!D26</f>
        <v>20</v>
      </c>
      <c r="C30" s="10" t="s">
        <v>722</v>
      </c>
      <c r="D30" s="10" t="s">
        <v>722</v>
      </c>
      <c r="E30" s="118" t="s">
        <v>28</v>
      </c>
      <c r="F30" s="192"/>
      <c r="G30" s="193"/>
      <c r="H30" s="11" t="s">
        <v>723</v>
      </c>
      <c r="I30" s="14">
        <f t="shared" si="0"/>
        <v>2.27</v>
      </c>
      <c r="J30" s="14">
        <v>2.27</v>
      </c>
      <c r="K30" s="109">
        <f t="shared" si="1"/>
        <v>45.4</v>
      </c>
      <c r="L30" s="115"/>
    </row>
    <row r="31" spans="1:12" ht="24" customHeight="1">
      <c r="A31" s="114"/>
      <c r="B31" s="107">
        <f>'Tax Invoice'!D27</f>
        <v>20</v>
      </c>
      <c r="C31" s="10" t="s">
        <v>722</v>
      </c>
      <c r="D31" s="10" t="s">
        <v>722</v>
      </c>
      <c r="E31" s="118" t="s">
        <v>29</v>
      </c>
      <c r="F31" s="192"/>
      <c r="G31" s="193"/>
      <c r="H31" s="11" t="s">
        <v>723</v>
      </c>
      <c r="I31" s="14">
        <f t="shared" si="0"/>
        <v>2.27</v>
      </c>
      <c r="J31" s="14">
        <v>2.27</v>
      </c>
      <c r="K31" s="109">
        <f t="shared" si="1"/>
        <v>45.4</v>
      </c>
      <c r="L31" s="115"/>
    </row>
    <row r="32" spans="1:12" ht="24" customHeight="1">
      <c r="A32" s="114"/>
      <c r="B32" s="107">
        <f>'Tax Invoice'!D28</f>
        <v>20</v>
      </c>
      <c r="C32" s="10" t="s">
        <v>722</v>
      </c>
      <c r="D32" s="10" t="s">
        <v>722</v>
      </c>
      <c r="E32" s="118" t="s">
        <v>48</v>
      </c>
      <c r="F32" s="192"/>
      <c r="G32" s="193"/>
      <c r="H32" s="11" t="s">
        <v>723</v>
      </c>
      <c r="I32" s="14">
        <f t="shared" si="0"/>
        <v>2.27</v>
      </c>
      <c r="J32" s="14">
        <v>2.27</v>
      </c>
      <c r="K32" s="109">
        <f t="shared" si="1"/>
        <v>45.4</v>
      </c>
      <c r="L32" s="115"/>
    </row>
    <row r="33" spans="1:12" ht="24" customHeight="1">
      <c r="A33" s="114"/>
      <c r="B33" s="107">
        <f>'Tax Invoice'!D29</f>
        <v>20</v>
      </c>
      <c r="C33" s="10" t="s">
        <v>722</v>
      </c>
      <c r="D33" s="10" t="s">
        <v>722</v>
      </c>
      <c r="E33" s="118" t="s">
        <v>50</v>
      </c>
      <c r="F33" s="192"/>
      <c r="G33" s="193"/>
      <c r="H33" s="11" t="s">
        <v>723</v>
      </c>
      <c r="I33" s="14">
        <f t="shared" si="0"/>
        <v>2.27</v>
      </c>
      <c r="J33" s="14">
        <v>2.27</v>
      </c>
      <c r="K33" s="109">
        <f t="shared" si="1"/>
        <v>45.4</v>
      </c>
      <c r="L33" s="115"/>
    </row>
    <row r="34" spans="1:12" ht="36" customHeight="1">
      <c r="A34" s="114"/>
      <c r="B34" s="107">
        <f>'Tax Invoice'!D30</f>
        <v>9</v>
      </c>
      <c r="C34" s="10" t="s">
        <v>724</v>
      </c>
      <c r="D34" s="10" t="s">
        <v>771</v>
      </c>
      <c r="E34" s="118" t="s">
        <v>725</v>
      </c>
      <c r="F34" s="192"/>
      <c r="G34" s="193"/>
      <c r="H34" s="11" t="s">
        <v>726</v>
      </c>
      <c r="I34" s="14">
        <f t="shared" si="0"/>
        <v>4.09</v>
      </c>
      <c r="J34" s="14">
        <v>4.09</v>
      </c>
      <c r="K34" s="109">
        <f t="shared" si="1"/>
        <v>36.81</v>
      </c>
      <c r="L34" s="115"/>
    </row>
    <row r="35" spans="1:12" ht="12.75" customHeight="1">
      <c r="A35" s="114"/>
      <c r="B35" s="107">
        <f>'Tax Invoice'!D31</f>
        <v>50</v>
      </c>
      <c r="C35" s="10" t="s">
        <v>727</v>
      </c>
      <c r="D35" s="10" t="s">
        <v>727</v>
      </c>
      <c r="E35" s="118" t="s">
        <v>27</v>
      </c>
      <c r="F35" s="192"/>
      <c r="G35" s="193"/>
      <c r="H35" s="11" t="s">
        <v>728</v>
      </c>
      <c r="I35" s="14">
        <f t="shared" si="0"/>
        <v>1.37</v>
      </c>
      <c r="J35" s="14">
        <v>1.37</v>
      </c>
      <c r="K35" s="109">
        <f t="shared" si="1"/>
        <v>68.5</v>
      </c>
      <c r="L35" s="115"/>
    </row>
    <row r="36" spans="1:12" ht="12.75" customHeight="1">
      <c r="A36" s="114"/>
      <c r="B36" s="107">
        <f>'Tax Invoice'!D32</f>
        <v>50</v>
      </c>
      <c r="C36" s="10" t="s">
        <v>727</v>
      </c>
      <c r="D36" s="10" t="s">
        <v>727</v>
      </c>
      <c r="E36" s="118" t="s">
        <v>28</v>
      </c>
      <c r="F36" s="192"/>
      <c r="G36" s="193"/>
      <c r="H36" s="11" t="s">
        <v>728</v>
      </c>
      <c r="I36" s="14">
        <f t="shared" si="0"/>
        <v>1.37</v>
      </c>
      <c r="J36" s="14">
        <v>1.37</v>
      </c>
      <c r="K36" s="109">
        <f t="shared" si="1"/>
        <v>68.5</v>
      </c>
      <c r="L36" s="115"/>
    </row>
    <row r="37" spans="1:12" ht="12.75" customHeight="1">
      <c r="A37" s="114"/>
      <c r="B37" s="107">
        <f>'Tax Invoice'!D33</f>
        <v>50</v>
      </c>
      <c r="C37" s="10" t="s">
        <v>727</v>
      </c>
      <c r="D37" s="10" t="s">
        <v>727</v>
      </c>
      <c r="E37" s="118" t="s">
        <v>29</v>
      </c>
      <c r="F37" s="192"/>
      <c r="G37" s="193"/>
      <c r="H37" s="11" t="s">
        <v>728</v>
      </c>
      <c r="I37" s="14">
        <f t="shared" si="0"/>
        <v>1.37</v>
      </c>
      <c r="J37" s="14">
        <v>1.37</v>
      </c>
      <c r="K37" s="109">
        <f t="shared" si="1"/>
        <v>68.5</v>
      </c>
      <c r="L37" s="115"/>
    </row>
    <row r="38" spans="1:12" ht="12.75" customHeight="1">
      <c r="A38" s="114"/>
      <c r="B38" s="107">
        <f>'Tax Invoice'!D34</f>
        <v>50</v>
      </c>
      <c r="C38" s="10" t="s">
        <v>729</v>
      </c>
      <c r="D38" s="10" t="s">
        <v>729</v>
      </c>
      <c r="E38" s="118" t="s">
        <v>25</v>
      </c>
      <c r="F38" s="192"/>
      <c r="G38" s="193"/>
      <c r="H38" s="11" t="s">
        <v>730</v>
      </c>
      <c r="I38" s="14">
        <f t="shared" si="0"/>
        <v>1.29</v>
      </c>
      <c r="J38" s="14">
        <v>1.29</v>
      </c>
      <c r="K38" s="109">
        <f t="shared" si="1"/>
        <v>64.5</v>
      </c>
      <c r="L38" s="115"/>
    </row>
    <row r="39" spans="1:12" ht="12.75" customHeight="1">
      <c r="A39" s="114"/>
      <c r="B39" s="107">
        <f>'Tax Invoice'!D35</f>
        <v>50</v>
      </c>
      <c r="C39" s="10" t="s">
        <v>729</v>
      </c>
      <c r="D39" s="10" t="s">
        <v>729</v>
      </c>
      <c r="E39" s="118" t="s">
        <v>26</v>
      </c>
      <c r="F39" s="192"/>
      <c r="G39" s="193"/>
      <c r="H39" s="11" t="s">
        <v>730</v>
      </c>
      <c r="I39" s="14">
        <f t="shared" si="0"/>
        <v>1.29</v>
      </c>
      <c r="J39" s="14">
        <v>1.29</v>
      </c>
      <c r="K39" s="109">
        <f t="shared" si="1"/>
        <v>64.5</v>
      </c>
      <c r="L39" s="115"/>
    </row>
    <row r="40" spans="1:12" ht="12.75" customHeight="1">
      <c r="A40" s="114"/>
      <c r="B40" s="107">
        <f>'Tax Invoice'!D36</f>
        <v>50</v>
      </c>
      <c r="C40" s="10" t="s">
        <v>729</v>
      </c>
      <c r="D40" s="10" t="s">
        <v>729</v>
      </c>
      <c r="E40" s="118" t="s">
        <v>27</v>
      </c>
      <c r="F40" s="192"/>
      <c r="G40" s="193"/>
      <c r="H40" s="11" t="s">
        <v>730</v>
      </c>
      <c r="I40" s="14">
        <f t="shared" si="0"/>
        <v>1.29</v>
      </c>
      <c r="J40" s="14">
        <v>1.29</v>
      </c>
      <c r="K40" s="109">
        <f t="shared" si="1"/>
        <v>64.5</v>
      </c>
      <c r="L40" s="115"/>
    </row>
    <row r="41" spans="1:12" ht="12.75" customHeight="1">
      <c r="A41" s="114"/>
      <c r="B41" s="107">
        <f>'Tax Invoice'!D37</f>
        <v>50</v>
      </c>
      <c r="C41" s="10" t="s">
        <v>729</v>
      </c>
      <c r="D41" s="10" t="s">
        <v>729</v>
      </c>
      <c r="E41" s="118" t="s">
        <v>28</v>
      </c>
      <c r="F41" s="192"/>
      <c r="G41" s="193"/>
      <c r="H41" s="11" t="s">
        <v>730</v>
      </c>
      <c r="I41" s="14">
        <f t="shared" si="0"/>
        <v>1.29</v>
      </c>
      <c r="J41" s="14">
        <v>1.29</v>
      </c>
      <c r="K41" s="109">
        <f t="shared" si="1"/>
        <v>64.5</v>
      </c>
      <c r="L41" s="115"/>
    </row>
    <row r="42" spans="1:12" ht="12.75" customHeight="1">
      <c r="A42" s="114"/>
      <c r="B42" s="107">
        <f>'Tax Invoice'!D38</f>
        <v>50</v>
      </c>
      <c r="C42" s="10" t="s">
        <v>729</v>
      </c>
      <c r="D42" s="10" t="s">
        <v>729</v>
      </c>
      <c r="E42" s="118" t="s">
        <v>29</v>
      </c>
      <c r="F42" s="192"/>
      <c r="G42" s="193"/>
      <c r="H42" s="11" t="s">
        <v>730</v>
      </c>
      <c r="I42" s="14">
        <f t="shared" si="0"/>
        <v>1.29</v>
      </c>
      <c r="J42" s="14">
        <v>1.29</v>
      </c>
      <c r="K42" s="109">
        <f t="shared" si="1"/>
        <v>64.5</v>
      </c>
      <c r="L42" s="115"/>
    </row>
    <row r="43" spans="1:12" ht="24" customHeight="1">
      <c r="A43" s="114"/>
      <c r="B43" s="107">
        <f>'Tax Invoice'!D39</f>
        <v>20</v>
      </c>
      <c r="C43" s="10" t="s">
        <v>731</v>
      </c>
      <c r="D43" s="10" t="s">
        <v>731</v>
      </c>
      <c r="E43" s="118" t="s">
        <v>27</v>
      </c>
      <c r="F43" s="192"/>
      <c r="G43" s="193"/>
      <c r="H43" s="11" t="s">
        <v>732</v>
      </c>
      <c r="I43" s="14">
        <f t="shared" si="0"/>
        <v>1.99</v>
      </c>
      <c r="J43" s="14">
        <v>1.99</v>
      </c>
      <c r="K43" s="109">
        <f t="shared" si="1"/>
        <v>39.799999999999997</v>
      </c>
      <c r="L43" s="115"/>
    </row>
    <row r="44" spans="1:12" ht="24" customHeight="1">
      <c r="A44" s="114"/>
      <c r="B44" s="107">
        <f>'Tax Invoice'!D40</f>
        <v>20</v>
      </c>
      <c r="C44" s="10" t="s">
        <v>731</v>
      </c>
      <c r="D44" s="10" t="s">
        <v>731</v>
      </c>
      <c r="E44" s="118" t="s">
        <v>28</v>
      </c>
      <c r="F44" s="192"/>
      <c r="G44" s="193"/>
      <c r="H44" s="11" t="s">
        <v>732</v>
      </c>
      <c r="I44" s="14">
        <f t="shared" si="0"/>
        <v>1.99</v>
      </c>
      <c r="J44" s="14">
        <v>1.99</v>
      </c>
      <c r="K44" s="109">
        <f t="shared" si="1"/>
        <v>39.799999999999997</v>
      </c>
      <c r="L44" s="115"/>
    </row>
    <row r="45" spans="1:12" ht="24" customHeight="1">
      <c r="A45" s="114"/>
      <c r="B45" s="107">
        <f>'Tax Invoice'!D41</f>
        <v>20</v>
      </c>
      <c r="C45" s="10" t="s">
        <v>731</v>
      </c>
      <c r="D45" s="10" t="s">
        <v>731</v>
      </c>
      <c r="E45" s="118" t="s">
        <v>29</v>
      </c>
      <c r="F45" s="192"/>
      <c r="G45" s="193"/>
      <c r="H45" s="11" t="s">
        <v>732</v>
      </c>
      <c r="I45" s="14">
        <f t="shared" si="0"/>
        <v>1.99</v>
      </c>
      <c r="J45" s="14">
        <v>1.99</v>
      </c>
      <c r="K45" s="109">
        <f t="shared" si="1"/>
        <v>39.799999999999997</v>
      </c>
      <c r="L45" s="115"/>
    </row>
    <row r="46" spans="1:12" ht="24" customHeight="1">
      <c r="A46" s="114"/>
      <c r="B46" s="107">
        <f>'Tax Invoice'!D42</f>
        <v>20</v>
      </c>
      <c r="C46" s="10" t="s">
        <v>731</v>
      </c>
      <c r="D46" s="10" t="s">
        <v>731</v>
      </c>
      <c r="E46" s="118" t="s">
        <v>48</v>
      </c>
      <c r="F46" s="192"/>
      <c r="G46" s="193"/>
      <c r="H46" s="11" t="s">
        <v>732</v>
      </c>
      <c r="I46" s="14">
        <f t="shared" si="0"/>
        <v>1.99</v>
      </c>
      <c r="J46" s="14">
        <v>1.99</v>
      </c>
      <c r="K46" s="109">
        <f t="shared" si="1"/>
        <v>39.799999999999997</v>
      </c>
      <c r="L46" s="115"/>
    </row>
    <row r="47" spans="1:12" ht="24" customHeight="1">
      <c r="A47" s="114"/>
      <c r="B47" s="107">
        <f>'Tax Invoice'!D43</f>
        <v>20</v>
      </c>
      <c r="C47" s="10" t="s">
        <v>731</v>
      </c>
      <c r="D47" s="10" t="s">
        <v>731</v>
      </c>
      <c r="E47" s="118" t="s">
        <v>50</v>
      </c>
      <c r="F47" s="192"/>
      <c r="G47" s="193"/>
      <c r="H47" s="11" t="s">
        <v>732</v>
      </c>
      <c r="I47" s="14">
        <f t="shared" si="0"/>
        <v>1.99</v>
      </c>
      <c r="J47" s="14">
        <v>1.99</v>
      </c>
      <c r="K47" s="109">
        <f t="shared" si="1"/>
        <v>39.799999999999997</v>
      </c>
      <c r="L47" s="115"/>
    </row>
    <row r="48" spans="1:12" ht="24" customHeight="1">
      <c r="A48" s="114"/>
      <c r="B48" s="107">
        <f>'Tax Invoice'!D44</f>
        <v>20</v>
      </c>
      <c r="C48" s="10" t="s">
        <v>733</v>
      </c>
      <c r="D48" s="10" t="s">
        <v>733</v>
      </c>
      <c r="E48" s="118" t="s">
        <v>27</v>
      </c>
      <c r="F48" s="192"/>
      <c r="G48" s="193"/>
      <c r="H48" s="11" t="s">
        <v>734</v>
      </c>
      <c r="I48" s="14">
        <f t="shared" si="0"/>
        <v>2.0699999999999998</v>
      </c>
      <c r="J48" s="14">
        <v>2.0699999999999998</v>
      </c>
      <c r="K48" s="109">
        <f t="shared" si="1"/>
        <v>41.4</v>
      </c>
      <c r="L48" s="115"/>
    </row>
    <row r="49" spans="1:12" ht="24" customHeight="1">
      <c r="A49" s="114"/>
      <c r="B49" s="107">
        <f>'Tax Invoice'!D45</f>
        <v>20</v>
      </c>
      <c r="C49" s="10" t="s">
        <v>733</v>
      </c>
      <c r="D49" s="10" t="s">
        <v>733</v>
      </c>
      <c r="E49" s="118" t="s">
        <v>28</v>
      </c>
      <c r="F49" s="192"/>
      <c r="G49" s="193"/>
      <c r="H49" s="11" t="s">
        <v>734</v>
      </c>
      <c r="I49" s="14">
        <f t="shared" si="0"/>
        <v>2.0699999999999998</v>
      </c>
      <c r="J49" s="14">
        <v>2.0699999999999998</v>
      </c>
      <c r="K49" s="109">
        <f t="shared" si="1"/>
        <v>41.4</v>
      </c>
      <c r="L49" s="115"/>
    </row>
    <row r="50" spans="1:12" ht="24" customHeight="1">
      <c r="A50" s="114"/>
      <c r="B50" s="107">
        <f>'Tax Invoice'!D46</f>
        <v>20</v>
      </c>
      <c r="C50" s="10" t="s">
        <v>733</v>
      </c>
      <c r="D50" s="10" t="s">
        <v>733</v>
      </c>
      <c r="E50" s="118" t="s">
        <v>29</v>
      </c>
      <c r="F50" s="192"/>
      <c r="G50" s="193"/>
      <c r="H50" s="11" t="s">
        <v>734</v>
      </c>
      <c r="I50" s="14">
        <f t="shared" si="0"/>
        <v>2.0699999999999998</v>
      </c>
      <c r="J50" s="14">
        <v>2.0699999999999998</v>
      </c>
      <c r="K50" s="109">
        <f t="shared" si="1"/>
        <v>41.4</v>
      </c>
      <c r="L50" s="115"/>
    </row>
    <row r="51" spans="1:12" ht="24" customHeight="1">
      <c r="A51" s="114"/>
      <c r="B51" s="107">
        <f>'Tax Invoice'!D47</f>
        <v>20</v>
      </c>
      <c r="C51" s="10" t="s">
        <v>733</v>
      </c>
      <c r="D51" s="10" t="s">
        <v>733</v>
      </c>
      <c r="E51" s="118" t="s">
        <v>48</v>
      </c>
      <c r="F51" s="192"/>
      <c r="G51" s="193"/>
      <c r="H51" s="11" t="s">
        <v>734</v>
      </c>
      <c r="I51" s="14">
        <f t="shared" si="0"/>
        <v>2.0699999999999998</v>
      </c>
      <c r="J51" s="14">
        <v>2.0699999999999998</v>
      </c>
      <c r="K51" s="109">
        <f t="shared" si="1"/>
        <v>41.4</v>
      </c>
      <c r="L51" s="115"/>
    </row>
    <row r="52" spans="1:12" ht="24" customHeight="1">
      <c r="A52" s="114"/>
      <c r="B52" s="107">
        <f>'Tax Invoice'!D48</f>
        <v>20</v>
      </c>
      <c r="C52" s="10" t="s">
        <v>733</v>
      </c>
      <c r="D52" s="10" t="s">
        <v>733</v>
      </c>
      <c r="E52" s="118" t="s">
        <v>50</v>
      </c>
      <c r="F52" s="192"/>
      <c r="G52" s="193"/>
      <c r="H52" s="11" t="s">
        <v>734</v>
      </c>
      <c r="I52" s="14">
        <f t="shared" si="0"/>
        <v>2.0699999999999998</v>
      </c>
      <c r="J52" s="14">
        <v>2.0699999999999998</v>
      </c>
      <c r="K52" s="109">
        <f t="shared" si="1"/>
        <v>41.4</v>
      </c>
      <c r="L52" s="115"/>
    </row>
    <row r="53" spans="1:12" ht="12.75" customHeight="1">
      <c r="A53" s="114"/>
      <c r="B53" s="107">
        <f>'Tax Invoice'!D49</f>
        <v>20</v>
      </c>
      <c r="C53" s="10" t="s">
        <v>735</v>
      </c>
      <c r="D53" s="10" t="s">
        <v>735</v>
      </c>
      <c r="E53" s="118" t="s">
        <v>23</v>
      </c>
      <c r="F53" s="192"/>
      <c r="G53" s="193"/>
      <c r="H53" s="11" t="s">
        <v>736</v>
      </c>
      <c r="I53" s="14">
        <f t="shared" si="0"/>
        <v>0.99</v>
      </c>
      <c r="J53" s="14">
        <v>0.99</v>
      </c>
      <c r="K53" s="109">
        <f t="shared" si="1"/>
        <v>19.8</v>
      </c>
      <c r="L53" s="115"/>
    </row>
    <row r="54" spans="1:12" ht="24" customHeight="1">
      <c r="A54" s="114"/>
      <c r="B54" s="107">
        <f>'Tax Invoice'!D50</f>
        <v>20</v>
      </c>
      <c r="C54" s="10" t="s">
        <v>737</v>
      </c>
      <c r="D54" s="10" t="s">
        <v>737</v>
      </c>
      <c r="E54" s="118" t="s">
        <v>23</v>
      </c>
      <c r="F54" s="192"/>
      <c r="G54" s="193"/>
      <c r="H54" s="11" t="s">
        <v>738</v>
      </c>
      <c r="I54" s="14">
        <f t="shared" ref="I54:I85" si="2">ROUNDUP(J54*$N$1,2)</f>
        <v>1.87</v>
      </c>
      <c r="J54" s="14">
        <v>1.87</v>
      </c>
      <c r="K54" s="109">
        <f t="shared" ref="K54:K85" si="3">I54*B54</f>
        <v>37.400000000000006</v>
      </c>
      <c r="L54" s="115"/>
    </row>
    <row r="55" spans="1:12" ht="24" customHeight="1">
      <c r="A55" s="114"/>
      <c r="B55" s="107">
        <f>'Tax Invoice'!D51</f>
        <v>20</v>
      </c>
      <c r="C55" s="10" t="s">
        <v>737</v>
      </c>
      <c r="D55" s="10" t="s">
        <v>737</v>
      </c>
      <c r="E55" s="118" t="s">
        <v>25</v>
      </c>
      <c r="F55" s="192"/>
      <c r="G55" s="193"/>
      <c r="H55" s="11" t="s">
        <v>738</v>
      </c>
      <c r="I55" s="14">
        <f t="shared" si="2"/>
        <v>1.87</v>
      </c>
      <c r="J55" s="14">
        <v>1.87</v>
      </c>
      <c r="K55" s="109">
        <f t="shared" si="3"/>
        <v>37.400000000000006</v>
      </c>
      <c r="L55" s="115"/>
    </row>
    <row r="56" spans="1:12" ht="24" customHeight="1">
      <c r="A56" s="114"/>
      <c r="B56" s="107">
        <f>'Tax Invoice'!D52</f>
        <v>20</v>
      </c>
      <c r="C56" s="10" t="s">
        <v>737</v>
      </c>
      <c r="D56" s="10" t="s">
        <v>737</v>
      </c>
      <c r="E56" s="118" t="s">
        <v>26</v>
      </c>
      <c r="F56" s="192"/>
      <c r="G56" s="193"/>
      <c r="H56" s="11" t="s">
        <v>738</v>
      </c>
      <c r="I56" s="14">
        <f t="shared" si="2"/>
        <v>1.87</v>
      </c>
      <c r="J56" s="14">
        <v>1.87</v>
      </c>
      <c r="K56" s="109">
        <f t="shared" si="3"/>
        <v>37.400000000000006</v>
      </c>
      <c r="L56" s="115"/>
    </row>
    <row r="57" spans="1:12" ht="24" customHeight="1">
      <c r="A57" s="114"/>
      <c r="B57" s="107">
        <f>'Tax Invoice'!D53</f>
        <v>20</v>
      </c>
      <c r="C57" s="10" t="s">
        <v>737</v>
      </c>
      <c r="D57" s="10" t="s">
        <v>737</v>
      </c>
      <c r="E57" s="118" t="s">
        <v>27</v>
      </c>
      <c r="F57" s="192"/>
      <c r="G57" s="193"/>
      <c r="H57" s="11" t="s">
        <v>738</v>
      </c>
      <c r="I57" s="14">
        <f t="shared" si="2"/>
        <v>1.87</v>
      </c>
      <c r="J57" s="14">
        <v>1.87</v>
      </c>
      <c r="K57" s="109">
        <f t="shared" si="3"/>
        <v>37.400000000000006</v>
      </c>
      <c r="L57" s="115"/>
    </row>
    <row r="58" spans="1:12" ht="24" customHeight="1">
      <c r="A58" s="114"/>
      <c r="B58" s="107">
        <f>'Tax Invoice'!D54</f>
        <v>20</v>
      </c>
      <c r="C58" s="10" t="s">
        <v>737</v>
      </c>
      <c r="D58" s="10" t="s">
        <v>737</v>
      </c>
      <c r="E58" s="118" t="s">
        <v>28</v>
      </c>
      <c r="F58" s="192"/>
      <c r="G58" s="193"/>
      <c r="H58" s="11" t="s">
        <v>738</v>
      </c>
      <c r="I58" s="14">
        <f t="shared" si="2"/>
        <v>1.87</v>
      </c>
      <c r="J58" s="14">
        <v>1.87</v>
      </c>
      <c r="K58" s="109">
        <f t="shared" si="3"/>
        <v>37.400000000000006</v>
      </c>
      <c r="L58" s="115"/>
    </row>
    <row r="59" spans="1:12" ht="24" customHeight="1">
      <c r="A59" s="114"/>
      <c r="B59" s="107">
        <f>'Tax Invoice'!D55</f>
        <v>20</v>
      </c>
      <c r="C59" s="10" t="s">
        <v>737</v>
      </c>
      <c r="D59" s="10" t="s">
        <v>737</v>
      </c>
      <c r="E59" s="118" t="s">
        <v>29</v>
      </c>
      <c r="F59" s="192"/>
      <c r="G59" s="193"/>
      <c r="H59" s="11" t="s">
        <v>738</v>
      </c>
      <c r="I59" s="14">
        <f t="shared" si="2"/>
        <v>1.87</v>
      </c>
      <c r="J59" s="14">
        <v>1.87</v>
      </c>
      <c r="K59" s="109">
        <f t="shared" si="3"/>
        <v>37.400000000000006</v>
      </c>
      <c r="L59" s="115"/>
    </row>
    <row r="60" spans="1:12" ht="36" customHeight="1">
      <c r="A60" s="114"/>
      <c r="B60" s="107">
        <f>'Tax Invoice'!D56</f>
        <v>10</v>
      </c>
      <c r="C60" s="10" t="s">
        <v>739</v>
      </c>
      <c r="D60" s="10" t="s">
        <v>739</v>
      </c>
      <c r="E60" s="118" t="s">
        <v>239</v>
      </c>
      <c r="F60" s="192" t="s">
        <v>25</v>
      </c>
      <c r="G60" s="193"/>
      <c r="H60" s="11" t="s">
        <v>740</v>
      </c>
      <c r="I60" s="14">
        <f t="shared" si="2"/>
        <v>4.8499999999999996</v>
      </c>
      <c r="J60" s="14">
        <v>4.8499999999999996</v>
      </c>
      <c r="K60" s="109">
        <f t="shared" si="3"/>
        <v>48.5</v>
      </c>
      <c r="L60" s="115"/>
    </row>
    <row r="61" spans="1:12" ht="36" customHeight="1">
      <c r="A61" s="114"/>
      <c r="B61" s="107">
        <f>'Tax Invoice'!D57</f>
        <v>10</v>
      </c>
      <c r="C61" s="10" t="s">
        <v>739</v>
      </c>
      <c r="D61" s="10" t="s">
        <v>739</v>
      </c>
      <c r="E61" s="118" t="s">
        <v>239</v>
      </c>
      <c r="F61" s="192" t="s">
        <v>26</v>
      </c>
      <c r="G61" s="193"/>
      <c r="H61" s="11" t="s">
        <v>740</v>
      </c>
      <c r="I61" s="14">
        <f t="shared" si="2"/>
        <v>4.8499999999999996</v>
      </c>
      <c r="J61" s="14">
        <v>4.8499999999999996</v>
      </c>
      <c r="K61" s="109">
        <f t="shared" si="3"/>
        <v>48.5</v>
      </c>
      <c r="L61" s="115"/>
    </row>
    <row r="62" spans="1:12" ht="36" customHeight="1">
      <c r="A62" s="114"/>
      <c r="B62" s="107">
        <f>'Tax Invoice'!D58</f>
        <v>10</v>
      </c>
      <c r="C62" s="10" t="s">
        <v>739</v>
      </c>
      <c r="D62" s="10" t="s">
        <v>739</v>
      </c>
      <c r="E62" s="118" t="s">
        <v>239</v>
      </c>
      <c r="F62" s="192" t="s">
        <v>27</v>
      </c>
      <c r="G62" s="193"/>
      <c r="H62" s="11" t="s">
        <v>740</v>
      </c>
      <c r="I62" s="14">
        <f t="shared" si="2"/>
        <v>4.8499999999999996</v>
      </c>
      <c r="J62" s="14">
        <v>4.8499999999999996</v>
      </c>
      <c r="K62" s="109">
        <f t="shared" si="3"/>
        <v>48.5</v>
      </c>
      <c r="L62" s="115"/>
    </row>
    <row r="63" spans="1:12" ht="24" customHeight="1">
      <c r="A63" s="114"/>
      <c r="B63" s="107">
        <f>'Tax Invoice'!D59</f>
        <v>50</v>
      </c>
      <c r="C63" s="10" t="s">
        <v>741</v>
      </c>
      <c r="D63" s="10" t="s">
        <v>741</v>
      </c>
      <c r="E63" s="118" t="s">
        <v>25</v>
      </c>
      <c r="F63" s="192"/>
      <c r="G63" s="193"/>
      <c r="H63" s="11" t="s">
        <v>742</v>
      </c>
      <c r="I63" s="14">
        <f t="shared" si="2"/>
        <v>1.17</v>
      </c>
      <c r="J63" s="14">
        <v>1.17</v>
      </c>
      <c r="K63" s="109">
        <f t="shared" si="3"/>
        <v>58.5</v>
      </c>
      <c r="L63" s="115"/>
    </row>
    <row r="64" spans="1:12" ht="24" customHeight="1">
      <c r="A64" s="114"/>
      <c r="B64" s="107">
        <f>'Tax Invoice'!D60</f>
        <v>50</v>
      </c>
      <c r="C64" s="10" t="s">
        <v>741</v>
      </c>
      <c r="D64" s="10" t="s">
        <v>741</v>
      </c>
      <c r="E64" s="118" t="s">
        <v>26</v>
      </c>
      <c r="F64" s="192"/>
      <c r="G64" s="193"/>
      <c r="H64" s="11" t="s">
        <v>742</v>
      </c>
      <c r="I64" s="14">
        <f t="shared" si="2"/>
        <v>1.17</v>
      </c>
      <c r="J64" s="14">
        <v>1.17</v>
      </c>
      <c r="K64" s="109">
        <f t="shared" si="3"/>
        <v>58.5</v>
      </c>
      <c r="L64" s="115"/>
    </row>
    <row r="65" spans="1:12" ht="24" customHeight="1">
      <c r="A65" s="114"/>
      <c r="B65" s="107">
        <f>'Tax Invoice'!D61</f>
        <v>20</v>
      </c>
      <c r="C65" s="10" t="s">
        <v>743</v>
      </c>
      <c r="D65" s="10" t="s">
        <v>743</v>
      </c>
      <c r="E65" s="118" t="s">
        <v>23</v>
      </c>
      <c r="F65" s="192"/>
      <c r="G65" s="193"/>
      <c r="H65" s="11" t="s">
        <v>744</v>
      </c>
      <c r="I65" s="14">
        <f t="shared" si="2"/>
        <v>1.39</v>
      </c>
      <c r="J65" s="14">
        <v>1.39</v>
      </c>
      <c r="K65" s="109">
        <f t="shared" si="3"/>
        <v>27.799999999999997</v>
      </c>
      <c r="L65" s="115"/>
    </row>
    <row r="66" spans="1:12" ht="24" customHeight="1">
      <c r="A66" s="114"/>
      <c r="B66" s="107">
        <f>'Tax Invoice'!D62</f>
        <v>20</v>
      </c>
      <c r="C66" s="10" t="s">
        <v>743</v>
      </c>
      <c r="D66" s="10" t="s">
        <v>743</v>
      </c>
      <c r="E66" s="118" t="s">
        <v>651</v>
      </c>
      <c r="F66" s="192"/>
      <c r="G66" s="193"/>
      <c r="H66" s="11" t="s">
        <v>744</v>
      </c>
      <c r="I66" s="14">
        <f t="shared" si="2"/>
        <v>1.39</v>
      </c>
      <c r="J66" s="14">
        <v>1.39</v>
      </c>
      <c r="K66" s="109">
        <f t="shared" si="3"/>
        <v>27.799999999999997</v>
      </c>
      <c r="L66" s="115"/>
    </row>
    <row r="67" spans="1:12" ht="24" customHeight="1">
      <c r="A67" s="114"/>
      <c r="B67" s="107">
        <f>'Tax Invoice'!D63</f>
        <v>20</v>
      </c>
      <c r="C67" s="10" t="s">
        <v>743</v>
      </c>
      <c r="D67" s="10" t="s">
        <v>743</v>
      </c>
      <c r="E67" s="118" t="s">
        <v>25</v>
      </c>
      <c r="F67" s="192"/>
      <c r="G67" s="193"/>
      <c r="H67" s="11" t="s">
        <v>744</v>
      </c>
      <c r="I67" s="14">
        <f t="shared" si="2"/>
        <v>1.39</v>
      </c>
      <c r="J67" s="14">
        <v>1.39</v>
      </c>
      <c r="K67" s="109">
        <f t="shared" si="3"/>
        <v>27.799999999999997</v>
      </c>
      <c r="L67" s="115"/>
    </row>
    <row r="68" spans="1:12" ht="24" customHeight="1">
      <c r="A68" s="114"/>
      <c r="B68" s="107">
        <f>'Tax Invoice'!D64</f>
        <v>20</v>
      </c>
      <c r="C68" s="10" t="s">
        <v>743</v>
      </c>
      <c r="D68" s="10" t="s">
        <v>743</v>
      </c>
      <c r="E68" s="118" t="s">
        <v>67</v>
      </c>
      <c r="F68" s="192"/>
      <c r="G68" s="193"/>
      <c r="H68" s="11" t="s">
        <v>744</v>
      </c>
      <c r="I68" s="14">
        <f t="shared" si="2"/>
        <v>1.39</v>
      </c>
      <c r="J68" s="14">
        <v>1.39</v>
      </c>
      <c r="K68" s="109">
        <f t="shared" si="3"/>
        <v>27.799999999999997</v>
      </c>
      <c r="L68" s="115"/>
    </row>
    <row r="69" spans="1:12" ht="24" customHeight="1">
      <c r="A69" s="114"/>
      <c r="B69" s="107">
        <f>'Tax Invoice'!D65</f>
        <v>20</v>
      </c>
      <c r="C69" s="10" t="s">
        <v>743</v>
      </c>
      <c r="D69" s="10" t="s">
        <v>743</v>
      </c>
      <c r="E69" s="118" t="s">
        <v>26</v>
      </c>
      <c r="F69" s="192"/>
      <c r="G69" s="193"/>
      <c r="H69" s="11" t="s">
        <v>744</v>
      </c>
      <c r="I69" s="14">
        <f t="shared" si="2"/>
        <v>1.39</v>
      </c>
      <c r="J69" s="14">
        <v>1.39</v>
      </c>
      <c r="K69" s="109">
        <f t="shared" si="3"/>
        <v>27.799999999999997</v>
      </c>
      <c r="L69" s="115"/>
    </row>
    <row r="70" spans="1:12" ht="24" customHeight="1">
      <c r="A70" s="114"/>
      <c r="B70" s="107">
        <f>'Tax Invoice'!D66</f>
        <v>20</v>
      </c>
      <c r="C70" s="10" t="s">
        <v>743</v>
      </c>
      <c r="D70" s="10" t="s">
        <v>743</v>
      </c>
      <c r="E70" s="118" t="s">
        <v>90</v>
      </c>
      <c r="F70" s="192"/>
      <c r="G70" s="193"/>
      <c r="H70" s="11" t="s">
        <v>744</v>
      </c>
      <c r="I70" s="14">
        <f t="shared" si="2"/>
        <v>1.39</v>
      </c>
      <c r="J70" s="14">
        <v>1.39</v>
      </c>
      <c r="K70" s="109">
        <f t="shared" si="3"/>
        <v>27.799999999999997</v>
      </c>
      <c r="L70" s="115"/>
    </row>
    <row r="71" spans="1:12" ht="24" customHeight="1">
      <c r="A71" s="114"/>
      <c r="B71" s="107">
        <f>'Tax Invoice'!D67</f>
        <v>20</v>
      </c>
      <c r="C71" s="10" t="s">
        <v>743</v>
      </c>
      <c r="D71" s="10" t="s">
        <v>743</v>
      </c>
      <c r="E71" s="118" t="s">
        <v>27</v>
      </c>
      <c r="F71" s="192"/>
      <c r="G71" s="193"/>
      <c r="H71" s="11" t="s">
        <v>744</v>
      </c>
      <c r="I71" s="14">
        <f t="shared" si="2"/>
        <v>1.39</v>
      </c>
      <c r="J71" s="14">
        <v>1.39</v>
      </c>
      <c r="K71" s="109">
        <f t="shared" si="3"/>
        <v>27.799999999999997</v>
      </c>
      <c r="L71" s="115"/>
    </row>
    <row r="72" spans="1:12" ht="24" customHeight="1">
      <c r="A72" s="114"/>
      <c r="B72" s="107">
        <f>'Tax Invoice'!D68</f>
        <v>20</v>
      </c>
      <c r="C72" s="10" t="s">
        <v>743</v>
      </c>
      <c r="D72" s="10" t="s">
        <v>743</v>
      </c>
      <c r="E72" s="118" t="s">
        <v>28</v>
      </c>
      <c r="F72" s="192"/>
      <c r="G72" s="193"/>
      <c r="H72" s="11" t="s">
        <v>744</v>
      </c>
      <c r="I72" s="14">
        <f t="shared" si="2"/>
        <v>1.39</v>
      </c>
      <c r="J72" s="14">
        <v>1.39</v>
      </c>
      <c r="K72" s="109">
        <f t="shared" si="3"/>
        <v>27.799999999999997</v>
      </c>
      <c r="L72" s="115"/>
    </row>
    <row r="73" spans="1:12" ht="24" customHeight="1">
      <c r="A73" s="114"/>
      <c r="B73" s="107">
        <f>'Tax Invoice'!D69</f>
        <v>20</v>
      </c>
      <c r="C73" s="10" t="s">
        <v>745</v>
      </c>
      <c r="D73" s="10" t="s">
        <v>745</v>
      </c>
      <c r="E73" s="118" t="s">
        <v>23</v>
      </c>
      <c r="F73" s="192"/>
      <c r="G73" s="193"/>
      <c r="H73" s="11" t="s">
        <v>746</v>
      </c>
      <c r="I73" s="14">
        <f t="shared" si="2"/>
        <v>1.87</v>
      </c>
      <c r="J73" s="14">
        <v>1.87</v>
      </c>
      <c r="K73" s="109">
        <f t="shared" si="3"/>
        <v>37.400000000000006</v>
      </c>
      <c r="L73" s="115"/>
    </row>
    <row r="74" spans="1:12" ht="24" customHeight="1">
      <c r="A74" s="114"/>
      <c r="B74" s="107">
        <f>'Tax Invoice'!D70</f>
        <v>20</v>
      </c>
      <c r="C74" s="10" t="s">
        <v>745</v>
      </c>
      <c r="D74" s="10" t="s">
        <v>745</v>
      </c>
      <c r="E74" s="118" t="s">
        <v>25</v>
      </c>
      <c r="F74" s="192"/>
      <c r="G74" s="193"/>
      <c r="H74" s="11" t="s">
        <v>746</v>
      </c>
      <c r="I74" s="14">
        <f t="shared" si="2"/>
        <v>1.87</v>
      </c>
      <c r="J74" s="14">
        <v>1.87</v>
      </c>
      <c r="K74" s="109">
        <f t="shared" si="3"/>
        <v>37.400000000000006</v>
      </c>
      <c r="L74" s="115"/>
    </row>
    <row r="75" spans="1:12" ht="24" customHeight="1">
      <c r="A75" s="114"/>
      <c r="B75" s="107">
        <f>'Tax Invoice'!D71</f>
        <v>20</v>
      </c>
      <c r="C75" s="10" t="s">
        <v>745</v>
      </c>
      <c r="D75" s="10" t="s">
        <v>745</v>
      </c>
      <c r="E75" s="118" t="s">
        <v>26</v>
      </c>
      <c r="F75" s="192"/>
      <c r="G75" s="193"/>
      <c r="H75" s="11" t="s">
        <v>746</v>
      </c>
      <c r="I75" s="14">
        <f t="shared" si="2"/>
        <v>1.87</v>
      </c>
      <c r="J75" s="14">
        <v>1.87</v>
      </c>
      <c r="K75" s="109">
        <f t="shared" si="3"/>
        <v>37.400000000000006</v>
      </c>
      <c r="L75" s="115"/>
    </row>
    <row r="76" spans="1:12" ht="24" customHeight="1">
      <c r="A76" s="114"/>
      <c r="B76" s="107">
        <f>'Tax Invoice'!D72</f>
        <v>20</v>
      </c>
      <c r="C76" s="10" t="s">
        <v>745</v>
      </c>
      <c r="D76" s="10" t="s">
        <v>745</v>
      </c>
      <c r="E76" s="118" t="s">
        <v>27</v>
      </c>
      <c r="F76" s="192"/>
      <c r="G76" s="193"/>
      <c r="H76" s="11" t="s">
        <v>746</v>
      </c>
      <c r="I76" s="14">
        <f t="shared" si="2"/>
        <v>1.87</v>
      </c>
      <c r="J76" s="14">
        <v>1.87</v>
      </c>
      <c r="K76" s="109">
        <f t="shared" si="3"/>
        <v>37.400000000000006</v>
      </c>
      <c r="L76" s="115"/>
    </row>
    <row r="77" spans="1:12" ht="12.75" customHeight="1">
      <c r="A77" s="114"/>
      <c r="B77" s="107">
        <f>'Tax Invoice'!D73</f>
        <v>40</v>
      </c>
      <c r="C77" s="10" t="s">
        <v>747</v>
      </c>
      <c r="D77" s="10" t="s">
        <v>747</v>
      </c>
      <c r="E77" s="118" t="s">
        <v>748</v>
      </c>
      <c r="F77" s="192"/>
      <c r="G77" s="193"/>
      <c r="H77" s="11" t="s">
        <v>749</v>
      </c>
      <c r="I77" s="14">
        <f t="shared" si="2"/>
        <v>1.19</v>
      </c>
      <c r="J77" s="14">
        <v>1.19</v>
      </c>
      <c r="K77" s="109">
        <f t="shared" si="3"/>
        <v>47.599999999999994</v>
      </c>
      <c r="L77" s="115"/>
    </row>
    <row r="78" spans="1:12" ht="12.75" customHeight="1">
      <c r="A78" s="114"/>
      <c r="B78" s="107">
        <f>'Tax Invoice'!D74</f>
        <v>50</v>
      </c>
      <c r="C78" s="10" t="s">
        <v>747</v>
      </c>
      <c r="D78" s="10" t="s">
        <v>747</v>
      </c>
      <c r="E78" s="118" t="s">
        <v>23</v>
      </c>
      <c r="F78" s="192"/>
      <c r="G78" s="193"/>
      <c r="H78" s="11" t="s">
        <v>749</v>
      </c>
      <c r="I78" s="14">
        <f t="shared" si="2"/>
        <v>1.19</v>
      </c>
      <c r="J78" s="14">
        <v>1.19</v>
      </c>
      <c r="K78" s="109">
        <f t="shared" si="3"/>
        <v>59.5</v>
      </c>
      <c r="L78" s="115"/>
    </row>
    <row r="79" spans="1:12" ht="12.75" customHeight="1">
      <c r="A79" s="114"/>
      <c r="B79" s="107">
        <f>'Tax Invoice'!D75</f>
        <v>50</v>
      </c>
      <c r="C79" s="10" t="s">
        <v>747</v>
      </c>
      <c r="D79" s="10" t="s">
        <v>747</v>
      </c>
      <c r="E79" s="118" t="s">
        <v>651</v>
      </c>
      <c r="F79" s="192"/>
      <c r="G79" s="193"/>
      <c r="H79" s="11" t="s">
        <v>749</v>
      </c>
      <c r="I79" s="14">
        <f t="shared" si="2"/>
        <v>1.19</v>
      </c>
      <c r="J79" s="14">
        <v>1.19</v>
      </c>
      <c r="K79" s="109">
        <f t="shared" si="3"/>
        <v>59.5</v>
      </c>
      <c r="L79" s="115"/>
    </row>
    <row r="80" spans="1:12" ht="12.75" customHeight="1">
      <c r="A80" s="114"/>
      <c r="B80" s="107">
        <f>'Tax Invoice'!D76</f>
        <v>100</v>
      </c>
      <c r="C80" s="10" t="s">
        <v>750</v>
      </c>
      <c r="D80" s="10" t="s">
        <v>750</v>
      </c>
      <c r="E80" s="118" t="s">
        <v>26</v>
      </c>
      <c r="F80" s="192"/>
      <c r="G80" s="193"/>
      <c r="H80" s="11" t="s">
        <v>751</v>
      </c>
      <c r="I80" s="14">
        <f t="shared" si="2"/>
        <v>0.99</v>
      </c>
      <c r="J80" s="14">
        <v>0.99</v>
      </c>
      <c r="K80" s="109">
        <f t="shared" si="3"/>
        <v>99</v>
      </c>
      <c r="L80" s="115"/>
    </row>
    <row r="81" spans="1:12" ht="12.75" customHeight="1">
      <c r="A81" s="114"/>
      <c r="B81" s="107">
        <f>'Tax Invoice'!D77</f>
        <v>50</v>
      </c>
      <c r="C81" s="10" t="s">
        <v>752</v>
      </c>
      <c r="D81" s="10" t="s">
        <v>752</v>
      </c>
      <c r="E81" s="118" t="s">
        <v>23</v>
      </c>
      <c r="F81" s="192"/>
      <c r="G81" s="193"/>
      <c r="H81" s="11" t="s">
        <v>753</v>
      </c>
      <c r="I81" s="14">
        <f t="shared" si="2"/>
        <v>1.04</v>
      </c>
      <c r="J81" s="14">
        <v>1.04</v>
      </c>
      <c r="K81" s="109">
        <f t="shared" si="3"/>
        <v>52</v>
      </c>
      <c r="L81" s="115"/>
    </row>
    <row r="82" spans="1:12" ht="12.75" customHeight="1">
      <c r="A82" s="114"/>
      <c r="B82" s="107">
        <f>'Tax Invoice'!D78</f>
        <v>50</v>
      </c>
      <c r="C82" s="10" t="s">
        <v>752</v>
      </c>
      <c r="D82" s="10" t="s">
        <v>752</v>
      </c>
      <c r="E82" s="118" t="s">
        <v>25</v>
      </c>
      <c r="F82" s="192"/>
      <c r="G82" s="193"/>
      <c r="H82" s="11" t="s">
        <v>753</v>
      </c>
      <c r="I82" s="14">
        <f t="shared" si="2"/>
        <v>1.04</v>
      </c>
      <c r="J82" s="14">
        <v>1.04</v>
      </c>
      <c r="K82" s="109">
        <f t="shared" si="3"/>
        <v>52</v>
      </c>
      <c r="L82" s="115"/>
    </row>
    <row r="83" spans="1:12" ht="12.75" customHeight="1">
      <c r="A83" s="114"/>
      <c r="B83" s="107">
        <f>'Tax Invoice'!D79</f>
        <v>50</v>
      </c>
      <c r="C83" s="10" t="s">
        <v>752</v>
      </c>
      <c r="D83" s="10" t="s">
        <v>752</v>
      </c>
      <c r="E83" s="118" t="s">
        <v>26</v>
      </c>
      <c r="F83" s="192"/>
      <c r="G83" s="193"/>
      <c r="H83" s="11" t="s">
        <v>753</v>
      </c>
      <c r="I83" s="14">
        <f t="shared" si="2"/>
        <v>1.04</v>
      </c>
      <c r="J83" s="14">
        <v>1.04</v>
      </c>
      <c r="K83" s="109">
        <f t="shared" si="3"/>
        <v>52</v>
      </c>
      <c r="L83" s="115"/>
    </row>
    <row r="84" spans="1:12" ht="12.75" customHeight="1">
      <c r="A84" s="114"/>
      <c r="B84" s="107">
        <f>'Tax Invoice'!D80</f>
        <v>50</v>
      </c>
      <c r="C84" s="10" t="s">
        <v>752</v>
      </c>
      <c r="D84" s="10" t="s">
        <v>752</v>
      </c>
      <c r="E84" s="118" t="s">
        <v>27</v>
      </c>
      <c r="F84" s="192"/>
      <c r="G84" s="193"/>
      <c r="H84" s="11" t="s">
        <v>753</v>
      </c>
      <c r="I84" s="14">
        <f t="shared" si="2"/>
        <v>1.04</v>
      </c>
      <c r="J84" s="14">
        <v>1.04</v>
      </c>
      <c r="K84" s="109">
        <f t="shared" si="3"/>
        <v>52</v>
      </c>
      <c r="L84" s="115"/>
    </row>
    <row r="85" spans="1:12" ht="12.75" customHeight="1">
      <c r="A85" s="114"/>
      <c r="B85" s="107">
        <f>'Tax Invoice'!D81</f>
        <v>100</v>
      </c>
      <c r="C85" s="10" t="s">
        <v>754</v>
      </c>
      <c r="D85" s="10" t="s">
        <v>754</v>
      </c>
      <c r="E85" s="118" t="s">
        <v>23</v>
      </c>
      <c r="F85" s="192"/>
      <c r="G85" s="193"/>
      <c r="H85" s="11" t="s">
        <v>755</v>
      </c>
      <c r="I85" s="14">
        <f t="shared" si="2"/>
        <v>0.99</v>
      </c>
      <c r="J85" s="14">
        <v>0.99</v>
      </c>
      <c r="K85" s="109">
        <f t="shared" si="3"/>
        <v>99</v>
      </c>
      <c r="L85" s="115"/>
    </row>
    <row r="86" spans="1:12" ht="12.75" customHeight="1">
      <c r="A86" s="114"/>
      <c r="B86" s="107">
        <f>'Tax Invoice'!D82</f>
        <v>100</v>
      </c>
      <c r="C86" s="10" t="s">
        <v>754</v>
      </c>
      <c r="D86" s="10" t="s">
        <v>754</v>
      </c>
      <c r="E86" s="118" t="s">
        <v>26</v>
      </c>
      <c r="F86" s="192"/>
      <c r="G86" s="193"/>
      <c r="H86" s="11" t="s">
        <v>755</v>
      </c>
      <c r="I86" s="14">
        <f t="shared" ref="I86:I109" si="4">ROUNDUP(J86*$N$1,2)</f>
        <v>0.99</v>
      </c>
      <c r="J86" s="14">
        <v>0.99</v>
      </c>
      <c r="K86" s="109">
        <f t="shared" ref="K86:K110" si="5">I86*B86</f>
        <v>99</v>
      </c>
      <c r="L86" s="115"/>
    </row>
    <row r="87" spans="1:12" ht="24" customHeight="1">
      <c r="A87" s="114"/>
      <c r="B87" s="107">
        <f>'Tax Invoice'!D83</f>
        <v>20</v>
      </c>
      <c r="C87" s="10" t="s">
        <v>756</v>
      </c>
      <c r="D87" s="10" t="s">
        <v>756</v>
      </c>
      <c r="E87" s="118" t="s">
        <v>23</v>
      </c>
      <c r="F87" s="192"/>
      <c r="G87" s="193"/>
      <c r="H87" s="11" t="s">
        <v>757</v>
      </c>
      <c r="I87" s="14">
        <f t="shared" si="4"/>
        <v>1.34</v>
      </c>
      <c r="J87" s="14">
        <v>1.34</v>
      </c>
      <c r="K87" s="109">
        <f t="shared" si="5"/>
        <v>26.8</v>
      </c>
      <c r="L87" s="115"/>
    </row>
    <row r="88" spans="1:12" ht="24" customHeight="1">
      <c r="A88" s="114"/>
      <c r="B88" s="107">
        <f>'Tax Invoice'!D84</f>
        <v>20</v>
      </c>
      <c r="C88" s="10" t="s">
        <v>756</v>
      </c>
      <c r="D88" s="10" t="s">
        <v>756</v>
      </c>
      <c r="E88" s="118" t="s">
        <v>25</v>
      </c>
      <c r="F88" s="192"/>
      <c r="G88" s="193"/>
      <c r="H88" s="11" t="s">
        <v>757</v>
      </c>
      <c r="I88" s="14">
        <f t="shared" si="4"/>
        <v>1.34</v>
      </c>
      <c r="J88" s="14">
        <v>1.34</v>
      </c>
      <c r="K88" s="109">
        <f t="shared" si="5"/>
        <v>26.8</v>
      </c>
      <c r="L88" s="115"/>
    </row>
    <row r="89" spans="1:12" ht="24" customHeight="1">
      <c r="A89" s="114"/>
      <c r="B89" s="107">
        <f>'Tax Invoice'!D85</f>
        <v>20</v>
      </c>
      <c r="C89" s="10" t="s">
        <v>756</v>
      </c>
      <c r="D89" s="10" t="s">
        <v>756</v>
      </c>
      <c r="E89" s="118" t="s">
        <v>26</v>
      </c>
      <c r="F89" s="192"/>
      <c r="G89" s="193"/>
      <c r="H89" s="11" t="s">
        <v>757</v>
      </c>
      <c r="I89" s="14">
        <f t="shared" si="4"/>
        <v>1.34</v>
      </c>
      <c r="J89" s="14">
        <v>1.34</v>
      </c>
      <c r="K89" s="109">
        <f t="shared" si="5"/>
        <v>26.8</v>
      </c>
      <c r="L89" s="115"/>
    </row>
    <row r="90" spans="1:12" ht="24" customHeight="1">
      <c r="A90" s="114"/>
      <c r="B90" s="107">
        <f>'Tax Invoice'!D86</f>
        <v>20</v>
      </c>
      <c r="C90" s="10" t="s">
        <v>756</v>
      </c>
      <c r="D90" s="10" t="s">
        <v>756</v>
      </c>
      <c r="E90" s="118" t="s">
        <v>27</v>
      </c>
      <c r="F90" s="192"/>
      <c r="G90" s="193"/>
      <c r="H90" s="11" t="s">
        <v>757</v>
      </c>
      <c r="I90" s="14">
        <f t="shared" si="4"/>
        <v>1.34</v>
      </c>
      <c r="J90" s="14">
        <v>1.34</v>
      </c>
      <c r="K90" s="109">
        <f t="shared" si="5"/>
        <v>26.8</v>
      </c>
      <c r="L90" s="115"/>
    </row>
    <row r="91" spans="1:12" ht="24" customHeight="1">
      <c r="A91" s="114"/>
      <c r="B91" s="107">
        <f>'Tax Invoice'!D87</f>
        <v>20</v>
      </c>
      <c r="C91" s="10" t="s">
        <v>756</v>
      </c>
      <c r="D91" s="10" t="s">
        <v>756</v>
      </c>
      <c r="E91" s="118" t="s">
        <v>28</v>
      </c>
      <c r="F91" s="192"/>
      <c r="G91" s="193"/>
      <c r="H91" s="11" t="s">
        <v>757</v>
      </c>
      <c r="I91" s="14">
        <f t="shared" si="4"/>
        <v>1.34</v>
      </c>
      <c r="J91" s="14">
        <v>1.34</v>
      </c>
      <c r="K91" s="109">
        <f t="shared" si="5"/>
        <v>26.8</v>
      </c>
      <c r="L91" s="115"/>
    </row>
    <row r="92" spans="1:12" ht="24" customHeight="1">
      <c r="A92" s="114"/>
      <c r="B92" s="107">
        <f>'Tax Invoice'!D88</f>
        <v>20</v>
      </c>
      <c r="C92" s="10" t="s">
        <v>756</v>
      </c>
      <c r="D92" s="10" t="s">
        <v>756</v>
      </c>
      <c r="E92" s="118" t="s">
        <v>29</v>
      </c>
      <c r="F92" s="192"/>
      <c r="G92" s="193"/>
      <c r="H92" s="11" t="s">
        <v>757</v>
      </c>
      <c r="I92" s="14">
        <f t="shared" si="4"/>
        <v>1.34</v>
      </c>
      <c r="J92" s="14">
        <v>1.34</v>
      </c>
      <c r="K92" s="109">
        <f t="shared" si="5"/>
        <v>26.8</v>
      </c>
      <c r="L92" s="115"/>
    </row>
    <row r="93" spans="1:12" ht="24" customHeight="1">
      <c r="A93" s="114"/>
      <c r="B93" s="107">
        <f>'Tax Invoice'!D89</f>
        <v>50</v>
      </c>
      <c r="C93" s="10" t="s">
        <v>758</v>
      </c>
      <c r="D93" s="10" t="s">
        <v>758</v>
      </c>
      <c r="E93" s="118" t="s">
        <v>25</v>
      </c>
      <c r="F93" s="192" t="s">
        <v>107</v>
      </c>
      <c r="G93" s="193"/>
      <c r="H93" s="11" t="s">
        <v>759</v>
      </c>
      <c r="I93" s="14">
        <f t="shared" si="4"/>
        <v>1.24</v>
      </c>
      <c r="J93" s="14">
        <v>1.24</v>
      </c>
      <c r="K93" s="109">
        <f t="shared" si="5"/>
        <v>62</v>
      </c>
      <c r="L93" s="115"/>
    </row>
    <row r="94" spans="1:12" ht="24" customHeight="1">
      <c r="A94" s="114"/>
      <c r="B94" s="107">
        <f>'Tax Invoice'!D90</f>
        <v>50</v>
      </c>
      <c r="C94" s="10" t="s">
        <v>758</v>
      </c>
      <c r="D94" s="10" t="s">
        <v>758</v>
      </c>
      <c r="E94" s="118" t="s">
        <v>29</v>
      </c>
      <c r="F94" s="192" t="s">
        <v>107</v>
      </c>
      <c r="G94" s="193"/>
      <c r="H94" s="11" t="s">
        <v>759</v>
      </c>
      <c r="I94" s="14">
        <f t="shared" si="4"/>
        <v>1.24</v>
      </c>
      <c r="J94" s="14">
        <v>1.24</v>
      </c>
      <c r="K94" s="109">
        <f t="shared" si="5"/>
        <v>62</v>
      </c>
      <c r="L94" s="115"/>
    </row>
    <row r="95" spans="1:12" ht="24" customHeight="1">
      <c r="A95" s="114"/>
      <c r="B95" s="107">
        <f>'Tax Invoice'!D91</f>
        <v>10</v>
      </c>
      <c r="C95" s="10" t="s">
        <v>760</v>
      </c>
      <c r="D95" s="10" t="s">
        <v>760</v>
      </c>
      <c r="E95" s="118" t="s">
        <v>239</v>
      </c>
      <c r="F95" s="192" t="s">
        <v>25</v>
      </c>
      <c r="G95" s="193"/>
      <c r="H95" s="11" t="s">
        <v>761</v>
      </c>
      <c r="I95" s="14">
        <f t="shared" si="4"/>
        <v>2.19</v>
      </c>
      <c r="J95" s="14">
        <v>2.19</v>
      </c>
      <c r="K95" s="109">
        <f t="shared" si="5"/>
        <v>21.9</v>
      </c>
      <c r="L95" s="115"/>
    </row>
    <row r="96" spans="1:12" ht="24" customHeight="1">
      <c r="A96" s="114"/>
      <c r="B96" s="107">
        <f>'Tax Invoice'!D92</f>
        <v>10</v>
      </c>
      <c r="C96" s="10" t="s">
        <v>760</v>
      </c>
      <c r="D96" s="10" t="s">
        <v>760</v>
      </c>
      <c r="E96" s="118" t="s">
        <v>239</v>
      </c>
      <c r="F96" s="192" t="s">
        <v>26</v>
      </c>
      <c r="G96" s="193"/>
      <c r="H96" s="11" t="s">
        <v>761</v>
      </c>
      <c r="I96" s="14">
        <f t="shared" si="4"/>
        <v>2.19</v>
      </c>
      <c r="J96" s="14">
        <v>2.19</v>
      </c>
      <c r="K96" s="109">
        <f t="shared" si="5"/>
        <v>21.9</v>
      </c>
      <c r="L96" s="115"/>
    </row>
    <row r="97" spans="1:12" ht="24" customHeight="1">
      <c r="A97" s="114"/>
      <c r="B97" s="107">
        <f>'Tax Invoice'!D93</f>
        <v>10</v>
      </c>
      <c r="C97" s="10" t="s">
        <v>760</v>
      </c>
      <c r="D97" s="10" t="s">
        <v>760</v>
      </c>
      <c r="E97" s="118" t="s">
        <v>239</v>
      </c>
      <c r="F97" s="192" t="s">
        <v>27</v>
      </c>
      <c r="G97" s="193"/>
      <c r="H97" s="11" t="s">
        <v>761</v>
      </c>
      <c r="I97" s="14">
        <f t="shared" si="4"/>
        <v>2.19</v>
      </c>
      <c r="J97" s="14">
        <v>2.19</v>
      </c>
      <c r="K97" s="109">
        <f t="shared" si="5"/>
        <v>21.9</v>
      </c>
      <c r="L97" s="115"/>
    </row>
    <row r="98" spans="1:12" ht="24" customHeight="1">
      <c r="A98" s="114"/>
      <c r="B98" s="107">
        <f>'Tax Invoice'!D94</f>
        <v>20</v>
      </c>
      <c r="C98" s="10" t="s">
        <v>762</v>
      </c>
      <c r="D98" s="10" t="s">
        <v>762</v>
      </c>
      <c r="E98" s="118" t="s">
        <v>269</v>
      </c>
      <c r="F98" s="192"/>
      <c r="G98" s="193"/>
      <c r="H98" s="11" t="s">
        <v>763</v>
      </c>
      <c r="I98" s="14">
        <f t="shared" si="4"/>
        <v>1.1200000000000001</v>
      </c>
      <c r="J98" s="14">
        <v>1.1200000000000001</v>
      </c>
      <c r="K98" s="109">
        <f t="shared" si="5"/>
        <v>22.400000000000002</v>
      </c>
      <c r="L98" s="115"/>
    </row>
    <row r="99" spans="1:12" ht="12.75" customHeight="1">
      <c r="A99" s="114"/>
      <c r="B99" s="107">
        <f>'Tax Invoice'!D95</f>
        <v>20</v>
      </c>
      <c r="C99" s="10" t="s">
        <v>764</v>
      </c>
      <c r="D99" s="10" t="s">
        <v>764</v>
      </c>
      <c r="E99" s="118" t="s">
        <v>25</v>
      </c>
      <c r="F99" s="192"/>
      <c r="G99" s="193"/>
      <c r="H99" s="11" t="s">
        <v>765</v>
      </c>
      <c r="I99" s="14">
        <f t="shared" si="4"/>
        <v>2.79</v>
      </c>
      <c r="J99" s="14">
        <v>2.79</v>
      </c>
      <c r="K99" s="109">
        <f t="shared" si="5"/>
        <v>55.8</v>
      </c>
      <c r="L99" s="115"/>
    </row>
    <row r="100" spans="1:12" ht="12.75" customHeight="1">
      <c r="A100" s="114"/>
      <c r="B100" s="107">
        <f>'Tax Invoice'!D96</f>
        <v>20</v>
      </c>
      <c r="C100" s="10" t="s">
        <v>764</v>
      </c>
      <c r="D100" s="10" t="s">
        <v>764</v>
      </c>
      <c r="E100" s="118" t="s">
        <v>26</v>
      </c>
      <c r="F100" s="192"/>
      <c r="G100" s="193"/>
      <c r="H100" s="11" t="s">
        <v>765</v>
      </c>
      <c r="I100" s="14">
        <f t="shared" si="4"/>
        <v>2.79</v>
      </c>
      <c r="J100" s="14">
        <v>2.79</v>
      </c>
      <c r="K100" s="109">
        <f t="shared" si="5"/>
        <v>55.8</v>
      </c>
      <c r="L100" s="115"/>
    </row>
    <row r="101" spans="1:12" ht="12.75" customHeight="1">
      <c r="A101" s="114"/>
      <c r="B101" s="107">
        <f>'Tax Invoice'!D97</f>
        <v>20</v>
      </c>
      <c r="C101" s="10" t="s">
        <v>764</v>
      </c>
      <c r="D101" s="10" t="s">
        <v>764</v>
      </c>
      <c r="E101" s="118" t="s">
        <v>27</v>
      </c>
      <c r="F101" s="192"/>
      <c r="G101" s="193"/>
      <c r="H101" s="11" t="s">
        <v>765</v>
      </c>
      <c r="I101" s="14">
        <f t="shared" si="4"/>
        <v>2.79</v>
      </c>
      <c r="J101" s="14">
        <v>2.79</v>
      </c>
      <c r="K101" s="109">
        <f t="shared" si="5"/>
        <v>55.8</v>
      </c>
      <c r="L101" s="115"/>
    </row>
    <row r="102" spans="1:12" ht="12.75" customHeight="1">
      <c r="A102" s="114"/>
      <c r="B102" s="107">
        <f>'Tax Invoice'!D98</f>
        <v>20</v>
      </c>
      <c r="C102" s="10" t="s">
        <v>764</v>
      </c>
      <c r="D102" s="10" t="s">
        <v>764</v>
      </c>
      <c r="E102" s="118" t="s">
        <v>28</v>
      </c>
      <c r="F102" s="192"/>
      <c r="G102" s="193"/>
      <c r="H102" s="11" t="s">
        <v>765</v>
      </c>
      <c r="I102" s="14">
        <f t="shared" si="4"/>
        <v>2.79</v>
      </c>
      <c r="J102" s="14">
        <v>2.79</v>
      </c>
      <c r="K102" s="109">
        <f t="shared" si="5"/>
        <v>55.8</v>
      </c>
      <c r="L102" s="115"/>
    </row>
    <row r="103" spans="1:12" ht="12.75" customHeight="1">
      <c r="A103" s="114"/>
      <c r="B103" s="107">
        <f>'Tax Invoice'!D99</f>
        <v>20</v>
      </c>
      <c r="C103" s="10" t="s">
        <v>764</v>
      </c>
      <c r="D103" s="10" t="s">
        <v>764</v>
      </c>
      <c r="E103" s="118" t="s">
        <v>29</v>
      </c>
      <c r="F103" s="192"/>
      <c r="G103" s="193"/>
      <c r="H103" s="11" t="s">
        <v>765</v>
      </c>
      <c r="I103" s="14">
        <f t="shared" si="4"/>
        <v>2.79</v>
      </c>
      <c r="J103" s="14">
        <v>2.79</v>
      </c>
      <c r="K103" s="109">
        <f t="shared" si="5"/>
        <v>55.8</v>
      </c>
      <c r="L103" s="115"/>
    </row>
    <row r="104" spans="1:12" ht="12.75" customHeight="1">
      <c r="A104" s="114"/>
      <c r="B104" s="107">
        <f>'Tax Invoice'!D100</f>
        <v>20</v>
      </c>
      <c r="C104" s="10" t="s">
        <v>766</v>
      </c>
      <c r="D104" s="10" t="s">
        <v>766</v>
      </c>
      <c r="E104" s="118" t="s">
        <v>25</v>
      </c>
      <c r="F104" s="192"/>
      <c r="G104" s="193"/>
      <c r="H104" s="11" t="s">
        <v>767</v>
      </c>
      <c r="I104" s="14">
        <f t="shared" si="4"/>
        <v>2.39</v>
      </c>
      <c r="J104" s="14">
        <v>2.39</v>
      </c>
      <c r="K104" s="109">
        <f t="shared" si="5"/>
        <v>47.800000000000004</v>
      </c>
      <c r="L104" s="115"/>
    </row>
    <row r="105" spans="1:12" ht="12.75" customHeight="1">
      <c r="A105" s="114"/>
      <c r="B105" s="107">
        <f>'Tax Invoice'!D101</f>
        <v>20</v>
      </c>
      <c r="C105" s="10" t="s">
        <v>766</v>
      </c>
      <c r="D105" s="10" t="s">
        <v>766</v>
      </c>
      <c r="E105" s="118" t="s">
        <v>26</v>
      </c>
      <c r="F105" s="192"/>
      <c r="G105" s="193"/>
      <c r="H105" s="11" t="s">
        <v>767</v>
      </c>
      <c r="I105" s="14">
        <f t="shared" si="4"/>
        <v>2.39</v>
      </c>
      <c r="J105" s="14">
        <v>2.39</v>
      </c>
      <c r="K105" s="109">
        <f t="shared" si="5"/>
        <v>47.800000000000004</v>
      </c>
      <c r="L105" s="115"/>
    </row>
    <row r="106" spans="1:12" ht="12.75" customHeight="1">
      <c r="A106" s="114"/>
      <c r="B106" s="107">
        <f>'Tax Invoice'!D102</f>
        <v>20</v>
      </c>
      <c r="C106" s="10" t="s">
        <v>766</v>
      </c>
      <c r="D106" s="10" t="s">
        <v>766</v>
      </c>
      <c r="E106" s="118" t="s">
        <v>27</v>
      </c>
      <c r="F106" s="192"/>
      <c r="G106" s="193"/>
      <c r="H106" s="11" t="s">
        <v>767</v>
      </c>
      <c r="I106" s="14">
        <f t="shared" si="4"/>
        <v>2.39</v>
      </c>
      <c r="J106" s="14">
        <v>2.39</v>
      </c>
      <c r="K106" s="109">
        <f t="shared" si="5"/>
        <v>47.800000000000004</v>
      </c>
      <c r="L106" s="115"/>
    </row>
    <row r="107" spans="1:12" ht="12.75" customHeight="1">
      <c r="A107" s="114"/>
      <c r="B107" s="107">
        <f>'Tax Invoice'!D103</f>
        <v>20</v>
      </c>
      <c r="C107" s="10" t="s">
        <v>768</v>
      </c>
      <c r="D107" s="10" t="s">
        <v>768</v>
      </c>
      <c r="E107" s="118" t="s">
        <v>23</v>
      </c>
      <c r="F107" s="192"/>
      <c r="G107" s="193"/>
      <c r="H107" s="11" t="s">
        <v>769</v>
      </c>
      <c r="I107" s="14">
        <f t="shared" si="4"/>
        <v>2.4900000000000002</v>
      </c>
      <c r="J107" s="14">
        <v>2.4900000000000002</v>
      </c>
      <c r="K107" s="109">
        <f t="shared" si="5"/>
        <v>49.800000000000004</v>
      </c>
      <c r="L107" s="115"/>
    </row>
    <row r="108" spans="1:12" ht="12.75" customHeight="1">
      <c r="A108" s="114"/>
      <c r="B108" s="107">
        <f>'Tax Invoice'!D104</f>
        <v>20</v>
      </c>
      <c r="C108" s="10" t="s">
        <v>768</v>
      </c>
      <c r="D108" s="10" t="s">
        <v>768</v>
      </c>
      <c r="E108" s="118" t="s">
        <v>25</v>
      </c>
      <c r="F108" s="192"/>
      <c r="G108" s="193"/>
      <c r="H108" s="11" t="s">
        <v>769</v>
      </c>
      <c r="I108" s="14">
        <f t="shared" si="4"/>
        <v>2.4900000000000002</v>
      </c>
      <c r="J108" s="14">
        <v>2.4900000000000002</v>
      </c>
      <c r="K108" s="109">
        <f t="shared" si="5"/>
        <v>49.800000000000004</v>
      </c>
      <c r="L108" s="115"/>
    </row>
    <row r="109" spans="1:12" ht="12.75" customHeight="1">
      <c r="A109" s="114"/>
      <c r="B109" s="108">
        <f>'Tax Invoice'!D105</f>
        <v>20</v>
      </c>
      <c r="C109" s="12" t="s">
        <v>768</v>
      </c>
      <c r="D109" s="12" t="s">
        <v>768</v>
      </c>
      <c r="E109" s="119" t="s">
        <v>26</v>
      </c>
      <c r="F109" s="188"/>
      <c r="G109" s="189"/>
      <c r="H109" s="13" t="s">
        <v>769</v>
      </c>
      <c r="I109" s="15">
        <f t="shared" si="4"/>
        <v>2.4900000000000002</v>
      </c>
      <c r="J109" s="15">
        <v>2.4900000000000002</v>
      </c>
      <c r="K109" s="110">
        <f t="shared" si="5"/>
        <v>49.800000000000004</v>
      </c>
      <c r="L109" s="115"/>
    </row>
    <row r="110" spans="1:12" s="2" customFormat="1" ht="15.75" customHeight="1" thickBot="1">
      <c r="A110" s="114"/>
      <c r="B110" s="134">
        <f>SUM(B22:B109)</f>
        <v>2549</v>
      </c>
      <c r="C110" s="137"/>
      <c r="D110" s="135"/>
      <c r="E110" s="135"/>
      <c r="F110" s="194"/>
      <c r="G110" s="195"/>
      <c r="H110" s="133" t="s">
        <v>776</v>
      </c>
      <c r="I110" s="132">
        <v>0.5</v>
      </c>
      <c r="J110" s="132"/>
      <c r="K110" s="136">
        <f t="shared" si="5"/>
        <v>1274.5</v>
      </c>
      <c r="L110" s="115"/>
    </row>
    <row r="111" spans="1:12" s="2" customFormat="1" ht="15.75" customHeight="1" thickTop="1" thickBot="1">
      <c r="A111" s="114"/>
      <c r="B111" s="162"/>
      <c r="C111" s="163"/>
      <c r="D111" s="163"/>
      <c r="E111" s="163"/>
      <c r="F111" s="187"/>
      <c r="G111" s="187"/>
      <c r="H111" s="163" t="s">
        <v>777</v>
      </c>
      <c r="I111" s="163"/>
      <c r="J111" s="163"/>
      <c r="K111" s="164"/>
      <c r="L111" s="115"/>
    </row>
    <row r="112" spans="1:12" s="2" customFormat="1" ht="28.5" customHeight="1" thickTop="1">
      <c r="A112" s="114"/>
      <c r="B112" s="108">
        <v>50</v>
      </c>
      <c r="C112" s="12" t="s">
        <v>778</v>
      </c>
      <c r="D112" s="119"/>
      <c r="E112" s="119" t="s">
        <v>107</v>
      </c>
      <c r="F112" s="188"/>
      <c r="G112" s="189"/>
      <c r="H112" s="13" t="s">
        <v>779</v>
      </c>
      <c r="I112" s="15">
        <v>0.69</v>
      </c>
      <c r="J112" s="15"/>
      <c r="K112" s="110">
        <f>I112*B112</f>
        <v>34.5</v>
      </c>
      <c r="L112" s="115"/>
    </row>
    <row r="113" spans="1:12" s="2" customFormat="1" ht="15.75" customHeight="1">
      <c r="A113" s="114"/>
      <c r="B113" s="170">
        <v>50</v>
      </c>
      <c r="C113" s="165"/>
      <c r="D113" s="166"/>
      <c r="E113" s="166"/>
      <c r="F113" s="190"/>
      <c r="G113" s="191"/>
      <c r="H113" s="167" t="s">
        <v>776</v>
      </c>
      <c r="I113" s="168">
        <v>0.5</v>
      </c>
      <c r="J113" s="168"/>
      <c r="K113" s="169">
        <f>I113*B113</f>
        <v>25</v>
      </c>
      <c r="L113" s="115"/>
    </row>
    <row r="114" spans="1:12" ht="12.75" customHeight="1">
      <c r="A114" s="114"/>
      <c r="B114" s="126">
        <f>SUM(B22:B109)</f>
        <v>2549</v>
      </c>
      <c r="C114" s="126" t="s">
        <v>144</v>
      </c>
      <c r="D114" s="126"/>
      <c r="E114" s="126"/>
      <c r="F114" s="126"/>
      <c r="G114" s="126"/>
      <c r="H114" s="126"/>
      <c r="I114" s="127" t="s">
        <v>255</v>
      </c>
      <c r="J114" s="127" t="s">
        <v>255</v>
      </c>
      <c r="K114" s="128">
        <f>SUM(K22:K113)</f>
        <v>5317.2100000000055</v>
      </c>
      <c r="L114" s="115"/>
    </row>
    <row r="115" spans="1:12" ht="12.75" customHeight="1">
      <c r="A115" s="114"/>
      <c r="B115" s="126"/>
      <c r="C115" s="126"/>
      <c r="D115" s="126"/>
      <c r="E115" s="126"/>
      <c r="F115" s="126"/>
      <c r="G115" s="126"/>
      <c r="H115" s="126"/>
      <c r="I115" s="127" t="s">
        <v>775</v>
      </c>
      <c r="J115" s="127" t="s">
        <v>184</v>
      </c>
      <c r="K115" s="128">
        <f>Invoice!J115</f>
        <v>-2126.8840000000023</v>
      </c>
      <c r="L115" s="115"/>
    </row>
    <row r="116" spans="1:12" ht="12.75" customHeight="1" outlineLevel="1">
      <c r="A116" s="114"/>
      <c r="B116" s="126"/>
      <c r="C116" s="126"/>
      <c r="D116" s="126"/>
      <c r="E116" s="126"/>
      <c r="F116" s="126"/>
      <c r="G116" s="126"/>
      <c r="H116" s="126"/>
      <c r="I116" s="127" t="s">
        <v>775</v>
      </c>
      <c r="J116" s="127" t="s">
        <v>185</v>
      </c>
      <c r="K116" s="128">
        <f>Invoice!J116</f>
        <v>0</v>
      </c>
      <c r="L116" s="115"/>
    </row>
    <row r="117" spans="1:12" ht="12.75" customHeight="1">
      <c r="A117" s="114"/>
      <c r="B117" s="126"/>
      <c r="C117" s="126"/>
      <c r="D117" s="126"/>
      <c r="E117" s="126"/>
      <c r="F117" s="126"/>
      <c r="G117" s="126"/>
      <c r="H117" s="126"/>
      <c r="I117" s="127" t="s">
        <v>257</v>
      </c>
      <c r="J117" s="127" t="s">
        <v>257</v>
      </c>
      <c r="K117" s="128">
        <f>SUM(K114:K116)</f>
        <v>3190.3260000000032</v>
      </c>
      <c r="L117" s="115"/>
    </row>
    <row r="118" spans="1:12" ht="12.75" customHeight="1">
      <c r="A118" s="6"/>
      <c r="B118" s="7"/>
      <c r="C118" s="7"/>
      <c r="D118" s="7"/>
      <c r="E118" s="7"/>
      <c r="F118" s="7"/>
      <c r="G118" s="7"/>
      <c r="H118" s="7" t="s">
        <v>780</v>
      </c>
      <c r="I118" s="7"/>
      <c r="J118" s="7"/>
      <c r="K118" s="7"/>
      <c r="L118" s="8"/>
    </row>
    <row r="119" spans="1:12" ht="12.75" customHeight="1"/>
    <row r="120" spans="1:12" ht="12.75" customHeight="1"/>
    <row r="121" spans="1:12" ht="12.75" customHeight="1"/>
    <row r="122" spans="1:12" ht="12.75" customHeight="1"/>
    <row r="123" spans="1:12" ht="12.75" customHeight="1"/>
    <row r="124" spans="1:12" ht="12.75" customHeight="1"/>
    <row r="125" spans="1:12" ht="12.75" customHeight="1"/>
  </sheetData>
  <mergeCells count="96">
    <mergeCell ref="F111:G111"/>
    <mergeCell ref="F112:G112"/>
    <mergeCell ref="F113:G113"/>
    <mergeCell ref="F20:G20"/>
    <mergeCell ref="F21:G21"/>
    <mergeCell ref="F22:G22"/>
    <mergeCell ref="F35:G35"/>
    <mergeCell ref="F36:G36"/>
    <mergeCell ref="F37:G37"/>
    <mergeCell ref="F38:G38"/>
    <mergeCell ref="F39:G39"/>
    <mergeCell ref="F40:G40"/>
    <mergeCell ref="F41:G41"/>
    <mergeCell ref="F42:G42"/>
    <mergeCell ref="F43:G43"/>
    <mergeCell ref="F44:G44"/>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 ref="F45:G45"/>
    <mergeCell ref="F46:G46"/>
    <mergeCell ref="F47:G47"/>
    <mergeCell ref="F48:G48"/>
    <mergeCell ref="F49:G49"/>
    <mergeCell ref="F50:G50"/>
    <mergeCell ref="F51:G51"/>
    <mergeCell ref="F52:G52"/>
    <mergeCell ref="F53:G53"/>
    <mergeCell ref="F54:G54"/>
    <mergeCell ref="F55:G55"/>
    <mergeCell ref="F56:G56"/>
    <mergeCell ref="F57:G57"/>
    <mergeCell ref="F58:G58"/>
    <mergeCell ref="F59:G59"/>
    <mergeCell ref="F60:G60"/>
    <mergeCell ref="F61:G61"/>
    <mergeCell ref="F62:G62"/>
    <mergeCell ref="F63:G63"/>
    <mergeCell ref="F64:G64"/>
    <mergeCell ref="F65:G65"/>
    <mergeCell ref="F66:G66"/>
    <mergeCell ref="F67:G67"/>
    <mergeCell ref="F68:G68"/>
    <mergeCell ref="F69:G69"/>
    <mergeCell ref="F70:G70"/>
    <mergeCell ref="F71:G71"/>
    <mergeCell ref="F72:G72"/>
    <mergeCell ref="F73:G73"/>
    <mergeCell ref="F74:G74"/>
    <mergeCell ref="F75:G75"/>
    <mergeCell ref="F76:G76"/>
    <mergeCell ref="F77:G77"/>
    <mergeCell ref="F78:G78"/>
    <mergeCell ref="F79:G79"/>
    <mergeCell ref="F80:G80"/>
    <mergeCell ref="F81:G81"/>
    <mergeCell ref="F82:G82"/>
    <mergeCell ref="F83:G83"/>
    <mergeCell ref="F84:G84"/>
    <mergeCell ref="F85:G85"/>
    <mergeCell ref="F86:G86"/>
    <mergeCell ref="F87:G87"/>
    <mergeCell ref="F88:G88"/>
    <mergeCell ref="F89:G89"/>
    <mergeCell ref="F90:G90"/>
    <mergeCell ref="F91:G91"/>
    <mergeCell ref="F92:G92"/>
    <mergeCell ref="F93:G93"/>
    <mergeCell ref="F94:G94"/>
    <mergeCell ref="F95:G95"/>
    <mergeCell ref="F96:G96"/>
    <mergeCell ref="F97:G97"/>
    <mergeCell ref="F98:G98"/>
    <mergeCell ref="F99:G99"/>
    <mergeCell ref="F100:G100"/>
    <mergeCell ref="F101:G101"/>
    <mergeCell ref="F102:G102"/>
    <mergeCell ref="F103:G103"/>
    <mergeCell ref="F104:G104"/>
    <mergeCell ref="F110:G110"/>
    <mergeCell ref="F105:G105"/>
    <mergeCell ref="F106:G106"/>
    <mergeCell ref="F107:G107"/>
    <mergeCell ref="F108:G108"/>
    <mergeCell ref="F109:G109"/>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9" zoomScaleNormal="100" workbookViewId="0">
      <selection activeCell="A51" sqref="A51"/>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3999.2000000000057</v>
      </c>
      <c r="O2" s="21" t="s">
        <v>259</v>
      </c>
    </row>
    <row r="3" spans="1:15" s="21" customFormat="1" ht="15" customHeight="1" thickBot="1">
      <c r="A3" s="22" t="s">
        <v>151</v>
      </c>
      <c r="G3" s="28">
        <f>Invoice!J14</f>
        <v>45179</v>
      </c>
      <c r="H3" s="29"/>
      <c r="N3" s="21">
        <v>3999.2000000000057</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USD</v>
      </c>
    </row>
    <row r="10" spans="1:15" s="21" customFormat="1" ht="13.5" thickBot="1">
      <c r="A10" s="36" t="str">
        <f>'Copy paste to Here'!G10</f>
        <v>Piercinggruppen i Sverige AB</v>
      </c>
      <c r="B10" s="37"/>
      <c r="C10" s="37"/>
      <c r="D10" s="37"/>
      <c r="F10" s="38" t="str">
        <f>'Copy paste to Here'!B10</f>
        <v>Piercinggruppen i Sverige AB</v>
      </c>
      <c r="G10" s="39"/>
      <c r="H10" s="40"/>
      <c r="K10" s="95" t="s">
        <v>276</v>
      </c>
      <c r="L10" s="35" t="s">
        <v>276</v>
      </c>
      <c r="M10" s="21">
        <v>1</v>
      </c>
    </row>
    <row r="11" spans="1:15" s="21" customFormat="1" ht="15.75" thickBot="1">
      <c r="A11" s="41" t="str">
        <f>'Copy paste to Here'!G11</f>
        <v>Johannes Lindstrom</v>
      </c>
      <c r="B11" s="42"/>
      <c r="C11" s="42"/>
      <c r="D11" s="42"/>
      <c r="F11" s="43" t="str">
        <f>'Copy paste to Here'!B11</f>
        <v>Johannes Lindstrom</v>
      </c>
      <c r="G11" s="44"/>
      <c r="H11" s="45"/>
      <c r="K11" s="93" t="s">
        <v>158</v>
      </c>
      <c r="L11" s="46" t="s">
        <v>159</v>
      </c>
      <c r="M11" s="21">
        <f>VLOOKUP(G3,[1]Sheet1!$A$9:$I$7290,2,FALSE)</f>
        <v>35.369999999999997</v>
      </c>
    </row>
    <row r="12" spans="1:15" s="21" customFormat="1" ht="15.75" thickBot="1">
      <c r="A12" s="41" t="str">
        <f>'Copy paste to Here'!G12</f>
        <v>Bjursasvagen 17</v>
      </c>
      <c r="B12" s="42"/>
      <c r="C12" s="42"/>
      <c r="D12" s="42"/>
      <c r="E12" s="89"/>
      <c r="F12" s="43" t="str">
        <f>'Copy paste to Here'!B12</f>
        <v>Bjursasvagen 17</v>
      </c>
      <c r="G12" s="44"/>
      <c r="H12" s="45"/>
      <c r="K12" s="93" t="s">
        <v>160</v>
      </c>
      <c r="L12" s="46" t="s">
        <v>133</v>
      </c>
      <c r="M12" s="21">
        <f>VLOOKUP(G3,[1]Sheet1!$A$9:$I$7290,3,FALSE)</f>
        <v>37.65</v>
      </c>
    </row>
    <row r="13" spans="1:15" s="21" customFormat="1" ht="15.75" thickBot="1">
      <c r="A13" s="41" t="str">
        <f>'Copy paste to Here'!G13</f>
        <v>79021 Bjursas</v>
      </c>
      <c r="B13" s="42"/>
      <c r="C13" s="42"/>
      <c r="D13" s="42"/>
      <c r="E13" s="111" t="s">
        <v>159</v>
      </c>
      <c r="F13" s="43" t="str">
        <f>'Copy paste to Here'!B13</f>
        <v>79021 Bjursas</v>
      </c>
      <c r="G13" s="44"/>
      <c r="H13" s="45"/>
      <c r="K13" s="93" t="s">
        <v>161</v>
      </c>
      <c r="L13" s="46" t="s">
        <v>162</v>
      </c>
      <c r="M13" s="113">
        <f>VLOOKUP(G3,[1]Sheet1!$A$9:$I$7290,4,FALSE)</f>
        <v>43.89</v>
      </c>
    </row>
    <row r="14" spans="1:15" s="21" customFormat="1" ht="15.75" thickBot="1">
      <c r="A14" s="41" t="str">
        <f>'Copy paste to Here'!G14</f>
        <v>Sweden</v>
      </c>
      <c r="B14" s="42"/>
      <c r="C14" s="42"/>
      <c r="D14" s="42"/>
      <c r="E14" s="111">
        <f>VLOOKUP(J9,$L$10:$M$17,2,FALSE)</f>
        <v>35.369999999999997</v>
      </c>
      <c r="F14" s="43" t="str">
        <f>'Copy paste to Here'!B14</f>
        <v>Sweden</v>
      </c>
      <c r="G14" s="44"/>
      <c r="H14" s="45"/>
      <c r="K14" s="93" t="s">
        <v>163</v>
      </c>
      <c r="L14" s="46" t="s">
        <v>164</v>
      </c>
      <c r="M14" s="21">
        <f>VLOOKUP(G3,[1]Sheet1!$A$9:$I$7290,5,FALSE)</f>
        <v>22.24</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25.69</v>
      </c>
    </row>
    <row r="16" spans="1:15" s="21" customFormat="1" ht="13.7" customHeight="1" thickBot="1">
      <c r="A16" s="52"/>
      <c r="K16" s="94" t="s">
        <v>167</v>
      </c>
      <c r="L16" s="51" t="s">
        <v>168</v>
      </c>
      <c r="M16" s="21">
        <f>VLOOKUP(G3,[1]Sheet1!$A$9:$I$7290,7,FALSE)</f>
        <v>20.63</v>
      </c>
    </row>
    <row r="17" spans="1:13" s="21" customFormat="1" ht="13.5" thickBot="1">
      <c r="A17" s="53" t="s">
        <v>169</v>
      </c>
      <c r="B17" s="54" t="s">
        <v>170</v>
      </c>
      <c r="C17" s="54" t="s">
        <v>284</v>
      </c>
      <c r="D17" s="55" t="s">
        <v>198</v>
      </c>
      <c r="E17" s="55" t="s">
        <v>261</v>
      </c>
      <c r="F17" s="55" t="str">
        <f>CONCATENATE("Amount ",,J9)</f>
        <v>Amount USD</v>
      </c>
      <c r="G17" s="54" t="s">
        <v>171</v>
      </c>
      <c r="H17" s="54" t="s">
        <v>172</v>
      </c>
      <c r="J17" s="21" t="s">
        <v>173</v>
      </c>
      <c r="K17" s="21" t="s">
        <v>174</v>
      </c>
      <c r="L17" s="21" t="s">
        <v>174</v>
      </c>
      <c r="M17" s="21">
        <v>2.5</v>
      </c>
    </row>
    <row r="18" spans="1:13" s="62" customFormat="1" ht="60">
      <c r="A18" s="56" t="str">
        <f>IF((LEN('Copy paste to Here'!G22))&gt;5,((CONCATENATE('Copy paste to Here'!G22," &amp; ",'Copy paste to Here'!D22,"  &amp;  ",'Copy paste to Here'!E22))),"Empty Cell")</f>
        <v xml:space="preserve">High polished titanium G23 base part for dermal anchor, 14g (1.6mm) with surface piercing with three circular holes in the base plate and with a 16g (1.2mm) internal threading connector (this product only fits our dermal anchor top parts) &amp; Height: 2mm  &amp;  </v>
      </c>
      <c r="B18" s="57" t="str">
        <f>'Copy paste to Here'!C22</f>
        <v>TSA2</v>
      </c>
      <c r="C18" s="57" t="s">
        <v>715</v>
      </c>
      <c r="D18" s="58">
        <f>Invoice!B22</f>
        <v>20</v>
      </c>
      <c r="E18" s="59">
        <f>'Shipping Invoice'!J22*$N$1</f>
        <v>2.4900000000000002</v>
      </c>
      <c r="F18" s="59">
        <f>D18*E18</f>
        <v>49.800000000000004</v>
      </c>
      <c r="G18" s="60">
        <f>E18*$E$14</f>
        <v>88.071300000000008</v>
      </c>
      <c r="H18" s="61">
        <f>D18*G18</f>
        <v>1761.4260000000002</v>
      </c>
    </row>
    <row r="19" spans="1:13" s="62" customFormat="1" ht="25.5">
      <c r="A19" s="112" t="str">
        <f>IF((LEN('Copy paste to Here'!G23))&gt;5,((CONCATENATE('Copy paste to Here'!G23," &amp; ",'Copy paste to Here'!D23,"  &amp;  ",'Copy paste to Here'!E23))),"Empty Cell")</f>
        <v xml:space="preserve">Titanium G23 eyebrow barbell, 16g (1.2mm) with two 3mm balls &amp; Length: 10mm  &amp;  </v>
      </c>
      <c r="B19" s="57" t="str">
        <f>'Copy paste to Here'!C23</f>
        <v>UBBEB</v>
      </c>
      <c r="C19" s="57" t="s">
        <v>770</v>
      </c>
      <c r="D19" s="58">
        <f>Invoice!B23</f>
        <v>50</v>
      </c>
      <c r="E19" s="59">
        <f>'Shipping Invoice'!J23*$N$1</f>
        <v>0.99</v>
      </c>
      <c r="F19" s="59">
        <f t="shared" ref="F19:F82" si="0">D19*E19</f>
        <v>49.5</v>
      </c>
      <c r="G19" s="60">
        <f t="shared" ref="G19:G82" si="1">E19*$E$14</f>
        <v>35.016299999999994</v>
      </c>
      <c r="H19" s="63">
        <f t="shared" ref="H19:H82" si="2">D19*G19</f>
        <v>1750.8149999999996</v>
      </c>
    </row>
    <row r="20" spans="1:13" s="62" customFormat="1" ht="25.5">
      <c r="A20" s="56" t="str">
        <f>IF((LEN('Copy paste to Here'!G24))&gt;5,((CONCATENATE('Copy paste to Here'!G24," &amp; ",'Copy paste to Here'!D24,"  &amp;  ",'Copy paste to Here'!E24))),"Empty Cell")</f>
        <v xml:space="preserve">Titanium G23 eyebrow barbell, 16g (1.2mm) with two 3mm balls &amp; Length: 12mm  &amp;  </v>
      </c>
      <c r="B20" s="57" t="str">
        <f>'Copy paste to Here'!C24</f>
        <v>UBBEB</v>
      </c>
      <c r="C20" s="57" t="s">
        <v>770</v>
      </c>
      <c r="D20" s="58">
        <f>Invoice!B24</f>
        <v>50</v>
      </c>
      <c r="E20" s="59">
        <f>'Shipping Invoice'!J24*$N$1</f>
        <v>0.99</v>
      </c>
      <c r="F20" s="59">
        <f t="shared" si="0"/>
        <v>49.5</v>
      </c>
      <c r="G20" s="60">
        <f t="shared" si="1"/>
        <v>35.016299999999994</v>
      </c>
      <c r="H20" s="63">
        <f t="shared" si="2"/>
        <v>1750.8149999999996</v>
      </c>
    </row>
    <row r="21" spans="1:13" s="62" customFormat="1" ht="24">
      <c r="A21" s="56" t="str">
        <f>IF((LEN('Copy paste to Here'!G25))&gt;5,((CONCATENATE('Copy paste to Here'!G25," &amp; ",'Copy paste to Here'!D25,"  &amp;  ",'Copy paste to Here'!E25))),"Empty Cell")</f>
        <v xml:space="preserve">Titanium G23 eyebrow barbell, 1.2mm (16g) with two internally threaded 3mm balls &amp; Length: 6mm  &amp;  </v>
      </c>
      <c r="B21" s="57" t="str">
        <f>'Copy paste to Here'!C25</f>
        <v>UBBEBIN</v>
      </c>
      <c r="C21" s="57" t="s">
        <v>720</v>
      </c>
      <c r="D21" s="58">
        <f>Invoice!B25</f>
        <v>20</v>
      </c>
      <c r="E21" s="59">
        <f>'Shipping Invoice'!J25*$N$1</f>
        <v>1.77</v>
      </c>
      <c r="F21" s="59">
        <f t="shared" si="0"/>
        <v>35.4</v>
      </c>
      <c r="G21" s="60">
        <f t="shared" si="1"/>
        <v>62.604899999999994</v>
      </c>
      <c r="H21" s="63">
        <f t="shared" si="2"/>
        <v>1252.098</v>
      </c>
    </row>
    <row r="22" spans="1:13" s="62" customFormat="1" ht="24">
      <c r="A22" s="56" t="str">
        <f>IF((LEN('Copy paste to Here'!G26))&gt;5,((CONCATENATE('Copy paste to Here'!G26," &amp; ",'Copy paste to Here'!D26,"  &amp;  ",'Copy paste to Here'!E26))),"Empty Cell")</f>
        <v xml:space="preserve">Titanium G23 eyebrow barbell, 1.2mm (16g) with two internally threaded 3mm balls &amp; Length: 8mm  &amp;  </v>
      </c>
      <c r="B22" s="57" t="str">
        <f>'Copy paste to Here'!C26</f>
        <v>UBBEBIN</v>
      </c>
      <c r="C22" s="57" t="s">
        <v>720</v>
      </c>
      <c r="D22" s="58">
        <f>Invoice!B26</f>
        <v>20</v>
      </c>
      <c r="E22" s="59">
        <f>'Shipping Invoice'!J26*$N$1</f>
        <v>1.77</v>
      </c>
      <c r="F22" s="59">
        <f t="shared" si="0"/>
        <v>35.4</v>
      </c>
      <c r="G22" s="60">
        <f t="shared" si="1"/>
        <v>62.604899999999994</v>
      </c>
      <c r="H22" s="63">
        <f t="shared" si="2"/>
        <v>1252.098</v>
      </c>
    </row>
    <row r="23" spans="1:13" s="62" customFormat="1" ht="24">
      <c r="A23" s="56" t="str">
        <f>IF((LEN('Copy paste to Here'!G27))&gt;5,((CONCATENATE('Copy paste to Here'!G27," &amp; ",'Copy paste to Here'!D27,"  &amp;  ",'Copy paste to Here'!E27))),"Empty Cell")</f>
        <v xml:space="preserve">Titanium G23 eyebrow barbell, 1.2mm (16g) with two internally threaded 3mm balls &amp; Length: 10mm  &amp;  </v>
      </c>
      <c r="B23" s="57" t="str">
        <f>'Copy paste to Here'!C27</f>
        <v>UBBEBIN</v>
      </c>
      <c r="C23" s="57" t="s">
        <v>720</v>
      </c>
      <c r="D23" s="58">
        <f>Invoice!B27</f>
        <v>20</v>
      </c>
      <c r="E23" s="59">
        <f>'Shipping Invoice'!J27*$N$1</f>
        <v>1.77</v>
      </c>
      <c r="F23" s="59">
        <f t="shared" si="0"/>
        <v>35.4</v>
      </c>
      <c r="G23" s="60">
        <f t="shared" si="1"/>
        <v>62.604899999999994</v>
      </c>
      <c r="H23" s="63">
        <f t="shared" si="2"/>
        <v>1252.098</v>
      </c>
    </row>
    <row r="24" spans="1:13" s="62" customFormat="1" ht="24">
      <c r="A24" s="56" t="str">
        <f>IF((LEN('Copy paste to Here'!G28))&gt;5,((CONCATENATE('Copy paste to Here'!G28," &amp; ",'Copy paste to Here'!D28,"  &amp;  ",'Copy paste to Here'!E28))),"Empty Cell")</f>
        <v xml:space="preserve">Titanium G23 eyebrow barbell, 1.2mm (16g) with two internally threaded 3mm balls &amp; Length: 12mm  &amp;  </v>
      </c>
      <c r="B24" s="57" t="str">
        <f>'Copy paste to Here'!C28</f>
        <v>UBBEBIN</v>
      </c>
      <c r="C24" s="57" t="s">
        <v>720</v>
      </c>
      <c r="D24" s="58">
        <f>Invoice!B28</f>
        <v>20</v>
      </c>
      <c r="E24" s="59">
        <f>'Shipping Invoice'!J28*$N$1</f>
        <v>1.77</v>
      </c>
      <c r="F24" s="59">
        <f t="shared" si="0"/>
        <v>35.4</v>
      </c>
      <c r="G24" s="60">
        <f t="shared" si="1"/>
        <v>62.604899999999994</v>
      </c>
      <c r="H24" s="63">
        <f t="shared" si="2"/>
        <v>1252.098</v>
      </c>
    </row>
    <row r="25" spans="1:13" s="62" customFormat="1" ht="24">
      <c r="A25" s="56" t="str">
        <f>IF((LEN('Copy paste to Here'!G29))&gt;5,((CONCATENATE('Copy paste to Here'!G29," &amp; ",'Copy paste to Here'!D29,"  &amp;  ",'Copy paste to Here'!E29))),"Empty Cell")</f>
        <v xml:space="preserve">Titanium G23 tongue barbell, 1.6mm (14g) with two internally threaded 6mm balls &amp; Length: 12mm  &amp;  </v>
      </c>
      <c r="B25" s="57" t="str">
        <f>'Copy paste to Here'!C29</f>
        <v>UBBGIN</v>
      </c>
      <c r="C25" s="57" t="s">
        <v>722</v>
      </c>
      <c r="D25" s="58">
        <f>Invoice!B29</f>
        <v>20</v>
      </c>
      <c r="E25" s="59">
        <f>'Shipping Invoice'!J29*$N$1</f>
        <v>2.27</v>
      </c>
      <c r="F25" s="59">
        <f t="shared" si="0"/>
        <v>45.4</v>
      </c>
      <c r="G25" s="60">
        <f t="shared" si="1"/>
        <v>80.289899999999989</v>
      </c>
      <c r="H25" s="63">
        <f t="shared" si="2"/>
        <v>1605.7979999999998</v>
      </c>
    </row>
    <row r="26" spans="1:13" s="62" customFormat="1" ht="24">
      <c r="A26" s="56" t="str">
        <f>IF((LEN('Copy paste to Here'!G30))&gt;5,((CONCATENATE('Copy paste to Here'!G30," &amp; ",'Copy paste to Here'!D30,"  &amp;  ",'Copy paste to Here'!E30))),"Empty Cell")</f>
        <v xml:space="preserve">Titanium G23 tongue barbell, 1.6mm (14g) with two internally threaded 6mm balls &amp; Length: 14mm  &amp;  </v>
      </c>
      <c r="B26" s="57" t="str">
        <f>'Copy paste to Here'!C30</f>
        <v>UBBGIN</v>
      </c>
      <c r="C26" s="57" t="s">
        <v>722</v>
      </c>
      <c r="D26" s="58">
        <f>Invoice!B30</f>
        <v>20</v>
      </c>
      <c r="E26" s="59">
        <f>'Shipping Invoice'!J30*$N$1</f>
        <v>2.27</v>
      </c>
      <c r="F26" s="59">
        <f t="shared" si="0"/>
        <v>45.4</v>
      </c>
      <c r="G26" s="60">
        <f t="shared" si="1"/>
        <v>80.289899999999989</v>
      </c>
      <c r="H26" s="63">
        <f t="shared" si="2"/>
        <v>1605.7979999999998</v>
      </c>
    </row>
    <row r="27" spans="1:13" s="62" customFormat="1" ht="24">
      <c r="A27" s="56" t="str">
        <f>IF((LEN('Copy paste to Here'!G31))&gt;5,((CONCATENATE('Copy paste to Here'!G31," &amp; ",'Copy paste to Here'!D31,"  &amp;  ",'Copy paste to Here'!E31))),"Empty Cell")</f>
        <v xml:space="preserve">Titanium G23 tongue barbell, 1.6mm (14g) with two internally threaded 6mm balls &amp; Length: 16mm  &amp;  </v>
      </c>
      <c r="B27" s="57" t="str">
        <f>'Copy paste to Here'!C31</f>
        <v>UBBGIN</v>
      </c>
      <c r="C27" s="57" t="s">
        <v>722</v>
      </c>
      <c r="D27" s="58">
        <f>Invoice!B31</f>
        <v>20</v>
      </c>
      <c r="E27" s="59">
        <f>'Shipping Invoice'!J31*$N$1</f>
        <v>2.27</v>
      </c>
      <c r="F27" s="59">
        <f t="shared" si="0"/>
        <v>45.4</v>
      </c>
      <c r="G27" s="60">
        <f t="shared" si="1"/>
        <v>80.289899999999989</v>
      </c>
      <c r="H27" s="63">
        <f t="shared" si="2"/>
        <v>1605.7979999999998</v>
      </c>
    </row>
    <row r="28" spans="1:13" s="62" customFormat="1" ht="24">
      <c r="A28" s="56" t="str">
        <f>IF((LEN('Copy paste to Here'!G32))&gt;5,((CONCATENATE('Copy paste to Here'!G32," &amp; ",'Copy paste to Here'!D32,"  &amp;  ",'Copy paste to Here'!E32))),"Empty Cell")</f>
        <v xml:space="preserve">Titanium G23 tongue barbell, 1.6mm (14g) with two internally threaded 6mm balls &amp; Length: 19mm  &amp;  </v>
      </c>
      <c r="B28" s="57" t="str">
        <f>'Copy paste to Here'!C32</f>
        <v>UBBGIN</v>
      </c>
      <c r="C28" s="57" t="s">
        <v>722</v>
      </c>
      <c r="D28" s="58">
        <f>Invoice!B32</f>
        <v>20</v>
      </c>
      <c r="E28" s="59">
        <f>'Shipping Invoice'!J32*$N$1</f>
        <v>2.27</v>
      </c>
      <c r="F28" s="59">
        <f t="shared" si="0"/>
        <v>45.4</v>
      </c>
      <c r="G28" s="60">
        <f t="shared" si="1"/>
        <v>80.289899999999989</v>
      </c>
      <c r="H28" s="63">
        <f t="shared" si="2"/>
        <v>1605.7979999999998</v>
      </c>
    </row>
    <row r="29" spans="1:13" s="62" customFormat="1" ht="24">
      <c r="A29" s="56" t="str">
        <f>IF((LEN('Copy paste to Here'!G33))&gt;5,((CONCATENATE('Copy paste to Here'!G33," &amp; ",'Copy paste to Here'!D33,"  &amp;  ",'Copy paste to Here'!E33))),"Empty Cell")</f>
        <v xml:space="preserve">Titanium G23 tongue barbell, 1.6mm (14g) with two internally threaded 6mm balls &amp; Length: 22mm  &amp;  </v>
      </c>
      <c r="B29" s="57" t="str">
        <f>'Copy paste to Here'!C33</f>
        <v>UBBGIN</v>
      </c>
      <c r="C29" s="57" t="s">
        <v>722</v>
      </c>
      <c r="D29" s="58">
        <f>Invoice!B33</f>
        <v>20</v>
      </c>
      <c r="E29" s="59">
        <f>'Shipping Invoice'!J33*$N$1</f>
        <v>2.27</v>
      </c>
      <c r="F29" s="59">
        <f t="shared" si="0"/>
        <v>45.4</v>
      </c>
      <c r="G29" s="60">
        <f t="shared" si="1"/>
        <v>80.289899999999989</v>
      </c>
      <c r="H29" s="63">
        <f t="shared" si="2"/>
        <v>1605.7979999999998</v>
      </c>
    </row>
    <row r="30" spans="1:13" s="62" customFormat="1" ht="36">
      <c r="A30" s="56" t="str">
        <f>IF((LEN('Copy paste to Here'!G34))&gt;5,((CONCATENATE('Copy paste to Here'!G34," &amp; ",'Copy paste to Here'!D34,"  &amp;  ",'Copy paste to Here'!E34))),"Empty Cell")</f>
        <v xml:space="preserve">High polished titanium G23 industrial barbell, 1.6mm (14g) with two 5mm balls and round 1.5mm Cubic Zirconia (CZ) stones set on the barbell &amp; Length: 34mm  &amp;  </v>
      </c>
      <c r="B30" s="57" t="str">
        <f>'Copy paste to Here'!C34</f>
        <v>UBBINDZ</v>
      </c>
      <c r="C30" s="57" t="s">
        <v>771</v>
      </c>
      <c r="D30" s="58">
        <f>Invoice!B34</f>
        <v>9</v>
      </c>
      <c r="E30" s="59">
        <f>'Shipping Invoice'!J34*$N$1</f>
        <v>4.09</v>
      </c>
      <c r="F30" s="59">
        <f t="shared" si="0"/>
        <v>36.81</v>
      </c>
      <c r="G30" s="60">
        <f t="shared" si="1"/>
        <v>144.66329999999999</v>
      </c>
      <c r="H30" s="63">
        <f t="shared" si="2"/>
        <v>1301.9696999999999</v>
      </c>
    </row>
    <row r="31" spans="1:13" s="62" customFormat="1" ht="24">
      <c r="A31" s="56" t="str">
        <f>IF((LEN('Copy paste to Here'!G35))&gt;5,((CONCATENATE('Copy paste to Here'!G35," &amp; ",'Copy paste to Here'!D35,"  &amp;  ",'Copy paste to Here'!E35))),"Empty Cell")</f>
        <v xml:space="preserve">Titanium G23 nipple barbell, 14g (1.6mm) with two 5mm balls &amp; Length: 12mm  &amp;  </v>
      </c>
      <c r="B31" s="57" t="str">
        <f>'Copy paste to Here'!C35</f>
        <v>UBBNPG</v>
      </c>
      <c r="C31" s="57" t="s">
        <v>727</v>
      </c>
      <c r="D31" s="58">
        <f>Invoice!B35</f>
        <v>50</v>
      </c>
      <c r="E31" s="59">
        <f>'Shipping Invoice'!J35*$N$1</f>
        <v>1.37</v>
      </c>
      <c r="F31" s="59">
        <f t="shared" si="0"/>
        <v>68.5</v>
      </c>
      <c r="G31" s="60">
        <f t="shared" si="1"/>
        <v>48.456899999999997</v>
      </c>
      <c r="H31" s="63">
        <f t="shared" si="2"/>
        <v>2422.8449999999998</v>
      </c>
    </row>
    <row r="32" spans="1:13" s="62" customFormat="1" ht="24">
      <c r="A32" s="56" t="str">
        <f>IF((LEN('Copy paste to Here'!G36))&gt;5,((CONCATENATE('Copy paste to Here'!G36," &amp; ",'Copy paste to Here'!D36,"  &amp;  ",'Copy paste to Here'!E36))),"Empty Cell")</f>
        <v xml:space="preserve">Titanium G23 nipple barbell, 14g (1.6mm) with two 5mm balls &amp; Length: 14mm  &amp;  </v>
      </c>
      <c r="B32" s="57" t="str">
        <f>'Copy paste to Here'!C36</f>
        <v>UBBNPG</v>
      </c>
      <c r="C32" s="57" t="s">
        <v>727</v>
      </c>
      <c r="D32" s="58">
        <f>Invoice!B36</f>
        <v>50</v>
      </c>
      <c r="E32" s="59">
        <f>'Shipping Invoice'!J36*$N$1</f>
        <v>1.37</v>
      </c>
      <c r="F32" s="59">
        <f t="shared" si="0"/>
        <v>68.5</v>
      </c>
      <c r="G32" s="60">
        <f t="shared" si="1"/>
        <v>48.456899999999997</v>
      </c>
      <c r="H32" s="63">
        <f t="shared" si="2"/>
        <v>2422.8449999999998</v>
      </c>
    </row>
    <row r="33" spans="1:8" s="62" customFormat="1" ht="24">
      <c r="A33" s="56" t="str">
        <f>IF((LEN('Copy paste to Here'!G37))&gt;5,((CONCATENATE('Copy paste to Here'!G37," &amp; ",'Copy paste to Here'!D37,"  &amp;  ",'Copy paste to Here'!E37))),"Empty Cell")</f>
        <v xml:space="preserve">Titanium G23 nipple barbell, 14g (1.6mm) with two 5mm balls &amp; Length: 16mm  &amp;  </v>
      </c>
      <c r="B33" s="57" t="str">
        <f>'Copy paste to Here'!C37</f>
        <v>UBBNPG</v>
      </c>
      <c r="C33" s="57" t="s">
        <v>727</v>
      </c>
      <c r="D33" s="58">
        <f>Invoice!B37</f>
        <v>50</v>
      </c>
      <c r="E33" s="59">
        <f>'Shipping Invoice'!J37*$N$1</f>
        <v>1.37</v>
      </c>
      <c r="F33" s="59">
        <f t="shared" si="0"/>
        <v>68.5</v>
      </c>
      <c r="G33" s="60">
        <f t="shared" si="1"/>
        <v>48.456899999999997</v>
      </c>
      <c r="H33" s="63">
        <f t="shared" si="2"/>
        <v>2422.8449999999998</v>
      </c>
    </row>
    <row r="34" spans="1:8" s="62" customFormat="1" ht="24">
      <c r="A34" s="56" t="str">
        <f>IF((LEN('Copy paste to Here'!G38))&gt;5,((CONCATENATE('Copy paste to Here'!G38," &amp; ",'Copy paste to Here'!D38,"  &amp;  ",'Copy paste to Here'!E38))),"Empty Cell")</f>
        <v xml:space="preserve">Titanium G23 barbell, 14g (1.6mm) with two 4mm balls &amp; Length: 8mm  &amp;  </v>
      </c>
      <c r="B34" s="57" t="str">
        <f>'Copy paste to Here'!C38</f>
        <v>UBBNPS</v>
      </c>
      <c r="C34" s="57" t="s">
        <v>729</v>
      </c>
      <c r="D34" s="58">
        <f>Invoice!B38</f>
        <v>50</v>
      </c>
      <c r="E34" s="59">
        <f>'Shipping Invoice'!J38*$N$1</f>
        <v>1.29</v>
      </c>
      <c r="F34" s="59">
        <f t="shared" si="0"/>
        <v>64.5</v>
      </c>
      <c r="G34" s="60">
        <f t="shared" si="1"/>
        <v>45.627299999999998</v>
      </c>
      <c r="H34" s="63">
        <f t="shared" si="2"/>
        <v>2281.3649999999998</v>
      </c>
    </row>
    <row r="35" spans="1:8" s="62" customFormat="1" ht="24">
      <c r="A35" s="56" t="str">
        <f>IF((LEN('Copy paste to Here'!G39))&gt;5,((CONCATENATE('Copy paste to Here'!G39," &amp; ",'Copy paste to Here'!D39,"  &amp;  ",'Copy paste to Here'!E39))),"Empty Cell")</f>
        <v xml:space="preserve">Titanium G23 barbell, 14g (1.6mm) with two 4mm balls &amp; Length: 10mm  &amp;  </v>
      </c>
      <c r="B35" s="57" t="str">
        <f>'Copy paste to Here'!C39</f>
        <v>UBBNPS</v>
      </c>
      <c r="C35" s="57" t="s">
        <v>729</v>
      </c>
      <c r="D35" s="58">
        <f>Invoice!B39</f>
        <v>50</v>
      </c>
      <c r="E35" s="59">
        <f>'Shipping Invoice'!J39*$N$1</f>
        <v>1.29</v>
      </c>
      <c r="F35" s="59">
        <f t="shared" si="0"/>
        <v>64.5</v>
      </c>
      <c r="G35" s="60">
        <f t="shared" si="1"/>
        <v>45.627299999999998</v>
      </c>
      <c r="H35" s="63">
        <f t="shared" si="2"/>
        <v>2281.3649999999998</v>
      </c>
    </row>
    <row r="36" spans="1:8" s="62" customFormat="1" ht="24">
      <c r="A36" s="56" t="str">
        <f>IF((LEN('Copy paste to Here'!G40))&gt;5,((CONCATENATE('Copy paste to Here'!G40," &amp; ",'Copy paste to Here'!D40,"  &amp;  ",'Copy paste to Here'!E40))),"Empty Cell")</f>
        <v xml:space="preserve">Titanium G23 barbell, 14g (1.6mm) with two 4mm balls &amp; Length: 12mm  &amp;  </v>
      </c>
      <c r="B36" s="57" t="str">
        <f>'Copy paste to Here'!C40</f>
        <v>UBBNPS</v>
      </c>
      <c r="C36" s="57" t="s">
        <v>729</v>
      </c>
      <c r="D36" s="58">
        <f>Invoice!B40</f>
        <v>50</v>
      </c>
      <c r="E36" s="59">
        <f>'Shipping Invoice'!J40*$N$1</f>
        <v>1.29</v>
      </c>
      <c r="F36" s="59">
        <f t="shared" si="0"/>
        <v>64.5</v>
      </c>
      <c r="G36" s="60">
        <f t="shared" si="1"/>
        <v>45.627299999999998</v>
      </c>
      <c r="H36" s="63">
        <f t="shared" si="2"/>
        <v>2281.3649999999998</v>
      </c>
    </row>
    <row r="37" spans="1:8" s="62" customFormat="1" ht="24">
      <c r="A37" s="56" t="str">
        <f>IF((LEN('Copy paste to Here'!G41))&gt;5,((CONCATENATE('Copy paste to Here'!G41," &amp; ",'Copy paste to Here'!D41,"  &amp;  ",'Copy paste to Here'!E41))),"Empty Cell")</f>
        <v xml:space="preserve">Titanium G23 barbell, 14g (1.6mm) with two 4mm balls &amp; Length: 14mm  &amp;  </v>
      </c>
      <c r="B37" s="57" t="str">
        <f>'Copy paste to Here'!C41</f>
        <v>UBBNPS</v>
      </c>
      <c r="C37" s="57" t="s">
        <v>729</v>
      </c>
      <c r="D37" s="58">
        <f>Invoice!B41</f>
        <v>50</v>
      </c>
      <c r="E37" s="59">
        <f>'Shipping Invoice'!J41*$N$1</f>
        <v>1.29</v>
      </c>
      <c r="F37" s="59">
        <f t="shared" si="0"/>
        <v>64.5</v>
      </c>
      <c r="G37" s="60">
        <f t="shared" si="1"/>
        <v>45.627299999999998</v>
      </c>
      <c r="H37" s="63">
        <f t="shared" si="2"/>
        <v>2281.3649999999998</v>
      </c>
    </row>
    <row r="38" spans="1:8" s="62" customFormat="1" ht="24">
      <c r="A38" s="56" t="str">
        <f>IF((LEN('Copy paste to Here'!G42))&gt;5,((CONCATENATE('Copy paste to Here'!G42," &amp; ",'Copy paste to Here'!D42,"  &amp;  ",'Copy paste to Here'!E42))),"Empty Cell")</f>
        <v xml:space="preserve">Titanium G23 barbell, 14g (1.6mm) with two 4mm balls &amp; Length: 16mm  &amp;  </v>
      </c>
      <c r="B38" s="57" t="str">
        <f>'Copy paste to Here'!C42</f>
        <v>UBBNPS</v>
      </c>
      <c r="C38" s="57" t="s">
        <v>729</v>
      </c>
      <c r="D38" s="58">
        <f>Invoice!B42</f>
        <v>50</v>
      </c>
      <c r="E38" s="59">
        <f>'Shipping Invoice'!J42*$N$1</f>
        <v>1.29</v>
      </c>
      <c r="F38" s="59">
        <f t="shared" si="0"/>
        <v>64.5</v>
      </c>
      <c r="G38" s="60">
        <f t="shared" si="1"/>
        <v>45.627299999999998</v>
      </c>
      <c r="H38" s="63">
        <f t="shared" si="2"/>
        <v>2281.3649999999998</v>
      </c>
    </row>
    <row r="39" spans="1:8" s="62" customFormat="1" ht="25.5">
      <c r="A39" s="56" t="str">
        <f>IF((LEN('Copy paste to Here'!G43))&gt;5,((CONCATENATE('Copy paste to Here'!G43," &amp; ",'Copy paste to Here'!D43,"  &amp;  ",'Copy paste to Here'!E43))),"Empty Cell")</f>
        <v xml:space="preserve">Titanium G23 nipple barbell, 1.6mm (14g) with two internally threaded 4mm balls &amp; Length: 12mm  &amp;  </v>
      </c>
      <c r="B39" s="57" t="str">
        <f>'Copy paste to Here'!C43</f>
        <v>UBBNPSIN</v>
      </c>
      <c r="C39" s="57" t="s">
        <v>731</v>
      </c>
      <c r="D39" s="58">
        <f>Invoice!B43</f>
        <v>20</v>
      </c>
      <c r="E39" s="59">
        <f>'Shipping Invoice'!J43*$N$1</f>
        <v>1.99</v>
      </c>
      <c r="F39" s="59">
        <f t="shared" si="0"/>
        <v>39.799999999999997</v>
      </c>
      <c r="G39" s="60">
        <f t="shared" si="1"/>
        <v>70.386299999999991</v>
      </c>
      <c r="H39" s="63">
        <f t="shared" si="2"/>
        <v>1407.7259999999999</v>
      </c>
    </row>
    <row r="40" spans="1:8" s="62" customFormat="1" ht="25.5">
      <c r="A40" s="56" t="str">
        <f>IF((LEN('Copy paste to Here'!G44))&gt;5,((CONCATENATE('Copy paste to Here'!G44," &amp; ",'Copy paste to Here'!D44,"  &amp;  ",'Copy paste to Here'!E44))),"Empty Cell")</f>
        <v xml:space="preserve">Titanium G23 nipple barbell, 1.6mm (14g) with two internally threaded 4mm balls &amp; Length: 14mm  &amp;  </v>
      </c>
      <c r="B40" s="57" t="str">
        <f>'Copy paste to Here'!C44</f>
        <v>UBBNPSIN</v>
      </c>
      <c r="C40" s="57" t="s">
        <v>731</v>
      </c>
      <c r="D40" s="58">
        <f>Invoice!B44</f>
        <v>20</v>
      </c>
      <c r="E40" s="59">
        <f>'Shipping Invoice'!J44*$N$1</f>
        <v>1.99</v>
      </c>
      <c r="F40" s="59">
        <f t="shared" si="0"/>
        <v>39.799999999999997</v>
      </c>
      <c r="G40" s="60">
        <f t="shared" si="1"/>
        <v>70.386299999999991</v>
      </c>
      <c r="H40" s="63">
        <f t="shared" si="2"/>
        <v>1407.7259999999999</v>
      </c>
    </row>
    <row r="41" spans="1:8" s="62" customFormat="1" ht="25.5">
      <c r="A41" s="56" t="str">
        <f>IF((LEN('Copy paste to Here'!G45))&gt;5,((CONCATENATE('Copy paste to Here'!G45," &amp; ",'Copy paste to Here'!D45,"  &amp;  ",'Copy paste to Here'!E45))),"Empty Cell")</f>
        <v xml:space="preserve">Titanium G23 nipple barbell, 1.6mm (14g) with two internally threaded 4mm balls &amp; Length: 16mm  &amp;  </v>
      </c>
      <c r="B41" s="57" t="str">
        <f>'Copy paste to Here'!C45</f>
        <v>UBBNPSIN</v>
      </c>
      <c r="C41" s="57" t="s">
        <v>731</v>
      </c>
      <c r="D41" s="58">
        <f>Invoice!B45</f>
        <v>20</v>
      </c>
      <c r="E41" s="59">
        <f>'Shipping Invoice'!J45*$N$1</f>
        <v>1.99</v>
      </c>
      <c r="F41" s="59">
        <f t="shared" si="0"/>
        <v>39.799999999999997</v>
      </c>
      <c r="G41" s="60">
        <f t="shared" si="1"/>
        <v>70.386299999999991</v>
      </c>
      <c r="H41" s="63">
        <f t="shared" si="2"/>
        <v>1407.7259999999999</v>
      </c>
    </row>
    <row r="42" spans="1:8" s="62" customFormat="1" ht="25.5">
      <c r="A42" s="56" t="str">
        <f>IF((LEN('Copy paste to Here'!G46))&gt;5,((CONCATENATE('Copy paste to Here'!G46," &amp; ",'Copy paste to Here'!D46,"  &amp;  ",'Copy paste to Here'!E46))),"Empty Cell")</f>
        <v xml:space="preserve">Titanium G23 nipple barbell, 1.6mm (14g) with two internally threaded 4mm balls &amp; Length: 19mm  &amp;  </v>
      </c>
      <c r="B42" s="57" t="str">
        <f>'Copy paste to Here'!C46</f>
        <v>UBBNPSIN</v>
      </c>
      <c r="C42" s="57" t="s">
        <v>731</v>
      </c>
      <c r="D42" s="58">
        <f>Invoice!B46</f>
        <v>20</v>
      </c>
      <c r="E42" s="59">
        <f>'Shipping Invoice'!J46*$N$1</f>
        <v>1.99</v>
      </c>
      <c r="F42" s="59">
        <f t="shared" si="0"/>
        <v>39.799999999999997</v>
      </c>
      <c r="G42" s="60">
        <f t="shared" si="1"/>
        <v>70.386299999999991</v>
      </c>
      <c r="H42" s="63">
        <f t="shared" si="2"/>
        <v>1407.7259999999999</v>
      </c>
    </row>
    <row r="43" spans="1:8" s="62" customFormat="1" ht="25.5">
      <c r="A43" s="56" t="str">
        <f>IF((LEN('Copy paste to Here'!G47))&gt;5,((CONCATENATE('Copy paste to Here'!G47," &amp; ",'Copy paste to Here'!D47,"  &amp;  ",'Copy paste to Here'!E47))),"Empty Cell")</f>
        <v xml:space="preserve">Titanium G23 nipple barbell, 1.6mm (14g) with two internally threaded 4mm balls &amp; Length: 22mm  &amp;  </v>
      </c>
      <c r="B43" s="57" t="str">
        <f>'Copy paste to Here'!C47</f>
        <v>UBBNPSIN</v>
      </c>
      <c r="C43" s="57" t="s">
        <v>731</v>
      </c>
      <c r="D43" s="58">
        <f>Invoice!B47</f>
        <v>20</v>
      </c>
      <c r="E43" s="59">
        <f>'Shipping Invoice'!J47*$N$1</f>
        <v>1.99</v>
      </c>
      <c r="F43" s="59">
        <f t="shared" si="0"/>
        <v>39.799999999999997</v>
      </c>
      <c r="G43" s="60">
        <f t="shared" si="1"/>
        <v>70.386299999999991</v>
      </c>
      <c r="H43" s="63">
        <f t="shared" si="2"/>
        <v>1407.7259999999999</v>
      </c>
    </row>
    <row r="44" spans="1:8" s="62" customFormat="1" ht="24">
      <c r="A44" s="56" t="str">
        <f>IF((LEN('Copy paste to Here'!G48))&gt;5,((CONCATENATE('Copy paste to Here'!G48," &amp; ",'Copy paste to Here'!D48,"  &amp;  ",'Copy paste to Here'!E48))),"Empty Cell")</f>
        <v xml:space="preserve">Titanium G23 internally threaded barbell, 1.6mm (14g) with two 5mm balls &amp; Length: 12mm  &amp;  </v>
      </c>
      <c r="B44" s="57" t="str">
        <f>'Copy paste to Here'!C48</f>
        <v>UBBSIN</v>
      </c>
      <c r="C44" s="57" t="s">
        <v>733</v>
      </c>
      <c r="D44" s="58">
        <f>Invoice!B48</f>
        <v>20</v>
      </c>
      <c r="E44" s="59">
        <f>'Shipping Invoice'!J48*$N$1</f>
        <v>2.0699999999999998</v>
      </c>
      <c r="F44" s="59">
        <f t="shared" si="0"/>
        <v>41.4</v>
      </c>
      <c r="G44" s="60">
        <f t="shared" si="1"/>
        <v>73.215899999999991</v>
      </c>
      <c r="H44" s="63">
        <f t="shared" si="2"/>
        <v>1464.3179999999998</v>
      </c>
    </row>
    <row r="45" spans="1:8" s="62" customFormat="1" ht="24">
      <c r="A45" s="56" t="str">
        <f>IF((LEN('Copy paste to Here'!G49))&gt;5,((CONCATENATE('Copy paste to Here'!G49," &amp; ",'Copy paste to Here'!D49,"  &amp;  ",'Copy paste to Here'!E49))),"Empty Cell")</f>
        <v xml:space="preserve">Titanium G23 internally threaded barbell, 1.6mm (14g) with two 5mm balls &amp; Length: 14mm  &amp;  </v>
      </c>
      <c r="B45" s="57" t="str">
        <f>'Copy paste to Here'!C49</f>
        <v>UBBSIN</v>
      </c>
      <c r="C45" s="57" t="s">
        <v>733</v>
      </c>
      <c r="D45" s="58">
        <f>Invoice!B49</f>
        <v>20</v>
      </c>
      <c r="E45" s="59">
        <f>'Shipping Invoice'!J49*$N$1</f>
        <v>2.0699999999999998</v>
      </c>
      <c r="F45" s="59">
        <f t="shared" si="0"/>
        <v>41.4</v>
      </c>
      <c r="G45" s="60">
        <f t="shared" si="1"/>
        <v>73.215899999999991</v>
      </c>
      <c r="H45" s="63">
        <f t="shared" si="2"/>
        <v>1464.3179999999998</v>
      </c>
    </row>
    <row r="46" spans="1:8" s="62" customFormat="1" ht="24">
      <c r="A46" s="56" t="str">
        <f>IF((LEN('Copy paste to Here'!G50))&gt;5,((CONCATENATE('Copy paste to Here'!G50," &amp; ",'Copy paste to Here'!D50,"  &amp;  ",'Copy paste to Here'!E50))),"Empty Cell")</f>
        <v xml:space="preserve">Titanium G23 internally threaded barbell, 1.6mm (14g) with two 5mm balls &amp; Length: 16mm  &amp;  </v>
      </c>
      <c r="B46" s="57" t="str">
        <f>'Copy paste to Here'!C50</f>
        <v>UBBSIN</v>
      </c>
      <c r="C46" s="57" t="s">
        <v>733</v>
      </c>
      <c r="D46" s="58">
        <f>Invoice!B50</f>
        <v>20</v>
      </c>
      <c r="E46" s="59">
        <f>'Shipping Invoice'!J50*$N$1</f>
        <v>2.0699999999999998</v>
      </c>
      <c r="F46" s="59">
        <f t="shared" si="0"/>
        <v>41.4</v>
      </c>
      <c r="G46" s="60">
        <f t="shared" si="1"/>
        <v>73.215899999999991</v>
      </c>
      <c r="H46" s="63">
        <f t="shared" si="2"/>
        <v>1464.3179999999998</v>
      </c>
    </row>
    <row r="47" spans="1:8" s="62" customFormat="1" ht="24">
      <c r="A47" s="56" t="str">
        <f>IF((LEN('Copy paste to Here'!G51))&gt;5,((CONCATENATE('Copy paste to Here'!G51," &amp; ",'Copy paste to Here'!D51,"  &amp;  ",'Copy paste to Here'!E51))),"Empty Cell")</f>
        <v xml:space="preserve">Titanium G23 internally threaded barbell, 1.6mm (14g) with two 5mm balls &amp; Length: 19mm  &amp;  </v>
      </c>
      <c r="B47" s="57" t="str">
        <f>'Copy paste to Here'!C51</f>
        <v>UBBSIN</v>
      </c>
      <c r="C47" s="57" t="s">
        <v>733</v>
      </c>
      <c r="D47" s="58">
        <f>Invoice!B51</f>
        <v>20</v>
      </c>
      <c r="E47" s="59">
        <f>'Shipping Invoice'!J51*$N$1</f>
        <v>2.0699999999999998</v>
      </c>
      <c r="F47" s="59">
        <f t="shared" si="0"/>
        <v>41.4</v>
      </c>
      <c r="G47" s="60">
        <f t="shared" si="1"/>
        <v>73.215899999999991</v>
      </c>
      <c r="H47" s="63">
        <f t="shared" si="2"/>
        <v>1464.3179999999998</v>
      </c>
    </row>
    <row r="48" spans="1:8" s="62" customFormat="1" ht="24">
      <c r="A48" s="56" t="str">
        <f>IF((LEN('Copy paste to Here'!G52))&gt;5,((CONCATENATE('Copy paste to Here'!G52," &amp; ",'Copy paste to Here'!D52,"  &amp;  ",'Copy paste to Here'!E52))),"Empty Cell")</f>
        <v xml:space="preserve">Titanium G23 internally threaded barbell, 1.6mm (14g) with two 5mm balls &amp; Length: 22mm  &amp;  </v>
      </c>
      <c r="B48" s="57" t="str">
        <f>'Copy paste to Here'!C52</f>
        <v>UBBSIN</v>
      </c>
      <c r="C48" s="57" t="s">
        <v>733</v>
      </c>
      <c r="D48" s="58">
        <f>Invoice!B52</f>
        <v>20</v>
      </c>
      <c r="E48" s="59">
        <f>'Shipping Invoice'!J52*$N$1</f>
        <v>2.0699999999999998</v>
      </c>
      <c r="F48" s="59">
        <f t="shared" si="0"/>
        <v>41.4</v>
      </c>
      <c r="G48" s="60">
        <f t="shared" si="1"/>
        <v>73.215899999999991</v>
      </c>
      <c r="H48" s="63">
        <f t="shared" si="2"/>
        <v>1464.3179999999998</v>
      </c>
    </row>
    <row r="49" spans="1:8" s="62" customFormat="1" ht="24">
      <c r="A49" s="56" t="str">
        <f>IF((LEN('Copy paste to Here'!G53))&gt;5,((CONCATENATE('Copy paste to Here'!G53," &amp; ",'Copy paste to Here'!D53,"  &amp;  ",'Copy paste to Here'!E53))),"Empty Cell")</f>
        <v xml:space="preserve">Titanium G23 banana, 16g (1.2mm) with two 2.5mm balls &amp; Length: 6mm  &amp;  </v>
      </c>
      <c r="B49" s="57" t="str">
        <f>'Copy paste to Here'!C53</f>
        <v>UBNE25</v>
      </c>
      <c r="C49" s="57" t="s">
        <v>735</v>
      </c>
      <c r="D49" s="58">
        <f>Invoice!B53</f>
        <v>20</v>
      </c>
      <c r="E49" s="59">
        <f>'Shipping Invoice'!J53*$N$1</f>
        <v>0.99</v>
      </c>
      <c r="F49" s="59">
        <f t="shared" si="0"/>
        <v>19.8</v>
      </c>
      <c r="G49" s="60">
        <f t="shared" si="1"/>
        <v>35.016299999999994</v>
      </c>
      <c r="H49" s="63">
        <f t="shared" si="2"/>
        <v>700.32599999999991</v>
      </c>
    </row>
    <row r="50" spans="1:8" s="62" customFormat="1" ht="24">
      <c r="A50" s="56" t="str">
        <f>IF((LEN('Copy paste to Here'!G54))&gt;5,((CONCATENATE('Copy paste to Here'!G54," &amp; ",'Copy paste to Here'!D54,"  &amp;  ",'Copy paste to Here'!E54))),"Empty Cell")</f>
        <v xml:space="preserve">Titanium G23 internally threaded banana, 1.2mm (16g) with two 3mm balls &amp; Length: 6mm  &amp;  </v>
      </c>
      <c r="B50" s="57" t="str">
        <f>'Copy paste to Here'!C54</f>
        <v>UBNEBIN</v>
      </c>
      <c r="C50" s="57" t="s">
        <v>737</v>
      </c>
      <c r="D50" s="58">
        <f>Invoice!B54</f>
        <v>20</v>
      </c>
      <c r="E50" s="59">
        <f>'Shipping Invoice'!J54*$N$1</f>
        <v>1.87</v>
      </c>
      <c r="F50" s="59">
        <f t="shared" si="0"/>
        <v>37.400000000000006</v>
      </c>
      <c r="G50" s="60">
        <f t="shared" si="1"/>
        <v>66.141899999999993</v>
      </c>
      <c r="H50" s="63">
        <f t="shared" si="2"/>
        <v>1322.8379999999997</v>
      </c>
    </row>
    <row r="51" spans="1:8" s="62" customFormat="1" ht="24">
      <c r="A51" s="56" t="str">
        <f>IF((LEN('Copy paste to Here'!G55))&gt;5,((CONCATENATE('Copy paste to Here'!G55," &amp; ",'Copy paste to Here'!D55,"  &amp;  ",'Copy paste to Here'!E55))),"Empty Cell")</f>
        <v xml:space="preserve">Titanium G23 internally threaded banana, 1.2mm (16g) with two 3mm balls &amp; Length: 8mm  &amp;  </v>
      </c>
      <c r="B51" s="57" t="str">
        <f>'Copy paste to Here'!C55</f>
        <v>UBNEBIN</v>
      </c>
      <c r="C51" s="57" t="s">
        <v>737</v>
      </c>
      <c r="D51" s="58">
        <f>Invoice!B55</f>
        <v>20</v>
      </c>
      <c r="E51" s="59">
        <f>'Shipping Invoice'!J55*$N$1</f>
        <v>1.87</v>
      </c>
      <c r="F51" s="59">
        <f t="shared" si="0"/>
        <v>37.400000000000006</v>
      </c>
      <c r="G51" s="60">
        <f t="shared" si="1"/>
        <v>66.141899999999993</v>
      </c>
      <c r="H51" s="63">
        <f t="shared" si="2"/>
        <v>1322.8379999999997</v>
      </c>
    </row>
    <row r="52" spans="1:8" s="62" customFormat="1" ht="24">
      <c r="A52" s="56" t="str">
        <f>IF((LEN('Copy paste to Here'!G56))&gt;5,((CONCATENATE('Copy paste to Here'!G56," &amp; ",'Copy paste to Here'!D56,"  &amp;  ",'Copy paste to Here'!E56))),"Empty Cell")</f>
        <v xml:space="preserve">Titanium G23 internally threaded banana, 1.2mm (16g) with two 3mm balls &amp; Length: 10mm  &amp;  </v>
      </c>
      <c r="B52" s="57" t="str">
        <f>'Copy paste to Here'!C56</f>
        <v>UBNEBIN</v>
      </c>
      <c r="C52" s="57" t="s">
        <v>737</v>
      </c>
      <c r="D52" s="58">
        <f>Invoice!B56</f>
        <v>20</v>
      </c>
      <c r="E52" s="59">
        <f>'Shipping Invoice'!J56*$N$1</f>
        <v>1.87</v>
      </c>
      <c r="F52" s="59">
        <f t="shared" si="0"/>
        <v>37.400000000000006</v>
      </c>
      <c r="G52" s="60">
        <f t="shared" si="1"/>
        <v>66.141899999999993</v>
      </c>
      <c r="H52" s="63">
        <f t="shared" si="2"/>
        <v>1322.8379999999997</v>
      </c>
    </row>
    <row r="53" spans="1:8" s="62" customFormat="1" ht="24">
      <c r="A53" s="56" t="str">
        <f>IF((LEN('Copy paste to Here'!G57))&gt;5,((CONCATENATE('Copy paste to Here'!G57," &amp; ",'Copy paste to Here'!D57,"  &amp;  ",'Copy paste to Here'!E57))),"Empty Cell")</f>
        <v xml:space="preserve">Titanium G23 internally threaded banana, 1.2mm (16g) with two 3mm balls &amp; Length: 12mm  &amp;  </v>
      </c>
      <c r="B53" s="57" t="str">
        <f>'Copy paste to Here'!C57</f>
        <v>UBNEBIN</v>
      </c>
      <c r="C53" s="57" t="s">
        <v>737</v>
      </c>
      <c r="D53" s="58">
        <f>Invoice!B57</f>
        <v>20</v>
      </c>
      <c r="E53" s="59">
        <f>'Shipping Invoice'!J57*$N$1</f>
        <v>1.87</v>
      </c>
      <c r="F53" s="59">
        <f t="shared" si="0"/>
        <v>37.400000000000006</v>
      </c>
      <c r="G53" s="60">
        <f t="shared" si="1"/>
        <v>66.141899999999993</v>
      </c>
      <c r="H53" s="63">
        <f t="shared" si="2"/>
        <v>1322.8379999999997</v>
      </c>
    </row>
    <row r="54" spans="1:8" s="62" customFormat="1" ht="24">
      <c r="A54" s="56" t="str">
        <f>IF((LEN('Copy paste to Here'!G58))&gt;5,((CONCATENATE('Copy paste to Here'!G58," &amp; ",'Copy paste to Here'!D58,"  &amp;  ",'Copy paste to Here'!E58))),"Empty Cell")</f>
        <v xml:space="preserve">Titanium G23 internally threaded banana, 1.2mm (16g) with two 3mm balls &amp; Length: 14mm  &amp;  </v>
      </c>
      <c r="B54" s="57" t="str">
        <f>'Copy paste to Here'!C58</f>
        <v>UBNEBIN</v>
      </c>
      <c r="C54" s="57" t="s">
        <v>737</v>
      </c>
      <c r="D54" s="58">
        <f>Invoice!B58</f>
        <v>20</v>
      </c>
      <c r="E54" s="59">
        <f>'Shipping Invoice'!J58*$N$1</f>
        <v>1.87</v>
      </c>
      <c r="F54" s="59">
        <f t="shared" si="0"/>
        <v>37.400000000000006</v>
      </c>
      <c r="G54" s="60">
        <f t="shared" si="1"/>
        <v>66.141899999999993</v>
      </c>
      <c r="H54" s="63">
        <f t="shared" si="2"/>
        <v>1322.8379999999997</v>
      </c>
    </row>
    <row r="55" spans="1:8" s="62" customFormat="1" ht="24">
      <c r="A55" s="56" t="str">
        <f>IF((LEN('Copy paste to Here'!G59))&gt;5,((CONCATENATE('Copy paste to Here'!G59," &amp; ",'Copy paste to Here'!D59,"  &amp;  ",'Copy paste to Here'!E59))),"Empty Cell")</f>
        <v xml:space="preserve">Titanium G23 internally threaded banana, 1.2mm (16g) with two 3mm balls &amp; Length: 16mm  &amp;  </v>
      </c>
      <c r="B55" s="57" t="str">
        <f>'Copy paste to Here'!C59</f>
        <v>UBNEBIN</v>
      </c>
      <c r="C55" s="57" t="s">
        <v>737</v>
      </c>
      <c r="D55" s="58">
        <f>Invoice!B59</f>
        <v>20</v>
      </c>
      <c r="E55" s="59">
        <f>'Shipping Invoice'!J59*$N$1</f>
        <v>1.87</v>
      </c>
      <c r="F55" s="59">
        <f t="shared" si="0"/>
        <v>37.400000000000006</v>
      </c>
      <c r="G55" s="60">
        <f t="shared" si="1"/>
        <v>66.141899999999993</v>
      </c>
      <c r="H55" s="63">
        <f t="shared" si="2"/>
        <v>1322.8379999999997</v>
      </c>
    </row>
    <row r="56" spans="1:8" s="62" customFormat="1" ht="36">
      <c r="A56" s="56" t="str">
        <f>IF((LEN('Copy paste to Here'!G60))&gt;5,((CONCATENATE('Copy paste to Here'!G60," &amp; ",'Copy paste to Here'!D60,"  &amp;  ",'Copy paste to Here'!E60))),"Empty Cell")</f>
        <v>Titanium G23 internally threaded belly banana, 1.6mm (14g) with 5mm and 8mm prong set round clear Cubic Zirconia (CZ) stones &amp; Cz Color: Clear  &amp;  Length: 8mm</v>
      </c>
      <c r="B56" s="57" t="str">
        <f>'Copy paste to Here'!C60</f>
        <v>UBNZSH4</v>
      </c>
      <c r="C56" s="57" t="s">
        <v>739</v>
      </c>
      <c r="D56" s="58">
        <f>Invoice!B60</f>
        <v>10</v>
      </c>
      <c r="E56" s="59">
        <f>'Shipping Invoice'!J60*$N$1</f>
        <v>4.8499999999999996</v>
      </c>
      <c r="F56" s="59">
        <f t="shared" si="0"/>
        <v>48.5</v>
      </c>
      <c r="G56" s="60">
        <f t="shared" si="1"/>
        <v>171.54449999999997</v>
      </c>
      <c r="H56" s="63">
        <f t="shared" si="2"/>
        <v>1715.4449999999997</v>
      </c>
    </row>
    <row r="57" spans="1:8" s="62" customFormat="1" ht="36">
      <c r="A57" s="56" t="str">
        <f>IF((LEN('Copy paste to Here'!G61))&gt;5,((CONCATENATE('Copy paste to Here'!G61," &amp; ",'Copy paste to Here'!D61,"  &amp;  ",'Copy paste to Here'!E61))),"Empty Cell")</f>
        <v>Titanium G23 internally threaded belly banana, 1.6mm (14g) with 5mm and 8mm prong set round clear Cubic Zirconia (CZ) stones &amp; Cz Color: Clear  &amp;  Length: 10mm</v>
      </c>
      <c r="B57" s="57" t="str">
        <f>'Copy paste to Here'!C61</f>
        <v>UBNZSH4</v>
      </c>
      <c r="C57" s="57" t="s">
        <v>739</v>
      </c>
      <c r="D57" s="58">
        <f>Invoice!B61</f>
        <v>10</v>
      </c>
      <c r="E57" s="59">
        <f>'Shipping Invoice'!J61*$N$1</f>
        <v>4.8499999999999996</v>
      </c>
      <c r="F57" s="59">
        <f t="shared" si="0"/>
        <v>48.5</v>
      </c>
      <c r="G57" s="60">
        <f t="shared" si="1"/>
        <v>171.54449999999997</v>
      </c>
      <c r="H57" s="63">
        <f t="shared" si="2"/>
        <v>1715.4449999999997</v>
      </c>
    </row>
    <row r="58" spans="1:8" s="62" customFormat="1" ht="36">
      <c r="A58" s="56" t="str">
        <f>IF((LEN('Copy paste to Here'!G62))&gt;5,((CONCATENATE('Copy paste to Here'!G62," &amp; ",'Copy paste to Here'!D62,"  &amp;  ",'Copy paste to Here'!E62))),"Empty Cell")</f>
        <v>Titanium G23 internally threaded belly banana, 1.6mm (14g) with 5mm and 8mm prong set round clear Cubic Zirconia (CZ) stones &amp; Cz Color: Clear  &amp;  Length: 12mm</v>
      </c>
      <c r="B58" s="57" t="str">
        <f>'Copy paste to Here'!C62</f>
        <v>UBNZSH4</v>
      </c>
      <c r="C58" s="57" t="s">
        <v>739</v>
      </c>
      <c r="D58" s="58">
        <f>Invoice!B62</f>
        <v>10</v>
      </c>
      <c r="E58" s="59">
        <f>'Shipping Invoice'!J62*$N$1</f>
        <v>4.8499999999999996</v>
      </c>
      <c r="F58" s="59">
        <f t="shared" si="0"/>
        <v>48.5</v>
      </c>
      <c r="G58" s="60">
        <f t="shared" si="1"/>
        <v>171.54449999999997</v>
      </c>
      <c r="H58" s="63">
        <f t="shared" si="2"/>
        <v>1715.4449999999997</v>
      </c>
    </row>
    <row r="59" spans="1:8" s="62" customFormat="1" ht="24">
      <c r="A59" s="56" t="str">
        <f>IF((LEN('Copy paste to Here'!G63))&gt;5,((CONCATENATE('Copy paste to Here'!G63," &amp; ",'Copy paste to Here'!D63,"  &amp;  ",'Copy paste to Here'!E63))),"Empty Cell")</f>
        <v xml:space="preserve">Titanium G23 circular barbell, 16g (1.2mm) with two 3mm balls &amp; Length: 8mm  &amp;  </v>
      </c>
      <c r="B59" s="57" t="str">
        <f>'Copy paste to Here'!C63</f>
        <v>UCBEB</v>
      </c>
      <c r="C59" s="57" t="s">
        <v>741</v>
      </c>
      <c r="D59" s="58">
        <f>Invoice!B63</f>
        <v>50</v>
      </c>
      <c r="E59" s="59">
        <f>'Shipping Invoice'!J63*$N$1</f>
        <v>1.17</v>
      </c>
      <c r="F59" s="59">
        <f t="shared" si="0"/>
        <v>58.5</v>
      </c>
      <c r="G59" s="60">
        <f t="shared" si="1"/>
        <v>41.382899999999992</v>
      </c>
      <c r="H59" s="63">
        <f t="shared" si="2"/>
        <v>2069.1449999999995</v>
      </c>
    </row>
    <row r="60" spans="1:8" s="62" customFormat="1" ht="24">
      <c r="A60" s="56" t="str">
        <f>IF((LEN('Copy paste to Here'!G64))&gt;5,((CONCATENATE('Copy paste to Here'!G64," &amp; ",'Copy paste to Here'!D64,"  &amp;  ",'Copy paste to Here'!E64))),"Empty Cell")</f>
        <v xml:space="preserve">Titanium G23 circular barbell, 16g (1.2mm) with two 3mm balls &amp; Length: 10mm  &amp;  </v>
      </c>
      <c r="B60" s="57" t="str">
        <f>'Copy paste to Here'!C64</f>
        <v>UCBEB</v>
      </c>
      <c r="C60" s="57" t="s">
        <v>741</v>
      </c>
      <c r="D60" s="58">
        <f>Invoice!B64</f>
        <v>50</v>
      </c>
      <c r="E60" s="59">
        <f>'Shipping Invoice'!J64*$N$1</f>
        <v>1.17</v>
      </c>
      <c r="F60" s="59">
        <f t="shared" si="0"/>
        <v>58.5</v>
      </c>
      <c r="G60" s="60">
        <f t="shared" si="1"/>
        <v>41.382899999999992</v>
      </c>
      <c r="H60" s="63">
        <f t="shared" si="2"/>
        <v>2069.1449999999995</v>
      </c>
    </row>
    <row r="61" spans="1:8" s="62" customFormat="1" ht="24">
      <c r="A61" s="56" t="str">
        <f>IF((LEN('Copy paste to Here'!G65))&gt;5,((CONCATENATE('Copy paste to Here'!G65," &amp; ",'Copy paste to Here'!D65,"  &amp;  ",'Copy paste to Here'!E65))),"Empty Cell")</f>
        <v xml:space="preserve">High polished titanium G23 circular barbell, 1.2mm (16g) with two 4mm balls &amp; Length: 6mm  &amp;  </v>
      </c>
      <c r="B61" s="57" t="str">
        <f>'Copy paste to Here'!C65</f>
        <v>UCBEB4</v>
      </c>
      <c r="C61" s="57" t="s">
        <v>743</v>
      </c>
      <c r="D61" s="58">
        <f>Invoice!B65</f>
        <v>20</v>
      </c>
      <c r="E61" s="59">
        <f>'Shipping Invoice'!J65*$N$1</f>
        <v>1.39</v>
      </c>
      <c r="F61" s="59">
        <f t="shared" si="0"/>
        <v>27.799999999999997</v>
      </c>
      <c r="G61" s="60">
        <f t="shared" si="1"/>
        <v>49.16429999999999</v>
      </c>
      <c r="H61" s="63">
        <f t="shared" si="2"/>
        <v>983.28599999999983</v>
      </c>
    </row>
    <row r="62" spans="1:8" s="62" customFormat="1" ht="24">
      <c r="A62" s="56" t="str">
        <f>IF((LEN('Copy paste to Here'!G66))&gt;5,((CONCATENATE('Copy paste to Here'!G66," &amp; ",'Copy paste to Here'!D66,"  &amp;  ",'Copy paste to Here'!E66))),"Empty Cell")</f>
        <v xml:space="preserve">High polished titanium G23 circular barbell, 1.2mm (16g) with two 4mm balls &amp; Length: 7mm  &amp;  </v>
      </c>
      <c r="B62" s="57" t="str">
        <f>'Copy paste to Here'!C66</f>
        <v>UCBEB4</v>
      </c>
      <c r="C62" s="57" t="s">
        <v>743</v>
      </c>
      <c r="D62" s="58">
        <f>Invoice!B66</f>
        <v>20</v>
      </c>
      <c r="E62" s="59">
        <f>'Shipping Invoice'!J66*$N$1</f>
        <v>1.39</v>
      </c>
      <c r="F62" s="59">
        <f t="shared" si="0"/>
        <v>27.799999999999997</v>
      </c>
      <c r="G62" s="60">
        <f t="shared" si="1"/>
        <v>49.16429999999999</v>
      </c>
      <c r="H62" s="63">
        <f t="shared" si="2"/>
        <v>983.28599999999983</v>
      </c>
    </row>
    <row r="63" spans="1:8" s="62" customFormat="1" ht="24">
      <c r="A63" s="56" t="str">
        <f>IF((LEN('Copy paste to Here'!G67))&gt;5,((CONCATENATE('Copy paste to Here'!G67," &amp; ",'Copy paste to Here'!D67,"  &amp;  ",'Copy paste to Here'!E67))),"Empty Cell")</f>
        <v xml:space="preserve">High polished titanium G23 circular barbell, 1.2mm (16g) with two 4mm balls &amp; Length: 8mm  &amp;  </v>
      </c>
      <c r="B63" s="57" t="str">
        <f>'Copy paste to Here'!C67</f>
        <v>UCBEB4</v>
      </c>
      <c r="C63" s="57" t="s">
        <v>743</v>
      </c>
      <c r="D63" s="58">
        <f>Invoice!B67</f>
        <v>20</v>
      </c>
      <c r="E63" s="59">
        <f>'Shipping Invoice'!J67*$N$1</f>
        <v>1.39</v>
      </c>
      <c r="F63" s="59">
        <f t="shared" si="0"/>
        <v>27.799999999999997</v>
      </c>
      <c r="G63" s="60">
        <f t="shared" si="1"/>
        <v>49.16429999999999</v>
      </c>
      <c r="H63" s="63">
        <f t="shared" si="2"/>
        <v>983.28599999999983</v>
      </c>
    </row>
    <row r="64" spans="1:8" s="62" customFormat="1" ht="24">
      <c r="A64" s="56" t="str">
        <f>IF((LEN('Copy paste to Here'!G68))&gt;5,((CONCATENATE('Copy paste to Here'!G68," &amp; ",'Copy paste to Here'!D68,"  &amp;  ",'Copy paste to Here'!E68))),"Empty Cell")</f>
        <v xml:space="preserve">High polished titanium G23 circular barbell, 1.2mm (16g) with two 4mm balls &amp; Length: 9mm  &amp;  </v>
      </c>
      <c r="B64" s="57" t="str">
        <f>'Copy paste to Here'!C68</f>
        <v>UCBEB4</v>
      </c>
      <c r="C64" s="57" t="s">
        <v>743</v>
      </c>
      <c r="D64" s="58">
        <f>Invoice!B68</f>
        <v>20</v>
      </c>
      <c r="E64" s="59">
        <f>'Shipping Invoice'!J68*$N$1</f>
        <v>1.39</v>
      </c>
      <c r="F64" s="59">
        <f t="shared" si="0"/>
        <v>27.799999999999997</v>
      </c>
      <c r="G64" s="60">
        <f t="shared" si="1"/>
        <v>49.16429999999999</v>
      </c>
      <c r="H64" s="63">
        <f t="shared" si="2"/>
        <v>983.28599999999983</v>
      </c>
    </row>
    <row r="65" spans="1:8" s="62" customFormat="1" ht="24">
      <c r="A65" s="56" t="str">
        <f>IF((LEN('Copy paste to Here'!G69))&gt;5,((CONCATENATE('Copy paste to Here'!G69," &amp; ",'Copy paste to Here'!D69,"  &amp;  ",'Copy paste to Here'!E69))),"Empty Cell")</f>
        <v xml:space="preserve">High polished titanium G23 circular barbell, 1.2mm (16g) with two 4mm balls &amp; Length: 10mm  &amp;  </v>
      </c>
      <c r="B65" s="57" t="str">
        <f>'Copy paste to Here'!C69</f>
        <v>UCBEB4</v>
      </c>
      <c r="C65" s="57" t="s">
        <v>743</v>
      </c>
      <c r="D65" s="58">
        <f>Invoice!B69</f>
        <v>20</v>
      </c>
      <c r="E65" s="59">
        <f>'Shipping Invoice'!J69*$N$1</f>
        <v>1.39</v>
      </c>
      <c r="F65" s="59">
        <f t="shared" si="0"/>
        <v>27.799999999999997</v>
      </c>
      <c r="G65" s="60">
        <f t="shared" si="1"/>
        <v>49.16429999999999</v>
      </c>
      <c r="H65" s="63">
        <f t="shared" si="2"/>
        <v>983.28599999999983</v>
      </c>
    </row>
    <row r="66" spans="1:8" s="62" customFormat="1" ht="24">
      <c r="A66" s="56" t="str">
        <f>IF((LEN('Copy paste to Here'!G70))&gt;5,((CONCATENATE('Copy paste to Here'!G70," &amp; ",'Copy paste to Here'!D70,"  &amp;  ",'Copy paste to Here'!E70))),"Empty Cell")</f>
        <v xml:space="preserve">High polished titanium G23 circular barbell, 1.2mm (16g) with two 4mm balls &amp; Length: 11mm  &amp;  </v>
      </c>
      <c r="B66" s="57" t="str">
        <f>'Copy paste to Here'!C70</f>
        <v>UCBEB4</v>
      </c>
      <c r="C66" s="57" t="s">
        <v>743</v>
      </c>
      <c r="D66" s="58">
        <f>Invoice!B70</f>
        <v>20</v>
      </c>
      <c r="E66" s="59">
        <f>'Shipping Invoice'!J70*$N$1</f>
        <v>1.39</v>
      </c>
      <c r="F66" s="59">
        <f t="shared" si="0"/>
        <v>27.799999999999997</v>
      </c>
      <c r="G66" s="60">
        <f t="shared" si="1"/>
        <v>49.16429999999999</v>
      </c>
      <c r="H66" s="63">
        <f t="shared" si="2"/>
        <v>983.28599999999983</v>
      </c>
    </row>
    <row r="67" spans="1:8" s="62" customFormat="1" ht="24">
      <c r="A67" s="56" t="str">
        <f>IF((LEN('Copy paste to Here'!G71))&gt;5,((CONCATENATE('Copy paste to Here'!G71," &amp; ",'Copy paste to Here'!D71,"  &amp;  ",'Copy paste to Here'!E71))),"Empty Cell")</f>
        <v xml:space="preserve">High polished titanium G23 circular barbell, 1.2mm (16g) with two 4mm balls &amp; Length: 12mm  &amp;  </v>
      </c>
      <c r="B67" s="57" t="str">
        <f>'Copy paste to Here'!C71</f>
        <v>UCBEB4</v>
      </c>
      <c r="C67" s="57" t="s">
        <v>743</v>
      </c>
      <c r="D67" s="58">
        <f>Invoice!B71</f>
        <v>20</v>
      </c>
      <c r="E67" s="59">
        <f>'Shipping Invoice'!J71*$N$1</f>
        <v>1.39</v>
      </c>
      <c r="F67" s="59">
        <f t="shared" si="0"/>
        <v>27.799999999999997</v>
      </c>
      <c r="G67" s="60">
        <f t="shared" si="1"/>
        <v>49.16429999999999</v>
      </c>
      <c r="H67" s="63">
        <f t="shared" si="2"/>
        <v>983.28599999999983</v>
      </c>
    </row>
    <row r="68" spans="1:8" s="62" customFormat="1" ht="24">
      <c r="A68" s="56" t="str">
        <f>IF((LEN('Copy paste to Here'!G72))&gt;5,((CONCATENATE('Copy paste to Here'!G72," &amp; ",'Copy paste to Here'!D72,"  &amp;  ",'Copy paste to Here'!E72))),"Empty Cell")</f>
        <v xml:space="preserve">High polished titanium G23 circular barbell, 1.2mm (16g) with two 4mm balls &amp; Length: 14mm  &amp;  </v>
      </c>
      <c r="B68" s="57" t="str">
        <f>'Copy paste to Here'!C72</f>
        <v>UCBEB4</v>
      </c>
      <c r="C68" s="57" t="s">
        <v>743</v>
      </c>
      <c r="D68" s="58">
        <f>Invoice!B72</f>
        <v>20</v>
      </c>
      <c r="E68" s="59">
        <f>'Shipping Invoice'!J72*$N$1</f>
        <v>1.39</v>
      </c>
      <c r="F68" s="59">
        <f t="shared" si="0"/>
        <v>27.799999999999997</v>
      </c>
      <c r="G68" s="60">
        <f t="shared" si="1"/>
        <v>49.16429999999999</v>
      </c>
      <c r="H68" s="63">
        <f t="shared" si="2"/>
        <v>983.28599999999983</v>
      </c>
    </row>
    <row r="69" spans="1:8" s="62" customFormat="1" ht="24">
      <c r="A69" s="56" t="str">
        <f>IF((LEN('Copy paste to Here'!G73))&gt;5,((CONCATENATE('Copy paste to Here'!G73," &amp; ",'Copy paste to Here'!D73,"  &amp;  ",'Copy paste to Here'!E73))),"Empty Cell")</f>
        <v xml:space="preserve">Titanium G23 circular barbell, 1.2mm (16g) with two internally threaded 3mm balls &amp; Length: 6mm  &amp;  </v>
      </c>
      <c r="B69" s="57" t="str">
        <f>'Copy paste to Here'!C73</f>
        <v>UCBEBIN</v>
      </c>
      <c r="C69" s="57" t="s">
        <v>745</v>
      </c>
      <c r="D69" s="58">
        <f>Invoice!B73</f>
        <v>20</v>
      </c>
      <c r="E69" s="59">
        <f>'Shipping Invoice'!J73*$N$1</f>
        <v>1.87</v>
      </c>
      <c r="F69" s="59">
        <f t="shared" si="0"/>
        <v>37.400000000000006</v>
      </c>
      <c r="G69" s="60">
        <f t="shared" si="1"/>
        <v>66.141899999999993</v>
      </c>
      <c r="H69" s="63">
        <f t="shared" si="2"/>
        <v>1322.8379999999997</v>
      </c>
    </row>
    <row r="70" spans="1:8" s="62" customFormat="1" ht="24">
      <c r="A70" s="56" t="str">
        <f>IF((LEN('Copy paste to Here'!G74))&gt;5,((CONCATENATE('Copy paste to Here'!G74," &amp; ",'Copy paste to Here'!D74,"  &amp;  ",'Copy paste to Here'!E74))),"Empty Cell")</f>
        <v xml:space="preserve">Titanium G23 circular barbell, 1.2mm (16g) with two internally threaded 3mm balls &amp; Length: 8mm  &amp;  </v>
      </c>
      <c r="B70" s="57" t="str">
        <f>'Copy paste to Here'!C74</f>
        <v>UCBEBIN</v>
      </c>
      <c r="C70" s="57" t="s">
        <v>745</v>
      </c>
      <c r="D70" s="58">
        <f>Invoice!B74</f>
        <v>20</v>
      </c>
      <c r="E70" s="59">
        <f>'Shipping Invoice'!J74*$N$1</f>
        <v>1.87</v>
      </c>
      <c r="F70" s="59">
        <f t="shared" si="0"/>
        <v>37.400000000000006</v>
      </c>
      <c r="G70" s="60">
        <f t="shared" si="1"/>
        <v>66.141899999999993</v>
      </c>
      <c r="H70" s="63">
        <f t="shared" si="2"/>
        <v>1322.8379999999997</v>
      </c>
    </row>
    <row r="71" spans="1:8" s="62" customFormat="1" ht="24">
      <c r="A71" s="56" t="str">
        <f>IF((LEN('Copy paste to Here'!G75))&gt;5,((CONCATENATE('Copy paste to Here'!G75," &amp; ",'Copy paste to Here'!D75,"  &amp;  ",'Copy paste to Here'!E75))),"Empty Cell")</f>
        <v xml:space="preserve">Titanium G23 circular barbell, 1.2mm (16g) with two internally threaded 3mm balls &amp; Length: 10mm  &amp;  </v>
      </c>
      <c r="B71" s="57" t="str">
        <f>'Copy paste to Here'!C75</f>
        <v>UCBEBIN</v>
      </c>
      <c r="C71" s="57" t="s">
        <v>745</v>
      </c>
      <c r="D71" s="58">
        <f>Invoice!B75</f>
        <v>20</v>
      </c>
      <c r="E71" s="59">
        <f>'Shipping Invoice'!J75*$N$1</f>
        <v>1.87</v>
      </c>
      <c r="F71" s="59">
        <f t="shared" si="0"/>
        <v>37.400000000000006</v>
      </c>
      <c r="G71" s="60">
        <f t="shared" si="1"/>
        <v>66.141899999999993</v>
      </c>
      <c r="H71" s="63">
        <f t="shared" si="2"/>
        <v>1322.8379999999997</v>
      </c>
    </row>
    <row r="72" spans="1:8" s="62" customFormat="1" ht="24">
      <c r="A72" s="56" t="str">
        <f>IF((LEN('Copy paste to Here'!G76))&gt;5,((CONCATENATE('Copy paste to Here'!G76," &amp; ",'Copy paste to Here'!D76,"  &amp;  ",'Copy paste to Here'!E76))),"Empty Cell")</f>
        <v xml:space="preserve">Titanium G23 circular barbell, 1.2mm (16g) with two internally threaded 3mm balls &amp; Length: 12mm  &amp;  </v>
      </c>
      <c r="B72" s="57" t="str">
        <f>'Copy paste to Here'!C76</f>
        <v>UCBEBIN</v>
      </c>
      <c r="C72" s="57" t="s">
        <v>745</v>
      </c>
      <c r="D72" s="58">
        <f>Invoice!B76</f>
        <v>20</v>
      </c>
      <c r="E72" s="59">
        <f>'Shipping Invoice'!J76*$N$1</f>
        <v>1.87</v>
      </c>
      <c r="F72" s="59">
        <f t="shared" si="0"/>
        <v>37.400000000000006</v>
      </c>
      <c r="G72" s="60">
        <f t="shared" si="1"/>
        <v>66.141899999999993</v>
      </c>
      <c r="H72" s="63">
        <f t="shared" si="2"/>
        <v>1322.8379999999997</v>
      </c>
    </row>
    <row r="73" spans="1:8" s="62" customFormat="1" ht="24">
      <c r="A73" s="56" t="str">
        <f>IF((LEN('Copy paste to Here'!G77))&gt;5,((CONCATENATE('Copy paste to Here'!G77," &amp; ",'Copy paste to Here'!D77,"  &amp;  ",'Copy paste to Here'!E77))),"Empty Cell")</f>
        <v xml:space="preserve">Titanium G23 eyebrow labret, 1mm (18g) with 3mm ball &amp; Length: 5mm  &amp;  </v>
      </c>
      <c r="B73" s="57" t="str">
        <f>'Copy paste to Here'!C77</f>
        <v>ULB18B3</v>
      </c>
      <c r="C73" s="57" t="s">
        <v>747</v>
      </c>
      <c r="D73" s="58">
        <f>Invoice!B77</f>
        <v>40</v>
      </c>
      <c r="E73" s="59">
        <f>'Shipping Invoice'!J77*$N$1</f>
        <v>1.19</v>
      </c>
      <c r="F73" s="59">
        <f t="shared" si="0"/>
        <v>47.599999999999994</v>
      </c>
      <c r="G73" s="60">
        <f t="shared" si="1"/>
        <v>42.090299999999992</v>
      </c>
      <c r="H73" s="63">
        <f t="shared" si="2"/>
        <v>1683.6119999999996</v>
      </c>
    </row>
    <row r="74" spans="1:8" s="62" customFormat="1" ht="24">
      <c r="A74" s="56" t="str">
        <f>IF((LEN('Copy paste to Here'!G78))&gt;5,((CONCATENATE('Copy paste to Here'!G78," &amp; ",'Copy paste to Here'!D78,"  &amp;  ",'Copy paste to Here'!E78))),"Empty Cell")</f>
        <v xml:space="preserve">Titanium G23 eyebrow labret, 1mm (18g) with 3mm ball &amp; Length: 6mm  &amp;  </v>
      </c>
      <c r="B74" s="57" t="str">
        <f>'Copy paste to Here'!C78</f>
        <v>ULB18B3</v>
      </c>
      <c r="C74" s="57" t="s">
        <v>747</v>
      </c>
      <c r="D74" s="58">
        <f>Invoice!B78</f>
        <v>50</v>
      </c>
      <c r="E74" s="59">
        <f>'Shipping Invoice'!J78*$N$1</f>
        <v>1.19</v>
      </c>
      <c r="F74" s="59">
        <f t="shared" si="0"/>
        <v>59.5</v>
      </c>
      <c r="G74" s="60">
        <f t="shared" si="1"/>
        <v>42.090299999999992</v>
      </c>
      <c r="H74" s="63">
        <f t="shared" si="2"/>
        <v>2104.5149999999994</v>
      </c>
    </row>
    <row r="75" spans="1:8" s="62" customFormat="1" ht="24">
      <c r="A75" s="56" t="str">
        <f>IF((LEN('Copy paste to Here'!G79))&gt;5,((CONCATENATE('Copy paste to Here'!G79," &amp; ",'Copy paste to Here'!D79,"  &amp;  ",'Copy paste to Here'!E79))),"Empty Cell")</f>
        <v xml:space="preserve">Titanium G23 eyebrow labret, 1mm (18g) with 3mm ball &amp; Length: 7mm  &amp;  </v>
      </c>
      <c r="B75" s="57" t="str">
        <f>'Copy paste to Here'!C79</f>
        <v>ULB18B3</v>
      </c>
      <c r="C75" s="57" t="s">
        <v>747</v>
      </c>
      <c r="D75" s="58">
        <f>Invoice!B79</f>
        <v>50</v>
      </c>
      <c r="E75" s="59">
        <f>'Shipping Invoice'!J79*$N$1</f>
        <v>1.19</v>
      </c>
      <c r="F75" s="59">
        <f t="shared" si="0"/>
        <v>59.5</v>
      </c>
      <c r="G75" s="60">
        <f t="shared" si="1"/>
        <v>42.090299999999992</v>
      </c>
      <c r="H75" s="63">
        <f t="shared" si="2"/>
        <v>2104.5149999999994</v>
      </c>
    </row>
    <row r="76" spans="1:8" s="62" customFormat="1" ht="24">
      <c r="A76" s="56" t="str">
        <f>IF((LEN('Copy paste to Here'!G80))&gt;5,((CONCATENATE('Copy paste to Here'!G80," &amp; ",'Copy paste to Here'!D80,"  &amp;  ",'Copy paste to Here'!E80))),"Empty Cell")</f>
        <v xml:space="preserve">Titanium G23 labret 16g (1.2mm) with a 2.5mm ball &amp; Length: 10mm  &amp;  </v>
      </c>
      <c r="B76" s="57" t="str">
        <f>'Copy paste to Here'!C80</f>
        <v>ULB25</v>
      </c>
      <c r="C76" s="57" t="s">
        <v>750</v>
      </c>
      <c r="D76" s="58">
        <f>Invoice!B80</f>
        <v>100</v>
      </c>
      <c r="E76" s="59">
        <f>'Shipping Invoice'!J80*$N$1</f>
        <v>0.99</v>
      </c>
      <c r="F76" s="59">
        <f t="shared" si="0"/>
        <v>99</v>
      </c>
      <c r="G76" s="60">
        <f t="shared" si="1"/>
        <v>35.016299999999994</v>
      </c>
      <c r="H76" s="63">
        <f t="shared" si="2"/>
        <v>3501.6299999999992</v>
      </c>
    </row>
    <row r="77" spans="1:8" s="62" customFormat="1" ht="24">
      <c r="A77" s="56" t="str">
        <f>IF((LEN('Copy paste to Here'!G81))&gt;5,((CONCATENATE('Copy paste to Here'!G81," &amp; ",'Copy paste to Here'!D81,"  &amp;  ",'Copy paste to Here'!E81))),"Empty Cell")</f>
        <v xml:space="preserve">Titanium G23 labret, 16g (1.2mm) with a 4mm ball &amp; Length: 6mm  &amp;  </v>
      </c>
      <c r="B77" s="57" t="str">
        <f>'Copy paste to Here'!C81</f>
        <v>ULB4S</v>
      </c>
      <c r="C77" s="57" t="s">
        <v>752</v>
      </c>
      <c r="D77" s="58">
        <f>Invoice!B81</f>
        <v>50</v>
      </c>
      <c r="E77" s="59">
        <f>'Shipping Invoice'!J81*$N$1</f>
        <v>1.04</v>
      </c>
      <c r="F77" s="59">
        <f t="shared" si="0"/>
        <v>52</v>
      </c>
      <c r="G77" s="60">
        <f t="shared" si="1"/>
        <v>36.784799999999997</v>
      </c>
      <c r="H77" s="63">
        <f t="shared" si="2"/>
        <v>1839.2399999999998</v>
      </c>
    </row>
    <row r="78" spans="1:8" s="62" customFormat="1" ht="24">
      <c r="A78" s="56" t="str">
        <f>IF((LEN('Copy paste to Here'!G82))&gt;5,((CONCATENATE('Copy paste to Here'!G82," &amp; ",'Copy paste to Here'!D82,"  &amp;  ",'Copy paste to Here'!E82))),"Empty Cell")</f>
        <v xml:space="preserve">Titanium G23 labret, 16g (1.2mm) with a 4mm ball &amp; Length: 8mm  &amp;  </v>
      </c>
      <c r="B78" s="57" t="str">
        <f>'Copy paste to Here'!C82</f>
        <v>ULB4S</v>
      </c>
      <c r="C78" s="57" t="s">
        <v>752</v>
      </c>
      <c r="D78" s="58">
        <f>Invoice!B82</f>
        <v>50</v>
      </c>
      <c r="E78" s="59">
        <f>'Shipping Invoice'!J82*$N$1</f>
        <v>1.04</v>
      </c>
      <c r="F78" s="59">
        <f t="shared" si="0"/>
        <v>52</v>
      </c>
      <c r="G78" s="60">
        <f t="shared" si="1"/>
        <v>36.784799999999997</v>
      </c>
      <c r="H78" s="63">
        <f t="shared" si="2"/>
        <v>1839.2399999999998</v>
      </c>
    </row>
    <row r="79" spans="1:8" s="62" customFormat="1" ht="24">
      <c r="A79" s="56" t="str">
        <f>IF((LEN('Copy paste to Here'!G83))&gt;5,((CONCATENATE('Copy paste to Here'!G83," &amp; ",'Copy paste to Here'!D83,"  &amp;  ",'Copy paste to Here'!E83))),"Empty Cell")</f>
        <v xml:space="preserve">Titanium G23 labret, 16g (1.2mm) with a 4mm ball &amp; Length: 10mm  &amp;  </v>
      </c>
      <c r="B79" s="57" t="str">
        <f>'Copy paste to Here'!C83</f>
        <v>ULB4S</v>
      </c>
      <c r="C79" s="57" t="s">
        <v>752</v>
      </c>
      <c r="D79" s="58">
        <f>Invoice!B83</f>
        <v>50</v>
      </c>
      <c r="E79" s="59">
        <f>'Shipping Invoice'!J83*$N$1</f>
        <v>1.04</v>
      </c>
      <c r="F79" s="59">
        <f t="shared" si="0"/>
        <v>52</v>
      </c>
      <c r="G79" s="60">
        <f t="shared" si="1"/>
        <v>36.784799999999997</v>
      </c>
      <c r="H79" s="63">
        <f t="shared" si="2"/>
        <v>1839.2399999999998</v>
      </c>
    </row>
    <row r="80" spans="1:8" s="62" customFormat="1" ht="24">
      <c r="A80" s="56" t="str">
        <f>IF((LEN('Copy paste to Here'!G84))&gt;5,((CONCATENATE('Copy paste to Here'!G84," &amp; ",'Copy paste to Here'!D84,"  &amp;  ",'Copy paste to Here'!E84))),"Empty Cell")</f>
        <v xml:space="preserve">Titanium G23 labret, 16g (1.2mm) with a 4mm ball &amp; Length: 12mm  &amp;  </v>
      </c>
      <c r="B80" s="57" t="str">
        <f>'Copy paste to Here'!C84</f>
        <v>ULB4S</v>
      </c>
      <c r="C80" s="57" t="s">
        <v>752</v>
      </c>
      <c r="D80" s="58">
        <f>Invoice!B84</f>
        <v>50</v>
      </c>
      <c r="E80" s="59">
        <f>'Shipping Invoice'!J84*$N$1</f>
        <v>1.04</v>
      </c>
      <c r="F80" s="59">
        <f t="shared" si="0"/>
        <v>52</v>
      </c>
      <c r="G80" s="60">
        <f t="shared" si="1"/>
        <v>36.784799999999997</v>
      </c>
      <c r="H80" s="63">
        <f t="shared" si="2"/>
        <v>1839.2399999999998</v>
      </c>
    </row>
    <row r="81" spans="1:8" s="62" customFormat="1" ht="24">
      <c r="A81" s="56" t="str">
        <f>IF((LEN('Copy paste to Here'!G85))&gt;5,((CONCATENATE('Copy paste to Here'!G85," &amp; ",'Copy paste to Here'!D85,"  &amp;  ",'Copy paste to Here'!E85))),"Empty Cell")</f>
        <v xml:space="preserve">Titanium G23 labret, 16g (1.2mm) with a 3mm ball &amp; Length: 6mm  &amp;  </v>
      </c>
      <c r="B81" s="57" t="str">
        <f>'Copy paste to Here'!C85</f>
        <v>ULBB3</v>
      </c>
      <c r="C81" s="57" t="s">
        <v>754</v>
      </c>
      <c r="D81" s="58">
        <f>Invoice!B85</f>
        <v>100</v>
      </c>
      <c r="E81" s="59">
        <f>'Shipping Invoice'!J85*$N$1</f>
        <v>0.99</v>
      </c>
      <c r="F81" s="59">
        <f t="shared" si="0"/>
        <v>99</v>
      </c>
      <c r="G81" s="60">
        <f t="shared" si="1"/>
        <v>35.016299999999994</v>
      </c>
      <c r="H81" s="63">
        <f t="shared" si="2"/>
        <v>3501.6299999999992</v>
      </c>
    </row>
    <row r="82" spans="1:8" s="62" customFormat="1" ht="24">
      <c r="A82" s="56" t="str">
        <f>IF((LEN('Copy paste to Here'!G86))&gt;5,((CONCATENATE('Copy paste to Here'!G86," &amp; ",'Copy paste to Here'!D86,"  &amp;  ",'Copy paste to Here'!E86))),"Empty Cell")</f>
        <v xml:space="preserve">Titanium G23 labret, 16g (1.2mm) with a 3mm ball &amp; Length: 10mm  &amp;  </v>
      </c>
      <c r="B82" s="57" t="str">
        <f>'Copy paste to Here'!C86</f>
        <v>ULBB3</v>
      </c>
      <c r="C82" s="57" t="s">
        <v>754</v>
      </c>
      <c r="D82" s="58">
        <f>Invoice!B86</f>
        <v>100</v>
      </c>
      <c r="E82" s="59">
        <f>'Shipping Invoice'!J86*$N$1</f>
        <v>0.99</v>
      </c>
      <c r="F82" s="59">
        <f t="shared" si="0"/>
        <v>99</v>
      </c>
      <c r="G82" s="60">
        <f t="shared" si="1"/>
        <v>35.016299999999994</v>
      </c>
      <c r="H82" s="63">
        <f t="shared" si="2"/>
        <v>3501.6299999999992</v>
      </c>
    </row>
    <row r="83" spans="1:8" s="62" customFormat="1" ht="24">
      <c r="A83" s="56" t="str">
        <f>IF((LEN('Copy paste to Here'!G87))&gt;5,((CONCATENATE('Copy paste to Here'!G87," &amp; ",'Copy paste to Here'!D87,"  &amp;  ",'Copy paste to Here'!E87))),"Empty Cell")</f>
        <v xml:space="preserve">Titanium G23 internally threaded labret, 1.2mm (16g) with a 3mm ball &amp; Length: 6mm  &amp;  </v>
      </c>
      <c r="B83" s="57" t="str">
        <f>'Copy paste to Here'!C87</f>
        <v>ULBB3IN</v>
      </c>
      <c r="C83" s="57" t="s">
        <v>756</v>
      </c>
      <c r="D83" s="58">
        <f>Invoice!B87</f>
        <v>20</v>
      </c>
      <c r="E83" s="59">
        <f>'Shipping Invoice'!J87*$N$1</f>
        <v>1.34</v>
      </c>
      <c r="F83" s="59">
        <f t="shared" ref="F83:F146" si="3">D83*E83</f>
        <v>26.8</v>
      </c>
      <c r="G83" s="60">
        <f t="shared" ref="G83:G146" si="4">E83*$E$14</f>
        <v>47.395800000000001</v>
      </c>
      <c r="H83" s="63">
        <f t="shared" ref="H83:H146" si="5">D83*G83</f>
        <v>947.91600000000005</v>
      </c>
    </row>
    <row r="84" spans="1:8" s="62" customFormat="1" ht="24">
      <c r="A84" s="56" t="str">
        <f>IF((LEN('Copy paste to Here'!G88))&gt;5,((CONCATENATE('Copy paste to Here'!G88," &amp; ",'Copy paste to Here'!D88,"  &amp;  ",'Copy paste to Here'!E88))),"Empty Cell")</f>
        <v xml:space="preserve">Titanium G23 internally threaded labret, 1.2mm (16g) with a 3mm ball &amp; Length: 8mm  &amp;  </v>
      </c>
      <c r="B84" s="57" t="str">
        <f>'Copy paste to Here'!C88</f>
        <v>ULBB3IN</v>
      </c>
      <c r="C84" s="57" t="s">
        <v>756</v>
      </c>
      <c r="D84" s="58">
        <f>Invoice!B88</f>
        <v>20</v>
      </c>
      <c r="E84" s="59">
        <f>'Shipping Invoice'!J88*$N$1</f>
        <v>1.34</v>
      </c>
      <c r="F84" s="59">
        <f t="shared" si="3"/>
        <v>26.8</v>
      </c>
      <c r="G84" s="60">
        <f t="shared" si="4"/>
        <v>47.395800000000001</v>
      </c>
      <c r="H84" s="63">
        <f t="shared" si="5"/>
        <v>947.91600000000005</v>
      </c>
    </row>
    <row r="85" spans="1:8" s="62" customFormat="1" ht="24">
      <c r="A85" s="56" t="str">
        <f>IF((LEN('Copy paste to Here'!G89))&gt;5,((CONCATENATE('Copy paste to Here'!G89," &amp; ",'Copy paste to Here'!D89,"  &amp;  ",'Copy paste to Here'!E89))),"Empty Cell")</f>
        <v xml:space="preserve">Titanium G23 internally threaded labret, 1.2mm (16g) with a 3mm ball &amp; Length: 10mm  &amp;  </v>
      </c>
      <c r="B85" s="57" t="str">
        <f>'Copy paste to Here'!C89</f>
        <v>ULBB3IN</v>
      </c>
      <c r="C85" s="57" t="s">
        <v>756</v>
      </c>
      <c r="D85" s="58">
        <f>Invoice!B89</f>
        <v>20</v>
      </c>
      <c r="E85" s="59">
        <f>'Shipping Invoice'!J89*$N$1</f>
        <v>1.34</v>
      </c>
      <c r="F85" s="59">
        <f t="shared" si="3"/>
        <v>26.8</v>
      </c>
      <c r="G85" s="60">
        <f t="shared" si="4"/>
        <v>47.395800000000001</v>
      </c>
      <c r="H85" s="63">
        <f t="shared" si="5"/>
        <v>947.91600000000005</v>
      </c>
    </row>
    <row r="86" spans="1:8" s="62" customFormat="1" ht="24">
      <c r="A86" s="56" t="str">
        <f>IF((LEN('Copy paste to Here'!G90))&gt;5,((CONCATENATE('Copy paste to Here'!G90," &amp; ",'Copy paste to Here'!D90,"  &amp;  ",'Copy paste to Here'!E90))),"Empty Cell")</f>
        <v xml:space="preserve">Titanium G23 internally threaded labret, 1.2mm (16g) with a 3mm ball &amp; Length: 12mm  &amp;  </v>
      </c>
      <c r="B86" s="57" t="str">
        <f>'Copy paste to Here'!C90</f>
        <v>ULBB3IN</v>
      </c>
      <c r="C86" s="57" t="s">
        <v>756</v>
      </c>
      <c r="D86" s="58">
        <f>Invoice!B90</f>
        <v>20</v>
      </c>
      <c r="E86" s="59">
        <f>'Shipping Invoice'!J90*$N$1</f>
        <v>1.34</v>
      </c>
      <c r="F86" s="59">
        <f t="shared" si="3"/>
        <v>26.8</v>
      </c>
      <c r="G86" s="60">
        <f t="shared" si="4"/>
        <v>47.395800000000001</v>
      </c>
      <c r="H86" s="63">
        <f t="shared" si="5"/>
        <v>947.91600000000005</v>
      </c>
    </row>
    <row r="87" spans="1:8" s="62" customFormat="1" ht="24">
      <c r="A87" s="56" t="str">
        <f>IF((LEN('Copy paste to Here'!G91))&gt;5,((CONCATENATE('Copy paste to Here'!G91," &amp; ",'Copy paste to Here'!D91,"  &amp;  ",'Copy paste to Here'!E91))),"Empty Cell")</f>
        <v xml:space="preserve">Titanium G23 internally threaded labret, 1.2mm (16g) with a 3mm ball &amp; Length: 14mm  &amp;  </v>
      </c>
      <c r="B87" s="57" t="str">
        <f>'Copy paste to Here'!C91</f>
        <v>ULBB3IN</v>
      </c>
      <c r="C87" s="57" t="s">
        <v>756</v>
      </c>
      <c r="D87" s="58">
        <f>Invoice!B91</f>
        <v>20</v>
      </c>
      <c r="E87" s="59">
        <f>'Shipping Invoice'!J91*$N$1</f>
        <v>1.34</v>
      </c>
      <c r="F87" s="59">
        <f t="shared" si="3"/>
        <v>26.8</v>
      </c>
      <c r="G87" s="60">
        <f t="shared" si="4"/>
        <v>47.395800000000001</v>
      </c>
      <c r="H87" s="63">
        <f t="shared" si="5"/>
        <v>947.91600000000005</v>
      </c>
    </row>
    <row r="88" spans="1:8" s="62" customFormat="1" ht="24">
      <c r="A88" s="56" t="str">
        <f>IF((LEN('Copy paste to Here'!G92))&gt;5,((CONCATENATE('Copy paste to Here'!G92," &amp; ",'Copy paste to Here'!D92,"  &amp;  ",'Copy paste to Here'!E92))),"Empty Cell")</f>
        <v xml:space="preserve">Titanium G23 internally threaded labret, 1.2mm (16g) with a 3mm ball &amp; Length: 16mm  &amp;  </v>
      </c>
      <c r="B88" s="57" t="str">
        <f>'Copy paste to Here'!C92</f>
        <v>ULBB3IN</v>
      </c>
      <c r="C88" s="57" t="s">
        <v>756</v>
      </c>
      <c r="D88" s="58">
        <f>Invoice!B92</f>
        <v>20</v>
      </c>
      <c r="E88" s="59">
        <f>'Shipping Invoice'!J92*$N$1</f>
        <v>1.34</v>
      </c>
      <c r="F88" s="59">
        <f t="shared" si="3"/>
        <v>26.8</v>
      </c>
      <c r="G88" s="60">
        <f t="shared" si="4"/>
        <v>47.395800000000001</v>
      </c>
      <c r="H88" s="63">
        <f t="shared" si="5"/>
        <v>947.91600000000005</v>
      </c>
    </row>
    <row r="89" spans="1:8" s="62" customFormat="1" ht="24">
      <c r="A89" s="56" t="str">
        <f>IF((LEN('Copy paste to Here'!G93))&gt;5,((CONCATENATE('Copy paste to Here'!G93," &amp; ",'Copy paste to Here'!D93,"  &amp;  ",'Copy paste to Here'!E93))),"Empty Cell")</f>
        <v>Titanium G23 labret, 16g (1.2mm) with a 3mm bezel set jewel ball &amp; Length: 8mm  &amp;  Crystal Color: Clear</v>
      </c>
      <c r="B89" s="57" t="str">
        <f>'Copy paste to Here'!C93</f>
        <v>ULBC3</v>
      </c>
      <c r="C89" s="57" t="s">
        <v>758</v>
      </c>
      <c r="D89" s="58">
        <f>Invoice!B93</f>
        <v>50</v>
      </c>
      <c r="E89" s="59">
        <f>'Shipping Invoice'!J93*$N$1</f>
        <v>1.24</v>
      </c>
      <c r="F89" s="59">
        <f t="shared" si="3"/>
        <v>62</v>
      </c>
      <c r="G89" s="60">
        <f t="shared" si="4"/>
        <v>43.858799999999995</v>
      </c>
      <c r="H89" s="63">
        <f t="shared" si="5"/>
        <v>2192.9399999999996</v>
      </c>
    </row>
    <row r="90" spans="1:8" s="62" customFormat="1" ht="24">
      <c r="A90" s="56" t="str">
        <f>IF((LEN('Copy paste to Here'!G94))&gt;5,((CONCATENATE('Copy paste to Here'!G94," &amp; ",'Copy paste to Here'!D94,"  &amp;  ",'Copy paste to Here'!E94))),"Empty Cell")</f>
        <v>Titanium G23 labret, 16g (1.2mm) with a 3mm bezel set jewel ball &amp; Length: 16mm  &amp;  Crystal Color: Clear</v>
      </c>
      <c r="B90" s="57" t="str">
        <f>'Copy paste to Here'!C94</f>
        <v>ULBC3</v>
      </c>
      <c r="C90" s="57" t="s">
        <v>758</v>
      </c>
      <c r="D90" s="58">
        <f>Invoice!B94</f>
        <v>50</v>
      </c>
      <c r="E90" s="59">
        <f>'Shipping Invoice'!J94*$N$1</f>
        <v>1.24</v>
      </c>
      <c r="F90" s="59">
        <f t="shared" si="3"/>
        <v>62</v>
      </c>
      <c r="G90" s="60">
        <f t="shared" si="4"/>
        <v>43.858799999999995</v>
      </c>
      <c r="H90" s="63">
        <f t="shared" si="5"/>
        <v>2192.9399999999996</v>
      </c>
    </row>
    <row r="91" spans="1:8" s="62" customFormat="1" ht="36">
      <c r="A91" s="56" t="str">
        <f>IF((LEN('Copy paste to Here'!G95))&gt;5,((CONCATENATE('Copy paste to Here'!G95," &amp; ",'Copy paste to Here'!D95,"  &amp;  ",'Copy paste to Here'!E95))),"Empty Cell")</f>
        <v>Titanium G23 internally threaded labret, 1.2mm (16g) with prong set 3mm square shape Cubic Zirconia (CZ) stone &amp; Cz Color: Clear  &amp;  Length: 8mm</v>
      </c>
      <c r="B91" s="57" t="str">
        <f>'Copy paste to Here'!C95</f>
        <v>ULBIN56</v>
      </c>
      <c r="C91" s="57" t="s">
        <v>760</v>
      </c>
      <c r="D91" s="58">
        <f>Invoice!B95</f>
        <v>10</v>
      </c>
      <c r="E91" s="59">
        <f>'Shipping Invoice'!J95*$N$1</f>
        <v>2.19</v>
      </c>
      <c r="F91" s="59">
        <f t="shared" si="3"/>
        <v>21.9</v>
      </c>
      <c r="G91" s="60">
        <f t="shared" si="4"/>
        <v>77.460299999999989</v>
      </c>
      <c r="H91" s="63">
        <f t="shared" si="5"/>
        <v>774.60299999999984</v>
      </c>
    </row>
    <row r="92" spans="1:8" s="62" customFormat="1" ht="36">
      <c r="A92" s="56" t="str">
        <f>IF((LEN('Copy paste to Here'!G96))&gt;5,((CONCATENATE('Copy paste to Here'!G96," &amp; ",'Copy paste to Here'!D96,"  &amp;  ",'Copy paste to Here'!E96))),"Empty Cell")</f>
        <v>Titanium G23 internally threaded labret, 1.2mm (16g) with prong set 3mm square shape Cubic Zirconia (CZ) stone &amp; Cz Color: Clear  &amp;  Length: 10mm</v>
      </c>
      <c r="B92" s="57" t="str">
        <f>'Copy paste to Here'!C96</f>
        <v>ULBIN56</v>
      </c>
      <c r="C92" s="57" t="s">
        <v>760</v>
      </c>
      <c r="D92" s="58">
        <f>Invoice!B96</f>
        <v>10</v>
      </c>
      <c r="E92" s="59">
        <f>'Shipping Invoice'!J96*$N$1</f>
        <v>2.19</v>
      </c>
      <c r="F92" s="59">
        <f t="shared" si="3"/>
        <v>21.9</v>
      </c>
      <c r="G92" s="60">
        <f t="shared" si="4"/>
        <v>77.460299999999989</v>
      </c>
      <c r="H92" s="63">
        <f t="shared" si="5"/>
        <v>774.60299999999984</v>
      </c>
    </row>
    <row r="93" spans="1:8" s="62" customFormat="1" ht="36">
      <c r="A93" s="56" t="str">
        <f>IF((LEN('Copy paste to Here'!G97))&gt;5,((CONCATENATE('Copy paste to Here'!G97," &amp; ",'Copy paste to Here'!D97,"  &amp;  ",'Copy paste to Here'!E97))),"Empty Cell")</f>
        <v>Titanium G23 internally threaded labret, 1.2mm (16g) with prong set 3mm square shape Cubic Zirconia (CZ) stone &amp; Cz Color: Clear  &amp;  Length: 12mm</v>
      </c>
      <c r="B93" s="57" t="str">
        <f>'Copy paste to Here'!C97</f>
        <v>ULBIN56</v>
      </c>
      <c r="C93" s="57" t="s">
        <v>760</v>
      </c>
      <c r="D93" s="58">
        <f>Invoice!B97</f>
        <v>10</v>
      </c>
      <c r="E93" s="59">
        <f>'Shipping Invoice'!J97*$N$1</f>
        <v>2.19</v>
      </c>
      <c r="F93" s="59">
        <f t="shared" si="3"/>
        <v>21.9</v>
      </c>
      <c r="G93" s="60">
        <f t="shared" si="4"/>
        <v>77.460299999999989</v>
      </c>
      <c r="H93" s="63">
        <f t="shared" si="5"/>
        <v>774.60299999999984</v>
      </c>
    </row>
    <row r="94" spans="1:8" s="62" customFormat="1" ht="24">
      <c r="A94" s="56" t="str">
        <f>IF((LEN('Copy paste to Here'!G98))&gt;5,((CONCATENATE('Copy paste to Here'!G98," &amp; ",'Copy paste to Here'!D98,"  &amp;  ",'Copy paste to Here'!E98))),"Empty Cell")</f>
        <v xml:space="preserve">High polished titanium G23 nose screw, 1mm (18g) with 2.5mm bezel set color round crystal &amp; Crystal Color: Light Siam  &amp;  </v>
      </c>
      <c r="B94" s="57" t="str">
        <f>'Copy paste to Here'!C98</f>
        <v>UNSC</v>
      </c>
      <c r="C94" s="57" t="s">
        <v>762</v>
      </c>
      <c r="D94" s="58">
        <f>Invoice!B98</f>
        <v>20</v>
      </c>
      <c r="E94" s="59">
        <f>'Shipping Invoice'!J98*$N$1</f>
        <v>1.1200000000000001</v>
      </c>
      <c r="F94" s="59">
        <f t="shared" si="3"/>
        <v>22.400000000000002</v>
      </c>
      <c r="G94" s="60">
        <f t="shared" si="4"/>
        <v>39.614400000000003</v>
      </c>
      <c r="H94" s="63">
        <f t="shared" si="5"/>
        <v>792.28800000000001</v>
      </c>
    </row>
    <row r="95" spans="1:8" s="62" customFormat="1" ht="25.5">
      <c r="A95" s="56" t="str">
        <f>IF((LEN('Copy paste to Here'!G99))&gt;5,((CONCATENATE('Copy paste to Here'!G99," &amp; ",'Copy paste to Here'!D99,"  &amp;  ",'Copy paste to Here'!E99))),"Empty Cell")</f>
        <v xml:space="preserve">Titanium G23 hinged segment ring, 14g (1.6mm) &amp; Length: 8mm  &amp;  </v>
      </c>
      <c r="B95" s="57" t="str">
        <f>'Copy paste to Here'!C99</f>
        <v>USEGH14</v>
      </c>
      <c r="C95" s="57" t="s">
        <v>764</v>
      </c>
      <c r="D95" s="58">
        <f>Invoice!B99</f>
        <v>20</v>
      </c>
      <c r="E95" s="59">
        <f>'Shipping Invoice'!J99*$N$1</f>
        <v>2.79</v>
      </c>
      <c r="F95" s="59">
        <f t="shared" si="3"/>
        <v>55.8</v>
      </c>
      <c r="G95" s="60">
        <f t="shared" si="4"/>
        <v>98.682299999999998</v>
      </c>
      <c r="H95" s="63">
        <f t="shared" si="5"/>
        <v>1973.646</v>
      </c>
    </row>
    <row r="96" spans="1:8" s="62" customFormat="1" ht="25.5">
      <c r="A96" s="56" t="str">
        <f>IF((LEN('Copy paste to Here'!G100))&gt;5,((CONCATENATE('Copy paste to Here'!G100," &amp; ",'Copy paste to Here'!D100,"  &amp;  ",'Copy paste to Here'!E100))),"Empty Cell")</f>
        <v xml:space="preserve">Titanium G23 hinged segment ring, 14g (1.6mm) &amp; Length: 10mm  &amp;  </v>
      </c>
      <c r="B96" s="57" t="str">
        <f>'Copy paste to Here'!C100</f>
        <v>USEGH14</v>
      </c>
      <c r="C96" s="57" t="s">
        <v>764</v>
      </c>
      <c r="D96" s="58">
        <f>Invoice!B100</f>
        <v>20</v>
      </c>
      <c r="E96" s="59">
        <f>'Shipping Invoice'!J100*$N$1</f>
        <v>2.79</v>
      </c>
      <c r="F96" s="59">
        <f t="shared" si="3"/>
        <v>55.8</v>
      </c>
      <c r="G96" s="60">
        <f t="shared" si="4"/>
        <v>98.682299999999998</v>
      </c>
      <c r="H96" s="63">
        <f t="shared" si="5"/>
        <v>1973.646</v>
      </c>
    </row>
    <row r="97" spans="1:8" s="62" customFormat="1" ht="25.5">
      <c r="A97" s="56" t="str">
        <f>IF((LEN('Copy paste to Here'!G101))&gt;5,((CONCATENATE('Copy paste to Here'!G101," &amp; ",'Copy paste to Here'!D101,"  &amp;  ",'Copy paste to Here'!E101))),"Empty Cell")</f>
        <v xml:space="preserve">Titanium G23 hinged segment ring, 14g (1.6mm) &amp; Length: 12mm  &amp;  </v>
      </c>
      <c r="B97" s="57" t="str">
        <f>'Copy paste to Here'!C101</f>
        <v>USEGH14</v>
      </c>
      <c r="C97" s="57" t="s">
        <v>764</v>
      </c>
      <c r="D97" s="58">
        <f>Invoice!B101</f>
        <v>20</v>
      </c>
      <c r="E97" s="59">
        <f>'Shipping Invoice'!J101*$N$1</f>
        <v>2.79</v>
      </c>
      <c r="F97" s="59">
        <f t="shared" si="3"/>
        <v>55.8</v>
      </c>
      <c r="G97" s="60">
        <f t="shared" si="4"/>
        <v>98.682299999999998</v>
      </c>
      <c r="H97" s="63">
        <f t="shared" si="5"/>
        <v>1973.646</v>
      </c>
    </row>
    <row r="98" spans="1:8" s="62" customFormat="1" ht="25.5">
      <c r="A98" s="56" t="str">
        <f>IF((LEN('Copy paste to Here'!G102))&gt;5,((CONCATENATE('Copy paste to Here'!G102," &amp; ",'Copy paste to Here'!D102,"  &amp;  ",'Copy paste to Here'!E102))),"Empty Cell")</f>
        <v xml:space="preserve">Titanium G23 hinged segment ring, 14g (1.6mm) &amp; Length: 14mm  &amp;  </v>
      </c>
      <c r="B98" s="57" t="str">
        <f>'Copy paste to Here'!C102</f>
        <v>USEGH14</v>
      </c>
      <c r="C98" s="57" t="s">
        <v>764</v>
      </c>
      <c r="D98" s="58">
        <f>Invoice!B102</f>
        <v>20</v>
      </c>
      <c r="E98" s="59">
        <f>'Shipping Invoice'!J102*$N$1</f>
        <v>2.79</v>
      </c>
      <c r="F98" s="59">
        <f t="shared" si="3"/>
        <v>55.8</v>
      </c>
      <c r="G98" s="60">
        <f t="shared" si="4"/>
        <v>98.682299999999998</v>
      </c>
      <c r="H98" s="63">
        <f t="shared" si="5"/>
        <v>1973.646</v>
      </c>
    </row>
    <row r="99" spans="1:8" s="62" customFormat="1" ht="25.5">
      <c r="A99" s="56" t="str">
        <f>IF((LEN('Copy paste to Here'!G103))&gt;5,((CONCATENATE('Copy paste to Here'!G103," &amp; ",'Copy paste to Here'!D103,"  &amp;  ",'Copy paste to Here'!E103))),"Empty Cell")</f>
        <v xml:space="preserve">Titanium G23 hinged segment ring, 14g (1.6mm) &amp; Length: 16mm  &amp;  </v>
      </c>
      <c r="B99" s="57" t="str">
        <f>'Copy paste to Here'!C103</f>
        <v>USEGH14</v>
      </c>
      <c r="C99" s="57" t="s">
        <v>764</v>
      </c>
      <c r="D99" s="58">
        <f>Invoice!B103</f>
        <v>20</v>
      </c>
      <c r="E99" s="59">
        <f>'Shipping Invoice'!J103*$N$1</f>
        <v>2.79</v>
      </c>
      <c r="F99" s="59">
        <f t="shared" si="3"/>
        <v>55.8</v>
      </c>
      <c r="G99" s="60">
        <f t="shared" si="4"/>
        <v>98.682299999999998</v>
      </c>
      <c r="H99" s="63">
        <f t="shared" si="5"/>
        <v>1973.646</v>
      </c>
    </row>
    <row r="100" spans="1:8" s="62" customFormat="1" ht="25.5">
      <c r="A100" s="56" t="str">
        <f>IF((LEN('Copy paste to Here'!G104))&gt;5,((CONCATENATE('Copy paste to Here'!G104," &amp; ",'Copy paste to Here'!D104,"  &amp;  ",'Copy paste to Here'!E104))),"Empty Cell")</f>
        <v xml:space="preserve">Titanium G23 hinged segment ring, 16g (1.2mm) &amp; Length: 8mm  &amp;  </v>
      </c>
      <c r="B100" s="57" t="str">
        <f>'Copy paste to Here'!C104</f>
        <v>USEGH16</v>
      </c>
      <c r="C100" s="57" t="s">
        <v>766</v>
      </c>
      <c r="D100" s="58">
        <f>Invoice!B104</f>
        <v>20</v>
      </c>
      <c r="E100" s="59">
        <f>'Shipping Invoice'!J104*$N$1</f>
        <v>2.39</v>
      </c>
      <c r="F100" s="59">
        <f t="shared" si="3"/>
        <v>47.800000000000004</v>
      </c>
      <c r="G100" s="60">
        <f t="shared" si="4"/>
        <v>84.534300000000002</v>
      </c>
      <c r="H100" s="63">
        <f t="shared" si="5"/>
        <v>1690.6860000000001</v>
      </c>
    </row>
    <row r="101" spans="1:8" s="62" customFormat="1" ht="25.5">
      <c r="A101" s="56" t="str">
        <f>IF((LEN('Copy paste to Here'!G105))&gt;5,((CONCATENATE('Copy paste to Here'!G105," &amp; ",'Copy paste to Here'!D105,"  &amp;  ",'Copy paste to Here'!E105))),"Empty Cell")</f>
        <v xml:space="preserve">Titanium G23 hinged segment ring, 16g (1.2mm) &amp; Length: 10mm  &amp;  </v>
      </c>
      <c r="B101" s="57" t="str">
        <f>'Copy paste to Here'!C105</f>
        <v>USEGH16</v>
      </c>
      <c r="C101" s="57" t="s">
        <v>766</v>
      </c>
      <c r="D101" s="58">
        <f>Invoice!B105</f>
        <v>20</v>
      </c>
      <c r="E101" s="59">
        <f>'Shipping Invoice'!J105*$N$1</f>
        <v>2.39</v>
      </c>
      <c r="F101" s="59">
        <f t="shared" si="3"/>
        <v>47.800000000000004</v>
      </c>
      <c r="G101" s="60">
        <f t="shared" si="4"/>
        <v>84.534300000000002</v>
      </c>
      <c r="H101" s="63">
        <f t="shared" si="5"/>
        <v>1690.6860000000001</v>
      </c>
    </row>
    <row r="102" spans="1:8" s="62" customFormat="1" ht="25.5">
      <c r="A102" s="56" t="str">
        <f>IF((LEN('Copy paste to Here'!G106))&gt;5,((CONCATENATE('Copy paste to Here'!G106," &amp; ",'Copy paste to Here'!D106,"  &amp;  ",'Copy paste to Here'!E106))),"Empty Cell")</f>
        <v xml:space="preserve">Titanium G23 hinged segment ring, 16g (1.2mm) &amp; Length: 12mm  &amp;  </v>
      </c>
      <c r="B102" s="57" t="str">
        <f>'Copy paste to Here'!C106</f>
        <v>USEGH16</v>
      </c>
      <c r="C102" s="57" t="s">
        <v>766</v>
      </c>
      <c r="D102" s="58">
        <f>Invoice!B106</f>
        <v>20</v>
      </c>
      <c r="E102" s="59">
        <f>'Shipping Invoice'!J106*$N$1</f>
        <v>2.39</v>
      </c>
      <c r="F102" s="59">
        <f t="shared" si="3"/>
        <v>47.800000000000004</v>
      </c>
      <c r="G102" s="60">
        <f t="shared" si="4"/>
        <v>84.534300000000002</v>
      </c>
      <c r="H102" s="63">
        <f t="shared" si="5"/>
        <v>1690.6860000000001</v>
      </c>
    </row>
    <row r="103" spans="1:8" s="62" customFormat="1" ht="25.5">
      <c r="A103" s="56" t="str">
        <f>IF((LEN('Copy paste to Here'!G107))&gt;5,((CONCATENATE('Copy paste to Here'!G107," &amp; ",'Copy paste to Here'!D107,"  &amp;  ",'Copy paste to Here'!E107))),"Empty Cell")</f>
        <v xml:space="preserve">High polished titanium G23 hinged segment ring, 1mm (18g) &amp; Length: 6mm  &amp;  </v>
      </c>
      <c r="B103" s="57" t="str">
        <f>'Copy paste to Here'!C107</f>
        <v>USEGH18</v>
      </c>
      <c r="C103" s="57" t="s">
        <v>768</v>
      </c>
      <c r="D103" s="58">
        <f>Invoice!B107</f>
        <v>20</v>
      </c>
      <c r="E103" s="59">
        <f>'Shipping Invoice'!J107*$N$1</f>
        <v>2.4900000000000002</v>
      </c>
      <c r="F103" s="59">
        <f t="shared" si="3"/>
        <v>49.800000000000004</v>
      </c>
      <c r="G103" s="60">
        <f t="shared" si="4"/>
        <v>88.071300000000008</v>
      </c>
      <c r="H103" s="63">
        <f t="shared" si="5"/>
        <v>1761.4260000000002</v>
      </c>
    </row>
    <row r="104" spans="1:8" s="62" customFormat="1" ht="25.5">
      <c r="A104" s="56" t="str">
        <f>IF((LEN('Copy paste to Here'!G108))&gt;5,((CONCATENATE('Copy paste to Here'!G108," &amp; ",'Copy paste to Here'!D108,"  &amp;  ",'Copy paste to Here'!E108))),"Empty Cell")</f>
        <v xml:space="preserve">High polished titanium G23 hinged segment ring, 1mm (18g) &amp; Length: 8mm  &amp;  </v>
      </c>
      <c r="B104" s="57" t="str">
        <f>'Copy paste to Here'!C108</f>
        <v>USEGH18</v>
      </c>
      <c r="C104" s="57" t="s">
        <v>768</v>
      </c>
      <c r="D104" s="58">
        <f>Invoice!B108</f>
        <v>20</v>
      </c>
      <c r="E104" s="59">
        <f>'Shipping Invoice'!J108*$N$1</f>
        <v>2.4900000000000002</v>
      </c>
      <c r="F104" s="59">
        <f t="shared" si="3"/>
        <v>49.800000000000004</v>
      </c>
      <c r="G104" s="60">
        <f t="shared" si="4"/>
        <v>88.071300000000008</v>
      </c>
      <c r="H104" s="63">
        <f t="shared" si="5"/>
        <v>1761.4260000000002</v>
      </c>
    </row>
    <row r="105" spans="1:8" s="62" customFormat="1" ht="25.5">
      <c r="A105" s="56" t="str">
        <f>IF((LEN('Copy paste to Here'!G109))&gt;5,((CONCATENATE('Copy paste to Here'!G109," &amp; ",'Copy paste to Here'!D109,"  &amp;  ",'Copy paste to Here'!E109))),"Empty Cell")</f>
        <v xml:space="preserve">High polished titanium G23 hinged segment ring, 1mm (18g) &amp; Length: 10mm  &amp;  </v>
      </c>
      <c r="B105" s="57" t="str">
        <f>'Copy paste to Here'!C109</f>
        <v>USEGH18</v>
      </c>
      <c r="C105" s="57" t="s">
        <v>768</v>
      </c>
      <c r="D105" s="58">
        <f>Invoice!B109</f>
        <v>20</v>
      </c>
      <c r="E105" s="59">
        <f>'Shipping Invoice'!J109*$N$1</f>
        <v>2.4900000000000002</v>
      </c>
      <c r="F105" s="59">
        <f t="shared" si="3"/>
        <v>49.800000000000004</v>
      </c>
      <c r="G105" s="60">
        <f t="shared" si="4"/>
        <v>88.071300000000008</v>
      </c>
      <c r="H105" s="63">
        <f t="shared" si="5"/>
        <v>1761.4260000000002</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3983.2100000000055</v>
      </c>
      <c r="G1000" s="60"/>
      <c r="H1000" s="61">
        <f t="shared" ref="H1000:H1007" si="49">F1000*$E$14</f>
        <v>140886.1377000002</v>
      </c>
    </row>
    <row r="1001" spans="1:8" s="62" customFormat="1">
      <c r="A1001" s="56" t="str">
        <f>'[2]Copy paste to Here'!T2</f>
        <v>SHIPPING HANDLING</v>
      </c>
      <c r="B1001" s="75"/>
      <c r="C1001" s="75"/>
      <c r="D1001" s="76"/>
      <c r="E1001" s="67"/>
      <c r="F1001" s="59">
        <f>Invoice!J115</f>
        <v>-2126.8840000000023</v>
      </c>
      <c r="G1001" s="60"/>
      <c r="H1001" s="61">
        <f t="shared" si="49"/>
        <v>-75227.887080000073</v>
      </c>
    </row>
    <row r="1002" spans="1:8" s="62" customFormat="1" outlineLevel="1">
      <c r="A1002" s="56" t="str">
        <f>'[2]Copy paste to Here'!T3</f>
        <v>DISCOUNT</v>
      </c>
      <c r="B1002" s="75"/>
      <c r="C1002" s="75"/>
      <c r="D1002" s="76"/>
      <c r="E1002" s="67"/>
      <c r="F1002" s="59">
        <f>Invoice!J116</f>
        <v>0</v>
      </c>
      <c r="G1002" s="60"/>
      <c r="H1002" s="61">
        <f t="shared" si="49"/>
        <v>0</v>
      </c>
    </row>
    <row r="1003" spans="1:8" s="62" customFormat="1">
      <c r="A1003" s="56" t="str">
        <f>'[2]Copy paste to Here'!T4</f>
        <v>Total:</v>
      </c>
      <c r="B1003" s="75"/>
      <c r="C1003" s="75"/>
      <c r="D1003" s="76"/>
      <c r="E1003" s="67"/>
      <c r="F1003" s="59">
        <f>SUM(F1000:F1002)</f>
        <v>1856.3260000000032</v>
      </c>
      <c r="G1003" s="60"/>
      <c r="H1003" s="61">
        <f t="shared" si="49"/>
        <v>65658.250620000108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140886.13769999996</v>
      </c>
    </row>
    <row r="1010" spans="1:8" s="21" customFormat="1">
      <c r="A1010" s="22"/>
      <c r="E1010" s="21" t="s">
        <v>177</v>
      </c>
      <c r="H1010" s="84">
        <f>(SUMIF($A$1000:$A$1008,"Total:",$H$1000:$H$1008))</f>
        <v>65658.250620000108</v>
      </c>
    </row>
    <row r="1011" spans="1:8" s="21" customFormat="1">
      <c r="E1011" s="21" t="s">
        <v>178</v>
      </c>
      <c r="H1011" s="85">
        <f>H1013-H1012</f>
        <v>61362.85</v>
      </c>
    </row>
    <row r="1012" spans="1:8" s="21" customFormat="1">
      <c r="E1012" s="21" t="s">
        <v>179</v>
      </c>
      <c r="H1012" s="85">
        <f>ROUND((H1013*7)/107,2)</f>
        <v>4295.3999999999996</v>
      </c>
    </row>
    <row r="1013" spans="1:8" s="21" customFormat="1">
      <c r="E1013" s="22" t="s">
        <v>180</v>
      </c>
      <c r="H1013" s="86">
        <f>ROUND((SUMIF($A$1000:$A$1008,"Total:",$H$1000:$H$1008)),2)</f>
        <v>65658.25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88"/>
  <sheetViews>
    <sheetView workbookViewId="0">
      <selection activeCell="A5" sqref="A5"/>
    </sheetView>
  </sheetViews>
  <sheetFormatPr defaultRowHeight="15"/>
  <sheetData>
    <row r="1" spans="1:1">
      <c r="A1" s="2" t="s">
        <v>715</v>
      </c>
    </row>
    <row r="2" spans="1:1">
      <c r="A2" s="2" t="s">
        <v>770</v>
      </c>
    </row>
    <row r="3" spans="1:1">
      <c r="A3" s="2" t="s">
        <v>770</v>
      </c>
    </row>
    <row r="4" spans="1:1">
      <c r="A4" s="2" t="s">
        <v>720</v>
      </c>
    </row>
    <row r="5" spans="1:1">
      <c r="A5" s="2" t="s">
        <v>720</v>
      </c>
    </row>
    <row r="6" spans="1:1">
      <c r="A6" s="2" t="s">
        <v>720</v>
      </c>
    </row>
    <row r="7" spans="1:1">
      <c r="A7" s="2" t="s">
        <v>720</v>
      </c>
    </row>
    <row r="8" spans="1:1">
      <c r="A8" s="2" t="s">
        <v>722</v>
      </c>
    </row>
    <row r="9" spans="1:1">
      <c r="A9" s="2" t="s">
        <v>722</v>
      </c>
    </row>
    <row r="10" spans="1:1">
      <c r="A10" s="2" t="s">
        <v>722</v>
      </c>
    </row>
    <row r="11" spans="1:1">
      <c r="A11" s="2" t="s">
        <v>722</v>
      </c>
    </row>
    <row r="12" spans="1:1">
      <c r="A12" s="2" t="s">
        <v>722</v>
      </c>
    </row>
    <row r="13" spans="1:1">
      <c r="A13" s="2" t="s">
        <v>771</v>
      </c>
    </row>
    <row r="14" spans="1:1">
      <c r="A14" s="2" t="s">
        <v>727</v>
      </c>
    </row>
    <row r="15" spans="1:1">
      <c r="A15" s="2" t="s">
        <v>727</v>
      </c>
    </row>
    <row r="16" spans="1:1">
      <c r="A16" s="2" t="s">
        <v>727</v>
      </c>
    </row>
    <row r="17" spans="1:1">
      <c r="A17" s="2" t="s">
        <v>729</v>
      </c>
    </row>
    <row r="18" spans="1:1">
      <c r="A18" s="2" t="s">
        <v>729</v>
      </c>
    </row>
    <row r="19" spans="1:1">
      <c r="A19" s="2" t="s">
        <v>729</v>
      </c>
    </row>
    <row r="20" spans="1:1">
      <c r="A20" s="2" t="s">
        <v>729</v>
      </c>
    </row>
    <row r="21" spans="1:1">
      <c r="A21" s="2" t="s">
        <v>729</v>
      </c>
    </row>
    <row r="22" spans="1:1">
      <c r="A22" s="2" t="s">
        <v>731</v>
      </c>
    </row>
    <row r="23" spans="1:1">
      <c r="A23" s="2" t="s">
        <v>731</v>
      </c>
    </row>
    <row r="24" spans="1:1">
      <c r="A24" s="2" t="s">
        <v>731</v>
      </c>
    </row>
    <row r="25" spans="1:1">
      <c r="A25" s="2" t="s">
        <v>731</v>
      </c>
    </row>
    <row r="26" spans="1:1">
      <c r="A26" s="2" t="s">
        <v>731</v>
      </c>
    </row>
    <row r="27" spans="1:1">
      <c r="A27" s="2" t="s">
        <v>733</v>
      </c>
    </row>
    <row r="28" spans="1:1">
      <c r="A28" s="2" t="s">
        <v>733</v>
      </c>
    </row>
    <row r="29" spans="1:1">
      <c r="A29" s="2" t="s">
        <v>733</v>
      </c>
    </row>
    <row r="30" spans="1:1">
      <c r="A30" s="2" t="s">
        <v>733</v>
      </c>
    </row>
    <row r="31" spans="1:1">
      <c r="A31" s="2" t="s">
        <v>733</v>
      </c>
    </row>
    <row r="32" spans="1:1">
      <c r="A32" s="2" t="s">
        <v>735</v>
      </c>
    </row>
    <row r="33" spans="1:1">
      <c r="A33" s="2" t="s">
        <v>737</v>
      </c>
    </row>
    <row r="34" spans="1:1">
      <c r="A34" s="2" t="s">
        <v>737</v>
      </c>
    </row>
    <row r="35" spans="1:1">
      <c r="A35" s="2" t="s">
        <v>737</v>
      </c>
    </row>
    <row r="36" spans="1:1">
      <c r="A36" s="2" t="s">
        <v>737</v>
      </c>
    </row>
    <row r="37" spans="1:1">
      <c r="A37" s="2" t="s">
        <v>737</v>
      </c>
    </row>
    <row r="38" spans="1:1">
      <c r="A38" s="2" t="s">
        <v>737</v>
      </c>
    </row>
    <row r="39" spans="1:1">
      <c r="A39" s="2" t="s">
        <v>739</v>
      </c>
    </row>
    <row r="40" spans="1:1">
      <c r="A40" s="2" t="s">
        <v>739</v>
      </c>
    </row>
    <row r="41" spans="1:1">
      <c r="A41" s="2" t="s">
        <v>739</v>
      </c>
    </row>
    <row r="42" spans="1:1">
      <c r="A42" s="2" t="s">
        <v>741</v>
      </c>
    </row>
    <row r="43" spans="1:1">
      <c r="A43" s="2" t="s">
        <v>741</v>
      </c>
    </row>
    <row r="44" spans="1:1">
      <c r="A44" s="2" t="s">
        <v>743</v>
      </c>
    </row>
    <row r="45" spans="1:1">
      <c r="A45" s="2" t="s">
        <v>743</v>
      </c>
    </row>
    <row r="46" spans="1:1">
      <c r="A46" s="2" t="s">
        <v>743</v>
      </c>
    </row>
    <row r="47" spans="1:1">
      <c r="A47" s="2" t="s">
        <v>743</v>
      </c>
    </row>
    <row r="48" spans="1:1">
      <c r="A48" s="2" t="s">
        <v>743</v>
      </c>
    </row>
    <row r="49" spans="1:1">
      <c r="A49" s="2" t="s">
        <v>743</v>
      </c>
    </row>
    <row r="50" spans="1:1">
      <c r="A50" s="2" t="s">
        <v>743</v>
      </c>
    </row>
    <row r="51" spans="1:1">
      <c r="A51" s="2" t="s">
        <v>743</v>
      </c>
    </row>
    <row r="52" spans="1:1">
      <c r="A52" s="2" t="s">
        <v>745</v>
      </c>
    </row>
    <row r="53" spans="1:1">
      <c r="A53" s="2" t="s">
        <v>745</v>
      </c>
    </row>
    <row r="54" spans="1:1">
      <c r="A54" s="2" t="s">
        <v>745</v>
      </c>
    </row>
    <row r="55" spans="1:1">
      <c r="A55" s="2" t="s">
        <v>745</v>
      </c>
    </row>
    <row r="56" spans="1:1">
      <c r="A56" s="2" t="s">
        <v>747</v>
      </c>
    </row>
    <row r="57" spans="1:1">
      <c r="A57" s="2" t="s">
        <v>747</v>
      </c>
    </row>
    <row r="58" spans="1:1">
      <c r="A58" s="2" t="s">
        <v>747</v>
      </c>
    </row>
    <row r="59" spans="1:1">
      <c r="A59" s="2" t="s">
        <v>750</v>
      </c>
    </row>
    <row r="60" spans="1:1">
      <c r="A60" s="2" t="s">
        <v>752</v>
      </c>
    </row>
    <row r="61" spans="1:1">
      <c r="A61" s="2" t="s">
        <v>752</v>
      </c>
    </row>
    <row r="62" spans="1:1">
      <c r="A62" s="2" t="s">
        <v>752</v>
      </c>
    </row>
    <row r="63" spans="1:1">
      <c r="A63" s="2" t="s">
        <v>752</v>
      </c>
    </row>
    <row r="64" spans="1:1">
      <c r="A64" s="2" t="s">
        <v>754</v>
      </c>
    </row>
    <row r="65" spans="1:1">
      <c r="A65" s="2" t="s">
        <v>754</v>
      </c>
    </row>
    <row r="66" spans="1:1">
      <c r="A66" s="2" t="s">
        <v>756</v>
      </c>
    </row>
    <row r="67" spans="1:1">
      <c r="A67" s="2" t="s">
        <v>756</v>
      </c>
    </row>
    <row r="68" spans="1:1">
      <c r="A68" s="2" t="s">
        <v>756</v>
      </c>
    </row>
    <row r="69" spans="1:1">
      <c r="A69" s="2" t="s">
        <v>756</v>
      </c>
    </row>
    <row r="70" spans="1:1">
      <c r="A70" s="2" t="s">
        <v>756</v>
      </c>
    </row>
    <row r="71" spans="1:1">
      <c r="A71" s="2" t="s">
        <v>756</v>
      </c>
    </row>
    <row r="72" spans="1:1">
      <c r="A72" s="2" t="s">
        <v>758</v>
      </c>
    </row>
    <row r="73" spans="1:1">
      <c r="A73" s="2" t="s">
        <v>758</v>
      </c>
    </row>
    <row r="74" spans="1:1">
      <c r="A74" s="2" t="s">
        <v>760</v>
      </c>
    </row>
    <row r="75" spans="1:1">
      <c r="A75" s="2" t="s">
        <v>760</v>
      </c>
    </row>
    <row r="76" spans="1:1">
      <c r="A76" s="2" t="s">
        <v>760</v>
      </c>
    </row>
    <row r="77" spans="1:1">
      <c r="A77" s="2" t="s">
        <v>762</v>
      </c>
    </row>
    <row r="78" spans="1:1">
      <c r="A78" s="2" t="s">
        <v>764</v>
      </c>
    </row>
    <row r="79" spans="1:1">
      <c r="A79" s="2" t="s">
        <v>764</v>
      </c>
    </row>
    <row r="80" spans="1:1">
      <c r="A80" s="2" t="s">
        <v>764</v>
      </c>
    </row>
    <row r="81" spans="1:1">
      <c r="A81" s="2" t="s">
        <v>764</v>
      </c>
    </row>
    <row r="82" spans="1:1">
      <c r="A82" s="2" t="s">
        <v>764</v>
      </c>
    </row>
    <row r="83" spans="1:1">
      <c r="A83" s="2" t="s">
        <v>766</v>
      </c>
    </row>
    <row r="84" spans="1:1">
      <c r="A84" s="2" t="s">
        <v>766</v>
      </c>
    </row>
    <row r="85" spans="1:1">
      <c r="A85" s="2" t="s">
        <v>766</v>
      </c>
    </row>
    <row r="86" spans="1:1">
      <c r="A86" s="2" t="s">
        <v>768</v>
      </c>
    </row>
    <row r="87" spans="1:1">
      <c r="A87" s="2" t="s">
        <v>768</v>
      </c>
    </row>
    <row r="88" spans="1:1">
      <c r="A88" s="2" t="s">
        <v>768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2023-09-18T08:47:23Z</cp:lastPrinted>
  <dcterms:created xsi:type="dcterms:W3CDTF">2009-06-02T18:56:54Z</dcterms:created>
  <dcterms:modified xsi:type="dcterms:W3CDTF">2023-09-22T08:54:09Z</dcterms:modified>
</cp:coreProperties>
</file>