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0492085-AC96-487E-B493-D4BCFDC79142}" xr6:coauthVersionLast="47" xr6:coauthVersionMax="47" xr10:uidLastSave="{00000000-0000-0000-0000-000000000000}"/>
  <bookViews>
    <workbookView xWindow="-12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Invoice!$A$1:$K$86</definedName>
    <definedName name="_xlnm.Print_Area" localSheetId="3">'Shipping Invoice'!$A$1:$L$76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5" i="7" l="1"/>
  <c r="I79" i="2"/>
  <c r="K74" i="7"/>
  <c r="E53" i="6"/>
  <c r="K14" i="7"/>
  <c r="K17" i="7"/>
  <c r="K10" i="7"/>
  <c r="I65" i="7"/>
  <c r="N1" i="6"/>
  <c r="E48" i="6" s="1"/>
  <c r="F1002" i="6"/>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72" i="2" l="1"/>
  <c r="I38" i="7"/>
  <c r="I63" i="7"/>
  <c r="K63" i="7" s="1"/>
  <c r="I39" i="7"/>
  <c r="K39" i="7" s="1"/>
  <c r="I24" i="7"/>
  <c r="K24" i="7" s="1"/>
  <c r="I30" i="7"/>
  <c r="K30" i="7" s="1"/>
  <c r="I36" i="7"/>
  <c r="K36" i="7" s="1"/>
  <c r="I41" i="7"/>
  <c r="K41" i="7" s="1"/>
  <c r="I46" i="7"/>
  <c r="K46" i="7" s="1"/>
  <c r="I50" i="7"/>
  <c r="K50" i="7" s="1"/>
  <c r="I55" i="7"/>
  <c r="K55" i="7" s="1"/>
  <c r="I60" i="7"/>
  <c r="K60" i="7" s="1"/>
  <c r="I66" i="7"/>
  <c r="K66" i="7" s="1"/>
  <c r="I71" i="7"/>
  <c r="I25" i="7"/>
  <c r="K25" i="7" s="1"/>
  <c r="I31" i="7"/>
  <c r="K31" i="7" s="1"/>
  <c r="I37" i="7"/>
  <c r="K37" i="7" s="1"/>
  <c r="I51" i="7"/>
  <c r="I56" i="7"/>
  <c r="K56" i="7" s="1"/>
  <c r="I61" i="7"/>
  <c r="K61" i="7" s="1"/>
  <c r="I67" i="7"/>
  <c r="K67" i="7" s="1"/>
  <c r="K51" i="7"/>
  <c r="I27" i="7"/>
  <c r="K27" i="7" s="1"/>
  <c r="I58" i="7"/>
  <c r="K58" i="7" s="1"/>
  <c r="I34" i="7"/>
  <c r="K34" i="7" s="1"/>
  <c r="I44" i="7"/>
  <c r="K44" i="7" s="1"/>
  <c r="I70" i="7"/>
  <c r="K70" i="7" s="1"/>
  <c r="K38" i="7"/>
  <c r="I26" i="7"/>
  <c r="K26" i="7" s="1"/>
  <c r="I32" i="7"/>
  <c r="K32" i="7" s="1"/>
  <c r="I42" i="7"/>
  <c r="K42" i="7" s="1"/>
  <c r="I47" i="7"/>
  <c r="K47" i="7" s="1"/>
  <c r="I52" i="7"/>
  <c r="K52" i="7" s="1"/>
  <c r="I57" i="7"/>
  <c r="K57" i="7" s="1"/>
  <c r="I62" i="7"/>
  <c r="K62" i="7" s="1"/>
  <c r="I68" i="7"/>
  <c r="K68" i="7" s="1"/>
  <c r="I22" i="7"/>
  <c r="K22" i="7" s="1"/>
  <c r="I33" i="7"/>
  <c r="K33" i="7" s="1"/>
  <c r="I43" i="7"/>
  <c r="K43" i="7" s="1"/>
  <c r="I53" i="7"/>
  <c r="K53" i="7" s="1"/>
  <c r="I69" i="7"/>
  <c r="K69" i="7" s="1"/>
  <c r="I28" i="7"/>
  <c r="K28" i="7" s="1"/>
  <c r="I48" i="7"/>
  <c r="K48" i="7" s="1"/>
  <c r="I64" i="7"/>
  <c r="K64" i="7" s="1"/>
  <c r="K65" i="7"/>
  <c r="K71" i="7"/>
  <c r="I23" i="7"/>
  <c r="K23" i="7" s="1"/>
  <c r="I29" i="7"/>
  <c r="K29" i="7" s="1"/>
  <c r="I35" i="7"/>
  <c r="K35" i="7" s="1"/>
  <c r="I40" i="7"/>
  <c r="K40" i="7" s="1"/>
  <c r="I45" i="7"/>
  <c r="K45" i="7" s="1"/>
  <c r="I49" i="7"/>
  <c r="K49" i="7" s="1"/>
  <c r="I54" i="7"/>
  <c r="K54" i="7" s="1"/>
  <c r="I59" i="7"/>
  <c r="K59" i="7" s="1"/>
  <c r="E59" i="6"/>
  <c r="E18" i="6"/>
  <c r="E42" i="6"/>
  <c r="E60" i="6"/>
  <c r="E19" i="6"/>
  <c r="E25" i="6"/>
  <c r="E31" i="6"/>
  <c r="E37" i="6"/>
  <c r="E43" i="6"/>
  <c r="E49" i="6"/>
  <c r="E55" i="6"/>
  <c r="E61" i="6"/>
  <c r="E67" i="6"/>
  <c r="E24" i="6"/>
  <c r="E36" i="6"/>
  <c r="E54" i="6"/>
  <c r="E20" i="6"/>
  <c r="E26" i="6"/>
  <c r="E32" i="6"/>
  <c r="E38" i="6"/>
  <c r="E44" i="6"/>
  <c r="E50" i="6"/>
  <c r="E56" i="6"/>
  <c r="E62" i="6"/>
  <c r="E47" i="6"/>
  <c r="E30" i="6"/>
  <c r="E66" i="6"/>
  <c r="E21" i="6"/>
  <c r="E27" i="6"/>
  <c r="E33" i="6"/>
  <c r="E39" i="6"/>
  <c r="E45" i="6"/>
  <c r="E51" i="6"/>
  <c r="E57" i="6"/>
  <c r="E63" i="6"/>
  <c r="E22" i="6"/>
  <c r="E28" i="6"/>
  <c r="E34" i="6"/>
  <c r="E40" i="6"/>
  <c r="E46" i="6"/>
  <c r="E52" i="6"/>
  <c r="E58" i="6"/>
  <c r="E64" i="6"/>
  <c r="E23" i="6"/>
  <c r="E29" i="6"/>
  <c r="E41" i="6"/>
  <c r="E65" i="6"/>
  <c r="E35" i="6"/>
  <c r="B72" i="7"/>
  <c r="M11" i="6"/>
  <c r="I82" i="2" s="1"/>
  <c r="J73" i="2" l="1"/>
  <c r="J75" i="2"/>
  <c r="K72"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73" i="7" l="1"/>
  <c r="F1001" i="6"/>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1" i="2" s="1"/>
  <c r="I85" i="2" l="1"/>
  <c r="I83" i="2" s="1"/>
  <c r="I86" i="2"/>
  <c r="I8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<sst xmlns="http://schemas.openxmlformats.org/spreadsheetml/2006/main" count="2564" uniqueCount="786">
  <si>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</si>
  <si>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</si>
  <si>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</si>
  <si>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</si>
  <si>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</si>
  <si>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</si>
  <si>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</si>
  <si>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</si>
  <si>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</si>
  <si>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</si>
  <si>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</si>
  <si>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</si>
  <si>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</si>
  <si>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</si>
  <si>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</si>
  <si>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</si>
  <si>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</si>
  <si>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</si>
  <si>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</si>
  <si>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</si>
  <si>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</si>
  <si>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</si>
  <si>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</si>
  <si>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</si>
  <si>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</si>
  <si>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</si>
  <si>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</si>
  <si>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</si>
  <si>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</si>
  <si>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</si>
  <si>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</si>
  <si>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</si>
  <si>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</si>
  <si>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</si>
  <si>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</si>
  <si>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</si>
  <si>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</si>
  <si>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</si>
  <si>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</si>
  <si>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</si>
  <si>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</si>
  <si>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</si>
  <si>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</si>
  <si>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</si>
  <si>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</si>
  <si>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</si>
  <si>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</si>
  <si>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</si>
  <si>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</si>
  <si>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</si>
  <si>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</si>
  <si>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</si>
  <si>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</si>
  <si>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</si>
  <si>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</si>
  <si>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</si>
  <si>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</si>
  <si>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</si>
  <si>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</si>
  <si>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</si>
  <si>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</si>
  <si>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</si>
  <si>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</si>
  <si>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</si>
  <si>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</si>
  <si>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</si>
  <si>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</si>
  <si>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</si>
  <si>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</si>
  <si>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</si>
  <si>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</si>
  <si>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</si>
  <si>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</si>
  <si>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</si>
  <si>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</si>
  <si>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</si>
  <si>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</si>
  <si>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</si>
  <si>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</si>
  <si>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</si>
  <si>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</si>
  <si>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</si>
  <si>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</si>
  <si>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</si>
  <si>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</si>
  <si>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</si>
  <si>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</si>
  <si>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</si>
  <si>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</si>
  <si>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</si>
  <si>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</si>
  <si>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</si>
  <si>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</si>
  <si>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</si>
  <si>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</si>
  <si>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</si>
  <si>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</si>
  <si>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</si>
  <si>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</si>
  <si>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</si>
  <si>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</si>
  <si>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</si>
  <si>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</si>
  <si>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</si>
  <si>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</si>
  <si>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</si>
  <si>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</si>
  <si>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</si>
  <si>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</si>
  <si>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</si>
  <si>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</si>
  <si>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</si>
  <si>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</si>
  <si>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</si>
  <si>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</si>
  <si>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</si>
  <si>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</si>
  <si>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</si>
  <si>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</si>
  <si>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</si>
  <si>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</si>
  <si>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</si>
  <si>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</si>
  <si>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</si>
  <si>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</si>
  <si>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</si>
  <si>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</si>
  <si>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</si>
  <si>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</si>
  <si>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</si>
  <si>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</si>
  <si>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</si>
  <si>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</si>
  <si>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</si>
  <si>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</si>
  <si>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</si>
  <si>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</si>
  <si>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</si>
  <si>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</si>
  <si>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</si>
  <si>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</si>
  <si>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</si>
  <si>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</si>
  <si>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</si>
  <si>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</si>
  <si>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</si>
  <si>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</si>
  <si>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</si>
  <si>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</si>
  <si>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</si>
  <si>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</si>
  <si>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</si>
  <si>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</si>
  <si>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</si>
  <si>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</si>
  <si>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</si>
  <si>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</si>
  <si>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</si>
  <si>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</si>
  <si>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</si>
  <si>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</si>
  <si>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</si>
  <si>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</si>
  <si>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</si>
  <si>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</si>
  <si>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</si>
  <si>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</si>
  <si>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</si>
  <si>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</si>
  <si>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</si>
  <si>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</si>
  <si>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</si>
  <si>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</si>
  <si>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</si>
  <si>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</si>
  <si>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</si>
  <si>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</si>
  <si>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</si>
  <si>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</si>
  <si>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</si>
  <si>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</si>
  <si>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</si>
  <si>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</si>
  <si>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</si>
  <si>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</si>
  <si>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</si>
  <si>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</si>
  <si>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</si>
  <si>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</si>
  <si>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</si>
  <si>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</si>
  <si>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</si>
  <si>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</si>
  <si>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</si>
  <si>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</si>
  <si>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</si>
  <si>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</si>
  <si>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</si>
  <si>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</si>
  <si>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</si>
  <si>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</si>
  <si>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</si>
  <si>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</si>
  <si>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</si>
  <si>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</si>
  <si>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</si>
  <si>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</si>
  <si>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</si>
  <si>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</si>
  <si>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</si>
  <si>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</si>
  <si>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</si>
  <si>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</si>
  <si>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</si>
  <si>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</si>
  <si>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</si>
  <si>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</si>
  <si>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</si>
  <si>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</si>
  <si>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</si>
  <si>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</si>
  <si>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</si>
  <si>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</si>
  <si>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</si>
  <si>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</si>
  <si>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</si>
  <si>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</si>
  <si>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</si>
  <si>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</si>
  <si>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</si>
  <si>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</si>
  <si>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</si>
  <si>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</si>
  <si>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</si>
  <si>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</si>
  <si>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</si>
  <si>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</si>
  <si>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</si>
  <si>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</si>
  <si>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</si>
  <si>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</si>
  <si>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</si>
  <si>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</si>
  <si>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</si>
  <si>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</si>
  <si>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</si>
  <si>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</si>
  <si>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</si>
  <si>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</si>
  <si>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</si>
  <si>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</si>
  <si>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</si>
  <si>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</si>
  <si>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</si>
  <si>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</si>
  <si>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</si>
  <si>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</si>
  <si>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</si>
  <si>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</si>
  <si>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</si>
  <si>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</si>
  <si>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</si>
  <si>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</si>
  <si>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</si>
  <si>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</si>
  <si>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</si>
  <si>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</si>
  <si>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</si>
  <si>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</si>
  <si>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</si>
  <si>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</si>
  <si>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</si>
  <si>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</si>
  <si>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</si>
  <si>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</si>
  <si>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</si>
  <si>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</si>
  <si>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</si>
  <si>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</si>
  <si>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</si>
  <si>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</si>
  <si>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</si>
  <si>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</si>
  <si>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</si>
  <si>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</si>
  <si>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</si>
  <si>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</si>
  <si>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</si>
  <si>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</si>
  <si>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</si>
  <si>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</si>
  <si>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</si>
  <si>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</si>
  <si>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</si>
  <si>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</si>
  <si>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</si>
  <si>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</si>
  <si>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</si>
  <si>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</si>
  <si>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</si>
  <si>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</si>
  <si>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</si>
  <si>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</si>
  <si>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</si>
  <si>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</si>
  <si>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</si>
  <si>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</si>
  <si>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</si>
  <si>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</si>
  <si>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</si>
  <si>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</si>
  <si>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</si>
  <si>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</si>
  <si>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</si>
  <si>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</si>
  <si>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</si>
  <si>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</si>
  <si>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</si>
  <si>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</si>
  <si>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</si>
  <si>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</si>
  <si>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</si>
  <si>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</si>
  <si>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</si>
  <si>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</si>
  <si>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</si>
  <si>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</si>
  <si>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</si>
  <si>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</si>
  <si>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</si>
  <si>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</si>
  <si>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</si>
  <si>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</si>
  <si>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</si>
  <si>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</si>
  <si>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</si>
  <si>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</si>
  <si>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</si>
  <si>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</si>
  <si>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</si>
  <si>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</si>
  <si>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</si>
  <si>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</si>
  <si>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</si>
  <si>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</si>
  <si>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</si>
  <si>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</si>
  <si>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</si>
  <si>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</si>
  <si>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</si>
  <si>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</si>
  <si>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</si>
  <si>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</si>
  <si>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</si>
  <si>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</si>
  <si>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</si>
  <si>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</si>
  <si>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</si>
  <si>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</si>
  <si>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</si>
  <si>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</si>
  <si>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</si>
  <si>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</si>
  <si>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</si>
  <si>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</si>
  <si>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</si>
  <si>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</si>
  <si>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</si>
  <si>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</si>
  <si>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</si>
  <si>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</si>
  <si>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</si>
  <si>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</si>
  <si>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</si>
  <si>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</si>
  <si>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</si>
  <si>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</si>
  <si>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</si>
  <si>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</si>
  <si>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</si>
  <si>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</si>
  <si>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</si>
  <si>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</si>
  <si>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</si>
  <si>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</si>
  <si>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</si>
  <si>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</si>
  <si>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</si>
  <si>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</si>
  <si>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</si>
  <si>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</si>
  <si>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</si>
  <si>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</si>
  <si>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</si>
  <si>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</si>
  <si>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</si>
  <si>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</si>
  <si>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</si>
  <si>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</si>
  <si>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</si>
  <si>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</si>
  <si>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</si>
  <si>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</si>
  <si>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</si>
  <si>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</si>
  <si>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</si>
  <si>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</si>
  <si>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</si>
  <si>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</si>
  <si>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</si>
  <si>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</si>
  <si>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</si>
  <si>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</si>
  <si>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</si>
  <si>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</si>
  <si>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</si>
  <si>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</si>
  <si>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</si>
  <si>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</si>
  <si>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</si>
  <si>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</si>
  <si>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</si>
  <si>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</si>
  <si>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</si>
  <si>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</si>
  <si>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</si>
  <si>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</si>
  <si>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</si>
  <si>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</si>
  <si>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</si>
  <si>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</si>
  <si>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</si>
  <si>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</si>
  <si>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</si>
  <si>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</si>
  <si>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</si>
  <si>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</si>
  <si>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</si>
  <si>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</si>
  <si>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</si>
  <si>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</si>
  <si>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</si>
  <si>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</si>
  <si>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</si>
  <si>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</si>
  <si>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</si>
  <si>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</si>
  <si>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</si>
  <si>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</si>
  <si>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</si>
  <si>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</si>
  <si>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</si>
  <si>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</si>
  <si>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</si>
  <si>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</si>
  <si>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</si>
  <si>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</si>
  <si>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</si>
  <si>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</si>
  <si>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</si>
  <si>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</si>
  <si>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</si>
  <si>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</si>
  <si>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</si>
  <si>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</si>
  <si>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</si>
  <si>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</si>
  <si>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</si>
  <si>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</si>
  <si>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</si>
  <si>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</si>
  <si>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</si>
  <si>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</si>
  <si>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</si>
  <si>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</si>
  <si>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</si>
  <si>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</si>
  <si>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</si>
  <si>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</si>
  <si>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</si>
  <si>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</si>
  <si>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</si>
  <si>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</si>
  <si>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</si>
  <si>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</si>
  <si>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</si>
  <si>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</si>
  <si>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</si>
  <si>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</si>
  <si>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</si>
  <si>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</si>
  <si>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</si>
  <si>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</si>
  <si>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</si>
  <si>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</si>
  <si>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</si>
  <si>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</si>
  <si>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</si>
  <si>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</si>
  <si>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</si>
  <si>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</si>
  <si>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</si>
  <si>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</si>
  <si>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</si>
  <si>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</si>
  <si>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</si>
  <si>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</si>
  <si>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</si>
  <si>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</si>
  <si>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</si>
  <si>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</si>
  <si>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</si>
  <si>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</si>
  <si>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</si>
  <si>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</si>
  <si>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</si>
  <si>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</si>
  <si>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</si>
  <si>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</si>
  <si>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</si>
  <si>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</si>
  <si>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</si>
  <si>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</si>
  <si>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</si>
  <si>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</si>
  <si>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</si>
  <si>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</si>
  <si>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</si>
  <si>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</si>
  <si>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</si>
  <si>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</si>
  <si>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</si>
  <si>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</si>
  <si>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</si>
  <si>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</si>
  <si>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</si>
  <si>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</si>
  <si>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</si>
  <si>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</si>
  <si>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</si>
  <si>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</si>
  <si>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</si>
  <si>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</si>
  <si>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</si>
  <si>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</si>
  <si>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</si>
  <si>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</si>
  <si>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</si>
  <si>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</si>
  <si>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</si>
  <si>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</si>
  <si>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</si>
  <si>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</si>
  <si>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</si>
  <si>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</si>
  <si>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</si>
  <si>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</si>
  <si>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</si>
  <si>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</si>
  <si>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</si>
  <si>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</si>
  <si>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</si>
  <si>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</si>
  <si>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</si>
  <si>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</si>
  <si>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</si>
  <si>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</si>
  <si>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</si>
  <si>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</si>
  <si>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</si>
  <si>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</si>
  <si>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</si>
  <si>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</si>
  <si>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</si>
  <si>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</si>
  <si>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</si>
  <si>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</si>
  <si>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</si>
  <si>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</si>
  <si>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</si>
  <si>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</si>
  <si>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</si>
  <si>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</si>
  <si>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</si>
  <si>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</si>
  <si>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</si>
  <si>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</si>
  <si>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</si>
  <si>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</si>
  <si>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</si>
  <si>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</si>
  <si>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</si>
  <si>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</si>
  <si>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</si>
  <si>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</si>
  <si>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</si>
  <si>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</si>
  <si>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</si>
  <si>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</si>
  <si>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</si>
  <si>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</si>
  <si>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</si>
  <si>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</si>
  <si>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</si>
  <si>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</si>
  <si>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</si>
  <si>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</si>
  <si>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</si>
  <si>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</si>
  <si>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</si>
  <si>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</si>
  <si>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</si>
  <si>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</si>
  <si>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</si>
  <si>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</si>
  <si>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</si>
  <si>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</si>
  <si>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</si>
  <si>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</si>
  <si>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</si>
  <si>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</si>
  <si>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</si>
  <si>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</si>
  <si>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</si>
  <si>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</si>
  <si>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</si>
  <si>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</si>
  <si>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</si>
  <si>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</si>
  <si>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</si>
  <si>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</si>
  <si>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</si>
  <si>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</si>
  <si>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</si>
  <si>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</si>
  <si>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</si>
  <si>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</si>
  <si>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</si>
  <si>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</si>
  <si>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</si>
  <si>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</si>
  <si>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</si>
  <si>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</si>
  <si>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</si>
  <si>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</si>
  <si>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</si>
  <si>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</si>
  <si>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</si>
  <si>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</si>
  <si>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</si>
  <si>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</si>
  <si>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</si>
  <si>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</si>
  <si>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</si>
  <si>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</si>
  <si>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</si>
  <si>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</si>
  <si>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</si>
  <si>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</si>
  <si>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</si>
  <si>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</si>
  <si>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</si>
  <si>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</si>
  <si>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</si>
  <si>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</si>
  <si>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</si>
  <si>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</si>
  <si>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</si>
  <si>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</si>
  <si>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</si>
  <si>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</si>
  <si>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</si>
  <si>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</si>
  <si>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</si>
  <si>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</si>
  <si>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</si>
  <si>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</si>
  <si>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</si>
  <si>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</si>
  <si>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</si>
  <si>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</si>
  <si>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</si>
  <si>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</si>
  <si>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</si>
  <si>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</si>
  <si>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</si>
  <si>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</si>
  <si>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</si>
  <si>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</si>
  <si>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</si>
  <si>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</si>
  <si>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</si>
  <si>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</si>
  <si>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</si>
  <si>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</si>
  <si>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</si>
  <si>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</si>
  <si>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</si>
  <si>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</si>
  <si>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</si>
  <si>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</si>
  <si>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</si>
  <si>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</si>
  <si>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</si>
  <si>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</si>
  <si>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</si>
  <si>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</si>
  <si>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</si>
  <si>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</si>
  <si>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</si>
  <si>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</si>
  <si>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</si>
  <si>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</si>
  <si>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</si>
  <si>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</si>
  <si>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</si>
  <si>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porcupine jewellery</t>
  </si>
  <si>
    <t>jane abdel-rahim</t>
  </si>
  <si>
    <t>Love Lane Cottage Love Lane</t>
  </si>
  <si>
    <t>CO7 0QQ Brightlingsea</t>
  </si>
  <si>
    <t>United Kingdom</t>
  </si>
  <si>
    <t>Tel: 07486657058</t>
  </si>
  <si>
    <t>Email: porcupine.jewellery@live.co.uk</t>
  </si>
  <si>
    <t>ABNSA</t>
  </si>
  <si>
    <t>BBC</t>
  </si>
  <si>
    <t>316L steel tongue barbell, 14g (1.6mm) with a 6mm bezel set jewel ball on the top and a lower 6mm plain steel ball</t>
  </si>
  <si>
    <t>BLK03A</t>
  </si>
  <si>
    <t>Bulk body jewelry: 100 pcs. assortment of surgical steel labrets,16g (1.2mm) with 3mm ball</t>
  </si>
  <si>
    <t>BLK444</t>
  </si>
  <si>
    <t>Wholesale silver nose piercing bulk of 1000, 500, 250 or 100 pcs. of 925 sterling silver nose bones, 22g (0.6mm) with a 1.5mm ball shaped top.</t>
  </si>
  <si>
    <t>BLK445</t>
  </si>
  <si>
    <t>316L steel belly banana, 14g (1.6m) with a 8mm and a 5mm bezel set jewel ball using original Czech Preciosa crystals.</t>
  </si>
  <si>
    <t>BN2CGH</t>
  </si>
  <si>
    <t>Surgical steel belly banana, 14g (1.6mm) with an 8mm and 5mm bezel set jewel ball with a hook to connect dangling parts</t>
  </si>
  <si>
    <t>BNBE</t>
  </si>
  <si>
    <t>Color: Pink</t>
  </si>
  <si>
    <t>BNGT</t>
  </si>
  <si>
    <t>BNMB</t>
  </si>
  <si>
    <t>NBRTD</t>
  </si>
  <si>
    <t>Gauge: 0.6mm</t>
  </si>
  <si>
    <t>Clear acrylic flexible nose bone retainer, 22g (0.6mm) and 20g (0.8mm) with 2mm flat disk shaped top</t>
  </si>
  <si>
    <t>XBAL2</t>
  </si>
  <si>
    <t>Pack of 10 pcs. of 2mm high polished surgical steel balls with 1.2mm (16g) and 1mm (18g) threading</t>
  </si>
  <si>
    <t>XBAL25</t>
  </si>
  <si>
    <t>Pack of 10 pcs. of 2.5mm high polished surgical steel balls with 1.2mm threading (16g)</t>
  </si>
  <si>
    <t>XBAL5</t>
  </si>
  <si>
    <t>Pack of 10 pcs. of 5mm high polished surgical steel balls with 1.6mm threading (14g)</t>
  </si>
  <si>
    <t>XBAL6</t>
  </si>
  <si>
    <t>Pack of 10 pcs. of 6mm high polished surgical steel balls with 1.6mm threading (14g)</t>
  </si>
  <si>
    <t>XBAL8</t>
  </si>
  <si>
    <t>Pack of 10 pcs. of 8mm high polished surgical steel balls with 1.6mm threading (14g)</t>
  </si>
  <si>
    <t>XBB14G</t>
  </si>
  <si>
    <t>Pack of 10 pcs. of high polished 316L steel barbell posts - threading 1.6mm (14g)</t>
  </si>
  <si>
    <t>XBN14G</t>
  </si>
  <si>
    <t>XJB3</t>
  </si>
  <si>
    <t>Pack of 10 pcs. of 3mm high polished surgical steel balls with bezel set crystal and with 1.2mm (16g) threading</t>
  </si>
  <si>
    <t>XUBN14G</t>
  </si>
  <si>
    <t>Pack of 10 pcs. of high polished titanium G23 banana bars, 14g (1.6mm)</t>
  </si>
  <si>
    <t>XUVB6</t>
  </si>
  <si>
    <t>Set of 10 pcs. of 6mm acrylic UV balls with 14g (1.6mm) threading</t>
  </si>
  <si>
    <t>Color: Red</t>
  </si>
  <si>
    <t>BLK444A</t>
  </si>
  <si>
    <t>BLK445A</t>
  </si>
  <si>
    <t>NBRTD22</t>
  </si>
  <si>
    <t>XBN14GS</t>
  </si>
  <si>
    <t>XBN14GL</t>
  </si>
  <si>
    <t>Three Hundred Thirty Eight and 38 cents GBP</t>
  </si>
  <si>
    <t>Flexible acrylic belly banana, 14g (1.6mm) with 5 &amp; 8mm solid colored acrylic balls - length 3/8'' (10mm)</t>
  </si>
  <si>
    <t>Wholesale silver nose piercing bulk of 1000, 500, 250 or 100 pcs. of 925 sterling silver ''Bend it yourself'' nose studs, 22g (0.6mm) with a 1.5mm ball shaped top</t>
  </si>
  <si>
    <t>Surgical steel belly banana, 14g (1.6mm) with 5 &amp; 8mm acrylic beach balls - length 3/8'' (10mm)</t>
  </si>
  <si>
    <t>Surgical steel belly banana, 14g (1.6mm) with 5 &amp; 8mm acrylic glitter balls - length 3/8'' (10mm)</t>
  </si>
  <si>
    <t>Surgical steel belly banana, 14g (1.6mm) with 5 &amp; 8 mm acrylic marble balls - length 3/8'' (10mm)</t>
  </si>
  <si>
    <t>Pack of 10 pcs. of high polished 316L steel belly banana posts - threading 1.6mm (14g) - length 5/16' - 1'' (8mm - 25mm)</t>
  </si>
  <si>
    <t>Exchange Rate GBP-THB</t>
  </si>
  <si>
    <t>Didi</t>
  </si>
  <si>
    <t>Porcupine Jewellery</t>
  </si>
  <si>
    <t>Jane Abdel-Rahim</t>
  </si>
  <si>
    <t>CO7 0QQ Brightlingsea, Essex</t>
  </si>
  <si>
    <r>
      <t xml:space="preserve">Discount 20% as per </t>
    </r>
    <r>
      <rPr>
        <b/>
        <sz val="10"/>
        <color indexed="8"/>
        <rFont val="Arial"/>
        <family val="2"/>
      </rPr>
      <t>Silver Membership</t>
    </r>
    <r>
      <rPr>
        <sz val="10"/>
        <color indexed="8"/>
        <rFont val="Arial"/>
        <family val="2"/>
      </rPr>
      <t xml:space="preserve">: </t>
    </r>
  </si>
  <si>
    <t>Shipping cost to UK via DHL:</t>
  </si>
  <si>
    <t>Customer paid:</t>
  </si>
  <si>
    <t>Refund:</t>
  </si>
  <si>
    <t>Two Hundred Seventy and 70 cents GBP</t>
  </si>
  <si>
    <t>Three Hundred and Two and 37 cents GBP</t>
  </si>
  <si>
    <t> </t>
  </si>
  <si>
    <t xml:space="preserve">Discount 20% as per Silver Membership: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</si>
</sst>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809]* #,##0.00_-;\-[$£-809]* #,##0.00_-;_-[$£-809]*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39" fillId="0" borderId="0" xfId="0" applyFont="1" applyAlignment="1">
      <alignment horizontal="right"/>
    </xf>
    <xf numFmtId="169" fontId="39" fillId="0" borderId="0" xfId="0" applyNumberFormat="1" applyFont="1"/>
    <xf numFmtId="169" fontId="4" fillId="0" borderId="0" xfId="0" applyNumberFormat="1" applyFont="1"/>
    <xf numFmtId="0" fontId="4" fillId="2" borderId="14" xfId="0" applyFont="1" applyFill="1" applyBorder="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F10EB78A-3C79-42CA-8543-45663742B1AE}"/>
    <cellStyle name="Comma 2 2" xfId="4430" xr:uid="{10FB0F11-BDD4-419B-AE17-1B4923A5C877}"/>
    <cellStyle name="Comma 2 2 2" xfId="4755" xr:uid="{7546FD13-4C6C-4CEB-A932-2031AC9FB629}"/>
    <cellStyle name="Comma 2 2 2 2" xfId="5326" xr:uid="{E8712ECF-B669-4F07-8EEC-A39EF24EB9BC}"/>
    <cellStyle name="Comma 2 2 3" xfId="4591" xr:uid="{FDEAAC87-1BA1-4365-81CF-DFFAA39D975A}"/>
    <cellStyle name="Comma 2 2 3 2" xfId="5342" xr:uid="{A6503B38-FD33-46BC-B91A-1FF84810DE4C}"/>
    <cellStyle name="Comma 3" xfId="4318" xr:uid="{6A1BB2F6-44D4-4AD2-AAF4-3A3A342B691F}"/>
    <cellStyle name="Comma 3 2" xfId="4432" xr:uid="{A664DC93-654C-44DF-A749-A37EB7E08D53}"/>
    <cellStyle name="Comma 3 2 2" xfId="4756" xr:uid="{C3145D06-D2D3-4732-A7ED-CA1F1F386A5E}"/>
    <cellStyle name="Comma 3 2 2 2" xfId="5327" xr:uid="{F6190A4B-9021-442D-B807-C1E84E9C2D6A}"/>
    <cellStyle name="Comma 3 2 3" xfId="5325" xr:uid="{912EB1EE-6211-492F-AB50-AAD4F5DF7F14}"/>
    <cellStyle name="Comma 3 2 3 2" xfId="5343" xr:uid="{F7B8A02A-5FBE-4474-8DE7-EC0F7A1C4D75}"/>
    <cellStyle name="Currency 10" xfId="8" xr:uid="{101066AD-FD3A-41F3-A433-38E95D65892E}"/>
    <cellStyle name="Currency 10 2" xfId="9" xr:uid="{8CF0FB41-A6C0-44BE-86FB-ED4013962004}"/>
    <cellStyle name="Currency 10 2 2" xfId="203" xr:uid="{0BE95B9C-F13F-408D-9841-DBC309CB23DE}"/>
    <cellStyle name="Currency 10 2 2 2" xfId="4616" xr:uid="{8C50227F-5DCB-4856-9989-8F70F2602580}"/>
    <cellStyle name="Currency 10 2 3" xfId="4511" xr:uid="{F593E01A-8B86-421A-9ED6-CC3FD49F37C5}"/>
    <cellStyle name="Currency 10 3" xfId="10" xr:uid="{EADFB900-77E5-434E-A7AC-3ECF35291501}"/>
    <cellStyle name="Currency 10 3 2" xfId="204" xr:uid="{7D357309-1294-4479-9160-EDE5CEA60747}"/>
    <cellStyle name="Currency 10 3 2 2" xfId="4617" xr:uid="{B805191D-9AFA-4412-84F6-5DD2A6D4601A}"/>
    <cellStyle name="Currency 10 3 3" xfId="4512" xr:uid="{AEC486CB-8EF7-4B87-8113-81F8A0E671A3}"/>
    <cellStyle name="Currency 10 4" xfId="205" xr:uid="{F468BA1A-E13B-47EE-B780-978D639A2C85}"/>
    <cellStyle name="Currency 10 4 2" xfId="4618" xr:uid="{0E370DE9-105B-4967-853B-1E0F2C06D39C}"/>
    <cellStyle name="Currency 10 5" xfId="4437" xr:uid="{A843FA4E-48F0-4882-8BAA-AA1739FD3D97}"/>
    <cellStyle name="Currency 10 6" xfId="4510" xr:uid="{D056CCC0-9488-481A-9C20-319A1C80E2D9}"/>
    <cellStyle name="Currency 11" xfId="11" xr:uid="{59F6C29F-48AA-45DD-B47E-B3C8384E47B5}"/>
    <cellStyle name="Currency 11 2" xfId="12" xr:uid="{828D473E-1570-483A-A5AD-739B70D2AF62}"/>
    <cellStyle name="Currency 11 2 2" xfId="206" xr:uid="{78CBA7F1-53B6-44E4-AB19-051FA9893573}"/>
    <cellStyle name="Currency 11 2 2 2" xfId="4619" xr:uid="{D55AD022-FB7A-473F-8CE9-F6D97E827839}"/>
    <cellStyle name="Currency 11 2 3" xfId="4514" xr:uid="{C9EC8D0E-B559-4491-A9E9-A5971154E9D7}"/>
    <cellStyle name="Currency 11 3" xfId="13" xr:uid="{D04C357A-C347-432F-98D2-18A55EA98CFE}"/>
    <cellStyle name="Currency 11 3 2" xfId="207" xr:uid="{C2EA4F0D-D12C-4637-BA42-68594F684C1E}"/>
    <cellStyle name="Currency 11 3 2 2" xfId="4620" xr:uid="{6882E82C-4646-4B9C-9BA0-E6674B6BEF06}"/>
    <cellStyle name="Currency 11 3 3" xfId="4515" xr:uid="{CB8F3969-CC34-4271-B41F-AE36D37AF25B}"/>
    <cellStyle name="Currency 11 4" xfId="208" xr:uid="{6CC8C9AB-B286-4D07-9A76-A564454F6147}"/>
    <cellStyle name="Currency 11 4 2" xfId="4621" xr:uid="{08DFED6D-6A02-4E54-8DC3-53129FF4DA33}"/>
    <cellStyle name="Currency 11 5" xfId="4319" xr:uid="{A7AEE831-C723-40E4-B6AE-988851A95303}"/>
    <cellStyle name="Currency 11 5 2" xfId="4438" xr:uid="{10429878-8B92-47A3-8C02-144E0E380938}"/>
    <cellStyle name="Currency 11 5 3" xfId="4720" xr:uid="{94B61665-368F-4E94-B723-F76498A7C2E3}"/>
    <cellStyle name="Currency 11 5 3 2" xfId="5315" xr:uid="{E827E1F0-4750-412A-AA73-B2AF14579DA9}"/>
    <cellStyle name="Currency 11 5 3 3" xfId="4757" xr:uid="{8550BBA3-3A0A-46D8-8A6E-714B8A351CBE}"/>
    <cellStyle name="Currency 11 5 4" xfId="4697" xr:uid="{51117DAB-23E7-4C93-B9C1-B742C345CD72}"/>
    <cellStyle name="Currency 11 6" xfId="4513" xr:uid="{370F2A6F-A806-471C-B400-3CCF769E834E}"/>
    <cellStyle name="Currency 12" xfId="14" xr:uid="{FB20252F-8EB7-45C2-A536-D564A79DC2FE}"/>
    <cellStyle name="Currency 12 2" xfId="15" xr:uid="{9B712AF1-358E-4A26-BE89-E322427768A7}"/>
    <cellStyle name="Currency 12 2 2" xfId="209" xr:uid="{4D90D3F3-E7E7-47D3-A0DB-653696A8609A}"/>
    <cellStyle name="Currency 12 2 2 2" xfId="4622" xr:uid="{4F2AF5D8-BAE7-4196-8867-681D071E2BFE}"/>
    <cellStyle name="Currency 12 2 3" xfId="4517" xr:uid="{12479741-0796-43EF-93DD-26D33130DEE5}"/>
    <cellStyle name="Currency 12 3" xfId="210" xr:uid="{AEB6A4BC-90A5-4D91-83F1-2E49A49F4FD7}"/>
    <cellStyle name="Currency 12 3 2" xfId="4623" xr:uid="{8E05174F-26E2-48FF-B5BA-BDC812F3E9CB}"/>
    <cellStyle name="Currency 12 4" xfId="4516" xr:uid="{0CA072CF-7FA5-4361-95AB-8693161FF89B}"/>
    <cellStyle name="Currency 13" xfId="16" xr:uid="{CE50E0A6-DA32-4D88-A271-879E54743F6F}"/>
    <cellStyle name="Currency 13 2" xfId="4321" xr:uid="{16306864-5FC2-4A1C-AFBA-84864874D89A}"/>
    <cellStyle name="Currency 13 3" xfId="4322" xr:uid="{4ABB393A-FD7B-4B56-8E5B-27A12FFD54CB}"/>
    <cellStyle name="Currency 13 3 2" xfId="4759" xr:uid="{4CCFB4F5-135B-4911-BB14-6BC0E74EB0D5}"/>
    <cellStyle name="Currency 13 4" xfId="4320" xr:uid="{0A321208-378E-4676-B133-220D64E78B98}"/>
    <cellStyle name="Currency 13 5" xfId="4758" xr:uid="{93E3BDDF-F7DA-4665-A70F-E2E2F86F17D3}"/>
    <cellStyle name="Currency 14" xfId="17" xr:uid="{CFEB1BCC-A83A-4E62-A395-06013ADEB41E}"/>
    <cellStyle name="Currency 14 2" xfId="211" xr:uid="{68491735-CEEE-40C4-B60C-75A07CD8562C}"/>
    <cellStyle name="Currency 14 2 2" xfId="4624" xr:uid="{DE5D297B-A4E5-4250-A70A-90204A25A82C}"/>
    <cellStyle name="Currency 14 3" xfId="4518" xr:uid="{BFBB89BF-F2FD-45FC-9DD4-058585A43EA4}"/>
    <cellStyle name="Currency 15" xfId="4414" xr:uid="{01B64603-0C70-49E5-B72D-530C028140BC}"/>
    <cellStyle name="Currency 17" xfId="4323" xr:uid="{B17E1342-8EAD-4366-8401-AA74AD9CE836}"/>
    <cellStyle name="Currency 2" xfId="18" xr:uid="{8C6CF872-8ED4-4EA4-95CA-94C4E4B2F952}"/>
    <cellStyle name="Currency 2 2" xfId="19" xr:uid="{BE24EB7D-151D-43BE-85D9-0B89DF370D80}"/>
    <cellStyle name="Currency 2 2 2" xfId="20" xr:uid="{5310CD45-03D9-41A2-809C-572D97826391}"/>
    <cellStyle name="Currency 2 2 2 2" xfId="21" xr:uid="{5D0839A0-610C-41EC-8406-0E79864EC534}"/>
    <cellStyle name="Currency 2 2 2 2 2" xfId="4760" xr:uid="{FFAF1E5C-0D2E-4487-A32F-BF42F1D718ED}"/>
    <cellStyle name="Currency 2 2 2 3" xfId="22" xr:uid="{04A12E8C-3ACD-4804-A315-E78ADA8F49C3}"/>
    <cellStyle name="Currency 2 2 2 3 2" xfId="212" xr:uid="{034B95B3-AADC-4C17-B119-DD7CE9EA4FC7}"/>
    <cellStyle name="Currency 2 2 2 3 2 2" xfId="4625" xr:uid="{47F87029-8DD0-4E66-8142-6229BA3C5C72}"/>
    <cellStyle name="Currency 2 2 2 3 3" xfId="4521" xr:uid="{B5AA43FD-C07E-4D0B-BF86-DC46AB54E765}"/>
    <cellStyle name="Currency 2 2 2 4" xfId="213" xr:uid="{DB4536F9-B826-43DA-AD51-FC9336304DA7}"/>
    <cellStyle name="Currency 2 2 2 4 2" xfId="4626" xr:uid="{8A498BDB-68DB-4B4B-AC3A-722815FEB05E}"/>
    <cellStyle name="Currency 2 2 2 5" xfId="4520" xr:uid="{ECA8DA5E-5475-4FD5-901D-C303CB40F72A}"/>
    <cellStyle name="Currency 2 2 3" xfId="214" xr:uid="{A098493C-41F8-4A09-BB94-47C5032BB871}"/>
    <cellStyle name="Currency 2 2 3 2" xfId="4627" xr:uid="{E1AD42A9-AE73-491A-9DAA-7D8640C5F85A}"/>
    <cellStyle name="Currency 2 2 4" xfId="4519" xr:uid="{455E455A-84BB-42F5-968D-3BEEDDF365A8}"/>
    <cellStyle name="Currency 2 3" xfId="23" xr:uid="{113CCFE5-5F8A-4E6D-A386-621DD8CC2F71}"/>
    <cellStyle name="Currency 2 3 2" xfId="215" xr:uid="{36F99116-9B78-4517-A334-1193FDA1A29E}"/>
    <cellStyle name="Currency 2 3 2 2" xfId="4628" xr:uid="{915DE16C-23C0-4395-9012-A7CCEEF782DD}"/>
    <cellStyle name="Currency 2 3 3" xfId="4522" xr:uid="{E414F1F3-57A7-43DB-9656-B4A364B51513}"/>
    <cellStyle name="Currency 2 4" xfId="216" xr:uid="{D05A181C-5097-4887-AB1C-862406F42904}"/>
    <cellStyle name="Currency 2 4 2" xfId="217" xr:uid="{D716BAE7-245E-4CCD-8B69-428603657EC5}"/>
    <cellStyle name="Currency 2 5" xfId="218" xr:uid="{7811785A-F75B-4BFA-A80C-80982432FF10}"/>
    <cellStyle name="Currency 2 5 2" xfId="219" xr:uid="{B049B445-B7D3-40B3-8109-A2A97814612D}"/>
    <cellStyle name="Currency 2 6" xfId="220" xr:uid="{06D70D70-57BE-4F3B-A334-B05A3724540A}"/>
    <cellStyle name="Currency 3" xfId="24" xr:uid="{7C259A68-E48E-48A4-9F7F-86CC8F6C0C04}"/>
    <cellStyle name="Currency 3 2" xfId="25" xr:uid="{816304B2-DFE8-46BF-931F-4066832EC67C}"/>
    <cellStyle name="Currency 3 2 2" xfId="221" xr:uid="{8A44886C-51E7-4617-AC7D-2F1F04482417}"/>
    <cellStyle name="Currency 3 2 2 2" xfId="4629" xr:uid="{4953C4FC-E3E4-4A61-896B-11DB2F4C55F9}"/>
    <cellStyle name="Currency 3 2 3" xfId="4524" xr:uid="{7825A91B-34F2-46EE-AC25-FCB39D21EDBB}"/>
    <cellStyle name="Currency 3 3" xfId="26" xr:uid="{ADA08FB7-3625-41CE-A0EA-592D3F2F8970}"/>
    <cellStyle name="Currency 3 3 2" xfId="222" xr:uid="{680AFCC1-D0A0-4A97-A8EF-94549973796B}"/>
    <cellStyle name="Currency 3 3 2 2" xfId="4630" xr:uid="{D1E31200-2CD0-4EED-B58A-A73C60B4A627}"/>
    <cellStyle name="Currency 3 3 3" xfId="4525" xr:uid="{0187117D-46F3-4297-B6F9-B76E0004D554}"/>
    <cellStyle name="Currency 3 4" xfId="27" xr:uid="{2C9546BE-9106-4B90-AB07-70DF718F241A}"/>
    <cellStyle name="Currency 3 4 2" xfId="223" xr:uid="{0F218D90-91C8-4D55-B92D-2CFFD0F97B19}"/>
    <cellStyle name="Currency 3 4 2 2" xfId="4631" xr:uid="{B5CD1206-541F-4C91-9B29-A4065EEBFE39}"/>
    <cellStyle name="Currency 3 4 3" xfId="4526" xr:uid="{3C5C8844-F9A9-40C6-91FF-0EEA642262BE}"/>
    <cellStyle name="Currency 3 5" xfId="224" xr:uid="{BAF7BB30-E3B2-465D-A45E-ADFC2A3889F6}"/>
    <cellStyle name="Currency 3 5 2" xfId="4632" xr:uid="{23DF5C23-1F32-48B3-A98B-EE9DA3971324}"/>
    <cellStyle name="Currency 3 6" xfId="4523" xr:uid="{598CB927-F2DC-466B-9F14-0622067AF606}"/>
    <cellStyle name="Currency 4" xfId="28" xr:uid="{4A70B8AD-234B-40E9-B987-42EFE4DAE6F5}"/>
    <cellStyle name="Currency 4 2" xfId="29" xr:uid="{5CE4FA7E-C66F-4AC9-BD8F-BE0D578D25A1}"/>
    <cellStyle name="Currency 4 2 2" xfId="225" xr:uid="{9FDE56F2-DAF7-4A48-BEAE-5F24786A12F5}"/>
    <cellStyle name="Currency 4 2 2 2" xfId="4633" xr:uid="{D5F2AF5B-74C7-4BC1-A5CD-2A2C8BEDC4A0}"/>
    <cellStyle name="Currency 4 2 3" xfId="4528" xr:uid="{DAA5343D-9288-4405-AF80-D27DF3C2942F}"/>
    <cellStyle name="Currency 4 3" xfId="30" xr:uid="{604EBD5A-0BE5-44EA-8EAA-D065A9F81C83}"/>
    <cellStyle name="Currency 4 3 2" xfId="226" xr:uid="{5F608474-753B-4270-9D2C-0EA7758D9F79}"/>
    <cellStyle name="Currency 4 3 2 2" xfId="4634" xr:uid="{D6497940-AD73-45EF-ADCC-61124E827B58}"/>
    <cellStyle name="Currency 4 3 3" xfId="4529" xr:uid="{67388266-081D-4F5D-AF23-84F05EE60B98}"/>
    <cellStyle name="Currency 4 4" xfId="227" xr:uid="{F5A7E2B7-92E0-4548-BA98-A675BF057B05}"/>
    <cellStyle name="Currency 4 4 2" xfId="4635" xr:uid="{0B8A9902-2EBC-4823-A6FE-497DC6B7996F}"/>
    <cellStyle name="Currency 4 5" xfId="4324" xr:uid="{85E6B15B-C465-42C8-BF58-99F612CEF744}"/>
    <cellStyle name="Currency 4 5 2" xfId="4439" xr:uid="{E04E47C3-3A94-4939-86BB-78BD6E93E82A}"/>
    <cellStyle name="Currency 4 5 3" xfId="4721" xr:uid="{8E9D664B-E3B3-4921-8EB2-62683F0378B0}"/>
    <cellStyle name="Currency 4 5 3 2" xfId="5316" xr:uid="{0A88AD49-A3FE-4F4E-B2F6-30F6AB2BDD09}"/>
    <cellStyle name="Currency 4 5 3 3" xfId="4761" xr:uid="{A8784D06-854D-4AE4-9CB4-E07D1DF9973C}"/>
    <cellStyle name="Currency 4 5 4" xfId="4698" xr:uid="{146C1290-75B8-4DBA-BF39-EB95181217F8}"/>
    <cellStyle name="Currency 4 6" xfId="4527" xr:uid="{2AB750F1-A1E1-47D5-AD45-FBDB72010331}"/>
    <cellStyle name="Currency 5" xfId="31" xr:uid="{69DA2CD4-31F0-4633-8C03-383B4BC44C14}"/>
    <cellStyle name="Currency 5 2" xfId="32" xr:uid="{603F50D0-9790-440A-B665-FC7DCC3AA864}"/>
    <cellStyle name="Currency 5 2 2" xfId="228" xr:uid="{FC76EE21-6C14-4F6E-BE83-CE50A276E150}"/>
    <cellStyle name="Currency 5 2 2 2" xfId="4636" xr:uid="{8641B752-02F6-4025-9F96-570271C074C5}"/>
    <cellStyle name="Currency 5 2 3" xfId="4530" xr:uid="{BBA27BA8-6EE6-44D2-8865-85CEAEE14FC7}"/>
    <cellStyle name="Currency 5 3" xfId="4325" xr:uid="{33F31769-041A-41C0-A41A-637C1FD54769}"/>
    <cellStyle name="Currency 5 3 2" xfId="4440" xr:uid="{014F1961-3369-4053-B464-0C5BC5796753}"/>
    <cellStyle name="Currency 5 3 2 2" xfId="5306" xr:uid="{2BBF50E1-DA75-409A-9B2A-AEBAD023574F}"/>
    <cellStyle name="Currency 5 3 2 3" xfId="4763" xr:uid="{D33FA400-4D4A-4923-9996-321E0E86236B}"/>
    <cellStyle name="Currency 5 4" xfId="4762" xr:uid="{7978AA60-6794-44B1-A5AE-9818F910C569}"/>
    <cellStyle name="Currency 6" xfId="33" xr:uid="{2224FEF4-528E-4B74-9E16-64115CCA5B62}"/>
    <cellStyle name="Currency 6 2" xfId="229" xr:uid="{AA5DD5D3-CCB9-4152-B141-E9B54CCD2DA4}"/>
    <cellStyle name="Currency 6 2 2" xfId="4637" xr:uid="{CB893B7B-E733-4679-9F9E-CDCE057BA07C}"/>
    <cellStyle name="Currency 6 3" xfId="4326" xr:uid="{15790565-0003-4049-9600-A864F4920506}"/>
    <cellStyle name="Currency 6 3 2" xfId="4441" xr:uid="{441520CA-D0CD-4982-A713-D9E3145D7C34}"/>
    <cellStyle name="Currency 6 3 3" xfId="4722" xr:uid="{63E37861-ED91-461D-AAB4-E8A787F65795}"/>
    <cellStyle name="Currency 6 3 3 2" xfId="5317" xr:uid="{7A1D275E-A323-41DD-8565-CD32D4A31D8F}"/>
    <cellStyle name="Currency 6 3 3 3" xfId="4764" xr:uid="{1D2886B4-5FA7-416B-B3E9-101B5EAE2266}"/>
    <cellStyle name="Currency 6 3 4" xfId="4699" xr:uid="{77AF6C0E-7AFC-4E9D-8B21-E7E42C2D6898}"/>
    <cellStyle name="Currency 6 4" xfId="4531" xr:uid="{B061D030-4DAB-4C6F-B937-3C45DCA048FD}"/>
    <cellStyle name="Currency 7" xfId="34" xr:uid="{901B4253-273A-4D3F-B153-7E3A28318268}"/>
    <cellStyle name="Currency 7 2" xfId="35" xr:uid="{25AF8102-A4D6-409A-9547-9D0839A9D92F}"/>
    <cellStyle name="Currency 7 2 2" xfId="250" xr:uid="{68CAB050-69DA-40D4-A411-3E55890697C3}"/>
    <cellStyle name="Currency 7 2 2 2" xfId="4638" xr:uid="{5C52C5BD-9CB9-418F-AFBC-6FC0DE3B3DA2}"/>
    <cellStyle name="Currency 7 2 3" xfId="4533" xr:uid="{922F302A-4EC3-417C-82B0-5FB24D448FB2}"/>
    <cellStyle name="Currency 7 3" xfId="230" xr:uid="{8FC60444-E724-41BA-8B6D-57A1F97CBC0B}"/>
    <cellStyle name="Currency 7 3 2" xfId="4639" xr:uid="{82CC9676-ED98-4B8F-B48A-A8E465A5A1D0}"/>
    <cellStyle name="Currency 7 4" xfId="4442" xr:uid="{641B04E4-7DB0-481D-A2B6-94EB94C10AFF}"/>
    <cellStyle name="Currency 7 5" xfId="4532" xr:uid="{F1538876-0BE6-4F96-A2A0-E25A3CFB70CD}"/>
    <cellStyle name="Currency 8" xfId="36" xr:uid="{7B359FC5-9936-4605-A452-48F647C6FAA4}"/>
    <cellStyle name="Currency 8 2" xfId="37" xr:uid="{1FDCD6AF-C925-4402-803A-5B42B75F175E}"/>
    <cellStyle name="Currency 8 2 2" xfId="231" xr:uid="{7D238A3F-754A-4011-9B8F-FDE80FC7472A}"/>
    <cellStyle name="Currency 8 2 2 2" xfId="4640" xr:uid="{4FA518DD-FF8D-4FF6-B45B-291FB5958992}"/>
    <cellStyle name="Currency 8 2 3" xfId="4535" xr:uid="{45C076BD-01B8-495C-A31B-26DD8103C96D}"/>
    <cellStyle name="Currency 8 3" xfId="38" xr:uid="{955A6001-46C5-47F4-8F69-AFBF4A2C16E4}"/>
    <cellStyle name="Currency 8 3 2" xfId="232" xr:uid="{A0E45973-B14C-4BAB-8F2F-A520007DE456}"/>
    <cellStyle name="Currency 8 3 2 2" xfId="4641" xr:uid="{C457A351-45F1-448A-B7F6-B0775ABC2F7E}"/>
    <cellStyle name="Currency 8 3 3" xfId="4536" xr:uid="{BE6B8D17-2A5E-48FF-B244-1CD4D66F0115}"/>
    <cellStyle name="Currency 8 4" xfId="39" xr:uid="{9735019F-6DE1-42F6-AB8D-3643CB8CDF86}"/>
    <cellStyle name="Currency 8 4 2" xfId="233" xr:uid="{8B5D6C24-685F-4E67-977D-E087AF771936}"/>
    <cellStyle name="Currency 8 4 2 2" xfId="4642" xr:uid="{4B53244B-1390-445D-9C16-F40FAEF1100C}"/>
    <cellStyle name="Currency 8 4 3" xfId="4537" xr:uid="{9BF455EC-0AF0-496A-ACD0-50DADB816B1D}"/>
    <cellStyle name="Currency 8 5" xfId="234" xr:uid="{B7BC7F1B-BF36-4095-835A-AB7CB511F896}"/>
    <cellStyle name="Currency 8 5 2" xfId="4643" xr:uid="{622B879F-6F70-44BE-AEEA-6F3F52F10E0D}"/>
    <cellStyle name="Currency 8 6" xfId="4443" xr:uid="{2711AE56-D6A3-4B76-96FA-076F155BFFBC}"/>
    <cellStyle name="Currency 8 7" xfId="4534" xr:uid="{870BD7F7-E6E7-41CB-AEF5-C7CB315D0E68}"/>
    <cellStyle name="Currency 9" xfId="40" xr:uid="{9F4358C8-83B5-4CF9-96FA-96F443EFFFD3}"/>
    <cellStyle name="Currency 9 2" xfId="41" xr:uid="{D04E6433-9FF9-4344-B52C-A8885D78F404}"/>
    <cellStyle name="Currency 9 2 2" xfId="235" xr:uid="{3CCDBCC7-9CFA-4793-8F28-19040429E1D8}"/>
    <cellStyle name="Currency 9 2 2 2" xfId="4644" xr:uid="{1096B89B-87BF-4805-9557-A27946932D7C}"/>
    <cellStyle name="Currency 9 2 3" xfId="4539" xr:uid="{9C68468C-5B82-4EA5-A19D-ABF76C0A46F5}"/>
    <cellStyle name="Currency 9 3" xfId="42" xr:uid="{76E651D2-EE61-4383-BC5C-AD92BE6A87B6}"/>
    <cellStyle name="Currency 9 3 2" xfId="236" xr:uid="{60D7A0C8-F380-4FAB-A0FA-6DF437DC5325}"/>
    <cellStyle name="Currency 9 3 2 2" xfId="4645" xr:uid="{BA559E28-CFCB-450C-8D29-F71B391CCF6A}"/>
    <cellStyle name="Currency 9 3 3" xfId="4540" xr:uid="{8DB5ABB0-CB51-48B9-8B98-73D3E4CA225E}"/>
    <cellStyle name="Currency 9 4" xfId="237" xr:uid="{75FAAF66-9833-4A2D-98CA-141905AA284C}"/>
    <cellStyle name="Currency 9 4 2" xfId="4646" xr:uid="{4908BEDE-E18E-4164-BA64-41DC621A1079}"/>
    <cellStyle name="Currency 9 5" xfId="4327" xr:uid="{E3163A2A-CF4E-449D-B7E4-2515F9445B2F}"/>
    <cellStyle name="Currency 9 5 2" xfId="4444" xr:uid="{17BC9EB8-D10F-467D-B541-C945E9D917D0}"/>
    <cellStyle name="Currency 9 5 3" xfId="4723" xr:uid="{17500FA0-5200-4B25-B89B-E7AB11331CA5}"/>
    <cellStyle name="Currency 9 5 4" xfId="4700" xr:uid="{D4EA5E89-38E3-45F4-A2F7-C9727EC78993}"/>
    <cellStyle name="Currency 9 6" xfId="4538" xr:uid="{CF8785B5-3B94-4F9B-8BAC-022275FB770C}"/>
    <cellStyle name="Hyperlink 2" xfId="6" xr:uid="{6CFFD761-E1C4-4FFC-9C82-FDD569F38491}"/>
    <cellStyle name="Hyperlink 3" xfId="202" xr:uid="{51E582C5-8877-45DC-8422-4BC6F023EE34}"/>
    <cellStyle name="Hyperlink 3 2" xfId="4415" xr:uid="{61588ED7-680E-4A26-A129-D1D459E9F2AA}"/>
    <cellStyle name="Hyperlink 3 3" xfId="4328" xr:uid="{26D07B61-3B28-4C3A-A2A9-0B31F3861417}"/>
    <cellStyle name="Hyperlink 4" xfId="4329" xr:uid="{45FB98C2-2F34-45C2-9764-C16539AE6269}"/>
    <cellStyle name="Normal" xfId="0" builtinId="0"/>
    <cellStyle name="Normal 10" xfId="43" xr:uid="{D2091E86-6C52-4A73-A67A-5B791880B974}"/>
    <cellStyle name="Normal 10 10" xfId="903" xr:uid="{6E8828FD-71F5-4955-B4C2-1D0D53C099CA}"/>
    <cellStyle name="Normal 10 10 2" xfId="2508" xr:uid="{D35A43E4-FA4D-48B7-AFA9-C1D02FA55C6B}"/>
    <cellStyle name="Normal 10 10 2 2" xfId="4331" xr:uid="{91AA4FE7-84DF-4EB1-8DF4-B0E334C2B732}"/>
    <cellStyle name="Normal 10 10 2 3" xfId="4675" xr:uid="{8E2B34EE-6C40-45BD-BDDF-013E1DB17BF4}"/>
    <cellStyle name="Normal 10 10 3" xfId="2509" xr:uid="{0DA0648D-9D96-4CF8-A6A3-180CDD5F1A9C}"/>
    <cellStyle name="Normal 10 10 4" xfId="2510" xr:uid="{8A4E5CC1-734A-4313-9AA4-6B4AF448DF60}"/>
    <cellStyle name="Normal 10 11" xfId="2511" xr:uid="{E3A734D2-319E-4F78-A3E5-739901A98CB1}"/>
    <cellStyle name="Normal 10 11 2" xfId="2512" xr:uid="{AE5E89FA-EB86-4F96-877D-CEEE3772B845}"/>
    <cellStyle name="Normal 10 11 3" xfId="2513" xr:uid="{F6EDA515-5C3E-4945-8366-3913D3B82EF9}"/>
    <cellStyle name="Normal 10 11 4" xfId="2514" xr:uid="{751B3E7C-6ABD-4C1A-AB99-BA981BD7957C}"/>
    <cellStyle name="Normal 10 12" xfId="2515" xr:uid="{E79EC0CB-C95B-4992-8A01-ACC7F6B01F41}"/>
    <cellStyle name="Normal 10 12 2" xfId="2516" xr:uid="{35BC7BB9-E245-4CF5-9575-295377F7B879}"/>
    <cellStyle name="Normal 10 13" xfId="2517" xr:uid="{88EEE500-FBFD-4A77-841A-631E183E7529}"/>
    <cellStyle name="Normal 10 14" xfId="2518" xr:uid="{6EA025AD-8BE6-47DF-98B4-AE60372273CB}"/>
    <cellStyle name="Normal 10 15" xfId="2519" xr:uid="{1179B69A-3D04-4436-8C42-16852C6B627F}"/>
    <cellStyle name="Normal 10 2" xfId="44" xr:uid="{CF345C47-6083-4430-9B28-A28591C6DDF6}"/>
    <cellStyle name="Normal 10 2 10" xfId="2520" xr:uid="{B75E91B7-A5A8-4580-8FF0-AC688C2D8B10}"/>
    <cellStyle name="Normal 10 2 11" xfId="2521" xr:uid="{99BCA6E3-19C7-4E2D-8179-98AF175EF617}"/>
    <cellStyle name="Normal 10 2 2" xfId="45" xr:uid="{AA9DC788-8FCD-4A61-AC5C-C8C42C9F7848}"/>
    <cellStyle name="Normal 10 2 2 2" xfId="46" xr:uid="{9CC1B4E7-D3CC-4563-BE7C-27977BFA0ED9}"/>
    <cellStyle name="Normal 10 2 2 2 2" xfId="238" xr:uid="{A79ACDF4-ED8B-4DD0-AA46-7395799121C9}"/>
    <cellStyle name="Normal 10 2 2 2 2 2" xfId="454" xr:uid="{9BD8BAC3-B6AC-4704-B79A-A33F89FE5F91}"/>
    <cellStyle name="Normal 10 2 2 2 2 2 2" xfId="455" xr:uid="{18935301-45CB-480B-A9FB-ABC927E3967B}"/>
    <cellStyle name="Normal 10 2 2 2 2 2 2 2" xfId="904" xr:uid="{BBB97F49-9132-457D-90D1-B5E92EB60E62}"/>
    <cellStyle name="Normal 10 2 2 2 2 2 2 2 2" xfId="905" xr:uid="{B1A0129C-CFB8-45A5-80A0-104EE80DC330}"/>
    <cellStyle name="Normal 10 2 2 2 2 2 2 3" xfId="906" xr:uid="{9F4C7D48-98E5-4870-8BE9-6C77054814D7}"/>
    <cellStyle name="Normal 10 2 2 2 2 2 3" xfId="907" xr:uid="{9C12099F-AEDF-43ED-B55B-0C2F8185CABE}"/>
    <cellStyle name="Normal 10 2 2 2 2 2 3 2" xfId="908" xr:uid="{A5B5A3EC-19FB-4C48-9CAD-01EA36FA3E46}"/>
    <cellStyle name="Normal 10 2 2 2 2 2 4" xfId="909" xr:uid="{0401E5E8-2B51-4A4D-84D5-B79346F14637}"/>
    <cellStyle name="Normal 10 2 2 2 2 3" xfId="456" xr:uid="{955EF6FB-542C-4489-8E73-D3BCB723F809}"/>
    <cellStyle name="Normal 10 2 2 2 2 3 2" xfId="910" xr:uid="{6437518B-AEA5-4E59-8172-74C0761BEFC5}"/>
    <cellStyle name="Normal 10 2 2 2 2 3 2 2" xfId="911" xr:uid="{335CFCFF-E906-489B-917F-47EBD45D0CEB}"/>
    <cellStyle name="Normal 10 2 2 2 2 3 3" xfId="912" xr:uid="{A55CD9FE-8854-4600-92B2-21DF23393F8F}"/>
    <cellStyle name="Normal 10 2 2 2 2 3 4" xfId="2522" xr:uid="{843D8D4E-08AA-40C3-A0DC-E3456BFE9FB8}"/>
    <cellStyle name="Normal 10 2 2 2 2 4" xfId="913" xr:uid="{D028797C-C8B0-407F-8C04-E34A22CB2ECF}"/>
    <cellStyle name="Normal 10 2 2 2 2 4 2" xfId="914" xr:uid="{DA25B069-A505-4396-ACB8-E1093F3A60E2}"/>
    <cellStyle name="Normal 10 2 2 2 2 5" xfId="915" xr:uid="{71443134-1B44-426C-8C00-D6F69C1F900F}"/>
    <cellStyle name="Normal 10 2 2 2 2 6" xfId="2523" xr:uid="{FA916E2D-F424-492F-AB20-67DDA500BE38}"/>
    <cellStyle name="Normal 10 2 2 2 3" xfId="239" xr:uid="{D94586CA-8379-45E0-A4BE-EB901711349F}"/>
    <cellStyle name="Normal 10 2 2 2 3 2" xfId="457" xr:uid="{FB81E462-775B-44B1-B4AD-C636867B47A6}"/>
    <cellStyle name="Normal 10 2 2 2 3 2 2" xfId="458" xr:uid="{220A54C9-8F6E-495B-8D6D-B2863BBBED39}"/>
    <cellStyle name="Normal 10 2 2 2 3 2 2 2" xfId="916" xr:uid="{B056F5CE-44EE-4540-90D1-51261B367D98}"/>
    <cellStyle name="Normal 10 2 2 2 3 2 2 2 2" xfId="917" xr:uid="{E689F14C-A461-4C32-ADE0-531DF7C4050A}"/>
    <cellStyle name="Normal 10 2 2 2 3 2 2 3" xfId="918" xr:uid="{A1A4ED1D-2427-44FF-898E-EABDC65FBD9F}"/>
    <cellStyle name="Normal 10 2 2 2 3 2 3" xfId="919" xr:uid="{CD5E2AEE-86C1-4E5A-925B-2D0D6D06C348}"/>
    <cellStyle name="Normal 10 2 2 2 3 2 3 2" xfId="920" xr:uid="{C4782F4E-AC56-4BA5-9182-99BF97DC330C}"/>
    <cellStyle name="Normal 10 2 2 2 3 2 4" xfId="921" xr:uid="{D588E069-2F4C-4669-9129-A2992CE18987}"/>
    <cellStyle name="Normal 10 2 2 2 3 3" xfId="459" xr:uid="{3A73ECD5-2204-4DB2-AD95-D445C88BAE78}"/>
    <cellStyle name="Normal 10 2 2 2 3 3 2" xfId="922" xr:uid="{DFA69219-7506-4145-8ED0-3BD3A818B0EC}"/>
    <cellStyle name="Normal 10 2 2 2 3 3 2 2" xfId="923" xr:uid="{0CF1E603-7902-4476-8778-2D44E88A566B}"/>
    <cellStyle name="Normal 10 2 2 2 3 3 3" xfId="924" xr:uid="{4A3EC894-0BAE-45BA-899C-C5FC91223C1C}"/>
    <cellStyle name="Normal 10 2 2 2 3 4" xfId="925" xr:uid="{02043DA9-6E88-4D41-BAB4-43C1C536A2CE}"/>
    <cellStyle name="Normal 10 2 2 2 3 4 2" xfId="926" xr:uid="{1B173F75-295A-413F-BA73-9EC44A37E854}"/>
    <cellStyle name="Normal 10 2 2 2 3 5" xfId="927" xr:uid="{1709CD53-881D-4A1B-BEAD-E102D4F95E3B}"/>
    <cellStyle name="Normal 10 2 2 2 4" xfId="460" xr:uid="{609A1BD0-4297-4315-9856-3EEBE454BDA1}"/>
    <cellStyle name="Normal 10 2 2 2 4 2" xfId="461" xr:uid="{9AB99E46-3988-43D6-8641-D37A3BB710E9}"/>
    <cellStyle name="Normal 10 2 2 2 4 2 2" xfId="928" xr:uid="{215F3084-34F6-4F44-8BDA-AA8DDC35ACB0}"/>
    <cellStyle name="Normal 10 2 2 2 4 2 2 2" xfId="929" xr:uid="{088DCE01-0D8E-401B-84FF-C6155459CFDC}"/>
    <cellStyle name="Normal 10 2 2 2 4 2 3" xfId="930" xr:uid="{A00A26AA-31DF-46E3-A62D-5464090E82D3}"/>
    <cellStyle name="Normal 10 2 2 2 4 3" xfId="931" xr:uid="{5BE86111-BD5E-4577-A495-7E2F91691F05}"/>
    <cellStyle name="Normal 10 2 2 2 4 3 2" xfId="932" xr:uid="{3405F299-0C21-4BCD-8F62-4D3024376201}"/>
    <cellStyle name="Normal 10 2 2 2 4 4" xfId="933" xr:uid="{8FA95FEC-B3D3-4514-B8CB-FED445526E36}"/>
    <cellStyle name="Normal 10 2 2 2 5" xfId="462" xr:uid="{3D7BDE29-C813-41E1-BF82-063FFD311E19}"/>
    <cellStyle name="Normal 10 2 2 2 5 2" xfId="934" xr:uid="{B6A60AC8-2FE6-419A-94FA-9727AE6BDD0C}"/>
    <cellStyle name="Normal 10 2 2 2 5 2 2" xfId="935" xr:uid="{A06CAEB2-B3E8-49B7-A2EA-03EB1FEA472E}"/>
    <cellStyle name="Normal 10 2 2 2 5 3" xfId="936" xr:uid="{0CF48237-53F6-4729-82F2-C2E2CB059B4E}"/>
    <cellStyle name="Normal 10 2 2 2 5 4" xfId="2524" xr:uid="{A2FB171B-C1D6-4C97-8EF7-0D14DA6E6B81}"/>
    <cellStyle name="Normal 10 2 2 2 6" xfId="937" xr:uid="{18B967A9-6CD3-4158-86F1-1B69AFC5BCE0}"/>
    <cellStyle name="Normal 10 2 2 2 6 2" xfId="938" xr:uid="{9DC21948-D53D-4D63-8E99-96112612C984}"/>
    <cellStyle name="Normal 10 2 2 2 7" xfId="939" xr:uid="{0D3FE54A-32F2-4457-A23D-0F4966C60F67}"/>
    <cellStyle name="Normal 10 2 2 2 8" xfId="2525" xr:uid="{3A0BED79-7BF3-415A-AC42-B3F54B2A0CBB}"/>
    <cellStyle name="Normal 10 2 2 3" xfId="240" xr:uid="{B8990074-1E96-42DE-9317-EA0C93BACE16}"/>
    <cellStyle name="Normal 10 2 2 3 2" xfId="463" xr:uid="{FC9D0A3B-990F-41BF-838A-FDEA824B1DAC}"/>
    <cellStyle name="Normal 10 2 2 3 2 2" xfId="464" xr:uid="{D26C20AD-3B9D-48B0-964F-0F4D7A8CB426}"/>
    <cellStyle name="Normal 10 2 2 3 2 2 2" xfId="940" xr:uid="{2AA35629-9200-45F0-8044-174932953085}"/>
    <cellStyle name="Normal 10 2 2 3 2 2 2 2" xfId="941" xr:uid="{CC275766-0FE8-413E-B762-7B9AA472E3C1}"/>
    <cellStyle name="Normal 10 2 2 3 2 2 3" xfId="942" xr:uid="{657CAAD2-CB56-4EE2-BCDA-8335D6E35A3B}"/>
    <cellStyle name="Normal 10 2 2 3 2 3" xfId="943" xr:uid="{06380482-5051-427B-BBCB-1AE8246E743C}"/>
    <cellStyle name="Normal 10 2 2 3 2 3 2" xfId="944" xr:uid="{39A9B22D-FE62-4CEE-8246-95967984B438}"/>
    <cellStyle name="Normal 10 2 2 3 2 4" xfId="945" xr:uid="{49D6C5D0-D282-477A-9CB2-F91AF21971D5}"/>
    <cellStyle name="Normal 10 2 2 3 3" xfId="465" xr:uid="{2F22EFE5-2B95-4679-AEDD-0B64F8594A32}"/>
    <cellStyle name="Normal 10 2 2 3 3 2" xfId="946" xr:uid="{C73987AF-7EC8-46B5-9FE3-125037348A2C}"/>
    <cellStyle name="Normal 10 2 2 3 3 2 2" xfId="947" xr:uid="{891EE3CB-5B16-4300-A655-D9C5F9EB6AE9}"/>
    <cellStyle name="Normal 10 2 2 3 3 3" xfId="948" xr:uid="{695EE58D-8AED-4D24-A49A-D3ED2EBDF18B}"/>
    <cellStyle name="Normal 10 2 2 3 3 4" xfId="2526" xr:uid="{35F7901D-3ECA-4A1D-93D5-AB2529D17724}"/>
    <cellStyle name="Normal 10 2 2 3 4" xfId="949" xr:uid="{9F932E24-3B7C-4FE2-8F7C-F05D0FE93E3B}"/>
    <cellStyle name="Normal 10 2 2 3 4 2" xfId="950" xr:uid="{80450008-FB59-41AA-B916-9CB194B136C6}"/>
    <cellStyle name="Normal 10 2 2 3 5" xfId="951" xr:uid="{4242119D-2D9C-4B33-9478-72804DDA9214}"/>
    <cellStyle name="Normal 10 2 2 3 6" xfId="2527" xr:uid="{C4C031F4-EAA2-4EDA-9555-289C8A7B6DB9}"/>
    <cellStyle name="Normal 10 2 2 4" xfId="241" xr:uid="{D02299A7-396E-4A9A-98B1-374BD20495B3}"/>
    <cellStyle name="Normal 10 2 2 4 2" xfId="466" xr:uid="{4E8F4DB5-523C-47B6-810B-51EE6E73BF94}"/>
    <cellStyle name="Normal 10 2 2 4 2 2" xfId="467" xr:uid="{5F2D9DFE-0A85-41E2-847D-E4E7ED899D02}"/>
    <cellStyle name="Normal 10 2 2 4 2 2 2" xfId="952" xr:uid="{FDC2A37B-994C-4716-8273-955DC2D53584}"/>
    <cellStyle name="Normal 10 2 2 4 2 2 2 2" xfId="953" xr:uid="{1976542C-E6AC-4482-8110-6B09D5B47204}"/>
    <cellStyle name="Normal 10 2 2 4 2 2 3" xfId="954" xr:uid="{425B7030-4D43-466B-8E49-7F7876CE3ED0}"/>
    <cellStyle name="Normal 10 2 2 4 2 3" xfId="955" xr:uid="{6DE72329-8B6C-4912-84CC-8620F3CFA368}"/>
    <cellStyle name="Normal 10 2 2 4 2 3 2" xfId="956" xr:uid="{A52F86E4-1B9C-4C08-98AD-FB0CA58B231C}"/>
    <cellStyle name="Normal 10 2 2 4 2 4" xfId="957" xr:uid="{92692964-04C8-4879-ACBC-89F847F01F0A}"/>
    <cellStyle name="Normal 10 2 2 4 3" xfId="468" xr:uid="{C3D90C05-7F03-4F63-9E90-10C4E617CEEE}"/>
    <cellStyle name="Normal 10 2 2 4 3 2" xfId="958" xr:uid="{C15F08E9-41F2-4924-A76E-5102F252E5F4}"/>
    <cellStyle name="Normal 10 2 2 4 3 2 2" xfId="959" xr:uid="{16201CAF-89DF-4CE0-B008-251706D0280B}"/>
    <cellStyle name="Normal 10 2 2 4 3 3" xfId="960" xr:uid="{34AAA13F-C3D6-4C4E-9384-70DFA868681F}"/>
    <cellStyle name="Normal 10 2 2 4 4" xfId="961" xr:uid="{DF854A2A-75FC-49BF-915C-C691DD34BE1F}"/>
    <cellStyle name="Normal 10 2 2 4 4 2" xfId="962" xr:uid="{0005C8E8-2523-4CE7-A4EA-9B27F4941F0B}"/>
    <cellStyle name="Normal 10 2 2 4 5" xfId="963" xr:uid="{0B87FC12-AFB7-40A6-B47A-4E77522A00F7}"/>
    <cellStyle name="Normal 10 2 2 5" xfId="242" xr:uid="{76C55FCE-8E41-4FE1-9620-107408272502}"/>
    <cellStyle name="Normal 10 2 2 5 2" xfId="469" xr:uid="{FBA2A13C-EE85-4365-84E8-B897DCAEFDAF}"/>
    <cellStyle name="Normal 10 2 2 5 2 2" xfId="964" xr:uid="{C34104BD-474F-4812-BBE0-F8B897FD899F}"/>
    <cellStyle name="Normal 10 2 2 5 2 2 2" xfId="965" xr:uid="{4841C05B-4558-4D1E-8CE0-5E9CDE2D09BB}"/>
    <cellStyle name="Normal 10 2 2 5 2 3" xfId="966" xr:uid="{7E556AA4-C6A1-44E6-AC8A-A2287AE50E05}"/>
    <cellStyle name="Normal 10 2 2 5 3" xfId="967" xr:uid="{7E680D82-3612-4786-825C-21752FCDFA92}"/>
    <cellStyle name="Normal 10 2 2 5 3 2" xfId="968" xr:uid="{2E7D77D2-4A3D-4874-A8B8-9ED64C9B07AF}"/>
    <cellStyle name="Normal 10 2 2 5 4" xfId="969" xr:uid="{F811554C-5E96-491A-8B51-C02742D78BB3}"/>
    <cellStyle name="Normal 10 2 2 6" xfId="470" xr:uid="{45A941A3-C4DC-454E-85CF-8CE188C658A2}"/>
    <cellStyle name="Normal 10 2 2 6 2" xfId="970" xr:uid="{34462670-7E37-4397-8430-FD9501D6B391}"/>
    <cellStyle name="Normal 10 2 2 6 2 2" xfId="971" xr:uid="{8D86607B-E2B9-45A3-8EC4-B059412A8EC8}"/>
    <cellStyle name="Normal 10 2 2 6 2 3" xfId="4333" xr:uid="{71A149D6-4AFE-4C34-B5C2-37D7C03DAA61}"/>
    <cellStyle name="Normal 10 2 2 6 3" xfId="972" xr:uid="{8024AB09-5229-4CC7-B4AC-B4836BDD4DBF}"/>
    <cellStyle name="Normal 10 2 2 6 4" xfId="2528" xr:uid="{11E28A5C-A36A-437C-8915-5962C911FFCB}"/>
    <cellStyle name="Normal 10 2 2 6 4 2" xfId="4564" xr:uid="{7DAF2699-FE92-4F0B-A851-5A974C94F769}"/>
    <cellStyle name="Normal 10 2 2 6 4 3" xfId="4676" xr:uid="{5805EBE0-0986-4985-8718-5415B110FAC8}"/>
    <cellStyle name="Normal 10 2 2 6 4 4" xfId="4602" xr:uid="{D15ADD3D-563E-4E0D-9CEA-9FA9B39417CE}"/>
    <cellStyle name="Normal 10 2 2 7" xfId="973" xr:uid="{812F4A30-EBAD-4F52-AF09-FCBDB40C0B5C}"/>
    <cellStyle name="Normal 10 2 2 7 2" xfId="974" xr:uid="{6B3DDB54-0254-476C-BBD9-41F9162DB34F}"/>
    <cellStyle name="Normal 10 2 2 8" xfId="975" xr:uid="{2FB35F93-70BA-4572-930B-A18B2BD175C0}"/>
    <cellStyle name="Normal 10 2 2 9" xfId="2529" xr:uid="{AF50B44E-C362-4566-8728-81AE1A699CB6}"/>
    <cellStyle name="Normal 10 2 3" xfId="47" xr:uid="{17C813B5-0177-4945-B20C-299BDF373D84}"/>
    <cellStyle name="Normal 10 2 3 2" xfId="48" xr:uid="{01EE4B88-FE19-40CA-AB09-75AE7C39EE0F}"/>
    <cellStyle name="Normal 10 2 3 2 2" xfId="471" xr:uid="{5E85F29B-AA9C-40F9-9312-D8252ADBA8EB}"/>
    <cellStyle name="Normal 10 2 3 2 2 2" xfId="472" xr:uid="{D45C2B18-4E3D-40F6-95C9-4727D6C36DB5}"/>
    <cellStyle name="Normal 10 2 3 2 2 2 2" xfId="976" xr:uid="{6B9E0868-ED98-4A43-8515-1A1A8CF06EF8}"/>
    <cellStyle name="Normal 10 2 3 2 2 2 2 2" xfId="977" xr:uid="{288BB18B-96FF-430A-BCA1-EB89465EA02C}"/>
    <cellStyle name="Normal 10 2 3 2 2 2 3" xfId="978" xr:uid="{C87530DC-575E-4284-BEE4-F86C2CE3F50A}"/>
    <cellStyle name="Normal 10 2 3 2 2 3" xfId="979" xr:uid="{C0EB4AEF-16E1-43E3-B8CB-0D65D3C2A5E7}"/>
    <cellStyle name="Normal 10 2 3 2 2 3 2" xfId="980" xr:uid="{8AC1F857-42C8-49B9-A6B1-5851E7F118B8}"/>
    <cellStyle name="Normal 10 2 3 2 2 4" xfId="981" xr:uid="{ABD9AF2B-4B51-4961-A445-F1597C28CDE1}"/>
    <cellStyle name="Normal 10 2 3 2 3" xfId="473" xr:uid="{94AFB4E9-D58D-4A77-A73E-ACE990AA284D}"/>
    <cellStyle name="Normal 10 2 3 2 3 2" xfId="982" xr:uid="{33443A64-2C75-4116-92CB-7717A8036915}"/>
    <cellStyle name="Normal 10 2 3 2 3 2 2" xfId="983" xr:uid="{EECB672E-A517-4E8D-80E1-7E433A24636B}"/>
    <cellStyle name="Normal 10 2 3 2 3 3" xfId="984" xr:uid="{565DB850-1928-475E-ABFA-2E34BEFA556A}"/>
    <cellStyle name="Normal 10 2 3 2 3 4" xfId="2530" xr:uid="{EC1B1208-DC15-4FC1-9C56-6A1765AF9CD2}"/>
    <cellStyle name="Normal 10 2 3 2 4" xfId="985" xr:uid="{BCD130E7-4A86-4161-90CE-D021B107AC9A}"/>
    <cellStyle name="Normal 10 2 3 2 4 2" xfId="986" xr:uid="{DD5CA904-DFA8-4789-90F1-D900129402B2}"/>
    <cellStyle name="Normal 10 2 3 2 5" xfId="987" xr:uid="{0BDCDA3A-9FB2-47B2-BE2D-DC2C924736EB}"/>
    <cellStyle name="Normal 10 2 3 2 6" xfId="2531" xr:uid="{566201E3-DF2A-4487-9B17-F1FA33009980}"/>
    <cellStyle name="Normal 10 2 3 3" xfId="243" xr:uid="{DC3B9FB6-D561-461D-8A67-D5175F736B0B}"/>
    <cellStyle name="Normal 10 2 3 3 2" xfId="474" xr:uid="{F8B7AEBE-F3F0-480C-A026-0694BD136317}"/>
    <cellStyle name="Normal 10 2 3 3 2 2" xfId="475" xr:uid="{EDE878AE-7D1E-4988-AB9B-C69325091BAE}"/>
    <cellStyle name="Normal 10 2 3 3 2 2 2" xfId="988" xr:uid="{E0C22EC3-3F2B-4E4B-9CCA-C12BB5760FB1}"/>
    <cellStyle name="Normal 10 2 3 3 2 2 2 2" xfId="989" xr:uid="{C389EFCF-AA63-48B8-B496-B38DABA063A5}"/>
    <cellStyle name="Normal 10 2 3 3 2 2 3" xfId="990" xr:uid="{30DCFB68-49E6-49FE-B0E5-C795D9104BC6}"/>
    <cellStyle name="Normal 10 2 3 3 2 3" xfId="991" xr:uid="{C17B4AD1-0979-4909-9D5B-9040555D6B3C}"/>
    <cellStyle name="Normal 10 2 3 3 2 3 2" xfId="992" xr:uid="{F2DF0DAF-D507-4D72-B8D6-3FCCBFF8157B}"/>
    <cellStyle name="Normal 10 2 3 3 2 4" xfId="993" xr:uid="{7710CB57-8A79-46B5-8E70-75CA4A1C4CCD}"/>
    <cellStyle name="Normal 10 2 3 3 3" xfId="476" xr:uid="{41BEB606-7F78-49AC-92F4-64B2B21A610F}"/>
    <cellStyle name="Normal 10 2 3 3 3 2" xfId="994" xr:uid="{7BA372B9-4855-409E-9505-FD65E4A8976E}"/>
    <cellStyle name="Normal 10 2 3 3 3 2 2" xfId="995" xr:uid="{B0485F89-9F07-48A5-A1EB-CAC658228BBE}"/>
    <cellStyle name="Normal 10 2 3 3 3 3" xfId="996" xr:uid="{CC98089C-893D-4CE2-ABB7-23922C16D84D}"/>
    <cellStyle name="Normal 10 2 3 3 4" xfId="997" xr:uid="{1F4ED8BF-715E-4857-B525-07CF66186C5B}"/>
    <cellStyle name="Normal 10 2 3 3 4 2" xfId="998" xr:uid="{83D1FABC-D14C-4645-8C89-3BEA44F07BF6}"/>
    <cellStyle name="Normal 10 2 3 3 5" xfId="999" xr:uid="{266D2DA3-25D2-4023-8EFE-93FB2E7AA37A}"/>
    <cellStyle name="Normal 10 2 3 4" xfId="244" xr:uid="{A575C78A-4919-401A-ADB5-131D641EB851}"/>
    <cellStyle name="Normal 10 2 3 4 2" xfId="477" xr:uid="{CD4D716B-639C-4890-B890-0E326DDFB4B9}"/>
    <cellStyle name="Normal 10 2 3 4 2 2" xfId="1000" xr:uid="{288BA1DF-0A5D-4D00-AF92-92A12E3CF0CE}"/>
    <cellStyle name="Normal 10 2 3 4 2 2 2" xfId="1001" xr:uid="{00173404-CB9E-4894-BE1E-D6740555110C}"/>
    <cellStyle name="Normal 10 2 3 4 2 3" xfId="1002" xr:uid="{003D4D8A-3373-4761-B706-2C17AA804C2D}"/>
    <cellStyle name="Normal 10 2 3 4 3" xfId="1003" xr:uid="{9880A5AE-3C8E-42E0-AF81-B27076E78232}"/>
    <cellStyle name="Normal 10 2 3 4 3 2" xfId="1004" xr:uid="{EF945EBB-E3F9-4E62-96B3-46BB7173B675}"/>
    <cellStyle name="Normal 10 2 3 4 4" xfId="1005" xr:uid="{A9614360-CCD7-43A9-80A6-2D9656D71BDF}"/>
    <cellStyle name="Normal 10 2 3 5" xfId="478" xr:uid="{722A2EDB-D5D2-43BF-AE5E-90CFF0C58C53}"/>
    <cellStyle name="Normal 10 2 3 5 2" xfId="1006" xr:uid="{1E746513-B342-4B9B-8073-D57CE1A83F08}"/>
    <cellStyle name="Normal 10 2 3 5 2 2" xfId="1007" xr:uid="{DFCEEC34-00A5-4DEE-9ECB-F52BC6F596E6}"/>
    <cellStyle name="Normal 10 2 3 5 2 3" xfId="4334" xr:uid="{52F84296-AB4A-49D3-9025-95BAD01D74D6}"/>
    <cellStyle name="Normal 10 2 3 5 3" xfId="1008" xr:uid="{ED76C4F3-A891-40C4-BCD4-7C1F251F64F7}"/>
    <cellStyle name="Normal 10 2 3 5 4" xfId="2532" xr:uid="{F66F9E1D-5C0B-4251-907E-D957B4A2765F}"/>
    <cellStyle name="Normal 10 2 3 5 4 2" xfId="4565" xr:uid="{00A69D28-B22D-4909-99A2-1A20E2A0B8F0}"/>
    <cellStyle name="Normal 10 2 3 5 4 3" xfId="4677" xr:uid="{65A94E74-C15D-4B5E-A81A-78C1F90AD27F}"/>
    <cellStyle name="Normal 10 2 3 5 4 4" xfId="4603" xr:uid="{7403B489-8333-4D72-B849-4757D4456304}"/>
    <cellStyle name="Normal 10 2 3 6" xfId="1009" xr:uid="{973387C6-AF08-4511-BAD5-BE95CA1522A7}"/>
    <cellStyle name="Normal 10 2 3 6 2" xfId="1010" xr:uid="{997B52B5-D992-49FB-9E84-FA806ED4CAF9}"/>
    <cellStyle name="Normal 10 2 3 7" xfId="1011" xr:uid="{7740B409-3778-4D32-A61D-B1CEAD59B3DE}"/>
    <cellStyle name="Normal 10 2 3 8" xfId="2533" xr:uid="{B51AA13E-6FD2-479E-93D5-F1FA78FD73D6}"/>
    <cellStyle name="Normal 10 2 4" xfId="49" xr:uid="{978D6A58-FBAC-4FE5-A9BF-F918C4FA9AC4}"/>
    <cellStyle name="Normal 10 2 4 2" xfId="429" xr:uid="{392E70DC-C4B8-4626-8FF5-41AC0BF1E6C6}"/>
    <cellStyle name="Normal 10 2 4 2 2" xfId="479" xr:uid="{F144E060-BE5F-4CAE-BC15-254A91FC5A13}"/>
    <cellStyle name="Normal 10 2 4 2 2 2" xfId="1012" xr:uid="{32964F19-5806-4A71-814B-F0B6C98DD8ED}"/>
    <cellStyle name="Normal 10 2 4 2 2 2 2" xfId="1013" xr:uid="{5B03AF8A-14F6-4553-96E0-DAD14980D11D}"/>
    <cellStyle name="Normal 10 2 4 2 2 3" xfId="1014" xr:uid="{D7EFE428-8F3A-49AF-8DE5-01D440A5520B}"/>
    <cellStyle name="Normal 10 2 4 2 2 4" xfId="2534" xr:uid="{64056A46-AEE9-4AC1-9589-7C98C671E7B7}"/>
    <cellStyle name="Normal 10 2 4 2 3" xfId="1015" xr:uid="{EFC233F0-B91D-474A-97AC-4641FD01FD4C}"/>
    <cellStyle name="Normal 10 2 4 2 3 2" xfId="1016" xr:uid="{E2B4D7E2-1A79-42FE-A8E4-6AF8C0C2FFE8}"/>
    <cellStyle name="Normal 10 2 4 2 4" xfId="1017" xr:uid="{C397DC87-2C07-4386-BC4C-4D13732B3560}"/>
    <cellStyle name="Normal 10 2 4 2 5" xfId="2535" xr:uid="{12500D57-7882-4CB3-AC9F-5B5F8CAC67BA}"/>
    <cellStyle name="Normal 10 2 4 3" xfId="480" xr:uid="{C7D0F461-307A-40E1-BB7D-9EF962962062}"/>
    <cellStyle name="Normal 10 2 4 3 2" xfId="1018" xr:uid="{DE669F51-072B-4507-812A-5E3EE62534D5}"/>
    <cellStyle name="Normal 10 2 4 3 2 2" xfId="1019" xr:uid="{5F0D1A89-C828-4555-8978-A2045A65211D}"/>
    <cellStyle name="Normal 10 2 4 3 3" xfId="1020" xr:uid="{C561EBC7-6D69-45FF-9748-D847C90FEDDA}"/>
    <cellStyle name="Normal 10 2 4 3 4" xfId="2536" xr:uid="{3AEC893A-0A43-49AC-9087-B4303127F4CC}"/>
    <cellStyle name="Normal 10 2 4 4" xfId="1021" xr:uid="{AD795BCF-9C72-4EF4-A557-7CC0034D92A5}"/>
    <cellStyle name="Normal 10 2 4 4 2" xfId="1022" xr:uid="{C45069DA-BA7B-4AC3-8836-E90FA73B4A36}"/>
    <cellStyle name="Normal 10 2 4 4 3" xfId="2537" xr:uid="{A57457A6-AFD7-4077-9C7F-DC4AF88CC0C6}"/>
    <cellStyle name="Normal 10 2 4 4 4" xfId="2538" xr:uid="{F8924599-5652-411F-A676-F23D5F3504D0}"/>
    <cellStyle name="Normal 10 2 4 5" xfId="1023" xr:uid="{2431120B-BB0D-4AA1-B60C-B377B9896878}"/>
    <cellStyle name="Normal 10 2 4 6" xfId="2539" xr:uid="{326C79FE-FA9B-479E-95A6-664204BEED50}"/>
    <cellStyle name="Normal 10 2 4 7" xfId="2540" xr:uid="{37E1D163-970E-43C0-9ED1-102AA0FBB411}"/>
    <cellStyle name="Normal 10 2 5" xfId="245" xr:uid="{119CBAFA-5FF1-4169-BD89-466C3AAD65A3}"/>
    <cellStyle name="Normal 10 2 5 2" xfId="481" xr:uid="{6802E624-BB8C-4177-957F-5A26942D3429}"/>
    <cellStyle name="Normal 10 2 5 2 2" xfId="482" xr:uid="{C24DFDEB-9DA4-497D-B812-61623E6CB94F}"/>
    <cellStyle name="Normal 10 2 5 2 2 2" xfId="1024" xr:uid="{EF7AC3D2-5E2E-44D6-9643-EEA3AD3C4936}"/>
    <cellStyle name="Normal 10 2 5 2 2 2 2" xfId="1025" xr:uid="{522B8942-62BE-4BAD-A4E1-75911150D0C6}"/>
    <cellStyle name="Normal 10 2 5 2 2 3" xfId="1026" xr:uid="{0F372572-0BBC-4D53-8D56-0B392F4F089E}"/>
    <cellStyle name="Normal 10 2 5 2 3" xfId="1027" xr:uid="{882444FC-BFC3-4D86-BE74-BE2D7BAE1ADD}"/>
    <cellStyle name="Normal 10 2 5 2 3 2" xfId="1028" xr:uid="{7864BC37-86BA-4DF1-A1F0-D4907C64D0F1}"/>
    <cellStyle name="Normal 10 2 5 2 4" xfId="1029" xr:uid="{41E6D2EC-3185-403F-B5E9-8CB897A5BE6F}"/>
    <cellStyle name="Normal 10 2 5 3" xfId="483" xr:uid="{F5506B0B-8DF9-4FD8-8554-49EA3433911D}"/>
    <cellStyle name="Normal 10 2 5 3 2" xfId="1030" xr:uid="{D99883A9-2B05-4800-9B14-4FB3E3766F00}"/>
    <cellStyle name="Normal 10 2 5 3 2 2" xfId="1031" xr:uid="{28B39055-9A7B-4D9B-B558-9B00856615DC}"/>
    <cellStyle name="Normal 10 2 5 3 3" xfId="1032" xr:uid="{3FE0D40F-3F52-4953-B33A-E747A26158C8}"/>
    <cellStyle name="Normal 10 2 5 3 4" xfId="2541" xr:uid="{7C1A687B-D6D8-4444-9784-EA6403AE5D12}"/>
    <cellStyle name="Normal 10 2 5 4" xfId="1033" xr:uid="{C1549E88-3134-4543-9034-4D06F1D62B87}"/>
    <cellStyle name="Normal 10 2 5 4 2" xfId="1034" xr:uid="{3DD85AF5-CB3E-4027-9555-D29954A21CB1}"/>
    <cellStyle name="Normal 10 2 5 5" xfId="1035" xr:uid="{FCF8078B-4546-45FA-B419-C6B68DA22790}"/>
    <cellStyle name="Normal 10 2 5 6" xfId="2542" xr:uid="{A0CBFC40-FBAE-44DF-BDB6-F00429CEF799}"/>
    <cellStyle name="Normal 10 2 6" xfId="246" xr:uid="{F9878921-F835-419D-BAE5-F92D81F7F9B3}"/>
    <cellStyle name="Normal 10 2 6 2" xfId="484" xr:uid="{9801C641-02FB-4EB2-88F1-DB1CEA34412B}"/>
    <cellStyle name="Normal 10 2 6 2 2" xfId="1036" xr:uid="{8697C086-E9B6-4B45-933E-C99D26D02401}"/>
    <cellStyle name="Normal 10 2 6 2 2 2" xfId="1037" xr:uid="{73B81008-A514-40A9-B6D0-90C5B29072C3}"/>
    <cellStyle name="Normal 10 2 6 2 3" xfId="1038" xr:uid="{C1F86742-2504-4B44-9A57-65AA07434283}"/>
    <cellStyle name="Normal 10 2 6 2 4" xfId="2543" xr:uid="{020139D4-25AD-4607-85E9-7E3C6BAB1968}"/>
    <cellStyle name="Normal 10 2 6 3" xfId="1039" xr:uid="{C04FEF02-0820-4B58-855B-8B313D0290AF}"/>
    <cellStyle name="Normal 10 2 6 3 2" xfId="1040" xr:uid="{B6CD9685-288E-4571-B0C6-AB860D1701C7}"/>
    <cellStyle name="Normal 10 2 6 4" xfId="1041" xr:uid="{F75FD6FD-FFF2-47A8-A873-C6F605239F89}"/>
    <cellStyle name="Normal 10 2 6 5" xfId="2544" xr:uid="{9DCC0383-4A2F-4269-B33D-6319C9ECD819}"/>
    <cellStyle name="Normal 10 2 7" xfId="485" xr:uid="{EA4A9367-22D7-495D-B500-2EC0F80026AD}"/>
    <cellStyle name="Normal 10 2 7 2" xfId="1042" xr:uid="{C22DDC43-4A54-4C73-937B-0AA8DAB52D47}"/>
    <cellStyle name="Normal 10 2 7 2 2" xfId="1043" xr:uid="{236896F0-167F-4E12-9666-A6BA772A91E1}"/>
    <cellStyle name="Normal 10 2 7 2 3" xfId="4332" xr:uid="{02923B6B-BC38-44E8-A736-FAFB489190EC}"/>
    <cellStyle name="Normal 10 2 7 3" xfId="1044" xr:uid="{28DC5E96-99E6-4F74-93E1-1EB04CBBA1A5}"/>
    <cellStyle name="Normal 10 2 7 4" xfId="2545" xr:uid="{3835B6CF-601A-4E78-A1FA-8E27273BFF47}"/>
    <cellStyle name="Normal 10 2 7 4 2" xfId="4563" xr:uid="{C449686A-CCFB-4ABC-AF39-9EA284A236BD}"/>
    <cellStyle name="Normal 10 2 7 4 3" xfId="4678" xr:uid="{5B6FAFC3-518D-40B3-8EEC-E631E0A723FD}"/>
    <cellStyle name="Normal 10 2 7 4 4" xfId="4601" xr:uid="{D9BE2798-45F4-4DC7-84D8-7D367C802087}"/>
    <cellStyle name="Normal 10 2 8" xfId="1045" xr:uid="{27804D3E-D0B8-4CE5-8F48-1515772C2F98}"/>
    <cellStyle name="Normal 10 2 8 2" xfId="1046" xr:uid="{01A4B8A3-C4E8-46D3-ACA9-F5458F34FEE0}"/>
    <cellStyle name="Normal 10 2 8 3" xfId="2546" xr:uid="{247E1D9B-EE5C-44FF-B2C2-CE7F70688573}"/>
    <cellStyle name="Normal 10 2 8 4" xfId="2547" xr:uid="{1630BC19-A429-4207-A83F-1F3795C4A58B}"/>
    <cellStyle name="Normal 10 2 9" xfId="1047" xr:uid="{8153C3D5-340D-41E9-91D3-6D3F6D6D4DC3}"/>
    <cellStyle name="Normal 10 3" xfId="50" xr:uid="{8535A3B1-4A64-4FCD-9888-8DBF5B4CC989}"/>
    <cellStyle name="Normal 10 3 10" xfId="2548" xr:uid="{87183119-0449-4CF0-8C02-E6E759C230BF}"/>
    <cellStyle name="Normal 10 3 11" xfId="2549" xr:uid="{21D1C10B-04B5-4678-A113-94C41DEBB573}"/>
    <cellStyle name="Normal 10 3 2" xfId="51" xr:uid="{EADFC524-2DAC-4B4F-A2C3-161AF8172DD2}"/>
    <cellStyle name="Normal 10 3 2 2" xfId="52" xr:uid="{1A3889F7-9D4B-40C1-B6FE-549AE3932ACC}"/>
    <cellStyle name="Normal 10 3 2 2 2" xfId="247" xr:uid="{13B6F809-7E0A-41E1-88CA-BD80FA5DBE30}"/>
    <cellStyle name="Normal 10 3 2 2 2 2" xfId="486" xr:uid="{6ED31EE9-E3BD-4D20-B92A-9402AEE781F9}"/>
    <cellStyle name="Normal 10 3 2 2 2 2 2" xfId="1048" xr:uid="{EEF37144-9841-4F51-8A48-AF3E5F7E25DA}"/>
    <cellStyle name="Normal 10 3 2 2 2 2 2 2" xfId="1049" xr:uid="{BA6CAF9D-C42F-4AC0-9CF7-1129F55132AC}"/>
    <cellStyle name="Normal 10 3 2 2 2 2 3" xfId="1050" xr:uid="{0573C6E9-A860-4CF5-802F-9AE28E13B7A7}"/>
    <cellStyle name="Normal 10 3 2 2 2 2 4" xfId="2550" xr:uid="{4B6C84CC-9CE1-4C09-BCFD-65A4048B004A}"/>
    <cellStyle name="Normal 10 3 2 2 2 3" xfId="1051" xr:uid="{C535F042-8698-4080-B03F-48F5D325C96D}"/>
    <cellStyle name="Normal 10 3 2 2 2 3 2" xfId="1052" xr:uid="{DF2DC96F-A330-43D5-8D00-D18B3FEA17AF}"/>
    <cellStyle name="Normal 10 3 2 2 2 3 3" xfId="2551" xr:uid="{DAD624BA-75D7-4A90-B678-B157337CB162}"/>
    <cellStyle name="Normal 10 3 2 2 2 3 4" xfId="2552" xr:uid="{E2A8AFEE-55CB-4246-BB69-A6DA58C1B824}"/>
    <cellStyle name="Normal 10 3 2 2 2 4" xfId="1053" xr:uid="{F5BA019D-7508-4FB4-978B-20913FD18AFE}"/>
    <cellStyle name="Normal 10 3 2 2 2 5" xfId="2553" xr:uid="{BA807A23-4CAC-42FB-BF28-1A5709073893}"/>
    <cellStyle name="Normal 10 3 2 2 2 6" xfId="2554" xr:uid="{78978AAC-6821-4E27-97D7-725AD7BCD5E4}"/>
    <cellStyle name="Normal 10 3 2 2 3" xfId="487" xr:uid="{884645C3-2581-4952-B247-38F08CD148E2}"/>
    <cellStyle name="Normal 10 3 2 2 3 2" xfId="1054" xr:uid="{325049F5-D22A-41CC-991E-EB8F4ACF322D}"/>
    <cellStyle name="Normal 10 3 2 2 3 2 2" xfId="1055" xr:uid="{A5602032-109D-46AA-BF00-0A39495A8646}"/>
    <cellStyle name="Normal 10 3 2 2 3 2 3" xfId="2555" xr:uid="{F9CCC869-8537-4789-BD98-3FA1B03D2AAB}"/>
    <cellStyle name="Normal 10 3 2 2 3 2 4" xfId="2556" xr:uid="{33B5FEE1-C8E5-4DAE-8B94-0BF0ADAF5D2C}"/>
    <cellStyle name="Normal 10 3 2 2 3 3" xfId="1056" xr:uid="{A320D017-C927-4E8D-B86B-7CC9B48B0EE9}"/>
    <cellStyle name="Normal 10 3 2 2 3 4" xfId="2557" xr:uid="{8CEF6BE8-C534-4B0D-9E04-B2989DF1E255}"/>
    <cellStyle name="Normal 10 3 2 2 3 5" xfId="2558" xr:uid="{2CEA0D63-14FE-4E08-8ED0-24F289417092}"/>
    <cellStyle name="Normal 10 3 2 2 4" xfId="1057" xr:uid="{C627D9F8-FB55-4181-8759-9B30505822DD}"/>
    <cellStyle name="Normal 10 3 2 2 4 2" xfId="1058" xr:uid="{F2B234C7-FEA5-46AD-AF92-EC7E659D06E1}"/>
    <cellStyle name="Normal 10 3 2 2 4 3" xfId="2559" xr:uid="{23BE163A-0E6D-47F5-A689-A01C94D88D71}"/>
    <cellStyle name="Normal 10 3 2 2 4 4" xfId="2560" xr:uid="{DA90E80F-FB12-418D-9D1A-058929E16CF4}"/>
    <cellStyle name="Normal 10 3 2 2 5" xfId="1059" xr:uid="{78C0AF91-1022-4BD0-A3AF-096ECFA384A5}"/>
    <cellStyle name="Normal 10 3 2 2 5 2" xfId="2561" xr:uid="{8B7AEDB4-38B3-42C0-AE75-04C02DFE0D94}"/>
    <cellStyle name="Normal 10 3 2 2 5 3" xfId="2562" xr:uid="{1DC75EC7-3C2F-4916-98CC-0CE1FFF4B667}"/>
    <cellStyle name="Normal 10 3 2 2 5 4" xfId="2563" xr:uid="{1EFDE6B0-AE59-445A-8DA4-CF0DC1F90C1A}"/>
    <cellStyle name="Normal 10 3 2 2 6" xfId="2564" xr:uid="{B7E2895B-FFDD-4E18-BCB4-B70A2D1851AE}"/>
    <cellStyle name="Normal 10 3 2 2 7" xfId="2565" xr:uid="{4423935D-676C-4EB6-8597-EEFC756E73DB}"/>
    <cellStyle name="Normal 10 3 2 2 8" xfId="2566" xr:uid="{6DE4E068-4A0F-421D-A155-7749006D5196}"/>
    <cellStyle name="Normal 10 3 2 3" xfId="248" xr:uid="{F8929948-D816-4FDB-9D09-8F1694E559DB}"/>
    <cellStyle name="Normal 10 3 2 3 2" xfId="488" xr:uid="{5EAA018E-555F-4A93-A6C8-C2C120365771}"/>
    <cellStyle name="Normal 10 3 2 3 2 2" xfId="489" xr:uid="{B439A835-7CF5-4886-A72A-58D2F77CC4EB}"/>
    <cellStyle name="Normal 10 3 2 3 2 2 2" xfId="1060" xr:uid="{69129D25-D57D-423A-8675-8A0B8A0A2FEB}"/>
    <cellStyle name="Normal 10 3 2 3 2 2 2 2" xfId="1061" xr:uid="{EF9D12BC-C57C-451E-97D7-31B68D3A0CBA}"/>
    <cellStyle name="Normal 10 3 2 3 2 2 3" xfId="1062" xr:uid="{554F20E4-1CB3-40D5-85DC-C28E80161130}"/>
    <cellStyle name="Normal 10 3 2 3 2 3" xfId="1063" xr:uid="{351BA27E-8C0F-47EC-8EF0-BBC68BC48A05}"/>
    <cellStyle name="Normal 10 3 2 3 2 3 2" xfId="1064" xr:uid="{9224D619-FE1A-4E5C-9B18-7A26592509A3}"/>
    <cellStyle name="Normal 10 3 2 3 2 4" xfId="1065" xr:uid="{6A9F3E5C-7F9A-405C-B307-FC31D657F16C}"/>
    <cellStyle name="Normal 10 3 2 3 3" xfId="490" xr:uid="{ABFDA1C1-7462-4E9C-BDDA-67C425B855C6}"/>
    <cellStyle name="Normal 10 3 2 3 3 2" xfId="1066" xr:uid="{3F199C61-D18A-40CC-8350-7E146CE5B21D}"/>
    <cellStyle name="Normal 10 3 2 3 3 2 2" xfId="1067" xr:uid="{07E970D2-FFE6-43FC-B1E3-46945BC5AD95}"/>
    <cellStyle name="Normal 10 3 2 3 3 3" xfId="1068" xr:uid="{B05255A1-C417-46BF-94E8-B8C29F697FE5}"/>
    <cellStyle name="Normal 10 3 2 3 3 4" xfId="2567" xr:uid="{7806710E-3F08-4A81-9789-5886B2B3E3B4}"/>
    <cellStyle name="Normal 10 3 2 3 4" xfId="1069" xr:uid="{F7C11674-1DDC-48A0-BF42-682BB05F7C69}"/>
    <cellStyle name="Normal 10 3 2 3 4 2" xfId="1070" xr:uid="{A2DCB32A-1E40-4B57-B9E9-3F93D75B86CB}"/>
    <cellStyle name="Normal 10 3 2 3 5" xfId="1071" xr:uid="{366C7C46-1F21-4918-B292-835DC5C8F8BA}"/>
    <cellStyle name="Normal 10 3 2 3 6" xfId="2568" xr:uid="{0E7F95D9-4529-4DFB-B0EB-96A1891C7216}"/>
    <cellStyle name="Normal 10 3 2 4" xfId="249" xr:uid="{09B6EA2C-88F0-4DCC-ACEB-80A93E32990B}"/>
    <cellStyle name="Normal 10 3 2 4 2" xfId="491" xr:uid="{5BA56F9B-76E4-43A8-8D31-DD54E5E38227}"/>
    <cellStyle name="Normal 10 3 2 4 2 2" xfId="1072" xr:uid="{61FDB39B-DCC7-45E0-8998-D5F17D7CD536}"/>
    <cellStyle name="Normal 10 3 2 4 2 2 2" xfId="1073" xr:uid="{7FBE1115-3120-4619-81DF-D12381C97AC2}"/>
    <cellStyle name="Normal 10 3 2 4 2 3" xfId="1074" xr:uid="{1A23FD83-23E3-4FEA-A7A1-A5E1AA197E8E}"/>
    <cellStyle name="Normal 10 3 2 4 2 4" xfId="2569" xr:uid="{E3B46E6B-4286-46D9-A97F-6074BD83C5CD}"/>
    <cellStyle name="Normal 10 3 2 4 3" xfId="1075" xr:uid="{962651CD-FE4D-4220-B6E4-CA143106FA88}"/>
    <cellStyle name="Normal 10 3 2 4 3 2" xfId="1076" xr:uid="{1319AE50-98DB-49BE-97E2-AC15B6EF1CC1}"/>
    <cellStyle name="Normal 10 3 2 4 4" xfId="1077" xr:uid="{55397E3B-CF5E-4F9D-AE99-25B5AC7B470A}"/>
    <cellStyle name="Normal 10 3 2 4 5" xfId="2570" xr:uid="{BEB4B11B-F23D-455D-A9D5-9D6DB1E23385}"/>
    <cellStyle name="Normal 10 3 2 5" xfId="251" xr:uid="{7E415CEC-CE54-40D7-8E14-2564B75EBA47}"/>
    <cellStyle name="Normal 10 3 2 5 2" xfId="1078" xr:uid="{08D9CDA1-38E5-4673-86CC-0B681B4EF7C3}"/>
    <cellStyle name="Normal 10 3 2 5 2 2" xfId="1079" xr:uid="{75089E16-58CD-40D4-B7F6-3971C3E011CA}"/>
    <cellStyle name="Normal 10 3 2 5 3" xfId="1080" xr:uid="{35B235B7-8D1D-413D-A709-C4AA5BA3CCE4}"/>
    <cellStyle name="Normal 10 3 2 5 4" xfId="2571" xr:uid="{A063E186-71EB-45FF-9391-08FF5B69430A}"/>
    <cellStyle name="Normal 10 3 2 6" xfId="1081" xr:uid="{63E2FFE2-69E8-4F4C-AED1-0B7251AEE003}"/>
    <cellStyle name="Normal 10 3 2 6 2" xfId="1082" xr:uid="{937CA8A2-52FC-4A0B-A682-25459CEC7D71}"/>
    <cellStyle name="Normal 10 3 2 6 3" xfId="2572" xr:uid="{41C15172-C836-47E0-B187-D322321FF4B4}"/>
    <cellStyle name="Normal 10 3 2 6 4" xfId="2573" xr:uid="{B67467E0-D6CF-47C4-98DE-FEDE5EA3FDC8}"/>
    <cellStyle name="Normal 10 3 2 7" xfId="1083" xr:uid="{15DAB17D-434C-4450-BB6E-EEFB6FF71E62}"/>
    <cellStyle name="Normal 10 3 2 8" xfId="2574" xr:uid="{A3E89375-1EB9-4674-9A16-6D94CF676708}"/>
    <cellStyle name="Normal 10 3 2 9" xfId="2575" xr:uid="{5FF651C8-9FB6-4A19-9378-C1A7C9AE2A58}"/>
    <cellStyle name="Normal 10 3 3" xfId="53" xr:uid="{20649A31-5D6C-4AFB-9AA2-433952DF7B16}"/>
    <cellStyle name="Normal 10 3 3 2" xfId="54" xr:uid="{390C1054-7F96-4805-8A3C-94CFFE1FD103}"/>
    <cellStyle name="Normal 10 3 3 2 2" xfId="492" xr:uid="{22D10B53-68A1-4596-A1BB-B29B6FA2CE26}"/>
    <cellStyle name="Normal 10 3 3 2 2 2" xfId="1084" xr:uid="{142C0C3D-E0E1-468B-8660-D6E603BA3A8B}"/>
    <cellStyle name="Normal 10 3 3 2 2 2 2" xfId="1085" xr:uid="{E67A79DF-80C9-4529-BB86-68615E5A5CFA}"/>
    <cellStyle name="Normal 10 3 3 2 2 2 2 2" xfId="4445" xr:uid="{6B6633EB-0850-4247-95D0-B0B5E21630C2}"/>
    <cellStyle name="Normal 10 3 3 2 2 2 3" xfId="4446" xr:uid="{3D28694C-8B0C-4988-8AAE-49B116F43331}"/>
    <cellStyle name="Normal 10 3 3 2 2 3" xfId="1086" xr:uid="{CEEC9074-B842-45CF-86EC-3C20BD1627FB}"/>
    <cellStyle name="Normal 10 3 3 2 2 3 2" xfId="4447" xr:uid="{5A6D7D32-8FC7-4C49-9226-590DF49A1705}"/>
    <cellStyle name="Normal 10 3 3 2 2 4" xfId="2576" xr:uid="{5C6F1B88-CE60-4315-A304-4413C987D4E8}"/>
    <cellStyle name="Normal 10 3 3 2 3" xfId="1087" xr:uid="{DAE8213B-A9BE-4BD6-8668-9F3FF39E9DFD}"/>
    <cellStyle name="Normal 10 3 3 2 3 2" xfId="1088" xr:uid="{4B12081C-C2C3-44CA-9922-B3324C5BA2BD}"/>
    <cellStyle name="Normal 10 3 3 2 3 2 2" xfId="4448" xr:uid="{17677C71-FF7A-48B1-A44C-485FFAA40FF8}"/>
    <cellStyle name="Normal 10 3 3 2 3 3" xfId="2577" xr:uid="{63FBBB85-D48D-4ED3-8C9A-C29505BE8BEA}"/>
    <cellStyle name="Normal 10 3 3 2 3 4" xfId="2578" xr:uid="{A4302B84-B425-43EA-B258-2C044A8F7E05}"/>
    <cellStyle name="Normal 10 3 3 2 4" xfId="1089" xr:uid="{9732C658-0DEA-4347-BF6B-C17EFB0298CB}"/>
    <cellStyle name="Normal 10 3 3 2 4 2" xfId="4449" xr:uid="{5D89C246-11A3-4BDE-B568-26B750D05EE1}"/>
    <cellStyle name="Normal 10 3 3 2 5" xfId="2579" xr:uid="{C1EF1ABE-2401-42A0-9FC6-C7250A13C8D5}"/>
    <cellStyle name="Normal 10 3 3 2 6" xfId="2580" xr:uid="{79890D44-8F5F-43CB-A1A7-A1092B91FE40}"/>
    <cellStyle name="Normal 10 3 3 3" xfId="252" xr:uid="{87A587EF-18CA-4E7C-9C20-AB335D72476B}"/>
    <cellStyle name="Normal 10 3 3 3 2" xfId="1090" xr:uid="{9B8D162A-6D87-44CB-8182-682631E79B9B}"/>
    <cellStyle name="Normal 10 3 3 3 2 2" xfId="1091" xr:uid="{CE09ED68-6643-453F-9A78-6860B0F4A320}"/>
    <cellStyle name="Normal 10 3 3 3 2 2 2" xfId="4450" xr:uid="{02FA6D57-DBBE-445E-A64F-A48440C63244}"/>
    <cellStyle name="Normal 10 3 3 3 2 3" xfId="2581" xr:uid="{11E6EB12-7390-4FA3-99EF-B0910C62228C}"/>
    <cellStyle name="Normal 10 3 3 3 2 4" xfId="2582" xr:uid="{F0E54BE4-21F4-45BB-9742-C7EC4BBEA960}"/>
    <cellStyle name="Normal 10 3 3 3 3" xfId="1092" xr:uid="{35EC80F2-E94A-4535-8212-C7A5049FE5BE}"/>
    <cellStyle name="Normal 10 3 3 3 3 2" xfId="4451" xr:uid="{CED9EE7C-EECE-4A04-9472-820E4768EE52}"/>
    <cellStyle name="Normal 10 3 3 3 4" xfId="2583" xr:uid="{2E4939BD-4699-43BD-BF1F-F7C7EFA1CD89}"/>
    <cellStyle name="Normal 10 3 3 3 5" xfId="2584" xr:uid="{4F652D10-AC44-458E-9E65-9ECB43EE1A24}"/>
    <cellStyle name="Normal 10 3 3 4" xfId="1093" xr:uid="{29226BDB-8019-4D35-89A1-2D586B2098D2}"/>
    <cellStyle name="Normal 10 3 3 4 2" xfId="1094" xr:uid="{CC5BB063-D247-40F9-BC6D-281B99B52BF2}"/>
    <cellStyle name="Normal 10 3 3 4 2 2" xfId="4452" xr:uid="{C89C9E0F-01E3-41D0-8DBE-F2B7E1FE6DB9}"/>
    <cellStyle name="Normal 10 3 3 4 3" xfId="2585" xr:uid="{9EFABB5C-5E43-44CD-8333-294610E9D42E}"/>
    <cellStyle name="Normal 10 3 3 4 4" xfId="2586" xr:uid="{07930864-A692-47C6-A768-7A8F6824E95F}"/>
    <cellStyle name="Normal 10 3 3 5" xfId="1095" xr:uid="{34A7A18F-AC04-437F-B9C8-83EDC37C8E26}"/>
    <cellStyle name="Normal 10 3 3 5 2" xfId="2587" xr:uid="{F1A7796F-FA18-48E7-A9F1-494763A17DB3}"/>
    <cellStyle name="Normal 10 3 3 5 3" xfId="2588" xr:uid="{F0F69A78-EE9D-4704-B358-8533F5B48920}"/>
    <cellStyle name="Normal 10 3 3 5 4" xfId="2589" xr:uid="{50DA1AE2-EAD3-421A-9F39-3B39491B700A}"/>
    <cellStyle name="Normal 10 3 3 6" xfId="2590" xr:uid="{4D1E6C05-F6BF-481F-B45B-67D1E4CD0043}"/>
    <cellStyle name="Normal 10 3 3 7" xfId="2591" xr:uid="{13CBB7D3-0604-4ECA-913D-730A1BBD7DEA}"/>
    <cellStyle name="Normal 10 3 3 8" xfId="2592" xr:uid="{F119594C-EA5A-4D9C-A1DB-E33676D52F08}"/>
    <cellStyle name="Normal 10 3 4" xfId="55" xr:uid="{8BE7E18B-19F9-43BC-9943-CA7CAB5435F6}"/>
    <cellStyle name="Normal 10 3 4 2" xfId="493" xr:uid="{91F1CDBD-504D-41B0-B318-B958124CFFD8}"/>
    <cellStyle name="Normal 10 3 4 2 2" xfId="494" xr:uid="{5FDF82CB-C954-43F9-924B-58714DA48AE6}"/>
    <cellStyle name="Normal 10 3 4 2 2 2" xfId="1096" xr:uid="{5ED55E5D-2145-48DD-BA49-B28888BC1990}"/>
    <cellStyle name="Normal 10 3 4 2 2 2 2" xfId="1097" xr:uid="{45E3592D-38B7-49BA-B435-FBB49F7F9C83}"/>
    <cellStyle name="Normal 10 3 4 2 2 3" xfId="1098" xr:uid="{0AB052CD-F376-43AE-B69D-7049E75A4E97}"/>
    <cellStyle name="Normal 10 3 4 2 2 4" xfId="2593" xr:uid="{84A64974-6232-4063-845E-9183551A0838}"/>
    <cellStyle name="Normal 10 3 4 2 3" xfId="1099" xr:uid="{63F0EB0A-DB38-4EFC-AE36-AD19CCC79764}"/>
    <cellStyle name="Normal 10 3 4 2 3 2" xfId="1100" xr:uid="{96A933F7-F647-4DDC-9803-8E8DC9D1FD47}"/>
    <cellStyle name="Normal 10 3 4 2 4" xfId="1101" xr:uid="{826F7522-39DF-4AB2-82C6-22C238E60CFF}"/>
    <cellStyle name="Normal 10 3 4 2 5" xfId="2594" xr:uid="{74C795F4-B558-4345-9805-52975CBE5039}"/>
    <cellStyle name="Normal 10 3 4 3" xfId="495" xr:uid="{303EC1CB-81F5-4BF1-A23C-65C2382D602C}"/>
    <cellStyle name="Normal 10 3 4 3 2" xfId="1102" xr:uid="{68C16E98-0BA2-4349-9B2B-1CA9E4EEED54}"/>
    <cellStyle name="Normal 10 3 4 3 2 2" xfId="1103" xr:uid="{2B2C9B20-9622-4620-A2DB-DE323E4429E7}"/>
    <cellStyle name="Normal 10 3 4 3 3" xfId="1104" xr:uid="{CFD62171-3B90-4A9D-99E3-D1255DF95CFE}"/>
    <cellStyle name="Normal 10 3 4 3 4" xfId="2595" xr:uid="{EDB25455-9157-49D6-9C67-B0E9CFE71F68}"/>
    <cellStyle name="Normal 10 3 4 4" xfId="1105" xr:uid="{C609822E-64BE-421A-8BDA-9ED8266B7DB3}"/>
    <cellStyle name="Normal 10 3 4 4 2" xfId="1106" xr:uid="{ADB2A347-DBCD-4620-A8EB-45F013514A3F}"/>
    <cellStyle name="Normal 10 3 4 4 3" xfId="2596" xr:uid="{D75485AF-1E07-4469-B092-73DBF71646CD}"/>
    <cellStyle name="Normal 10 3 4 4 4" xfId="2597" xr:uid="{923BB034-4F9D-4CC4-9CED-B4383EF8FF00}"/>
    <cellStyle name="Normal 10 3 4 5" xfId="1107" xr:uid="{5E37E268-D381-462C-B1F4-C29802F808C3}"/>
    <cellStyle name="Normal 10 3 4 6" xfId="2598" xr:uid="{2797228C-715C-4066-83E3-0DE9A6D196EA}"/>
    <cellStyle name="Normal 10 3 4 7" xfId="2599" xr:uid="{C0F994C8-C957-437D-B6FF-11436EE68D08}"/>
    <cellStyle name="Normal 10 3 5" xfId="253" xr:uid="{28CD8D4F-36AC-4B9F-BEF9-872EB507098B}"/>
    <cellStyle name="Normal 10 3 5 2" xfId="496" xr:uid="{7AAA4857-B022-4B8F-A76C-EEBA8DF0AE73}"/>
    <cellStyle name="Normal 10 3 5 2 2" xfId="1108" xr:uid="{21A02D26-FBD5-4D8B-A430-EB812E5B08EF}"/>
    <cellStyle name="Normal 10 3 5 2 2 2" xfId="1109" xr:uid="{DE943E93-9C63-4F40-B658-99E36E3F4DA3}"/>
    <cellStyle name="Normal 10 3 5 2 3" xfId="1110" xr:uid="{E51E275A-65AA-4C12-B901-56F9A0507672}"/>
    <cellStyle name="Normal 10 3 5 2 4" xfId="2600" xr:uid="{21C31906-FF77-45F3-8FD8-748D01DB2511}"/>
    <cellStyle name="Normal 10 3 5 3" xfId="1111" xr:uid="{0FD16963-78A7-4375-86A3-C55B30F08119}"/>
    <cellStyle name="Normal 10 3 5 3 2" xfId="1112" xr:uid="{D3CB44F0-4FFF-41C7-8B19-8F91599C954B}"/>
    <cellStyle name="Normal 10 3 5 3 3" xfId="2601" xr:uid="{636A3161-648B-440C-AB96-46BEDAD01D8B}"/>
    <cellStyle name="Normal 10 3 5 3 4" xfId="2602" xr:uid="{348DEF16-B3BF-443C-A050-17C9D48304D4}"/>
    <cellStyle name="Normal 10 3 5 4" xfId="1113" xr:uid="{D58CFFE8-963E-436F-B926-6860EA4D7BF8}"/>
    <cellStyle name="Normal 10 3 5 5" xfId="2603" xr:uid="{76545ED3-3A81-49EF-9925-FE65EA8F1481}"/>
    <cellStyle name="Normal 10 3 5 6" xfId="2604" xr:uid="{D5EDB73E-7248-408E-99F8-A5F747111B2C}"/>
    <cellStyle name="Normal 10 3 6" xfId="254" xr:uid="{E73A1E3C-873F-4B73-88FB-87D6647B162B}"/>
    <cellStyle name="Normal 10 3 6 2" xfId="1114" xr:uid="{16FA72C6-78B1-4BDD-8AC0-53D668F116BE}"/>
    <cellStyle name="Normal 10 3 6 2 2" xfId="1115" xr:uid="{575865BA-7554-4D12-BCF6-A200CFAD38C7}"/>
    <cellStyle name="Normal 10 3 6 2 3" xfId="2605" xr:uid="{8E0E548A-4F7B-4B97-B0A7-B0456C3A809E}"/>
    <cellStyle name="Normal 10 3 6 2 4" xfId="2606" xr:uid="{AA5DEBAD-4D98-4DA7-B7B0-F97C4EBBE66F}"/>
    <cellStyle name="Normal 10 3 6 3" xfId="1116" xr:uid="{7B9511A2-9D54-423A-B12E-C636CD12D28F}"/>
    <cellStyle name="Normal 10 3 6 4" xfId="2607" xr:uid="{57BBB5E9-C0AA-4003-A85A-233880B75CEA}"/>
    <cellStyle name="Normal 10 3 6 5" xfId="2608" xr:uid="{7D4A338C-0414-4C91-8113-392534B628DF}"/>
    <cellStyle name="Normal 10 3 7" xfId="1117" xr:uid="{E551D5E1-DDCB-48CB-BE81-2BBC974CFB28}"/>
    <cellStyle name="Normal 10 3 7 2" xfId="1118" xr:uid="{091AFA7C-CAD1-447D-8C30-0DB05BE91D82}"/>
    <cellStyle name="Normal 10 3 7 3" xfId="2609" xr:uid="{17181740-F24A-478D-A020-478CA49C3B65}"/>
    <cellStyle name="Normal 10 3 7 4" xfId="2610" xr:uid="{A44BA1FD-BB4A-4419-A2E3-2DFDAB6A55DD}"/>
    <cellStyle name="Normal 10 3 8" xfId="1119" xr:uid="{EA1E9E64-653C-48BD-BAEC-1370FDB5BBE5}"/>
    <cellStyle name="Normal 10 3 8 2" xfId="2611" xr:uid="{15198206-DD04-4990-B1FB-481FF324EBF6}"/>
    <cellStyle name="Normal 10 3 8 3" xfId="2612" xr:uid="{A64B7F68-3C78-41B6-A0D8-C733C5A0CE25}"/>
    <cellStyle name="Normal 10 3 8 4" xfId="2613" xr:uid="{091FE717-4B8F-476D-80D1-70ABF6DA0EE0}"/>
    <cellStyle name="Normal 10 3 9" xfId="2614" xr:uid="{56274BE1-E67A-41D3-AF79-AB8AE66EC788}"/>
    <cellStyle name="Normal 10 4" xfId="56" xr:uid="{0E4F431D-D54F-493D-B662-D05C5C1FB743}"/>
    <cellStyle name="Normal 10 4 10" xfId="2615" xr:uid="{C2905696-6F8B-4E10-A3EF-6D8DF81905AD}"/>
    <cellStyle name="Normal 10 4 11" xfId="2616" xr:uid="{24F05CFA-1A31-42B1-83E1-053AFA85E9E8}"/>
    <cellStyle name="Normal 10 4 2" xfId="57" xr:uid="{40CFF63E-3614-4752-8445-EC250B390F96}"/>
    <cellStyle name="Normal 10 4 2 2" xfId="255" xr:uid="{1C25AE56-8CAA-4C11-958F-4CD794018DD9}"/>
    <cellStyle name="Normal 10 4 2 2 2" xfId="497" xr:uid="{53FD5F46-C16A-4AA0-A28A-82612EF166B2}"/>
    <cellStyle name="Normal 10 4 2 2 2 2" xfId="498" xr:uid="{BC97329F-F4DC-4A33-9B10-B71832883CF8}"/>
    <cellStyle name="Normal 10 4 2 2 2 2 2" xfId="1120" xr:uid="{B149B0E6-8F10-4ABD-A682-18E8FC1DAFE4}"/>
    <cellStyle name="Normal 10 4 2 2 2 2 3" xfId="2617" xr:uid="{432715D3-1318-423A-AB23-14BB1D63FD83}"/>
    <cellStyle name="Normal 10 4 2 2 2 2 4" xfId="2618" xr:uid="{FF38C59D-7714-43E9-A9A1-2619639EAC42}"/>
    <cellStyle name="Normal 10 4 2 2 2 3" xfId="1121" xr:uid="{6B243201-5B27-44A2-8064-55BEA6887468}"/>
    <cellStyle name="Normal 10 4 2 2 2 3 2" xfId="2619" xr:uid="{5D59D85D-EC53-4444-95F9-554B1B797B8C}"/>
    <cellStyle name="Normal 10 4 2 2 2 3 3" xfId="2620" xr:uid="{B104F692-7318-4CE8-ACD5-2C3D0D8C05BE}"/>
    <cellStyle name="Normal 10 4 2 2 2 3 4" xfId="2621" xr:uid="{A3CF687E-AE3F-42D0-953E-7EF1157EE897}"/>
    <cellStyle name="Normal 10 4 2 2 2 4" xfId="2622" xr:uid="{D22B6975-BF3E-497A-987C-3C95DC6F9ED9}"/>
    <cellStyle name="Normal 10 4 2 2 2 5" xfId="2623" xr:uid="{2469EF9A-CA24-4E42-BC07-C6927088EFD4}"/>
    <cellStyle name="Normal 10 4 2 2 2 6" xfId="2624" xr:uid="{94A7EDD1-21D2-4AA9-A50B-B4A7BA18EB0B}"/>
    <cellStyle name="Normal 10 4 2 2 3" xfId="499" xr:uid="{5AAE0CD5-35BB-4FB8-9A97-2325550F9160}"/>
    <cellStyle name="Normal 10 4 2 2 3 2" xfId="1122" xr:uid="{07070C59-B181-4BD3-98BE-3A4463822A70}"/>
    <cellStyle name="Normal 10 4 2 2 3 2 2" xfId="2625" xr:uid="{5040EFA6-E2EE-407D-8151-21A6B8161363}"/>
    <cellStyle name="Normal 10 4 2 2 3 2 3" xfId="2626" xr:uid="{6AE1B515-F6FD-4150-AFE3-226D0D70215E}"/>
    <cellStyle name="Normal 10 4 2 2 3 2 4" xfId="2627" xr:uid="{7F6AC25F-587C-463E-B527-806502F7C13B}"/>
    <cellStyle name="Normal 10 4 2 2 3 3" xfId="2628" xr:uid="{3379309D-1C25-43D7-97C6-7BD6F40D8CBB}"/>
    <cellStyle name="Normal 10 4 2 2 3 4" xfId="2629" xr:uid="{6E07D705-B62E-446F-BAE4-5BAF1EA29307}"/>
    <cellStyle name="Normal 10 4 2 2 3 5" xfId="2630" xr:uid="{22F7EE8B-2023-4471-ABB1-4A09641E67BA}"/>
    <cellStyle name="Normal 10 4 2 2 4" xfId="1123" xr:uid="{DC72F007-1DED-4502-BFF7-1B0EB5A6A3D0}"/>
    <cellStyle name="Normal 10 4 2 2 4 2" xfId="2631" xr:uid="{16261635-1C3A-4849-A128-FF06CD9BD110}"/>
    <cellStyle name="Normal 10 4 2 2 4 3" xfId="2632" xr:uid="{5FC97D58-4E17-44BF-9BFA-7092A74B936C}"/>
    <cellStyle name="Normal 10 4 2 2 4 4" xfId="2633" xr:uid="{C8231650-3869-4420-B72A-B2D22CBE7894}"/>
    <cellStyle name="Normal 10 4 2 2 5" xfId="2634" xr:uid="{1431F817-2A37-4965-9C6F-8061E068851A}"/>
    <cellStyle name="Normal 10 4 2 2 5 2" xfId="2635" xr:uid="{1997C6EA-E22F-495C-A199-C85A15D40FC4}"/>
    <cellStyle name="Normal 10 4 2 2 5 3" xfId="2636" xr:uid="{8C0D4D93-3C8D-4C0D-A1B7-17FF8E4248F9}"/>
    <cellStyle name="Normal 10 4 2 2 5 4" xfId="2637" xr:uid="{6EBB6D46-4B58-4485-933F-52D582E808ED}"/>
    <cellStyle name="Normal 10 4 2 2 6" xfId="2638" xr:uid="{2C0E9F1E-EEDA-4DEF-AD62-944A8A716F97}"/>
    <cellStyle name="Normal 10 4 2 2 7" xfId="2639" xr:uid="{11251F6F-749C-47B1-A143-9C04C273F8F0}"/>
    <cellStyle name="Normal 10 4 2 2 8" xfId="2640" xr:uid="{BEABEA43-820E-4E7D-80EE-CDAAED2BF983}"/>
    <cellStyle name="Normal 10 4 2 3" xfId="500" xr:uid="{FD36E404-0753-478C-8FD6-26401A6BC575}"/>
    <cellStyle name="Normal 10 4 2 3 2" xfId="501" xr:uid="{906993DF-8F9C-4822-8125-A56C26B568EF}"/>
    <cellStyle name="Normal 10 4 2 3 2 2" xfId="502" xr:uid="{92EA6496-D726-427E-92F9-B2CE7F3204D1}"/>
    <cellStyle name="Normal 10 4 2 3 2 3" xfId="2641" xr:uid="{E25FFD44-B0E4-4957-8317-888E04BFD059}"/>
    <cellStyle name="Normal 10 4 2 3 2 4" xfId="2642" xr:uid="{247646D9-6088-4A51-ACF9-91ED07459AEE}"/>
    <cellStyle name="Normal 10 4 2 3 3" xfId="503" xr:uid="{EEFB5A3A-B797-45DE-B4FD-FB19AED7EDD0}"/>
    <cellStyle name="Normal 10 4 2 3 3 2" xfId="2643" xr:uid="{A0A5A3EA-AA31-4CA0-85ED-428A23233BFD}"/>
    <cellStyle name="Normal 10 4 2 3 3 3" xfId="2644" xr:uid="{6BE9F97A-72DC-4045-8334-F9D2A9C06086}"/>
    <cellStyle name="Normal 10 4 2 3 3 4" xfId="2645" xr:uid="{FD7A3817-3921-4B87-8C5B-F87745E475CC}"/>
    <cellStyle name="Normal 10 4 2 3 4" xfId="2646" xr:uid="{4A8F1B00-F0D7-46F9-ADB2-E17885FE3F75}"/>
    <cellStyle name="Normal 10 4 2 3 5" xfId="2647" xr:uid="{252991D1-F05B-4111-B27C-EDA5ACC59A4B}"/>
    <cellStyle name="Normal 10 4 2 3 6" xfId="2648" xr:uid="{8A529C56-03D7-4C6C-94C4-D4D5215B119B}"/>
    <cellStyle name="Normal 10 4 2 4" xfId="504" xr:uid="{8692E2F3-B48D-420F-AADB-9A04FE5D7CA2}"/>
    <cellStyle name="Normal 10 4 2 4 2" xfId="505" xr:uid="{0A73F411-B01E-4DAF-BF5D-35F9C0A48933}"/>
    <cellStyle name="Normal 10 4 2 4 2 2" xfId="2649" xr:uid="{991AFB45-FC76-4111-BA83-7E446B5E162B}"/>
    <cellStyle name="Normal 10 4 2 4 2 3" xfId="2650" xr:uid="{87B29E78-0913-4BD1-A80E-4D80118F2BE2}"/>
    <cellStyle name="Normal 10 4 2 4 2 4" xfId="2651" xr:uid="{93869559-8C39-4D29-B66A-25F9C7EF7CD4}"/>
    <cellStyle name="Normal 10 4 2 4 3" xfId="2652" xr:uid="{CC3A0DF1-AD0C-4327-BF54-4D31FF9340FA}"/>
    <cellStyle name="Normal 10 4 2 4 4" xfId="2653" xr:uid="{E4659FBE-52C7-4437-83A4-896EB6958C24}"/>
    <cellStyle name="Normal 10 4 2 4 5" xfId="2654" xr:uid="{1F0AB530-D38F-499C-A6F3-D171D397884D}"/>
    <cellStyle name="Normal 10 4 2 5" xfId="506" xr:uid="{0DA6F42B-0C3A-4527-BF18-86A4955B17B1}"/>
    <cellStyle name="Normal 10 4 2 5 2" xfId="2655" xr:uid="{7410FBA1-6365-4B3E-BD97-B969340323F4}"/>
    <cellStyle name="Normal 10 4 2 5 3" xfId="2656" xr:uid="{85917D04-E4E4-4D1A-ABC7-2035BFC29D0B}"/>
    <cellStyle name="Normal 10 4 2 5 4" xfId="2657" xr:uid="{26CAD854-A469-4B98-A7CA-DEF9AC86106B}"/>
    <cellStyle name="Normal 10 4 2 6" xfId="2658" xr:uid="{AEA90EAE-90E4-480D-80EC-BA8110230884}"/>
    <cellStyle name="Normal 10 4 2 6 2" xfId="2659" xr:uid="{BD5D36CC-C91F-43CE-9D28-1C2DBB0D06F3}"/>
    <cellStyle name="Normal 10 4 2 6 3" xfId="2660" xr:uid="{6C545E83-27FC-4115-A706-610DDC1A6AED}"/>
    <cellStyle name="Normal 10 4 2 6 4" xfId="2661" xr:uid="{8CA48CBE-BBDD-40EE-ACB7-F9BB5ABB287E}"/>
    <cellStyle name="Normal 10 4 2 7" xfId="2662" xr:uid="{64714AAB-C627-4D79-99C6-BA61A43D2954}"/>
    <cellStyle name="Normal 10 4 2 8" xfId="2663" xr:uid="{5B83DEA0-1CB6-487F-8359-4C5A3D721506}"/>
    <cellStyle name="Normal 10 4 2 9" xfId="2664" xr:uid="{AB07BA19-8C13-4222-BDCF-46330F312BA0}"/>
    <cellStyle name="Normal 10 4 3" xfId="256" xr:uid="{FDD8AE8B-6695-42FF-9853-9EB1EDC422C6}"/>
    <cellStyle name="Normal 10 4 3 2" xfId="507" xr:uid="{FCC66DA9-D2EB-4306-8FA0-18B84E030DC9}"/>
    <cellStyle name="Normal 10 4 3 2 2" xfId="508" xr:uid="{D5C3FF06-B2A4-445D-A0EB-E4DD13FA3C30}"/>
    <cellStyle name="Normal 10 4 3 2 2 2" xfId="1124" xr:uid="{43D801B1-344A-48B7-BD98-43B76BEE0AB1}"/>
    <cellStyle name="Normal 10 4 3 2 2 2 2" xfId="1125" xr:uid="{26D082DA-83F2-42C7-B787-BFA515947C24}"/>
    <cellStyle name="Normal 10 4 3 2 2 3" xfId="1126" xr:uid="{9BE3F8EC-90FA-4B68-A454-8C559272D1D7}"/>
    <cellStyle name="Normal 10 4 3 2 2 4" xfId="2665" xr:uid="{7B14039F-25D7-4D30-BCF6-38F133B08492}"/>
    <cellStyle name="Normal 10 4 3 2 3" xfId="1127" xr:uid="{7B74E0B0-10BB-471B-A2B7-ACF6024254C8}"/>
    <cellStyle name="Normal 10 4 3 2 3 2" xfId="1128" xr:uid="{090D9E10-F214-4903-AF1D-DBBF1ADC03AC}"/>
    <cellStyle name="Normal 10 4 3 2 3 3" xfId="2666" xr:uid="{2AF6513B-BE9F-499F-91C0-C1AEF36657CF}"/>
    <cellStyle name="Normal 10 4 3 2 3 4" xfId="2667" xr:uid="{323066D8-AE0F-42D2-897E-A11262FC644A}"/>
    <cellStyle name="Normal 10 4 3 2 4" xfId="1129" xr:uid="{38CCAA6D-0B10-4AA5-BC30-8DD1CA1CC788}"/>
    <cellStyle name="Normal 10 4 3 2 5" xfId="2668" xr:uid="{6E0D8741-5B71-4A5D-BDE7-0AD229289CFF}"/>
    <cellStyle name="Normal 10 4 3 2 6" xfId="2669" xr:uid="{89712824-2595-4959-A2A8-D96EA9B30F34}"/>
    <cellStyle name="Normal 10 4 3 3" xfId="509" xr:uid="{2FA44F96-21E9-41ED-AA89-D83B4FA55FAE}"/>
    <cellStyle name="Normal 10 4 3 3 2" xfId="1130" xr:uid="{9700E8A2-2063-4A52-B2B9-120E939AA73A}"/>
    <cellStyle name="Normal 10 4 3 3 2 2" xfId="1131" xr:uid="{C5B6D4A2-D5B5-48D9-B9ED-8F6BA0A10002}"/>
    <cellStyle name="Normal 10 4 3 3 2 3" xfId="2670" xr:uid="{17E38F9B-6CD0-4AF4-92DC-241636DCB7A4}"/>
    <cellStyle name="Normal 10 4 3 3 2 4" xfId="2671" xr:uid="{2A20A77A-290E-482C-87BC-3C1FA8DA8C8D}"/>
    <cellStyle name="Normal 10 4 3 3 3" xfId="1132" xr:uid="{0AE24E61-7344-4612-B4CE-52BB617D18F1}"/>
    <cellStyle name="Normal 10 4 3 3 4" xfId="2672" xr:uid="{81A011EB-85E7-4FBD-908A-34500E343A8B}"/>
    <cellStyle name="Normal 10 4 3 3 5" xfId="2673" xr:uid="{F6718B08-C217-4227-ABF6-5031E2A9789F}"/>
    <cellStyle name="Normal 10 4 3 4" xfId="1133" xr:uid="{48F795A5-CFDE-4A10-88C9-E33B2F12E1B9}"/>
    <cellStyle name="Normal 10 4 3 4 2" xfId="1134" xr:uid="{5CEE58A6-1C74-4501-9D0E-2B02AB6DDADC}"/>
    <cellStyle name="Normal 10 4 3 4 3" xfId="2674" xr:uid="{114A169D-5819-46F5-849D-EFB42E05DBD5}"/>
    <cellStyle name="Normal 10 4 3 4 4" xfId="2675" xr:uid="{CE15189B-CE58-4577-BE87-514D8D36F2B6}"/>
    <cellStyle name="Normal 10 4 3 5" xfId="1135" xr:uid="{D7C91D52-2A6D-448F-81A8-560C742503E3}"/>
    <cellStyle name="Normal 10 4 3 5 2" xfId="2676" xr:uid="{7643BCB8-61BA-41FA-AAB7-9D3C946A4C37}"/>
    <cellStyle name="Normal 10 4 3 5 3" xfId="2677" xr:uid="{F33C8F35-3DD6-4D81-A35C-58DD5AA1C336}"/>
    <cellStyle name="Normal 10 4 3 5 4" xfId="2678" xr:uid="{3D8EB711-B170-418E-A497-EA1D44668D8D}"/>
    <cellStyle name="Normal 10 4 3 6" xfId="2679" xr:uid="{5CA202BB-3E6F-40CF-9AE1-03EC1D99DFBA}"/>
    <cellStyle name="Normal 10 4 3 7" xfId="2680" xr:uid="{43E64BF1-F8D7-4159-A0CC-B4E1071CAE9E}"/>
    <cellStyle name="Normal 10 4 3 8" xfId="2681" xr:uid="{8F4B81ED-C9CB-4559-9C4E-04F84E36CA75}"/>
    <cellStyle name="Normal 10 4 4" xfId="257" xr:uid="{415188E9-E8C1-41AA-8094-5F38DB33E4D0}"/>
    <cellStyle name="Normal 10 4 4 2" xfId="510" xr:uid="{4357267C-C36F-41D9-87FB-290D25421C20}"/>
    <cellStyle name="Normal 10 4 4 2 2" xfId="511" xr:uid="{5BD91294-B20D-4F61-935B-83E09C302D26}"/>
    <cellStyle name="Normal 10 4 4 2 2 2" xfId="1136" xr:uid="{6650D097-ABA0-477D-945B-96B9B0664D20}"/>
    <cellStyle name="Normal 10 4 4 2 2 3" xfId="2682" xr:uid="{C5FFE6F5-4DC1-4F03-9F08-E693A14B5ECF}"/>
    <cellStyle name="Normal 10 4 4 2 2 4" xfId="2683" xr:uid="{2E7D8EA3-54D8-4023-8501-8755BEC7C448}"/>
    <cellStyle name="Normal 10 4 4 2 3" xfId="1137" xr:uid="{9658234D-975F-42E6-8B9F-403EE155710F}"/>
    <cellStyle name="Normal 10 4 4 2 4" xfId="2684" xr:uid="{BD94CBCC-B09D-4AC9-865F-5592A595C6F3}"/>
    <cellStyle name="Normal 10 4 4 2 5" xfId="2685" xr:uid="{6A69D13D-5382-48D0-97E3-FC1D256A4667}"/>
    <cellStyle name="Normal 10 4 4 3" xfId="512" xr:uid="{23DB05A0-4A69-4238-9687-C1E8B2D88CFE}"/>
    <cellStyle name="Normal 10 4 4 3 2" xfId="1138" xr:uid="{8A222747-9E95-4FF4-8A57-B28BB9EE09EB}"/>
    <cellStyle name="Normal 10 4 4 3 3" xfId="2686" xr:uid="{B250F94C-3802-46D6-8D4C-3207ABA0485F}"/>
    <cellStyle name="Normal 10 4 4 3 4" xfId="2687" xr:uid="{2CCD8029-ECF1-4548-9701-E0F5CA316F5B}"/>
    <cellStyle name="Normal 10 4 4 4" xfId="1139" xr:uid="{5E6D9A4E-9612-498D-801E-6627947C43E1}"/>
    <cellStyle name="Normal 10 4 4 4 2" xfId="2688" xr:uid="{674A616E-E564-46E2-A3BF-38A0401C999E}"/>
    <cellStyle name="Normal 10 4 4 4 3" xfId="2689" xr:uid="{D12F218D-83D3-435A-ADF5-6CD3417FE232}"/>
    <cellStyle name="Normal 10 4 4 4 4" xfId="2690" xr:uid="{52E9E02B-CC79-4D42-871F-8F7524C497EF}"/>
    <cellStyle name="Normal 10 4 4 5" xfId="2691" xr:uid="{15EB092D-2673-4847-9AB8-6557549BA33B}"/>
    <cellStyle name="Normal 10 4 4 6" xfId="2692" xr:uid="{B769F239-C936-408E-983C-4AD05F9EC82D}"/>
    <cellStyle name="Normal 10 4 4 7" xfId="2693" xr:uid="{E4AD684B-5050-4C0A-A97A-74717DE54206}"/>
    <cellStyle name="Normal 10 4 5" xfId="258" xr:uid="{A44277F3-0F98-4E43-89A0-23F59E366D72}"/>
    <cellStyle name="Normal 10 4 5 2" xfId="513" xr:uid="{B2C14D13-EFE4-489F-9878-41597A7C5BB7}"/>
    <cellStyle name="Normal 10 4 5 2 2" xfId="1140" xr:uid="{FC0E6BB5-D467-4868-83D5-BE9DC1C122B3}"/>
    <cellStyle name="Normal 10 4 5 2 3" xfId="2694" xr:uid="{BE625E9C-F935-48D9-9EF2-047672575AB2}"/>
    <cellStyle name="Normal 10 4 5 2 4" xfId="2695" xr:uid="{CD579A37-2B76-4544-8879-11318B629837}"/>
    <cellStyle name="Normal 10 4 5 3" xfId="1141" xr:uid="{E63E95CC-805C-4E12-99EA-A25FEA581C2D}"/>
    <cellStyle name="Normal 10 4 5 3 2" xfId="2696" xr:uid="{E2430893-0234-4B26-B8A9-0A20EF4DC572}"/>
    <cellStyle name="Normal 10 4 5 3 3" xfId="2697" xr:uid="{2E93970E-5DB2-4465-99F3-04D01744DB9D}"/>
    <cellStyle name="Normal 10 4 5 3 4" xfId="2698" xr:uid="{19F52665-1A4D-4B28-B276-CB122E8E9D47}"/>
    <cellStyle name="Normal 10 4 5 4" xfId="2699" xr:uid="{955EF152-00F8-4756-A3C0-2278B12BFB1A}"/>
    <cellStyle name="Normal 10 4 5 5" xfId="2700" xr:uid="{BFDBFF28-B91F-406A-9BA2-D5ABF99DD9AE}"/>
    <cellStyle name="Normal 10 4 5 6" xfId="2701" xr:uid="{FB3A2A24-0C51-47CB-9227-521BE2670C3D}"/>
    <cellStyle name="Normal 10 4 6" xfId="514" xr:uid="{DDB35042-9B46-4AC4-9BC5-1F8CAE3F0433}"/>
    <cellStyle name="Normal 10 4 6 2" xfId="1142" xr:uid="{9B8ED6DB-FEE2-46E7-8815-1619AB20E10B}"/>
    <cellStyle name="Normal 10 4 6 2 2" xfId="2702" xr:uid="{D05E272A-C379-4A15-94FC-7545FEB15A20}"/>
    <cellStyle name="Normal 10 4 6 2 3" xfId="2703" xr:uid="{4A345C00-6F24-4294-BF89-33554EBC4C83}"/>
    <cellStyle name="Normal 10 4 6 2 4" xfId="2704" xr:uid="{8ABB6A24-E324-4EF1-8894-67128578FD42}"/>
    <cellStyle name="Normal 10 4 6 3" xfId="2705" xr:uid="{CE4DC615-59BA-4A2A-9604-88F289E6AE6C}"/>
    <cellStyle name="Normal 10 4 6 4" xfId="2706" xr:uid="{41D878A3-02B3-455F-86B2-6281FEA0C43B}"/>
    <cellStyle name="Normal 10 4 6 5" xfId="2707" xr:uid="{BF6051CF-86F2-4FC8-8913-244A75191450}"/>
    <cellStyle name="Normal 10 4 7" xfId="1143" xr:uid="{8F3AC027-5682-477D-BD4C-FA5B6DE34EC0}"/>
    <cellStyle name="Normal 10 4 7 2" xfId="2708" xr:uid="{50A2BD17-3372-4BEB-934A-279729E36850}"/>
    <cellStyle name="Normal 10 4 7 3" xfId="2709" xr:uid="{F5FFE29D-029C-45B4-81F7-AE0CC2DF9CE3}"/>
    <cellStyle name="Normal 10 4 7 4" xfId="2710" xr:uid="{981C2A1F-329F-4CE5-8B2E-8242C3195833}"/>
    <cellStyle name="Normal 10 4 8" xfId="2711" xr:uid="{0F32C163-F7E7-420B-A8E7-EDC4B13F35B1}"/>
    <cellStyle name="Normal 10 4 8 2" xfId="2712" xr:uid="{C7B26689-5170-450F-9462-285DAF275F08}"/>
    <cellStyle name="Normal 10 4 8 3" xfId="2713" xr:uid="{8FA7C18D-9984-4CA3-A3D5-DBB79CB89E9E}"/>
    <cellStyle name="Normal 10 4 8 4" xfId="2714" xr:uid="{34CDADD0-CB45-4815-A1C9-DA18C67FAD4F}"/>
    <cellStyle name="Normal 10 4 9" xfId="2715" xr:uid="{C495C17B-5E29-4D36-93C1-212C73BFCA64}"/>
    <cellStyle name="Normal 10 5" xfId="58" xr:uid="{61B0BAB8-6430-4FA6-B285-1CB14A1056B4}"/>
    <cellStyle name="Normal 10 5 2" xfId="59" xr:uid="{86885762-9ADD-4022-A4F4-F93355DA0057}"/>
    <cellStyle name="Normal 10 5 2 2" xfId="259" xr:uid="{C24A0525-C32B-4B1B-894E-39C91F92E5B9}"/>
    <cellStyle name="Normal 10 5 2 2 2" xfId="515" xr:uid="{0D3E8E40-E411-417B-B851-4E1E6EF27621}"/>
    <cellStyle name="Normal 10 5 2 2 2 2" xfId="1144" xr:uid="{C42CC445-FB7D-4088-901E-8463B8D08E29}"/>
    <cellStyle name="Normal 10 5 2 2 2 3" xfId="2716" xr:uid="{5C4593B5-1EAC-4A8D-A04F-33C8D3200A6E}"/>
    <cellStyle name="Normal 10 5 2 2 2 4" xfId="2717" xr:uid="{DF4659D8-02CE-4049-820B-01C35B94A7E3}"/>
    <cellStyle name="Normal 10 5 2 2 3" xfId="1145" xr:uid="{C053A9EF-A216-4D27-A4D3-8425B795C666}"/>
    <cellStyle name="Normal 10 5 2 2 3 2" xfId="2718" xr:uid="{966ACF3F-E136-460C-9231-518452DD8423}"/>
    <cellStyle name="Normal 10 5 2 2 3 3" xfId="2719" xr:uid="{6E159150-5C72-40AE-AFA7-ADB79F9F0AFE}"/>
    <cellStyle name="Normal 10 5 2 2 3 4" xfId="2720" xr:uid="{7098A83A-C702-41E1-B119-A11CF7E1BBFB}"/>
    <cellStyle name="Normal 10 5 2 2 4" xfId="2721" xr:uid="{1C523F46-8CE9-46B2-9DCD-2220C3351CDC}"/>
    <cellStyle name="Normal 10 5 2 2 5" xfId="2722" xr:uid="{8B645719-545E-4048-89D3-FA6E64A061BC}"/>
    <cellStyle name="Normal 10 5 2 2 6" xfId="2723" xr:uid="{351CEF29-B9BA-4036-91C2-A29E84E2B2CB}"/>
    <cellStyle name="Normal 10 5 2 3" xfId="516" xr:uid="{BD0FC387-EE94-40C1-A8FE-6D193295DCBD}"/>
    <cellStyle name="Normal 10 5 2 3 2" xfId="1146" xr:uid="{DF471020-C9F4-49B1-9E5E-D244D7E88ED1}"/>
    <cellStyle name="Normal 10 5 2 3 2 2" xfId="2724" xr:uid="{48EC5044-4BA4-4A56-A016-2E8DE12381DE}"/>
    <cellStyle name="Normal 10 5 2 3 2 3" xfId="2725" xr:uid="{0C1360A4-FB46-45B8-9083-18417D7FC107}"/>
    <cellStyle name="Normal 10 5 2 3 2 4" xfId="2726" xr:uid="{32A8D84A-87D2-46D2-8F24-8E799603F914}"/>
    <cellStyle name="Normal 10 5 2 3 3" xfId="2727" xr:uid="{A368405C-C200-434E-A26A-4ACA75740F00}"/>
    <cellStyle name="Normal 10 5 2 3 4" xfId="2728" xr:uid="{D41F3CBF-75F1-44CC-8A1E-F4F2A2D5382D}"/>
    <cellStyle name="Normal 10 5 2 3 5" xfId="2729" xr:uid="{2D1E9EB4-012D-4C85-A9A0-9CF1FD22EECD}"/>
    <cellStyle name="Normal 10 5 2 4" xfId="1147" xr:uid="{EDC1F00C-CF98-4DA1-85E8-E24337A6B528}"/>
    <cellStyle name="Normal 10 5 2 4 2" xfId="2730" xr:uid="{9550BEAB-1B4D-4035-A226-6BB99703A9C5}"/>
    <cellStyle name="Normal 10 5 2 4 3" xfId="2731" xr:uid="{C52F685C-E224-46DA-9E4D-F206E9040B78}"/>
    <cellStyle name="Normal 10 5 2 4 4" xfId="2732" xr:uid="{A9344234-6F2D-42F2-B98F-5CB1A81072BF}"/>
    <cellStyle name="Normal 10 5 2 5" xfId="2733" xr:uid="{FAA023D4-DFE6-4017-9C90-117142671764}"/>
    <cellStyle name="Normal 10 5 2 5 2" xfId="2734" xr:uid="{0ECA7232-2516-4E82-BA9A-055FF1586C6E}"/>
    <cellStyle name="Normal 10 5 2 5 3" xfId="2735" xr:uid="{54CA4CA5-0AFC-413E-ACDB-68792EFBDED1}"/>
    <cellStyle name="Normal 10 5 2 5 4" xfId="2736" xr:uid="{B6F3F8F5-64B0-4DEB-B65F-FF3DD17ECD7C}"/>
    <cellStyle name="Normal 10 5 2 6" xfId="2737" xr:uid="{A8170769-E66D-484F-AE73-E7EE8502A122}"/>
    <cellStyle name="Normal 10 5 2 7" xfId="2738" xr:uid="{1CE7166B-9857-425F-A83D-8D9D3056B815}"/>
    <cellStyle name="Normal 10 5 2 8" xfId="2739" xr:uid="{3297F3A8-D961-4530-B596-89778B79A72B}"/>
    <cellStyle name="Normal 10 5 3" xfId="260" xr:uid="{7DF5D61D-1335-4F18-910B-778E00ABA14D}"/>
    <cellStyle name="Normal 10 5 3 2" xfId="517" xr:uid="{9F1500CC-94C7-439A-87E7-FB4C789DCF8A}"/>
    <cellStyle name="Normal 10 5 3 2 2" xfId="518" xr:uid="{ABA42924-F3AC-405A-A0A8-CC087909AD23}"/>
    <cellStyle name="Normal 10 5 3 2 3" xfId="2740" xr:uid="{68AD20D7-00ED-42EC-9A3C-EE5F9318D843}"/>
    <cellStyle name="Normal 10 5 3 2 4" xfId="2741" xr:uid="{E31BD956-1A8D-4B11-A800-3357DFA9D038}"/>
    <cellStyle name="Normal 10 5 3 3" xfId="519" xr:uid="{19EC30D6-D019-438C-9D0B-03D28554CC29}"/>
    <cellStyle name="Normal 10 5 3 3 2" xfId="2742" xr:uid="{AACB3193-78E8-4A10-9428-9F7FBECD1A7E}"/>
    <cellStyle name="Normal 10 5 3 3 3" xfId="2743" xr:uid="{C9CD379A-1B13-4936-89EF-52C1F2546DD7}"/>
    <cellStyle name="Normal 10 5 3 3 4" xfId="2744" xr:uid="{A2BD275F-62DB-4BEC-8CD4-0F9FCBE9A75B}"/>
    <cellStyle name="Normal 10 5 3 4" xfId="2745" xr:uid="{69949BC0-EEC3-407B-9A07-697D603BA946}"/>
    <cellStyle name="Normal 10 5 3 5" xfId="2746" xr:uid="{7A3AE1F9-D026-455C-805F-508D393BD3A6}"/>
    <cellStyle name="Normal 10 5 3 6" xfId="2747" xr:uid="{AE5CD551-8E1B-4BE0-ACF2-423886D00134}"/>
    <cellStyle name="Normal 10 5 4" xfId="261" xr:uid="{44AD8726-3078-4626-A841-DF4AD4BAEB83}"/>
    <cellStyle name="Normal 10 5 4 2" xfId="520" xr:uid="{3D8BA29D-CF25-4DE9-9F5C-CA7A918159FA}"/>
    <cellStyle name="Normal 10 5 4 2 2" xfId="2748" xr:uid="{28E10229-E3FE-409E-9B4D-23E5475604CD}"/>
    <cellStyle name="Normal 10 5 4 2 3" xfId="2749" xr:uid="{85C45158-D1CB-4B76-911F-C940BE81A360}"/>
    <cellStyle name="Normal 10 5 4 2 4" xfId="2750" xr:uid="{7D5EB070-FC88-4AF4-95FA-63B834242D5C}"/>
    <cellStyle name="Normal 10 5 4 3" xfId="2751" xr:uid="{42E65E00-ED8C-4C42-A081-34AC380ECFF4}"/>
    <cellStyle name="Normal 10 5 4 4" xfId="2752" xr:uid="{4008A4EC-0C76-4273-BF5D-7BAB23602CFF}"/>
    <cellStyle name="Normal 10 5 4 5" xfId="2753" xr:uid="{6095A32A-EC98-4CEC-9C0B-418B179FB7EA}"/>
    <cellStyle name="Normal 10 5 5" xfId="521" xr:uid="{F954EDF0-1E52-4303-9A14-58F6A2EA2CC7}"/>
    <cellStyle name="Normal 10 5 5 2" xfId="2754" xr:uid="{07DFB56D-FBD6-461E-BAEB-8FF0CD1914D2}"/>
    <cellStyle name="Normal 10 5 5 3" xfId="2755" xr:uid="{DB819870-C86E-45A9-A05C-7001C4E8371C}"/>
    <cellStyle name="Normal 10 5 5 4" xfId="2756" xr:uid="{D0B65CC8-46D5-4190-9338-099FB505850F}"/>
    <cellStyle name="Normal 10 5 6" xfId="2757" xr:uid="{0B81930B-606C-4507-8C25-A539F73A5F35}"/>
    <cellStyle name="Normal 10 5 6 2" xfId="2758" xr:uid="{548F7CCB-5258-4E36-99A9-51B75A2B695D}"/>
    <cellStyle name="Normal 10 5 6 3" xfId="2759" xr:uid="{0C809755-CCD0-449B-8DF0-E0E14DC273A9}"/>
    <cellStyle name="Normal 10 5 6 4" xfId="2760" xr:uid="{F2279260-1416-48EC-99D5-C15CEC6255CD}"/>
    <cellStyle name="Normal 10 5 7" xfId="2761" xr:uid="{D01AC9DB-D809-4BA3-9375-110C18F1B306}"/>
    <cellStyle name="Normal 10 5 8" xfId="2762" xr:uid="{77BDDF19-FFF4-47DC-892A-DE4C0E30ACF3}"/>
    <cellStyle name="Normal 10 5 9" xfId="2763" xr:uid="{87D507C6-FDB5-46CC-998B-9B6D84A6E122}"/>
    <cellStyle name="Normal 10 6" xfId="60" xr:uid="{C9A66B9A-867C-46D1-AC98-52F91F5C4ED0}"/>
    <cellStyle name="Normal 10 6 2" xfId="262" xr:uid="{EB7545FC-783A-4614-B3B9-C22CD5F7E4A6}"/>
    <cellStyle name="Normal 10 6 2 2" xfId="522" xr:uid="{73E55D0F-A15B-4ABE-8F46-836018630A85}"/>
    <cellStyle name="Normal 10 6 2 2 2" xfId="1148" xr:uid="{0AB73EA5-D634-4014-9285-A89449FECA3D}"/>
    <cellStyle name="Normal 10 6 2 2 2 2" xfId="1149" xr:uid="{85182B76-31E1-4053-ABF9-11D1D7330BDF}"/>
    <cellStyle name="Normal 10 6 2 2 3" xfId="1150" xr:uid="{5C683508-0706-4630-B228-9FEBA8C2819F}"/>
    <cellStyle name="Normal 10 6 2 2 4" xfId="2764" xr:uid="{06610CEE-F1FE-4C93-A3A4-519895CCF459}"/>
    <cellStyle name="Normal 10 6 2 3" xfId="1151" xr:uid="{E3FA50C1-DA59-4CA7-B139-FF5FCB5AB1B2}"/>
    <cellStyle name="Normal 10 6 2 3 2" xfId="1152" xr:uid="{25E83C8F-D241-4AC0-BF92-3E150F14D2EB}"/>
    <cellStyle name="Normal 10 6 2 3 3" xfId="2765" xr:uid="{319F2D6C-A8C8-4B72-B1A7-76BA6F2A58A1}"/>
    <cellStyle name="Normal 10 6 2 3 4" xfId="2766" xr:uid="{6986DB59-DE7B-4588-91C4-A3058521B6FD}"/>
    <cellStyle name="Normal 10 6 2 4" xfId="1153" xr:uid="{AD1FF8FC-3CE7-4E4E-BDE0-D49031401847}"/>
    <cellStyle name="Normal 10 6 2 5" xfId="2767" xr:uid="{D8312F30-F125-4D91-9859-BD4F45E99F3A}"/>
    <cellStyle name="Normal 10 6 2 6" xfId="2768" xr:uid="{38443660-AAB0-472B-900E-8871AE3AE9F9}"/>
    <cellStyle name="Normal 10 6 3" xfId="523" xr:uid="{31E13963-6F97-43E3-8A25-A9E88874F46A}"/>
    <cellStyle name="Normal 10 6 3 2" xfId="1154" xr:uid="{A412C369-5DB9-47A5-AAF8-2777E6FF6473}"/>
    <cellStyle name="Normal 10 6 3 2 2" xfId="1155" xr:uid="{F8455C47-213F-4CC6-A9F0-91102763E7BC}"/>
    <cellStyle name="Normal 10 6 3 2 3" xfId="2769" xr:uid="{19497A6E-E834-49BE-B7DD-B07A786D6D77}"/>
    <cellStyle name="Normal 10 6 3 2 4" xfId="2770" xr:uid="{991D1FB0-A4A2-41B2-97F9-890B50530932}"/>
    <cellStyle name="Normal 10 6 3 3" xfId="1156" xr:uid="{03D65DF9-CF8A-4C8F-ACBB-8A10BD270B04}"/>
    <cellStyle name="Normal 10 6 3 4" xfId="2771" xr:uid="{60F4CDAF-8E78-4CCC-A514-D53F8CCFF5AA}"/>
    <cellStyle name="Normal 10 6 3 5" xfId="2772" xr:uid="{14125637-F534-4FEE-8E97-CF10660C9157}"/>
    <cellStyle name="Normal 10 6 4" xfId="1157" xr:uid="{14BC95BE-0CC1-4680-A0A4-8FF17E19AE40}"/>
    <cellStyle name="Normal 10 6 4 2" xfId="1158" xr:uid="{7C4DDB71-F89B-451F-9EA8-3DC52C3FDD73}"/>
    <cellStyle name="Normal 10 6 4 3" xfId="2773" xr:uid="{AE6A730D-745A-4B9A-A3AC-EABEE97E01DD}"/>
    <cellStyle name="Normal 10 6 4 4" xfId="2774" xr:uid="{D11D09E6-C6BF-4D5E-BC60-65790EB59BAA}"/>
    <cellStyle name="Normal 10 6 5" xfId="1159" xr:uid="{326EE86C-3765-4BF7-B97D-C1556D9567AD}"/>
    <cellStyle name="Normal 10 6 5 2" xfId="2775" xr:uid="{1514586E-9CC5-4CF9-B359-D3BEBECFC535}"/>
    <cellStyle name="Normal 10 6 5 3" xfId="2776" xr:uid="{49ADF9C2-8AD2-498D-BD8B-B49A8ECA50F8}"/>
    <cellStyle name="Normal 10 6 5 4" xfId="2777" xr:uid="{8D7FB043-9A1C-415E-96FC-3A22943A6520}"/>
    <cellStyle name="Normal 10 6 6" xfId="2778" xr:uid="{3A1F5003-0640-4E53-8ACF-E55689279BCA}"/>
    <cellStyle name="Normal 10 6 7" xfId="2779" xr:uid="{75F53C6B-120D-4EC0-9B99-47E7BA5C2A93}"/>
    <cellStyle name="Normal 10 6 8" xfId="2780" xr:uid="{D5EE7C76-5AFF-4B89-977B-6F5A39752B81}"/>
    <cellStyle name="Normal 10 7" xfId="263" xr:uid="{79FDCF18-B12D-4890-A840-D38C24BFB84F}"/>
    <cellStyle name="Normal 10 7 2" xfId="524" xr:uid="{3256AB09-8675-4C66-91D8-280EC60D1DA1}"/>
    <cellStyle name="Normal 10 7 2 2" xfId="525" xr:uid="{B5B2CB32-D31E-4B96-B62D-75F67D8CA61A}"/>
    <cellStyle name="Normal 10 7 2 2 2" xfId="1160" xr:uid="{B5AD353E-8BD6-4450-BA66-54FDE8760FFE}"/>
    <cellStyle name="Normal 10 7 2 2 3" xfId="2781" xr:uid="{6926ED01-F96D-44CC-A8F0-0DFD3A211C43}"/>
    <cellStyle name="Normal 10 7 2 2 4" xfId="2782" xr:uid="{9100E969-5E4C-4570-A301-1B680C197BD3}"/>
    <cellStyle name="Normal 10 7 2 3" xfId="1161" xr:uid="{D58288F6-F1ED-4B58-AB49-223EB4E0B1BC}"/>
    <cellStyle name="Normal 10 7 2 4" xfId="2783" xr:uid="{54FC8BD4-5FA0-4D68-80D2-5099E8EEBF49}"/>
    <cellStyle name="Normal 10 7 2 5" xfId="2784" xr:uid="{B9D0A5E7-1DB0-4C5B-9C73-D9098BF167DE}"/>
    <cellStyle name="Normal 10 7 3" xfId="526" xr:uid="{DBEA4775-1495-4C31-A164-95C2426CB11B}"/>
    <cellStyle name="Normal 10 7 3 2" xfId="1162" xr:uid="{DEC62A3B-65B0-4D87-9C34-3C4F7E1BB0E2}"/>
    <cellStyle name="Normal 10 7 3 3" xfId="2785" xr:uid="{6BC8DE9A-E815-4F5E-9797-011CF0F3B23A}"/>
    <cellStyle name="Normal 10 7 3 4" xfId="2786" xr:uid="{4245D6E7-0DFB-4C48-8C64-6B9430306C8E}"/>
    <cellStyle name="Normal 10 7 4" xfId="1163" xr:uid="{045B41BE-E649-49D6-B1E8-82DF16694451}"/>
    <cellStyle name="Normal 10 7 4 2" xfId="2787" xr:uid="{3333CB8E-A583-4996-872F-FF41E6FD8E22}"/>
    <cellStyle name="Normal 10 7 4 3" xfId="2788" xr:uid="{F65B1D6B-8F2A-4866-A339-FB8BB5B44B74}"/>
    <cellStyle name="Normal 10 7 4 4" xfId="2789" xr:uid="{E45A13E9-4908-4E70-A645-61E36DBC2B20}"/>
    <cellStyle name="Normal 10 7 5" xfId="2790" xr:uid="{62AC8B80-D2AE-456D-8564-667591DD8C2E}"/>
    <cellStyle name="Normal 10 7 6" xfId="2791" xr:uid="{D6DAF495-110A-42B5-BF7B-BFDC2C9D0926}"/>
    <cellStyle name="Normal 10 7 7" xfId="2792" xr:uid="{8643E084-66B5-4D07-9347-C6F72D32596F}"/>
    <cellStyle name="Normal 10 8" xfId="264" xr:uid="{7DF2AAF5-10C8-4B1A-97BE-430BA67C4ED5}"/>
    <cellStyle name="Normal 10 8 2" xfId="527" xr:uid="{3A6A39FA-880A-4D9D-B81F-3A6AC81575A0}"/>
    <cellStyle name="Normal 10 8 2 2" xfId="1164" xr:uid="{5B7E25AC-7339-471B-9D17-B5A40AC8D105}"/>
    <cellStyle name="Normal 10 8 2 3" xfId="2793" xr:uid="{403A35AB-53FB-4C90-9565-B4EBBDE39EBD}"/>
    <cellStyle name="Normal 10 8 2 4" xfId="2794" xr:uid="{624575FE-3F05-48FB-A983-D5F8CB540829}"/>
    <cellStyle name="Normal 10 8 3" xfId="1165" xr:uid="{8BEB6D19-8644-4F85-A599-17A0796DB4DB}"/>
    <cellStyle name="Normal 10 8 3 2" xfId="2795" xr:uid="{F952ACB0-29C8-4193-9BEB-F4164B033512}"/>
    <cellStyle name="Normal 10 8 3 3" xfId="2796" xr:uid="{8D0C1930-5CE8-4CB3-81CC-DFBD67EED99F}"/>
    <cellStyle name="Normal 10 8 3 4" xfId="2797" xr:uid="{071E214A-63CA-4D4F-B3B9-C3DD81594B5A}"/>
    <cellStyle name="Normal 10 8 4" xfId="2798" xr:uid="{F8898FA3-6CFA-4E02-8DAE-C838B4D58788}"/>
    <cellStyle name="Normal 10 8 5" xfId="2799" xr:uid="{330FEC89-DF32-4A05-B7AD-DA2E220E9515}"/>
    <cellStyle name="Normal 10 8 6" xfId="2800" xr:uid="{C90FC305-6FBD-47BC-95CB-139B4EF097BB}"/>
    <cellStyle name="Normal 10 9" xfId="265" xr:uid="{0487D035-EB53-44A9-82EE-01277FB586A2}"/>
    <cellStyle name="Normal 10 9 2" xfId="1166" xr:uid="{16AF3FD0-3DF1-486F-8E8F-4133D5DCA987}"/>
    <cellStyle name="Normal 10 9 2 2" xfId="2801" xr:uid="{4A4CBA60-91A3-49E2-9334-D8C16E62F9BA}"/>
    <cellStyle name="Normal 10 9 2 2 2" xfId="4330" xr:uid="{969BEE5B-35A2-4636-AE11-E167E89DFA7D}"/>
    <cellStyle name="Normal 10 9 2 2 3" xfId="4679" xr:uid="{1FDE9424-DBC0-431B-8A78-B94F5296E27A}"/>
    <cellStyle name="Normal 10 9 2 3" xfId="2802" xr:uid="{8F281A40-070F-447F-82B9-3515F8ED5888}"/>
    <cellStyle name="Normal 10 9 2 4" xfId="2803" xr:uid="{AC7869FD-C5DE-4ABE-96C7-FC6C854FB1D8}"/>
    <cellStyle name="Normal 10 9 3" xfId="2804" xr:uid="{89621375-6275-4A44-B576-D4BFD1A1EDD5}"/>
    <cellStyle name="Normal 10 9 4" xfId="2805" xr:uid="{CD51E85F-1C7B-4550-9E47-A444FEE31D75}"/>
    <cellStyle name="Normal 10 9 4 2" xfId="4562" xr:uid="{575EDC9B-DB44-4637-864E-570B034D543B}"/>
    <cellStyle name="Normal 10 9 4 3" xfId="4680" xr:uid="{35F06AC7-DB70-472C-B68B-BAFADE572106}"/>
    <cellStyle name="Normal 10 9 4 4" xfId="4600" xr:uid="{7287EDBC-C977-4FB9-A705-6AEE74343B21}"/>
    <cellStyle name="Normal 10 9 5" xfId="2806" xr:uid="{EB058779-C63C-44DB-B421-82BAFA950B05}"/>
    <cellStyle name="Normal 11" xfId="61" xr:uid="{DC705596-9A81-4ACB-8ECB-0154BF7CAC2C}"/>
    <cellStyle name="Normal 11 2" xfId="266" xr:uid="{9FA93978-648B-4986-A249-54BFA975B79A}"/>
    <cellStyle name="Normal 11 2 2" xfId="4647" xr:uid="{04667CE8-2499-46F8-AF8F-632588AAE732}"/>
    <cellStyle name="Normal 11 3" xfId="4335" xr:uid="{418B5865-477C-4ECF-AED7-3E4137352AFC}"/>
    <cellStyle name="Normal 11 3 2" xfId="4541" xr:uid="{974C7B58-947A-4D54-AD73-FDEE6984B02C}"/>
    <cellStyle name="Normal 11 3 3" xfId="4724" xr:uid="{3523F1A6-B780-4B88-842A-24B0A4FF0CC1}"/>
    <cellStyle name="Normal 11 3 4" xfId="4701" xr:uid="{CA94A3AD-8107-4498-8204-3F829D567C75}"/>
    <cellStyle name="Normal 12" xfId="62" xr:uid="{1EBD6C84-7ACD-489D-93B6-3669F7EA425D}"/>
    <cellStyle name="Normal 12 2" xfId="267" xr:uid="{53FEFC20-ED31-40BF-9AC6-AE7A3B503DFA}"/>
    <cellStyle name="Normal 12 2 2" xfId="4648" xr:uid="{BA00ED0E-9C99-404D-B95F-B4DEB94F9AFF}"/>
    <cellStyle name="Normal 12 3" xfId="4542" xr:uid="{8673C2A8-2732-4A6E-9B01-4C383EA4D0B3}"/>
    <cellStyle name="Normal 13" xfId="63" xr:uid="{A735D3BA-18BE-44D9-B3C2-93F8F14D491F}"/>
    <cellStyle name="Normal 13 2" xfId="64" xr:uid="{D3887C9E-000B-4B01-AEDB-21A2477A615E}"/>
    <cellStyle name="Normal 13 2 2" xfId="268" xr:uid="{EDFF5FE8-2EE9-4C31-9388-EA25856F7E86}"/>
    <cellStyle name="Normal 13 2 2 2" xfId="4649" xr:uid="{FBF4E087-1049-41E8-A408-9B4EA625A548}"/>
    <cellStyle name="Normal 13 2 3" xfId="4337" xr:uid="{F07E8814-1B04-4ECC-BF1F-559E09D3F27F}"/>
    <cellStyle name="Normal 13 2 3 2" xfId="4543" xr:uid="{7FF2664D-A8BE-4AF7-9E10-7F26343BA226}"/>
    <cellStyle name="Normal 13 2 3 3" xfId="4725" xr:uid="{75D39D4E-F8D6-46E5-A169-59CEFB362656}"/>
    <cellStyle name="Normal 13 2 3 4" xfId="4702" xr:uid="{2002DFFC-9509-4B62-AF94-61C8021F8B16}"/>
    <cellStyle name="Normal 13 3" xfId="269" xr:uid="{74B42A39-967A-42D0-9007-89B5C02D2E92}"/>
    <cellStyle name="Normal 13 3 2" xfId="4421" xr:uid="{60CE769D-2919-4608-A0DD-52207C62DBFC}"/>
    <cellStyle name="Normal 13 3 3" xfId="4338" xr:uid="{0DC61406-1EF0-4CC0-B90A-AFCE333B85CB}"/>
    <cellStyle name="Normal 13 3 4" xfId="4566" xr:uid="{76956CD6-6232-4995-8222-0C571C565159}"/>
    <cellStyle name="Normal 13 3 5" xfId="4726" xr:uid="{A220972C-2DC2-4A40-BF14-0EBFF6005752}"/>
    <cellStyle name="Normal 13 4" xfId="4339" xr:uid="{CC17CD6D-4283-4673-9EF9-B3EF15E73ECC}"/>
    <cellStyle name="Normal 13 5" xfId="4336" xr:uid="{808D42A2-EE1F-448F-B485-80EC7DC40036}"/>
    <cellStyle name="Normal 14" xfId="65" xr:uid="{79FFEF29-41E4-4120-A375-D4F1B2356D8C}"/>
    <cellStyle name="Normal 14 18" xfId="4341" xr:uid="{B1167201-B273-4605-A0CD-B07951322B55}"/>
    <cellStyle name="Normal 14 2" xfId="270" xr:uid="{9007654E-D9C0-4C3E-934A-D51483841F28}"/>
    <cellStyle name="Normal 14 2 2" xfId="430" xr:uid="{3AD4D979-45B6-476D-9F89-79D4054887DE}"/>
    <cellStyle name="Normal 14 2 2 2" xfId="431" xr:uid="{61E122DC-FCA2-49B2-84C8-5879AA80D02B}"/>
    <cellStyle name="Normal 14 2 3" xfId="432" xr:uid="{B09916DC-053A-4856-A7FA-0C3AF6F4EDA3}"/>
    <cellStyle name="Normal 14 3" xfId="433" xr:uid="{EE2C519F-8C69-4D5F-B3D3-B05D458CCFDA}"/>
    <cellStyle name="Normal 14 3 2" xfId="4650" xr:uid="{4ECCE3A8-CA40-46E3-A32A-CBE1BF56D6E1}"/>
    <cellStyle name="Normal 14 4" xfId="4340" xr:uid="{54C7C5CF-EC87-45DF-8268-4B4D4AE7C20A}"/>
    <cellStyle name="Normal 14 4 2" xfId="4544" xr:uid="{5BFAB7FA-7FD5-4E36-8FFD-D178F02D21C6}"/>
    <cellStyle name="Normal 14 4 3" xfId="4727" xr:uid="{2F98F11B-BB08-4078-BB86-DB03D74E03AE}"/>
    <cellStyle name="Normal 14 4 4" xfId="4703" xr:uid="{063F5C70-1DD1-48A1-A66B-B9441AFE6F9B}"/>
    <cellStyle name="Normal 15" xfId="66" xr:uid="{6191134D-AE71-4BEE-A943-250C149F140A}"/>
    <cellStyle name="Normal 15 2" xfId="67" xr:uid="{39719272-A0E9-415F-A741-3EA4DA64F5E1}"/>
    <cellStyle name="Normal 15 2 2" xfId="271" xr:uid="{C5972245-0621-4E35-960C-50E8D740DDE8}"/>
    <cellStyle name="Normal 15 2 2 2" xfId="4453" xr:uid="{4B603F01-725C-4609-95F2-A2E6E2A4EEE6}"/>
    <cellStyle name="Normal 15 2 3" xfId="4546" xr:uid="{EE1B7F90-FB66-463B-A714-4644B3FE94C9}"/>
    <cellStyle name="Normal 15 3" xfId="272" xr:uid="{667092DE-827E-4005-9E21-75AA1E071574}"/>
    <cellStyle name="Normal 15 3 2" xfId="4422" xr:uid="{D30ED99E-3324-4068-9B5D-76DB79B9F96E}"/>
    <cellStyle name="Normal 15 3 3" xfId="4343" xr:uid="{B13370E8-9182-4DC6-8852-30322EC207DC}"/>
    <cellStyle name="Normal 15 3 4" xfId="4567" xr:uid="{649CC8ED-B675-43A6-B41F-ADC31930EF72}"/>
    <cellStyle name="Normal 15 3 5" xfId="4729" xr:uid="{0ABA8B3A-5DAB-423D-B25F-F6D64C5301F6}"/>
    <cellStyle name="Normal 15 4" xfId="4342" xr:uid="{38DCFA95-5362-444E-83B4-454CEA6D5938}"/>
    <cellStyle name="Normal 15 4 2" xfId="4545" xr:uid="{441F05DA-3ACF-4265-9929-085505164DCB}"/>
    <cellStyle name="Normal 15 4 3" xfId="4728" xr:uid="{22A430AA-0185-45AB-87A6-1D34822D7DBE}"/>
    <cellStyle name="Normal 15 4 4" xfId="4704" xr:uid="{2560CDAF-D826-4DDC-B708-DA4EF7EC0ECB}"/>
    <cellStyle name="Normal 16" xfId="68" xr:uid="{BEF61001-BDB9-47FC-A59C-34390A2BA400}"/>
    <cellStyle name="Normal 16 2" xfId="273" xr:uid="{5E51A99D-6F22-4FE4-9E3E-3272EA0C393E}"/>
    <cellStyle name="Normal 16 2 2" xfId="4423" xr:uid="{15BA8F3F-8690-4581-A046-94E1476342C9}"/>
    <cellStyle name="Normal 16 2 3" xfId="4344" xr:uid="{16C9D0A8-F547-4871-83B9-18EEFFC6C01B}"/>
    <cellStyle name="Normal 16 2 4" xfId="4568" xr:uid="{AE041B46-2BA3-4609-95FF-9E7006250F5D}"/>
    <cellStyle name="Normal 16 2 5" xfId="4730" xr:uid="{E238E8AE-A061-467D-94DB-B9CC181370E2}"/>
    <cellStyle name="Normal 16 3" xfId="274" xr:uid="{44D8F18C-6E32-404B-B819-4D3A37D0788B}"/>
    <cellStyle name="Normal 17" xfId="69" xr:uid="{7AED7E61-EFB7-40E6-8410-0F84ADA58A39}"/>
    <cellStyle name="Normal 17 2" xfId="275" xr:uid="{D21362D0-E38C-4850-B69E-2440D719AB8D}"/>
    <cellStyle name="Normal 17 2 2" xfId="4424" xr:uid="{8171D435-236B-439F-B6C3-23F6435DF824}"/>
    <cellStyle name="Normal 17 2 3" xfId="4346" xr:uid="{48247836-7D39-4D49-9BB7-166AAEB6CAC5}"/>
    <cellStyle name="Normal 17 2 4" xfId="4569" xr:uid="{DDBFE7F3-688D-4B43-BD38-BB75295D8D32}"/>
    <cellStyle name="Normal 17 2 5" xfId="4731" xr:uid="{EC306658-58B2-40A3-AF64-B8B41EC4FEAE}"/>
    <cellStyle name="Normal 17 3" xfId="4347" xr:uid="{16C3FE5D-14EB-4C57-841A-92F7D591943F}"/>
    <cellStyle name="Normal 17 4" xfId="4345" xr:uid="{2F592059-2C1B-4C7D-ADC3-FBB1202FEA8B}"/>
    <cellStyle name="Normal 18" xfId="70" xr:uid="{DC2EFCAF-F678-43A5-B7B0-6DB3164E6E8C}"/>
    <cellStyle name="Normal 18 2" xfId="276" xr:uid="{682F09C4-D666-49CD-9F39-2C433516E094}"/>
    <cellStyle name="Normal 18 2 2" xfId="4454" xr:uid="{177C4416-9F92-430A-8E1B-E60F0EC09AA0}"/>
    <cellStyle name="Normal 18 3" xfId="4348" xr:uid="{9490D2FE-CB5D-4C19-B436-5E5FA95D702D}"/>
    <cellStyle name="Normal 18 3 2" xfId="4547" xr:uid="{63739818-53A1-45BB-BFE2-5DC83A057D30}"/>
    <cellStyle name="Normal 18 3 3" xfId="4732" xr:uid="{665FDE70-EA6A-4C83-9886-AE5A0D38B66B}"/>
    <cellStyle name="Normal 18 3 4" xfId="4705" xr:uid="{3256BBA4-3E68-46D3-8E95-8B9559135402}"/>
    <cellStyle name="Normal 19" xfId="71" xr:uid="{F3BEACCC-2A42-4183-9566-AA36D5B208A7}"/>
    <cellStyle name="Normal 19 2" xfId="72" xr:uid="{7A155EB6-F793-4A2C-A52D-C437AA5C05D4}"/>
    <cellStyle name="Normal 19 2 2" xfId="277" xr:uid="{CB8DB821-9FEF-4962-8D43-319B57EBC74D}"/>
    <cellStyle name="Normal 19 2 2 2" xfId="4651" xr:uid="{35BB1FF4-7F96-43D5-8079-30B52AC5BF4F}"/>
    <cellStyle name="Normal 19 2 3" xfId="4549" xr:uid="{85B17FBA-8372-4365-A044-8FAF2DAA7EF6}"/>
    <cellStyle name="Normal 19 3" xfId="278" xr:uid="{A8F86622-233F-4AC9-9E94-60275838C510}"/>
    <cellStyle name="Normal 19 3 2" xfId="4652" xr:uid="{B0F449D5-0966-4550-A222-E39D02921309}"/>
    <cellStyle name="Normal 19 4" xfId="4548" xr:uid="{993A8051-C068-4ABA-8E28-ADF135C813F8}"/>
    <cellStyle name="Normal 2" xfId="3" xr:uid="{0035700C-F3A5-4A6F-B63A-5CE25669DEE2}"/>
    <cellStyle name="Normal 2 2" xfId="73" xr:uid="{D6651799-9957-4411-A663-5B1704EB1F08}"/>
    <cellStyle name="Normal 2 2 2" xfId="74" xr:uid="{BFB63C6E-6B52-45D5-B264-4F742436A0ED}"/>
    <cellStyle name="Normal 2 2 2 2" xfId="279" xr:uid="{E1CEFFF9-154C-4C49-B6BF-E2E9058AD236}"/>
    <cellStyle name="Normal 2 2 2 2 2" xfId="4655" xr:uid="{B6096E47-2978-4588-B064-F3632A076D58}"/>
    <cellStyle name="Normal 2 2 2 3" xfId="4551" xr:uid="{397F3C88-7951-4C9E-918C-9D815EFEFBBC}"/>
    <cellStyle name="Normal 2 2 3" xfId="280" xr:uid="{7691ED8C-B97C-4CAC-83F6-DC746B57A2AA}"/>
    <cellStyle name="Normal 2 2 3 2" xfId="4455" xr:uid="{E16091CC-38AF-4B12-9241-192ADBF60EF9}"/>
    <cellStyle name="Normal 2 2 3 2 2" xfId="4585" xr:uid="{10133B81-6DB4-44BC-99C6-75434650BC21}"/>
    <cellStyle name="Normal 2 2 3 2 2 2" xfId="4656" xr:uid="{C372010B-2074-4ADC-9F19-79CD4CA7CBAE}"/>
    <cellStyle name="Normal 2 2 3 2 3" xfId="4750" xr:uid="{81D0BFC7-D7FC-4763-BB6B-2CF5BEE7A4D6}"/>
    <cellStyle name="Normal 2 2 3 2 4" xfId="5305" xr:uid="{02ECD02A-E621-48B5-B0F1-6CB843D1D68A}"/>
    <cellStyle name="Normal 2 2 3 3" xfId="4435" xr:uid="{EE6418B4-53BB-4DE7-A293-774356673F46}"/>
    <cellStyle name="Normal 2 2 3 4" xfId="4706" xr:uid="{2727417D-FFCB-4E22-ADD7-BA4B603178BD}"/>
    <cellStyle name="Normal 2 2 3 5" xfId="4695" xr:uid="{F97C6CF5-09E4-4ED7-8F50-D191FFC32940}"/>
    <cellStyle name="Normal 2 2 4" xfId="4349" xr:uid="{284A3A51-29B4-4E9B-B229-2089883CDCE3}"/>
    <cellStyle name="Normal 2 2 4 2" xfId="4550" xr:uid="{1BEBDA66-B253-4E01-8D58-4E8B2C80B06B}"/>
    <cellStyle name="Normal 2 2 4 3" xfId="4733" xr:uid="{7C3CF499-D4C8-4B30-924F-AB4EB8F98E25}"/>
    <cellStyle name="Normal 2 2 4 4" xfId="4707" xr:uid="{3F49F50E-4395-4137-8844-94646CCD35AB}"/>
    <cellStyle name="Normal 2 2 5" xfId="4654" xr:uid="{F1964A39-3767-4989-A692-25E29F3F490B}"/>
    <cellStyle name="Normal 2 2 6" xfId="4753" xr:uid="{9A1E1A9F-AB1B-407C-A2B3-600928AE2132}"/>
    <cellStyle name="Normal 2 3" xfId="75" xr:uid="{54A85E57-C3F0-476F-AED8-BD7CCF538A29}"/>
    <cellStyle name="Normal 2 3 2" xfId="76" xr:uid="{0013CB4F-5CF9-42A3-BCBD-92EF44CFCB12}"/>
    <cellStyle name="Normal 2 3 2 2" xfId="281" xr:uid="{55F40EE5-2FC1-4BB1-8AE4-518EC0762BA7}"/>
    <cellStyle name="Normal 2 3 2 2 2" xfId="4657" xr:uid="{21CD6DFA-A4A8-4B60-A508-7C9E6FD3F4CB}"/>
    <cellStyle name="Normal 2 3 2 3" xfId="4351" xr:uid="{D80983C1-10DD-4AEA-B189-920A623C3DCC}"/>
    <cellStyle name="Normal 2 3 2 3 2" xfId="4553" xr:uid="{BCD4E56E-BBC8-467A-A1A3-35C7C0793944}"/>
    <cellStyle name="Normal 2 3 2 3 3" xfId="4735" xr:uid="{523E554E-15C9-4B2B-85AD-993FF1CADBDC}"/>
    <cellStyle name="Normal 2 3 2 3 4" xfId="4708" xr:uid="{060E4E51-ADF2-4611-AB99-FCEEA849900C}"/>
    <cellStyle name="Normal 2 3 3" xfId="77" xr:uid="{8C5A90BE-81B1-4982-BACA-F17673BAA81D}"/>
    <cellStyle name="Normal 2 3 4" xfId="78" xr:uid="{FCAA96F1-F395-46E6-88B5-0FDC2578145E}"/>
    <cellStyle name="Normal 2 3 5" xfId="185" xr:uid="{CB628212-2552-4006-BE80-9572E488E946}"/>
    <cellStyle name="Normal 2 3 5 2" xfId="4658" xr:uid="{A24AB28C-A4B0-4A9E-9D30-EAEEA497D90B}"/>
    <cellStyle name="Normal 2 3 6" xfId="4350" xr:uid="{9A5C170B-4944-4397-A7C3-82DD9626BAA2}"/>
    <cellStyle name="Normal 2 3 6 2" xfId="4552" xr:uid="{CCDD642A-6A45-4FF3-9716-3E92E573B9FA}"/>
    <cellStyle name="Normal 2 3 6 3" xfId="4734" xr:uid="{D6307CBD-672F-4844-BF19-E834A81A4DBE}"/>
    <cellStyle name="Normal 2 3 6 4" xfId="4709" xr:uid="{10DE510E-2884-499E-BE04-EA87419F39B5}"/>
    <cellStyle name="Normal 2 3 7" xfId="5318" xr:uid="{2091EE33-523C-45C4-9FAC-2EDD80230E9B}"/>
    <cellStyle name="Normal 2 4" xfId="79" xr:uid="{27E492B6-28BC-4C1A-ACF4-3B8FE71348BB}"/>
    <cellStyle name="Normal 2 4 2" xfId="80" xr:uid="{35EBAC8E-1A4B-41AE-BC62-479069760481}"/>
    <cellStyle name="Normal 2 4 3" xfId="282" xr:uid="{AEFE7864-708B-443F-9381-A8973D654C2C}"/>
    <cellStyle name="Normal 2 4 3 2" xfId="4659" xr:uid="{2807D315-29FB-4E44-84F3-F7C9634DDB2D}"/>
    <cellStyle name="Normal 2 4 3 3" xfId="4673" xr:uid="{26025A22-DAAD-43C2-A454-E0B2BB8542F6}"/>
    <cellStyle name="Normal 2 4 4" xfId="4554" xr:uid="{942B3DBC-62D4-4C00-A356-BF9BE4DBEF69}"/>
    <cellStyle name="Normal 2 4 5" xfId="4754" xr:uid="{9AE6A7EB-2E01-4A9A-9C90-E49EB4BC3C8D}"/>
    <cellStyle name="Normal 2 4 6" xfId="4752" xr:uid="{85D5EEAE-C151-4E77-B40E-3009437802D9}"/>
    <cellStyle name="Normal 2 5" xfId="184" xr:uid="{4459C2FF-F0A4-4440-9E62-F58A284109FC}"/>
    <cellStyle name="Normal 2 5 2" xfId="284" xr:uid="{0E64EF18-7D22-4674-89B4-32656F5FB619}"/>
    <cellStyle name="Normal 2 5 2 2" xfId="2505" xr:uid="{E92D638E-CF2A-4C9F-B525-2D6CF034157F}"/>
    <cellStyle name="Normal 2 5 3" xfId="283" xr:uid="{8A22809F-4114-40F4-8D3F-D5DFB259E3E3}"/>
    <cellStyle name="Normal 2 5 3 2" xfId="4586" xr:uid="{4E8D956C-12F3-46B4-A303-33A84EDC945D}"/>
    <cellStyle name="Normal 2 5 3 3" xfId="4746" xr:uid="{A7080FD1-A9C4-49E6-9FCB-707EE3DD43CA}"/>
    <cellStyle name="Normal 2 5 3 4" xfId="5302" xr:uid="{0F9DCAB6-CF35-497E-89FD-C407785C4160}"/>
    <cellStyle name="Normal 2 5 4" xfId="4660" xr:uid="{CC34C1D2-18F4-4EF6-9A67-A258613360B3}"/>
    <cellStyle name="Normal 2 5 5" xfId="4615" xr:uid="{1B7A65A8-1E30-4F1F-9DBF-8B8DEFBC6F9D}"/>
    <cellStyle name="Normal 2 5 6" xfId="4614" xr:uid="{EC9E9C2A-2870-4BEA-8E91-A5131082437E}"/>
    <cellStyle name="Normal 2 5 7" xfId="4749" xr:uid="{5A607257-907A-4F34-BC4E-95B721DD58DE}"/>
    <cellStyle name="Normal 2 5 8" xfId="4719" xr:uid="{79885B11-CF61-4A98-BB84-E44F4E8B3342}"/>
    <cellStyle name="Normal 2 6" xfId="285" xr:uid="{BC11555F-2A78-4D16-87B3-C2851702B51A}"/>
    <cellStyle name="Normal 2 6 2" xfId="286" xr:uid="{BE6C3B75-E2D6-432D-B23C-9856548528A5}"/>
    <cellStyle name="Normal 2 6 3" xfId="452" xr:uid="{B67ABDA6-DCC4-45AC-A9F5-F47948D7A43E}"/>
    <cellStyle name="Normal 2 6 3 2" xfId="5335" xr:uid="{1723BE26-DE14-4E1C-A219-A2E230BED614}"/>
    <cellStyle name="Normal 2 6 4" xfId="4661" xr:uid="{BB812F4B-AD9D-4E70-9043-603E97A2BDA2}"/>
    <cellStyle name="Normal 2 6 5" xfId="4612" xr:uid="{138AC098-042D-4687-B9BF-91DA850B4E0D}"/>
    <cellStyle name="Normal 2 6 5 2" xfId="4710" xr:uid="{28375A2B-07EB-464D-A586-108D2171C714}"/>
    <cellStyle name="Normal 2 6 6" xfId="4598" xr:uid="{DC52FEC9-BEFD-46CC-ACCB-AFA8452BA257}"/>
    <cellStyle name="Normal 2 6 7" xfId="5322" xr:uid="{36C9B925-26F1-4DDC-A289-5F47DB51D05F}"/>
    <cellStyle name="Normal 2 6 8" xfId="5331" xr:uid="{3C386C3D-6526-423D-B78C-82CB00582405}"/>
    <cellStyle name="Normal 2 7" xfId="287" xr:uid="{A703821B-E809-4283-A0F4-D72FB6C30B3E}"/>
    <cellStyle name="Normal 2 7 2" xfId="4456" xr:uid="{5881CB4D-210C-4DB8-BA12-9D71195BF3D7}"/>
    <cellStyle name="Normal 2 7 3" xfId="4662" xr:uid="{7AD5375F-38FC-4882-A8CE-B603B1AFA176}"/>
    <cellStyle name="Normal 2 7 4" xfId="5303" xr:uid="{287D96C0-CCF3-4490-90B4-77E12F3A4FA9}"/>
    <cellStyle name="Normal 2 8" xfId="4508" xr:uid="{1B4C0742-64C4-450F-8BD5-2A9AFFCE5481}"/>
    <cellStyle name="Normal 2 9" xfId="4653" xr:uid="{8C856CF4-C265-4A01-AD9B-5BD75A4811F5}"/>
    <cellStyle name="Normal 20" xfId="434" xr:uid="{CA57CD35-7962-4616-8000-496E4DFDC226}"/>
    <cellStyle name="Normal 20 2" xfId="435" xr:uid="{D26CD7A2-5E23-4D26-A983-FBE76A69F455}"/>
    <cellStyle name="Normal 20 2 2" xfId="436" xr:uid="{11F4EE40-749F-4DDB-A63B-57EE2A1B7792}"/>
    <cellStyle name="Normal 20 2 2 2" xfId="4425" xr:uid="{747D7DA9-777B-4804-94B4-C0AFFF849D63}"/>
    <cellStyle name="Normal 20 2 2 3" xfId="4417" xr:uid="{03E8E459-4B67-4377-B0AE-585C8D3C1344}"/>
    <cellStyle name="Normal 20 2 2 4" xfId="4582" xr:uid="{97A17E63-2349-4A8C-80B1-5BAEA44C50D2}"/>
    <cellStyle name="Normal 20 2 2 5" xfId="4744" xr:uid="{6E99FBC2-9CBF-4B98-BBB9-B0DF9D28066F}"/>
    <cellStyle name="Normal 20 2 3" xfId="4420" xr:uid="{8D38B530-3FB0-410C-8ECD-5DF46AB5EE59}"/>
    <cellStyle name="Normal 20 2 4" xfId="4416" xr:uid="{1AFEB77F-F3E5-4B0A-8EFF-91DA8F900127}"/>
    <cellStyle name="Normal 20 2 5" xfId="4581" xr:uid="{0903785B-3171-47B5-BA58-52119CEF6E01}"/>
    <cellStyle name="Normal 20 2 6" xfId="4743" xr:uid="{323A8973-3017-4FE9-B31D-0222EFC782C9}"/>
    <cellStyle name="Normal 20 3" xfId="1167" xr:uid="{6291D97F-CBEC-4483-AEBF-3D8E4E1E7078}"/>
    <cellStyle name="Normal 20 3 2" xfId="4457" xr:uid="{6C364FBF-20E6-4877-8DFC-078039E7F4AF}"/>
    <cellStyle name="Normal 20 4" xfId="4352" xr:uid="{DADA2D39-A540-4452-B0ED-E1889680FFD1}"/>
    <cellStyle name="Normal 20 4 2" xfId="4555" xr:uid="{289059DA-364C-4975-82D7-381C7A035B0D}"/>
    <cellStyle name="Normal 20 4 3" xfId="4736" xr:uid="{4770F4EA-E644-4E56-9EE0-E1B8D9A3A67A}"/>
    <cellStyle name="Normal 20 4 4" xfId="4711" xr:uid="{0515A52A-8BCD-45B3-91EF-70B23E20BF8F}"/>
    <cellStyle name="Normal 20 5" xfId="4433" xr:uid="{EFAC5AF7-6B44-4030-B06C-9AEAC1F6295B}"/>
    <cellStyle name="Normal 20 5 2" xfId="5328" xr:uid="{65F2D892-503C-435E-8211-65A02861296F}"/>
    <cellStyle name="Normal 20 6" xfId="4587" xr:uid="{426997FC-20F9-4F1A-BBFC-34483F4842EF}"/>
    <cellStyle name="Normal 20 7" xfId="4696" xr:uid="{CD98D4DE-4B2A-4577-BC03-7A61A9396B2C}"/>
    <cellStyle name="Normal 20 8" xfId="4717" xr:uid="{0CFD668A-4567-459A-9110-8468737EEF4C}"/>
    <cellStyle name="Normal 20 9" xfId="4716" xr:uid="{148B1FF4-4F8D-4117-9E3C-78C0D94B8E04}"/>
    <cellStyle name="Normal 21" xfId="437" xr:uid="{A2236860-77D8-4947-9811-BCB865C205F1}"/>
    <cellStyle name="Normal 21 2" xfId="438" xr:uid="{84913D4F-BAC8-43F6-9BD8-D1E5B345F368}"/>
    <cellStyle name="Normal 21 2 2" xfId="439" xr:uid="{D030E21C-17D9-4272-96CA-5243BF2B9FA2}"/>
    <cellStyle name="Normal 21 3" xfId="4353" xr:uid="{B7EE2F2E-2086-498C-A71B-FCE855F1D049}"/>
    <cellStyle name="Normal 21 3 2" xfId="4459" xr:uid="{9A0399E2-E496-4458-83D7-23592095CE93}"/>
    <cellStyle name="Normal 21 3 3" xfId="4458" xr:uid="{262F613A-C577-4277-8433-48F788DFD28B}"/>
    <cellStyle name="Normal 21 4" xfId="4570" xr:uid="{5FF5A61B-22DC-43F8-AB9A-B0AB3FC28FE2}"/>
    <cellStyle name="Normal 21 5" xfId="4737" xr:uid="{8137097B-1058-47AA-83FE-65DD40489E5C}"/>
    <cellStyle name="Normal 22" xfId="440" xr:uid="{2DDD1B54-855E-4807-A514-32CB6933A534}"/>
    <cellStyle name="Normal 22 2" xfId="441" xr:uid="{9D546AF0-EFB5-4500-8545-B748D36B6354}"/>
    <cellStyle name="Normal 22 3" xfId="4310" xr:uid="{B327D98B-8D9E-4B38-82FF-C63CD7F2A0B2}"/>
    <cellStyle name="Normal 22 3 2" xfId="4354" xr:uid="{2C7A10D2-1F93-4DEF-911C-89F42912F7A6}"/>
    <cellStyle name="Normal 22 3 2 2" xfId="4461" xr:uid="{96A212F8-6C8B-46B3-A8CD-ED35E095A58C}"/>
    <cellStyle name="Normal 22 3 3" xfId="4460" xr:uid="{D21FC760-BE6C-419E-81B9-5ED8E9977CA6}"/>
    <cellStyle name="Normal 22 3 4" xfId="4691" xr:uid="{7439B031-BACC-4B78-BD36-A9A39CF1235B}"/>
    <cellStyle name="Normal 22 4" xfId="4313" xr:uid="{7E14E057-425C-4E40-9874-017F68C8ACAB}"/>
    <cellStyle name="Normal 22 4 2" xfId="4431" xr:uid="{ACC9F283-5EFA-4694-A351-53B88B6AD50E}"/>
    <cellStyle name="Normal 22 4 3" xfId="4571" xr:uid="{A9CAC842-53C7-469B-B05C-F3D4E621EF49}"/>
    <cellStyle name="Normal 22 4 3 2" xfId="4590" xr:uid="{2BECE9BF-6625-435C-A72E-F19EFF2C86D3}"/>
    <cellStyle name="Normal 22 4 3 3" xfId="4748" xr:uid="{CF6F9A35-2011-491D-9A54-E9F155E0AB4D}"/>
    <cellStyle name="Normal 22 4 3 4" xfId="5338" xr:uid="{C042AD7A-EDC0-4F86-9EDF-ABDF33D034DB}"/>
    <cellStyle name="Normal 22 4 3 5" xfId="5334" xr:uid="{59B834D0-0C1C-42EB-8601-0A5D6FB436D0}"/>
    <cellStyle name="Normal 22 4 4" xfId="4692" xr:uid="{BDE0DFE6-9DA3-496E-999B-6E1D979A25F8}"/>
    <cellStyle name="Normal 22 4 5" xfId="4604" xr:uid="{23F06E8C-9E77-4BED-A392-15F8CCE2FDE8}"/>
    <cellStyle name="Normal 22 4 6" xfId="4595" xr:uid="{4F553A8A-60B6-4496-8C98-1BDCDAFDE695}"/>
    <cellStyle name="Normal 22 4 7" xfId="4594" xr:uid="{67A5595B-DB99-44EA-8718-5D39DAAE2343}"/>
    <cellStyle name="Normal 22 4 8" xfId="4593" xr:uid="{7659BA1B-7D24-4844-8A47-6A535B4B461C}"/>
    <cellStyle name="Normal 22 4 9" xfId="4592" xr:uid="{4816BA49-F673-4A77-8123-7A72DAB676A1}"/>
    <cellStyle name="Normal 22 5" xfId="4738" xr:uid="{10EA2061-BACC-404D-9805-7C7FD3AB9F47}"/>
    <cellStyle name="Normal 23" xfId="442" xr:uid="{1942C825-4467-41C5-B801-07EECFA2F1C6}"/>
    <cellStyle name="Normal 23 2" xfId="2500" xr:uid="{82AACC61-840E-4897-A30D-DE0DBAD2E526}"/>
    <cellStyle name="Normal 23 2 2" xfId="4356" xr:uid="{8A05C15B-BA3C-4EE2-9CEC-DDC3443D369F}"/>
    <cellStyle name="Normal 23 2 2 2" xfId="4751" xr:uid="{96F5B543-3FA4-4E40-9EB9-BAE2393998DE}"/>
    <cellStyle name="Normal 23 2 2 3" xfId="4693" xr:uid="{45E358B5-7484-4E2E-B79B-0EC1B25AB565}"/>
    <cellStyle name="Normal 23 2 2 4" xfId="4663" xr:uid="{C504D7B1-AF9B-4510-B963-C5A26171DF44}"/>
    <cellStyle name="Normal 23 2 3" xfId="4605" xr:uid="{B77E1343-329A-4DC7-A7F1-A5126DFA6249}"/>
    <cellStyle name="Normal 23 2 4" xfId="4712" xr:uid="{A0943637-62EB-4C42-956F-30521BE1A148}"/>
    <cellStyle name="Normal 23 3" xfId="4426" xr:uid="{117DE79A-FB5A-45E1-8291-09D172AC9878}"/>
    <cellStyle name="Normal 23 4" xfId="4355" xr:uid="{B2BC2E6C-69B8-4597-BD25-B853A267DC3F}"/>
    <cellStyle name="Normal 23 5" xfId="4572" xr:uid="{AA4ED39B-F185-4BCC-9183-599750FD351A}"/>
    <cellStyle name="Normal 23 6" xfId="4739" xr:uid="{809734B2-6B2A-40B0-961B-58B77B51C32B}"/>
    <cellStyle name="Normal 24" xfId="443" xr:uid="{210BE736-A0F5-4CB9-B101-AB754CB5CF62}"/>
    <cellStyle name="Normal 24 2" xfId="444" xr:uid="{F36F956F-EFB7-4A77-AD96-19872C807E58}"/>
    <cellStyle name="Normal 24 2 2" xfId="4428" xr:uid="{C5DF19F7-29A3-4403-A0FB-4C41AB0FC70A}"/>
    <cellStyle name="Normal 24 2 3" xfId="4358" xr:uid="{5F185057-0192-46D0-8349-D00C271B16A7}"/>
    <cellStyle name="Normal 24 2 4" xfId="4574" xr:uid="{9F909011-9AB4-4E0B-89CC-4FB36AE77F28}"/>
    <cellStyle name="Normal 24 2 5" xfId="4741" xr:uid="{18AC2643-AB42-4C71-BF8D-D872E15734EB}"/>
    <cellStyle name="Normal 24 3" xfId="4427" xr:uid="{DBE51528-D52C-44C1-B283-036FCCF3B12D}"/>
    <cellStyle name="Normal 24 4" xfId="4357" xr:uid="{1F688A33-1E26-4418-97DB-AD361B28CFA3}"/>
    <cellStyle name="Normal 24 5" xfId="4573" xr:uid="{88B1BFC0-9AE1-49CB-B06B-06B6E2C59878}"/>
    <cellStyle name="Normal 24 6" xfId="4740" xr:uid="{B8BB909F-1760-4FA1-9B33-C8D990549D34}"/>
    <cellStyle name="Normal 25" xfId="451" xr:uid="{9F8D481A-5685-466A-89EC-6A2E37339F7F}"/>
    <cellStyle name="Normal 25 2" xfId="4360" xr:uid="{FA7F04A8-1940-4433-90CB-C058A9DBC878}"/>
    <cellStyle name="Normal 25 2 2" xfId="5337" xr:uid="{F6C1AB83-B612-42CC-8526-9733D1252D86}"/>
    <cellStyle name="Normal 25 3" xfId="4429" xr:uid="{E7B55A46-8E3A-45B8-943B-0C1C15DA95A6}"/>
    <cellStyle name="Normal 25 4" xfId="4359" xr:uid="{D9467FA3-FD36-4DE1-AC63-9CA5A065595F}"/>
    <cellStyle name="Normal 25 5" xfId="4575" xr:uid="{6B3DEE7A-90EB-41F2-82FB-DA42E7E2DC12}"/>
    <cellStyle name="Normal 26" xfId="2498" xr:uid="{C4C39192-C3A8-42F8-AA9D-E55130913DE2}"/>
    <cellStyle name="Normal 26 2" xfId="2499" xr:uid="{530B61F5-E711-4EA7-91BB-3FF19BFF644F}"/>
    <cellStyle name="Normal 26 2 2" xfId="4362" xr:uid="{1EDB34F0-B135-465F-AF8F-69ED594007E4}"/>
    <cellStyle name="Normal 26 3" xfId="4361" xr:uid="{A0F2CAE5-71F3-4448-B310-4FF91F7FAA09}"/>
    <cellStyle name="Normal 26 3 2" xfId="4436" xr:uid="{35253BDE-0FD8-41BF-859D-56282209A72B}"/>
    <cellStyle name="Normal 27" xfId="2507" xr:uid="{C609D310-73D9-47C2-A69A-7F53858B3AD5}"/>
    <cellStyle name="Normal 27 2" xfId="4364" xr:uid="{D54106B7-5650-456B-857C-A6D11C7D8F32}"/>
    <cellStyle name="Normal 27 3" xfId="4363" xr:uid="{14C0BB85-137B-49D9-97FC-B750588EABFB}"/>
    <cellStyle name="Normal 27 4" xfId="4599" xr:uid="{4714D8CC-1BFB-4D2E-BBE4-4948C6CF93A9}"/>
    <cellStyle name="Normal 27 5" xfId="5320" xr:uid="{BCA369BF-55AF-44CA-A054-0B2F3501A9C8}"/>
    <cellStyle name="Normal 27 6" xfId="4589" xr:uid="{773A4202-0BF0-41F0-973A-C8A68000C792}"/>
    <cellStyle name="Normal 27 7" xfId="5332" xr:uid="{0D573BBE-6986-4948-8400-1589F0E85D63}"/>
    <cellStyle name="Normal 28" xfId="4365" xr:uid="{C4DC4D46-A4F9-4735-8C8C-F37C95701481}"/>
    <cellStyle name="Normal 28 2" xfId="4366" xr:uid="{14A4DFCD-6839-499F-ABD7-801C64B8535A}"/>
    <cellStyle name="Normal 28 3" xfId="4367" xr:uid="{271D4638-0538-4A0C-8F69-C6B04A729DFA}"/>
    <cellStyle name="Normal 29" xfId="4368" xr:uid="{D716B0EF-EBD7-458A-91FC-79C4FF80EE63}"/>
    <cellStyle name="Normal 29 2" xfId="4369" xr:uid="{0E277CBF-DF81-4065-84EF-1A460F890C01}"/>
    <cellStyle name="Normal 3" xfId="2" xr:uid="{665067A7-73F8-4B7E-BFD2-7BB3B9468366}"/>
    <cellStyle name="Normal 3 2" xfId="81" xr:uid="{7CF5DAE7-B99B-4FC6-BD7F-7B5D636721D3}"/>
    <cellStyle name="Normal 3 2 2" xfId="82" xr:uid="{927AE0C2-C9CD-462D-A376-0163E55A6F42}"/>
    <cellStyle name="Normal 3 2 2 2" xfId="288" xr:uid="{5D1E125D-EFDF-4D13-B88E-2F470697BB20}"/>
    <cellStyle name="Normal 3 2 2 2 2" xfId="4665" xr:uid="{8D68B7AA-6F03-4BAB-B804-57DA7D1C1F7C}"/>
    <cellStyle name="Normal 3 2 2 3" xfId="4556" xr:uid="{47A3D494-96C2-4126-B00E-E566A54BF9D1}"/>
    <cellStyle name="Normal 3 2 3" xfId="83" xr:uid="{5B04B994-2285-4357-A313-B9FA1A0B7C20}"/>
    <cellStyle name="Normal 3 2 4" xfId="289" xr:uid="{9140729E-8BEF-4A7E-9824-3B19E0DAC7BA}"/>
    <cellStyle name="Normal 3 2 4 2" xfId="4666" xr:uid="{2C61F5C6-4F5D-4B07-8259-D677052B1167}"/>
    <cellStyle name="Normal 3 2 5" xfId="2506" xr:uid="{EF62C88A-A8EA-464D-BB75-45DBC3482FB4}"/>
    <cellStyle name="Normal 3 2 5 2" xfId="4509" xr:uid="{397B1FAA-BD8B-4454-8EF3-1F40024D5FD3}"/>
    <cellStyle name="Normal 3 2 5 3" xfId="5304" xr:uid="{FD8A8B25-ABCC-4502-BB60-7888CF38850B}"/>
    <cellStyle name="Normal 3 3" xfId="84" xr:uid="{9053080F-3A55-4FE1-B80D-6C810EA91878}"/>
    <cellStyle name="Normal 3 3 2" xfId="290" xr:uid="{E9A470BD-1140-433A-B79F-811418F849D5}"/>
    <cellStyle name="Normal 3 3 2 2" xfId="4667" xr:uid="{CC19E618-D669-43FA-9E2B-59A9B15844F9}"/>
    <cellStyle name="Normal 3 3 3" xfId="4557" xr:uid="{40424826-B2E1-41A4-91CD-58323FE649E1}"/>
    <cellStyle name="Normal 3 4" xfId="85" xr:uid="{6C9CD15A-6535-44CD-B17E-8393BAF06BD2}"/>
    <cellStyle name="Normal 3 4 2" xfId="2502" xr:uid="{1C02CCCB-F4A3-4D70-B96D-E964503DB9E1}"/>
    <cellStyle name="Normal 3 4 2 2" xfId="4668" xr:uid="{63BBBA59-A752-4CE1-89EA-4371BB577B22}"/>
    <cellStyle name="Normal 3 5" xfId="2501" xr:uid="{4BD70C07-38C0-4DF0-A5E0-E8E33EEC6F71}"/>
    <cellStyle name="Normal 3 5 2" xfId="4669" xr:uid="{468E0CF7-1E6E-440D-AFAB-8400E4AA2939}"/>
    <cellStyle name="Normal 3 5 3" xfId="4745" xr:uid="{CC80248D-20F4-47AA-BC7C-65ED67BCD116}"/>
    <cellStyle name="Normal 3 5 4" xfId="4713" xr:uid="{B65B8CD0-9E17-46A1-80BB-A9631D14FAB2}"/>
    <cellStyle name="Normal 3 6" xfId="4664" xr:uid="{F5FDE3AA-E5A6-4357-95E4-444D37F19F42}"/>
    <cellStyle name="Normal 3 6 2" xfId="5336" xr:uid="{AD818C42-DE1A-4C8E-AD86-2CBB0AA122EE}"/>
    <cellStyle name="Normal 3 6 2 2" xfId="5333" xr:uid="{C0BE07C6-44E8-4096-931C-3EA74B9C20E4}"/>
    <cellStyle name="Normal 30" xfId="4370" xr:uid="{8B0ECC85-B974-4E5A-9D1C-347EA4B3C9B6}"/>
    <cellStyle name="Normal 30 2" xfId="4371" xr:uid="{EDF1870B-A8A9-4E3B-A36B-044CDA551B9A}"/>
    <cellStyle name="Normal 31" xfId="4372" xr:uid="{C10AC170-B626-4CAA-AAD3-B4D844512A82}"/>
    <cellStyle name="Normal 31 2" xfId="4373" xr:uid="{FE3CA2ED-85F8-410B-ABE7-AFE99AB5D6D5}"/>
    <cellStyle name="Normal 32" xfId="4374" xr:uid="{541E5D48-A15B-4B7F-AC39-E9A4CB43C4E9}"/>
    <cellStyle name="Normal 33" xfId="4375" xr:uid="{A3CCEE72-EF7B-48B4-9E73-015D87564FEB}"/>
    <cellStyle name="Normal 33 2" xfId="4376" xr:uid="{C7F41C6E-D347-4CDE-8A8E-B5791A771B50}"/>
    <cellStyle name="Normal 34" xfId="4377" xr:uid="{0678F64F-A9E1-4E37-BA05-8C5602838A23}"/>
    <cellStyle name="Normal 34 2" xfId="4378" xr:uid="{D0B013D5-88CA-4284-8718-A7917CE4D154}"/>
    <cellStyle name="Normal 35" xfId="4379" xr:uid="{85579740-846A-4592-AA3D-7F06F2B8E975}"/>
    <cellStyle name="Normal 35 2" xfId="4380" xr:uid="{8E802D41-DE98-46C9-84EF-82F0C51E6DE9}"/>
    <cellStyle name="Normal 36" xfId="4381" xr:uid="{EEC2748D-2740-48E4-B59B-12E97F49D10C}"/>
    <cellStyle name="Normal 36 2" xfId="4382" xr:uid="{98F21DC3-73D0-4668-B984-4B0205372531}"/>
    <cellStyle name="Normal 37" xfId="4383" xr:uid="{43B57F64-0D09-484A-9A7E-F704816A0024}"/>
    <cellStyle name="Normal 37 2" xfId="4384" xr:uid="{22886141-6FE9-45C8-9AC3-2D09F2D4BC6E}"/>
    <cellStyle name="Normal 38" xfId="4385" xr:uid="{121DC44A-4A56-4E4D-8257-0FEF69FB3A42}"/>
    <cellStyle name="Normal 38 2" xfId="4386" xr:uid="{14AC3D59-C5E8-4054-A5E6-EAA54A0166E4}"/>
    <cellStyle name="Normal 39" xfId="4387" xr:uid="{4544E8C7-447D-4FF1-BAB9-0C2C1367BF31}"/>
    <cellStyle name="Normal 39 2" xfId="4388" xr:uid="{15635D84-BFFF-4ADA-AFB6-DDB512419FBE}"/>
    <cellStyle name="Normal 39 2 2" xfId="4389" xr:uid="{14DA6765-F9C9-4564-9CC5-C3806BE58B10}"/>
    <cellStyle name="Normal 39 3" xfId="4390" xr:uid="{B3021FE1-7B01-4763-8D27-0E0E9B6BFE14}"/>
    <cellStyle name="Normal 4" xfId="86" xr:uid="{A5E1B799-0282-4EC1-A5DD-04D7FF19CF9A}"/>
    <cellStyle name="Normal 4 2" xfId="87" xr:uid="{3E100EBF-16FB-4200-ACFE-1FB9C3E0DE17}"/>
    <cellStyle name="Normal 4 2 2" xfId="88" xr:uid="{65C973A4-1527-489A-9508-DFB1818ECE13}"/>
    <cellStyle name="Normal 4 2 2 2" xfId="445" xr:uid="{EBC4F796-9F89-464B-95C5-721A6D969BE6}"/>
    <cellStyle name="Normal 4 2 2 3" xfId="2807" xr:uid="{3FF9F658-4254-4BF1-BE81-2BC42A31E24B}"/>
    <cellStyle name="Normal 4 2 2 4" xfId="2808" xr:uid="{11AE4937-0DEB-456C-B95B-BF702863F472}"/>
    <cellStyle name="Normal 4 2 2 4 2" xfId="2809" xr:uid="{4FCFC3A4-A896-4F33-8A92-00717F26B4CA}"/>
    <cellStyle name="Normal 4 2 2 4 3" xfId="2810" xr:uid="{4F7E0CB4-5456-4D30-8582-7F19B7089948}"/>
    <cellStyle name="Normal 4 2 2 4 3 2" xfId="2811" xr:uid="{5C7A271F-8521-41A3-8BD6-0F4D82D600E5}"/>
    <cellStyle name="Normal 4 2 2 4 3 3" xfId="4312" xr:uid="{AB62D23D-8C12-4644-934D-95E8AEDD1395}"/>
    <cellStyle name="Normal 4 2 3" xfId="2493" xr:uid="{6A41E453-5ADC-46A8-B6BA-053BD06A71E2}"/>
    <cellStyle name="Normal 4 2 3 2" xfId="2504" xr:uid="{BFB72CB4-C3DF-4F7F-9587-456BAA1A523A}"/>
    <cellStyle name="Normal 4 2 3 2 2" xfId="4462" xr:uid="{32529C0E-F8C4-4692-A015-7172A8984AB8}"/>
    <cellStyle name="Normal 4 2 3 3" xfId="4463" xr:uid="{AFF4A032-69DC-450A-9323-E776CF612EB2}"/>
    <cellStyle name="Normal 4 2 3 3 2" xfId="4464" xr:uid="{CC596828-42E9-4F8C-9992-1CF4A7CDBE0B}"/>
    <cellStyle name="Normal 4 2 3 4" xfId="4465" xr:uid="{DA8FCEE7-E725-4BEA-AEF5-A541F0D2DA20}"/>
    <cellStyle name="Normal 4 2 3 5" xfId="4466" xr:uid="{402AE355-D0D1-420D-A5D2-6D3100EA72E3}"/>
    <cellStyle name="Normal 4 2 4" xfId="2494" xr:uid="{1B6AFD5C-3263-4D8B-ACF0-4C9A2CE26DA4}"/>
    <cellStyle name="Normal 4 2 4 2" xfId="4392" xr:uid="{8DA50A82-4F90-4C68-B52F-3BE9CF908543}"/>
    <cellStyle name="Normal 4 2 4 2 2" xfId="4467" xr:uid="{421D4F69-9B6B-4510-B352-DC78A9E36B82}"/>
    <cellStyle name="Normal 4 2 4 2 3" xfId="4694" xr:uid="{A45C45C1-AF04-44F2-A373-D3C3C691B5E6}"/>
    <cellStyle name="Normal 4 2 4 2 4" xfId="4613" xr:uid="{97A480C3-E1F2-490F-8AE3-253A8EF92216}"/>
    <cellStyle name="Normal 4 2 4 3" xfId="4576" xr:uid="{1DA9D1DE-E895-4F8D-B9AB-DDC85F4D2B8D}"/>
    <cellStyle name="Normal 4 2 4 4" xfId="4714" xr:uid="{7A9F09AD-EC26-4F57-A282-F60BD7ECF1AC}"/>
    <cellStyle name="Normal 4 2 5" xfId="1168" xr:uid="{1AB2E796-8073-4015-974B-C68152E6C0F9}"/>
    <cellStyle name="Normal 4 2 6" xfId="4558" xr:uid="{86DD9055-BBF7-4128-BDD9-EA235CA76960}"/>
    <cellStyle name="Normal 4 2 7" xfId="5341" xr:uid="{052CC934-4F89-4AF4-A2C5-9AD7F535F8B3}"/>
    <cellStyle name="Normal 4 3" xfId="528" xr:uid="{0F211BAB-1E8D-4AD5-BE57-DC74F7EFDEFF}"/>
    <cellStyle name="Normal 4 3 2" xfId="1170" xr:uid="{39E31748-E3BA-46BD-8B07-E8EEBD96399F}"/>
    <cellStyle name="Normal 4 3 2 2" xfId="1171" xr:uid="{60498B49-CBAB-492A-95F4-C2E315717FDD}"/>
    <cellStyle name="Normal 4 3 2 3" xfId="1172" xr:uid="{0B1CDCCC-7352-41C9-9022-EE340601BEC2}"/>
    <cellStyle name="Normal 4 3 3" xfId="1169" xr:uid="{DFBF066A-B055-4E19-9212-71DD53756AB6}"/>
    <cellStyle name="Normal 4 3 3 2" xfId="4434" xr:uid="{9434A132-8322-4BF1-9CA0-43CFF1C5C00C}"/>
    <cellStyle name="Normal 4 3 4" xfId="2812" xr:uid="{019863FF-4035-452E-8766-195E65825A72}"/>
    <cellStyle name="Normal 4 3 5" xfId="2813" xr:uid="{D495C4CE-BBFF-40E3-92E2-386BC8B9DC6D}"/>
    <cellStyle name="Normal 4 3 5 2" xfId="2814" xr:uid="{1F4118F0-3D0B-46F7-A057-F0F9E63EB9D3}"/>
    <cellStyle name="Normal 4 3 5 3" xfId="2815" xr:uid="{AB4DD219-D874-4609-9C15-661C5234AA68}"/>
    <cellStyle name="Normal 4 3 5 3 2" xfId="2816" xr:uid="{81041F75-CF91-48CE-9998-6831D3E1CCF4}"/>
    <cellStyle name="Normal 4 3 5 3 3" xfId="4311" xr:uid="{7DD3CC28-2AE4-42F5-872A-EA81614B3A36}"/>
    <cellStyle name="Normal 4 3 6" xfId="4314" xr:uid="{DBA81C13-9E7A-430D-809C-EC148A5E977B}"/>
    <cellStyle name="Normal 4 4" xfId="453" xr:uid="{F54BE2D6-48A2-4E4C-BCFE-550D15F7EDB8}"/>
    <cellStyle name="Normal 4 4 2" xfId="2495" xr:uid="{A83D8F0A-1DE4-42FB-8B68-9CC0CF59B24C}"/>
    <cellStyle name="Normal 4 4 2 2" xfId="5339" xr:uid="{457FF198-9F9D-4209-B963-A01819A7ACC2}"/>
    <cellStyle name="Normal 4 4 3" xfId="2503" xr:uid="{8A24C636-DC36-4FE5-BACD-FD05CC0450E1}"/>
    <cellStyle name="Normal 4 4 3 2" xfId="4317" xr:uid="{25895647-A7DA-427C-958D-F74559E3A838}"/>
    <cellStyle name="Normal 4 4 3 3" xfId="4316" xr:uid="{75FEFAEF-D33B-40F4-A1A0-F566091D05E7}"/>
    <cellStyle name="Normal 4 4 4" xfId="4747" xr:uid="{DFFE5722-521C-47BF-834B-4149C635A53C}"/>
    <cellStyle name="Normal 4 5" xfId="2496" xr:uid="{204A75AB-EDBE-4151-822F-C29F1FDE3396}"/>
    <cellStyle name="Normal 4 5 2" xfId="4391" xr:uid="{8C08D3EB-2887-433E-B98B-96F4E7DEF80D}"/>
    <cellStyle name="Normal 4 6" xfId="2497" xr:uid="{78A87336-E0F1-4957-9A48-0EFB4785B028}"/>
    <cellStyle name="Normal 4 7" xfId="900" xr:uid="{CF511550-14EA-4E42-A3FF-479DCA1E83A0}"/>
    <cellStyle name="Normal 4 8" xfId="5340" xr:uid="{8485A412-4DC0-42BE-A06F-4C4F007CD4F2}"/>
    <cellStyle name="Normal 40" xfId="4393" xr:uid="{87211A4F-34BC-4A92-ABC2-6087EF9C1D0B}"/>
    <cellStyle name="Normal 40 2" xfId="4394" xr:uid="{4F2B091A-C24B-4CD8-8342-203FB448E3E5}"/>
    <cellStyle name="Normal 40 2 2" xfId="4395" xr:uid="{50B3D988-94FF-453D-88FC-BD2C07B01658}"/>
    <cellStyle name="Normal 40 3" xfId="4396" xr:uid="{81BFA2B0-58C8-4C30-AC1D-22672D176B27}"/>
    <cellStyle name="Normal 41" xfId="4397" xr:uid="{06BD0797-964D-4099-AA81-D92CB52A2B0F}"/>
    <cellStyle name="Normal 41 2" xfId="4398" xr:uid="{779FEC64-E24B-409D-A418-E6DC7C72AF20}"/>
    <cellStyle name="Normal 42" xfId="4399" xr:uid="{E72687D1-E10C-452D-8915-5022338B2D7F}"/>
    <cellStyle name="Normal 42 2" xfId="4400" xr:uid="{31D08445-A5F8-4815-A1A2-D48C76B3E9F8}"/>
    <cellStyle name="Normal 43" xfId="4401" xr:uid="{DA23333B-928F-4AD0-A61A-83BCB945A23B}"/>
    <cellStyle name="Normal 43 2" xfId="4402" xr:uid="{2000E506-53DD-4529-81EE-71044FB07F99}"/>
    <cellStyle name="Normal 44" xfId="4412" xr:uid="{BFE675CC-A822-47F4-B95A-92B29538C0C3}"/>
    <cellStyle name="Normal 44 2" xfId="4413" xr:uid="{A3D72F75-150E-4111-8731-B89E8C89F74E}"/>
    <cellStyle name="Normal 45" xfId="4674" xr:uid="{5194E335-2AEC-42CF-AE83-2E75A3035F6F}"/>
    <cellStyle name="Normal 45 2" xfId="5324" xr:uid="{66F15A7C-0697-4823-87DF-B5ACF9D9AA65}"/>
    <cellStyle name="Normal 45 3" xfId="5323" xr:uid="{7EBB0C97-F261-487C-A6F8-39C09E032252}"/>
    <cellStyle name="Normal 5" xfId="89" xr:uid="{FBBA8E1C-A4FF-4665-A7AB-F9D859F45B85}"/>
    <cellStyle name="Normal 5 10" xfId="291" xr:uid="{4CE320D5-C335-4527-9B7F-D36E8740F197}"/>
    <cellStyle name="Normal 5 10 2" xfId="529" xr:uid="{B66903E3-8226-4DC3-96D3-7BED7A9E314C}"/>
    <cellStyle name="Normal 5 10 2 2" xfId="1173" xr:uid="{6DB11749-21CF-442D-806F-F1F3A31E3952}"/>
    <cellStyle name="Normal 5 10 2 3" xfId="2817" xr:uid="{A4A811D4-6FA3-4939-8564-0A3C99222D4A}"/>
    <cellStyle name="Normal 5 10 2 4" xfId="2818" xr:uid="{290ED5A0-D93C-424E-A0F9-FF7DB33A1C25}"/>
    <cellStyle name="Normal 5 10 3" xfId="1174" xr:uid="{46EA3146-8FEE-4A4D-8824-C9BF9DE573D2}"/>
    <cellStyle name="Normal 5 10 3 2" xfId="2819" xr:uid="{B7E9BF61-02F7-425E-BE0B-82A4F83A9A50}"/>
    <cellStyle name="Normal 5 10 3 3" xfId="2820" xr:uid="{D8C6713D-D9A1-4B59-B1E8-E88AF5A9819A}"/>
    <cellStyle name="Normal 5 10 3 4" xfId="2821" xr:uid="{7FC6CFA7-8D7D-4C8D-AEC8-A62EC7E56FDE}"/>
    <cellStyle name="Normal 5 10 4" xfId="2822" xr:uid="{F937F9F6-6653-4824-A372-3E121F370705}"/>
    <cellStyle name="Normal 5 10 5" xfId="2823" xr:uid="{A3002F56-1247-42F5-9C35-2917B44DFA6B}"/>
    <cellStyle name="Normal 5 10 6" xfId="2824" xr:uid="{5289A7EE-C954-42F7-A7B6-C30A9C5AD704}"/>
    <cellStyle name="Normal 5 11" xfId="292" xr:uid="{E10B5499-2F2B-4A86-A8BC-9EAF90B08A39}"/>
    <cellStyle name="Normal 5 11 2" xfId="1175" xr:uid="{CDED2E71-E3C6-4B33-A21F-2E8BBEA10297}"/>
    <cellStyle name="Normal 5 11 2 2" xfId="2825" xr:uid="{9A3D74E0-F115-4833-940E-894B88E4F8AE}"/>
    <cellStyle name="Normal 5 11 2 2 2" xfId="4403" xr:uid="{A08D5359-35E5-4A26-9409-8B593EB68C73}"/>
    <cellStyle name="Normal 5 11 2 2 3" xfId="4681" xr:uid="{1A3BA395-3D38-43C3-B589-7209A7E1AD82}"/>
    <cellStyle name="Normal 5 11 2 3" xfId="2826" xr:uid="{F276E9CE-02E6-4901-BE88-C29CA6829139}"/>
    <cellStyle name="Normal 5 11 2 4" xfId="2827" xr:uid="{BD7E2C78-40A0-4BEA-988E-572E3C142688}"/>
    <cellStyle name="Normal 5 11 3" xfId="2828" xr:uid="{106F271A-7CED-4719-B6D6-D301398E3514}"/>
    <cellStyle name="Normal 5 11 4" xfId="2829" xr:uid="{DD268CFD-25F5-4D75-888C-90ADA6E4E883}"/>
    <cellStyle name="Normal 5 11 4 2" xfId="4577" xr:uid="{49407E84-142B-4FB8-BD76-FED4841FD995}"/>
    <cellStyle name="Normal 5 11 4 3" xfId="4682" xr:uid="{8721386C-0C51-41C3-A495-439AA072DF5E}"/>
    <cellStyle name="Normal 5 11 4 4" xfId="4606" xr:uid="{AD67552C-0869-4638-9D35-814AE99868DE}"/>
    <cellStyle name="Normal 5 11 5" xfId="2830" xr:uid="{7028DB20-5016-4EBA-A3D6-B10080E16A31}"/>
    <cellStyle name="Normal 5 12" xfId="1176" xr:uid="{6283A854-10EA-488C-AC32-6FCF3ABFCFA6}"/>
    <cellStyle name="Normal 5 12 2" xfId="2831" xr:uid="{AA346AAF-3693-4631-BD36-F6D82799ED35}"/>
    <cellStyle name="Normal 5 12 3" xfId="2832" xr:uid="{4D8562DB-FDE0-451C-8907-52BC64E2D5A4}"/>
    <cellStyle name="Normal 5 12 4" xfId="2833" xr:uid="{3430AF4D-B48A-4B19-B402-4567EB6A2354}"/>
    <cellStyle name="Normal 5 13" xfId="901" xr:uid="{FF227105-A1C9-4645-A5FA-7770CB0B4D5B}"/>
    <cellStyle name="Normal 5 13 2" xfId="2834" xr:uid="{925724C0-15E6-4B72-8090-B6EAA34D3605}"/>
    <cellStyle name="Normal 5 13 3" xfId="2835" xr:uid="{09C7D49F-A03E-4EB3-9E35-0BD0BDD0BDBD}"/>
    <cellStyle name="Normal 5 13 4" xfId="2836" xr:uid="{96EAE39C-61E5-4FF4-94D1-9756D0CB6C2E}"/>
    <cellStyle name="Normal 5 14" xfId="2837" xr:uid="{079CAB7E-2153-45D3-A05D-4079AD6E4031}"/>
    <cellStyle name="Normal 5 14 2" xfId="2838" xr:uid="{CC49F949-002E-4012-AA8D-440D56899E46}"/>
    <cellStyle name="Normal 5 15" xfId="2839" xr:uid="{C3EF4706-1680-4A33-A1E2-18DBD0BF3A40}"/>
    <cellStyle name="Normal 5 16" xfId="2840" xr:uid="{E48BA280-809A-4B3B-B28E-F2208142B613}"/>
    <cellStyle name="Normal 5 17" xfId="2841" xr:uid="{28DCE395-63A8-460D-84B9-3F8777ADC366}"/>
    <cellStyle name="Normal 5 2" xfId="90" xr:uid="{C107AB86-3948-42A5-AF67-79CFC91598A3}"/>
    <cellStyle name="Normal 5 2 2" xfId="187" xr:uid="{39B48723-75DD-47F5-829C-39BF1166C41F}"/>
    <cellStyle name="Normal 5 2 2 2" xfId="188" xr:uid="{3C2710DC-44CF-4831-AAE8-47E43E4ABDDE}"/>
    <cellStyle name="Normal 5 2 2 2 2" xfId="189" xr:uid="{B4F5EE27-8E17-4658-A509-F703F9085E50}"/>
    <cellStyle name="Normal 5 2 2 2 2 2" xfId="190" xr:uid="{E681009C-873D-46DD-804E-9CE81979030C}"/>
    <cellStyle name="Normal 5 2 2 2 3" xfId="191" xr:uid="{A3A662A8-6B86-4F37-9E8D-8B904EF6BC3B}"/>
    <cellStyle name="Normal 5 2 2 2 4" xfId="4670" xr:uid="{DD2DFE6E-464D-49C2-BA6A-685FB3C7F2AD}"/>
    <cellStyle name="Normal 5 2 2 2 5" xfId="5300" xr:uid="{D84F6952-1C6D-4AD0-B6DD-D4A4E7E0F8CD}"/>
    <cellStyle name="Normal 5 2 2 3" xfId="192" xr:uid="{62E9D296-A44E-4CF9-9FE0-38DB5674BEB0}"/>
    <cellStyle name="Normal 5 2 2 3 2" xfId="193" xr:uid="{C4166AAD-2932-4134-9668-760D178DADFE}"/>
    <cellStyle name="Normal 5 2 2 4" xfId="194" xr:uid="{31246C62-F5D1-4895-80BE-9EFACBDC9B8B}"/>
    <cellStyle name="Normal 5 2 2 5" xfId="293" xr:uid="{E954A390-7BF1-407A-9ADF-3EE29AC4BCC3}"/>
    <cellStyle name="Normal 5 2 2 6" xfId="4596" xr:uid="{CE99F6D7-BE09-48D0-8C7A-F3FBDB3921E1}"/>
    <cellStyle name="Normal 5 2 2 7" xfId="5329" xr:uid="{B7399AEA-51F9-4348-8A6C-44F7B3D31063}"/>
    <cellStyle name="Normal 5 2 3" xfId="195" xr:uid="{BF2ADBFF-BD76-4C5F-925D-FCD834F80DA9}"/>
    <cellStyle name="Normal 5 2 3 2" xfId="196" xr:uid="{62FFDAF8-ADAF-4DFF-8F12-8980AC63987B}"/>
    <cellStyle name="Normal 5 2 3 2 2" xfId="197" xr:uid="{3B639EB5-2EAB-413E-B06F-F063398EE849}"/>
    <cellStyle name="Normal 5 2 3 2 3" xfId="4559" xr:uid="{0A8D2053-F652-44BE-9CD6-D77A5CECA48C}"/>
    <cellStyle name="Normal 5 2 3 2 4" xfId="5301" xr:uid="{3377E6CD-4895-4F52-BF1D-1E9C807AC436}"/>
    <cellStyle name="Normal 5 2 3 3" xfId="198" xr:uid="{8510CCB1-0B7E-4748-A84F-6E8F26194D81}"/>
    <cellStyle name="Normal 5 2 3 3 2" xfId="4742" xr:uid="{3B0553C3-6F76-4B8B-A29D-BDB5F9A88FCA}"/>
    <cellStyle name="Normal 5 2 3 4" xfId="4404" xr:uid="{9B8FC4DD-D579-4A55-8642-2803E3DEA002}"/>
    <cellStyle name="Normal 5 2 3 4 2" xfId="4715" xr:uid="{45BB8FD4-EA1F-4E81-86A9-30D30B577410}"/>
    <cellStyle name="Normal 5 2 3 5" xfId="4597" xr:uid="{AA84F7BD-5138-4AAB-9704-F9B28357653C}"/>
    <cellStyle name="Normal 5 2 3 6" xfId="5321" xr:uid="{C7247C9A-86EF-430E-AF30-93CF52A348E5}"/>
    <cellStyle name="Normal 5 2 3 7" xfId="5330" xr:uid="{96F0D95E-29D8-497B-859B-B16867656693}"/>
    <cellStyle name="Normal 5 2 4" xfId="199" xr:uid="{8090E400-E89B-40C3-B159-390A92F62C42}"/>
    <cellStyle name="Normal 5 2 4 2" xfId="200" xr:uid="{0DBFCFE7-1347-48CB-9E01-A3A84072A308}"/>
    <cellStyle name="Normal 5 2 5" xfId="201" xr:uid="{4C61FCFE-FBFE-4632-997D-D90A6B430E5F}"/>
    <cellStyle name="Normal 5 2 6" xfId="186" xr:uid="{6044EB58-9857-481F-9307-D1392672FE18}"/>
    <cellStyle name="Normal 5 3" xfId="91" xr:uid="{55EAB473-D853-4638-AC56-C6D53EB381A1}"/>
    <cellStyle name="Normal 5 3 2" xfId="4406" xr:uid="{D536A36E-6508-4302-BDB7-8748DA104E96}"/>
    <cellStyle name="Normal 5 3 3" xfId="4405" xr:uid="{7BB032FD-BF1C-4CC5-B2FB-61848EDA3D58}"/>
    <cellStyle name="Normal 5 4" xfId="92" xr:uid="{A85187B2-F53E-48AF-ADF1-3714CDC03AB0}"/>
    <cellStyle name="Normal 5 4 10" xfId="2842" xr:uid="{37CA840F-E1CB-455B-804E-2C02508515C4}"/>
    <cellStyle name="Normal 5 4 11" xfId="2843" xr:uid="{496AFFA4-5277-4541-9C42-49A7896257F8}"/>
    <cellStyle name="Normal 5 4 2" xfId="93" xr:uid="{744B46DF-087B-4963-B9C2-DA4250800B7F}"/>
    <cellStyle name="Normal 5 4 2 2" xfId="94" xr:uid="{E39B2C33-343A-42BE-A99E-465715DC11F8}"/>
    <cellStyle name="Normal 5 4 2 2 2" xfId="294" xr:uid="{DC75D0A4-4760-4064-B0B6-503249A3132F}"/>
    <cellStyle name="Normal 5 4 2 2 2 2" xfId="530" xr:uid="{166F0968-BAA9-42AA-8491-E7B965AB3E2A}"/>
    <cellStyle name="Normal 5 4 2 2 2 2 2" xfId="531" xr:uid="{56CF5BA5-3CDA-4816-A2DC-91FBA25366DB}"/>
    <cellStyle name="Normal 5 4 2 2 2 2 2 2" xfId="1177" xr:uid="{41C9953C-330A-4801-8875-0025120C4CA0}"/>
    <cellStyle name="Normal 5 4 2 2 2 2 2 2 2" xfId="1178" xr:uid="{179A9508-BEDD-4CDC-8BD3-FB8148E255A2}"/>
    <cellStyle name="Normal 5 4 2 2 2 2 2 3" xfId="1179" xr:uid="{46B90F62-322B-4749-9B0F-3A406FCC4291}"/>
    <cellStyle name="Normal 5 4 2 2 2 2 3" xfId="1180" xr:uid="{518408BE-6D70-42B1-933D-9D89A8D75B91}"/>
    <cellStyle name="Normal 5 4 2 2 2 2 3 2" xfId="1181" xr:uid="{26BC3038-C9B8-4A9A-9E62-610CADF71BB2}"/>
    <cellStyle name="Normal 5 4 2 2 2 2 4" xfId="1182" xr:uid="{E00720A3-8C94-4574-9B34-F2E10C5EAFB8}"/>
    <cellStyle name="Normal 5 4 2 2 2 3" xfId="532" xr:uid="{B5962720-888C-4E01-98FC-A3960F9C6B20}"/>
    <cellStyle name="Normal 5 4 2 2 2 3 2" xfId="1183" xr:uid="{D2C89EE7-8B5B-4004-98DA-D493D7CD1A28}"/>
    <cellStyle name="Normal 5 4 2 2 2 3 2 2" xfId="1184" xr:uid="{E92586A4-CCBA-4E17-AA49-40CCB05099C3}"/>
    <cellStyle name="Normal 5 4 2 2 2 3 3" xfId="1185" xr:uid="{B9CED99A-0DC4-42B7-ADB7-38A69F6750FD}"/>
    <cellStyle name="Normal 5 4 2 2 2 3 4" xfId="2844" xr:uid="{4973FC90-C747-45AD-AEAE-28373314D675}"/>
    <cellStyle name="Normal 5 4 2 2 2 4" xfId="1186" xr:uid="{CC479FFB-4E20-46E3-A209-2721FF084D28}"/>
    <cellStyle name="Normal 5 4 2 2 2 4 2" xfId="1187" xr:uid="{FBDD2F13-A079-4D50-BB4D-BD2D51766CE2}"/>
    <cellStyle name="Normal 5 4 2 2 2 5" xfId="1188" xr:uid="{DD582FE4-2FA9-401A-814D-159FC9A6541A}"/>
    <cellStyle name="Normal 5 4 2 2 2 6" xfId="2845" xr:uid="{CFD55918-1D67-49D9-AA9D-05B3CBD2F52B}"/>
    <cellStyle name="Normal 5 4 2 2 3" xfId="295" xr:uid="{104F3EC3-A491-419A-A64A-4C82AC154191}"/>
    <cellStyle name="Normal 5 4 2 2 3 2" xfId="533" xr:uid="{A110869D-12F7-4B07-9B66-813D249568EF}"/>
    <cellStyle name="Normal 5 4 2 2 3 2 2" xfId="534" xr:uid="{E5A956FD-41C7-4E69-B80C-EA15FA76B94F}"/>
    <cellStyle name="Normal 5 4 2 2 3 2 2 2" xfId="1189" xr:uid="{074C9C74-A36C-4AFB-B339-C11C5BC1FA90}"/>
    <cellStyle name="Normal 5 4 2 2 3 2 2 2 2" xfId="1190" xr:uid="{9538D1F2-0224-4AC3-A716-79245734F03C}"/>
    <cellStyle name="Normal 5 4 2 2 3 2 2 3" xfId="1191" xr:uid="{CE2B5B67-752B-4967-B2C1-9F03EEDA7C8A}"/>
    <cellStyle name="Normal 5 4 2 2 3 2 3" xfId="1192" xr:uid="{A7219F50-1C6B-46F7-A1A1-96BCFA4515F9}"/>
    <cellStyle name="Normal 5 4 2 2 3 2 3 2" xfId="1193" xr:uid="{9B58B3E7-BFDD-4549-A00E-D89F890621D3}"/>
    <cellStyle name="Normal 5 4 2 2 3 2 4" xfId="1194" xr:uid="{A3974F31-0909-4483-BD06-ABC2462B66E9}"/>
    <cellStyle name="Normal 5 4 2 2 3 3" xfId="535" xr:uid="{0E3C5A5E-DC69-4C66-B9F1-FF8492F4ED66}"/>
    <cellStyle name="Normal 5 4 2 2 3 3 2" xfId="1195" xr:uid="{D347354C-015A-4499-A509-434A00E1FC65}"/>
    <cellStyle name="Normal 5 4 2 2 3 3 2 2" xfId="1196" xr:uid="{D405AA2E-97FA-4E7E-A5F0-76F610ED120C}"/>
    <cellStyle name="Normal 5 4 2 2 3 3 3" xfId="1197" xr:uid="{8041A402-09E1-4D7A-97BC-5D8DDE908CFA}"/>
    <cellStyle name="Normal 5 4 2 2 3 4" xfId="1198" xr:uid="{22445C6B-16CD-477D-AD27-F75EDEE360EE}"/>
    <cellStyle name="Normal 5 4 2 2 3 4 2" xfId="1199" xr:uid="{EEE635CB-4D3B-4DE0-992D-C68FEBEFAC68}"/>
    <cellStyle name="Normal 5 4 2 2 3 5" xfId="1200" xr:uid="{BD1567B9-88F5-4904-BE7C-ABD6FD0A93C5}"/>
    <cellStyle name="Normal 5 4 2 2 4" xfId="536" xr:uid="{7CF39823-E78D-437E-B909-E365B49362FF}"/>
    <cellStyle name="Normal 5 4 2 2 4 2" xfId="537" xr:uid="{ECE3F5DD-BB69-4CB3-B5EF-1014CAE1A4DB}"/>
    <cellStyle name="Normal 5 4 2 2 4 2 2" xfId="1201" xr:uid="{337567BB-CF71-4A01-A648-3DD2472EB2DE}"/>
    <cellStyle name="Normal 5 4 2 2 4 2 2 2" xfId="1202" xr:uid="{07EC8FC3-E487-4367-AF73-8DEF59115B1D}"/>
    <cellStyle name="Normal 5 4 2 2 4 2 3" xfId="1203" xr:uid="{8AC29DED-1BFC-458F-A43E-C33F1AB913E8}"/>
    <cellStyle name="Normal 5 4 2 2 4 3" xfId="1204" xr:uid="{AC24B680-79F2-4AB4-9F4A-1814C67B55E2}"/>
    <cellStyle name="Normal 5 4 2 2 4 3 2" xfId="1205" xr:uid="{8FF7C06C-B45C-44C6-B3A2-17890F49C7CA}"/>
    <cellStyle name="Normal 5 4 2 2 4 4" xfId="1206" xr:uid="{8D958129-1AB1-4BAE-A72F-E2D7805D991C}"/>
    <cellStyle name="Normal 5 4 2 2 5" xfId="538" xr:uid="{91238A0E-DC2A-415A-8873-22E63234FB6E}"/>
    <cellStyle name="Normal 5 4 2 2 5 2" xfId="1207" xr:uid="{6F30A2B3-E767-4DE6-8587-E6EDD9BCD545}"/>
    <cellStyle name="Normal 5 4 2 2 5 2 2" xfId="1208" xr:uid="{876F223B-F4F7-4FBA-B2FD-16BB80B30EAD}"/>
    <cellStyle name="Normal 5 4 2 2 5 3" xfId="1209" xr:uid="{168C51F6-03A0-49A0-B3D5-6353D1A9F1DD}"/>
    <cellStyle name="Normal 5 4 2 2 5 4" xfId="2846" xr:uid="{F0C60F44-EA55-4C76-B84B-4AD8B7DBF900}"/>
    <cellStyle name="Normal 5 4 2 2 6" xfId="1210" xr:uid="{05D0396D-20B1-4355-8E2D-B45297045373}"/>
    <cellStyle name="Normal 5 4 2 2 6 2" xfId="1211" xr:uid="{022B306C-10CB-4EC5-961A-8B0DDBF8F4CE}"/>
    <cellStyle name="Normal 5 4 2 2 7" xfId="1212" xr:uid="{EBC4C47C-2660-47E4-AAB3-BCC2EE50C5B4}"/>
    <cellStyle name="Normal 5 4 2 2 8" xfId="2847" xr:uid="{5463F304-6A9B-4804-889B-20BB096E8E93}"/>
    <cellStyle name="Normal 5 4 2 3" xfId="296" xr:uid="{5CF4F74E-2541-4844-9837-4B61F95B41EE}"/>
    <cellStyle name="Normal 5 4 2 3 2" xfId="539" xr:uid="{E0B3DFC8-1D16-4320-BCAB-CEEEE53BB055}"/>
    <cellStyle name="Normal 5 4 2 3 2 2" xfId="540" xr:uid="{0C491A28-3BFE-42F2-9158-A9FEB7491E05}"/>
    <cellStyle name="Normal 5 4 2 3 2 2 2" xfId="1213" xr:uid="{BF03879E-8F96-4E19-8EE3-563D8E9CF4E5}"/>
    <cellStyle name="Normal 5 4 2 3 2 2 2 2" xfId="1214" xr:uid="{094C2966-5F61-457C-AD12-9438A9BEB8B7}"/>
    <cellStyle name="Normal 5 4 2 3 2 2 3" xfId="1215" xr:uid="{BAECDBB1-A05D-4838-A022-CDD3DE371104}"/>
    <cellStyle name="Normal 5 4 2 3 2 3" xfId="1216" xr:uid="{3E9B7ADB-CA20-453F-88E0-6B63E1774EC6}"/>
    <cellStyle name="Normal 5 4 2 3 2 3 2" xfId="1217" xr:uid="{03E3D2E6-E43B-44F9-9831-21596791D506}"/>
    <cellStyle name="Normal 5 4 2 3 2 4" xfId="1218" xr:uid="{12F57DCE-3523-4ED0-B939-5C3FF68867C8}"/>
    <cellStyle name="Normal 5 4 2 3 3" xfId="541" xr:uid="{B624724B-666E-4FE4-9F7C-CE67292DABD1}"/>
    <cellStyle name="Normal 5 4 2 3 3 2" xfId="1219" xr:uid="{6D05ABB2-A9DC-4E90-A614-99921C0BF6CA}"/>
    <cellStyle name="Normal 5 4 2 3 3 2 2" xfId="1220" xr:uid="{B1551C3B-4366-4728-BAFA-EA681F7870EB}"/>
    <cellStyle name="Normal 5 4 2 3 3 3" xfId="1221" xr:uid="{1E14B9CF-D3EA-4D35-9A31-8CD36E4D9C34}"/>
    <cellStyle name="Normal 5 4 2 3 3 4" xfId="2848" xr:uid="{3F987B40-1C43-48E8-A6AE-C3024FFF1535}"/>
    <cellStyle name="Normal 5 4 2 3 4" xfId="1222" xr:uid="{C53BBB4D-0377-412F-9B52-83B280EBCBEB}"/>
    <cellStyle name="Normal 5 4 2 3 4 2" xfId="1223" xr:uid="{15E776D5-94A8-499B-B2D1-059AE363C9E0}"/>
    <cellStyle name="Normal 5 4 2 3 5" xfId="1224" xr:uid="{53696D0C-D161-4963-A575-1C53AD07BFC6}"/>
    <cellStyle name="Normal 5 4 2 3 6" xfId="2849" xr:uid="{2EBD413E-6209-49F8-884B-7DD2B0F9D1B8}"/>
    <cellStyle name="Normal 5 4 2 4" xfId="297" xr:uid="{C1D572A1-1CE4-4E59-95BE-557A8B011718}"/>
    <cellStyle name="Normal 5 4 2 4 2" xfId="542" xr:uid="{CD483F76-CDC0-46BF-BA7C-A8E2BB2C6C0D}"/>
    <cellStyle name="Normal 5 4 2 4 2 2" xfId="543" xr:uid="{5F0F90F9-6CDA-4A4D-8E7E-A146C1F1C1F1}"/>
    <cellStyle name="Normal 5 4 2 4 2 2 2" xfId="1225" xr:uid="{CAD53D8D-5F32-4BEC-9982-12ECCB5FA835}"/>
    <cellStyle name="Normal 5 4 2 4 2 2 2 2" xfId="1226" xr:uid="{B22C3E76-2C94-4A3E-8653-668AC0C9A297}"/>
    <cellStyle name="Normal 5 4 2 4 2 2 3" xfId="1227" xr:uid="{367098DD-3977-4830-B34B-5ED92620DDFE}"/>
    <cellStyle name="Normal 5 4 2 4 2 3" xfId="1228" xr:uid="{2B8BA9FE-5E06-468C-B3B1-3BE0ACFF4707}"/>
    <cellStyle name="Normal 5 4 2 4 2 3 2" xfId="1229" xr:uid="{69E4AE80-DFAD-4CC6-8088-86FFACD0544E}"/>
    <cellStyle name="Normal 5 4 2 4 2 4" xfId="1230" xr:uid="{0D941AA6-71F1-47BF-9F2C-4ADCD7CAFA2F}"/>
    <cellStyle name="Normal 5 4 2 4 3" xfId="544" xr:uid="{A4EE5E62-0FE2-466B-B7D4-25B5E48E8E6C}"/>
    <cellStyle name="Normal 5 4 2 4 3 2" xfId="1231" xr:uid="{42A60921-DE05-41FE-8EB8-376BB841B161}"/>
    <cellStyle name="Normal 5 4 2 4 3 2 2" xfId="1232" xr:uid="{08DF687F-ACC3-41FE-8225-A0BE1AD7F13B}"/>
    <cellStyle name="Normal 5 4 2 4 3 3" xfId="1233" xr:uid="{CA7B05ED-DFF7-4D54-AFCD-1A11337D29D6}"/>
    <cellStyle name="Normal 5 4 2 4 4" xfId="1234" xr:uid="{BFDA3CD7-E1FF-402F-BB4F-C1633CB5E5FA}"/>
    <cellStyle name="Normal 5 4 2 4 4 2" xfId="1235" xr:uid="{8CA8C5E5-F27B-4365-A3E0-DD91D21C796C}"/>
    <cellStyle name="Normal 5 4 2 4 5" xfId="1236" xr:uid="{951ED8FB-CC0E-4792-B667-AB429788BAC7}"/>
    <cellStyle name="Normal 5 4 2 5" xfId="298" xr:uid="{38F33704-4762-45A9-B897-96872CA9C087}"/>
    <cellStyle name="Normal 5 4 2 5 2" xfId="545" xr:uid="{C3C6918E-9949-40EF-9CF1-5C96BBF29D71}"/>
    <cellStyle name="Normal 5 4 2 5 2 2" xfId="1237" xr:uid="{3DB30FF7-107F-4991-B790-8B3B3E7A4042}"/>
    <cellStyle name="Normal 5 4 2 5 2 2 2" xfId="1238" xr:uid="{437CFB09-91B4-455C-B049-BA2C3833F547}"/>
    <cellStyle name="Normal 5 4 2 5 2 3" xfId="1239" xr:uid="{5D586962-E1D5-41F3-8983-DED207007F13}"/>
    <cellStyle name="Normal 5 4 2 5 3" xfId="1240" xr:uid="{4290C303-9EB7-4DA4-97EE-AA3F3DCD2FBC}"/>
    <cellStyle name="Normal 5 4 2 5 3 2" xfId="1241" xr:uid="{C6F81D58-60A7-45A1-9446-05772D5D3E6C}"/>
    <cellStyle name="Normal 5 4 2 5 4" xfId="1242" xr:uid="{D27FD1C8-1C75-4053-9943-6B7060BA7229}"/>
    <cellStyle name="Normal 5 4 2 6" xfId="546" xr:uid="{4EFDF0AB-928B-4AF7-89B4-284CD4F2D7A3}"/>
    <cellStyle name="Normal 5 4 2 6 2" xfId="1243" xr:uid="{81533B2F-FDF8-47C3-9E19-3D4514C89784}"/>
    <cellStyle name="Normal 5 4 2 6 2 2" xfId="1244" xr:uid="{D41F02AE-9E3D-4156-A8B7-BD5681C5F4A0}"/>
    <cellStyle name="Normal 5 4 2 6 2 3" xfId="4419" xr:uid="{A62DA917-A551-44D5-B9C0-3852A1CACA3C}"/>
    <cellStyle name="Normal 5 4 2 6 3" xfId="1245" xr:uid="{BC646E1D-6754-4ED5-8D62-1D9DCEDCB5FC}"/>
    <cellStyle name="Normal 5 4 2 6 4" xfId="2850" xr:uid="{1ED6E88B-509C-4E33-9BC2-683748B78281}"/>
    <cellStyle name="Normal 5 4 2 6 4 2" xfId="4584" xr:uid="{D4A82B8A-E832-49A4-8DF8-C0D35006D3B8}"/>
    <cellStyle name="Normal 5 4 2 6 4 3" xfId="4683" xr:uid="{B1633863-5659-4E55-8C12-41F3619FF757}"/>
    <cellStyle name="Normal 5 4 2 6 4 4" xfId="4611" xr:uid="{177BFEAC-52AC-4F46-8F90-9AF37E3F64D1}"/>
    <cellStyle name="Normal 5 4 2 7" xfId="1246" xr:uid="{93AE0CD8-5BA8-4669-B00B-B5AB1811FFF6}"/>
    <cellStyle name="Normal 5 4 2 7 2" xfId="1247" xr:uid="{28F0D37B-5E6C-4184-BCFB-1E738FC9CD9F}"/>
    <cellStyle name="Normal 5 4 2 8" xfId="1248" xr:uid="{3B36F545-C84A-45EE-B818-3CC80FDF7326}"/>
    <cellStyle name="Normal 5 4 2 9" xfId="2851" xr:uid="{5E68A0CD-9C78-4C11-917A-0E37C6439005}"/>
    <cellStyle name="Normal 5 4 3" xfId="95" xr:uid="{1790D0C1-9F0B-46D5-A326-82DC3B6AE3E4}"/>
    <cellStyle name="Normal 5 4 3 2" xfId="96" xr:uid="{2F687D68-5AAB-4B3E-A797-532F750F7F14}"/>
    <cellStyle name="Normal 5 4 3 2 2" xfId="547" xr:uid="{426A65BA-954D-4E3E-A37E-21BA95C07098}"/>
    <cellStyle name="Normal 5 4 3 2 2 2" xfId="548" xr:uid="{A1380951-0C81-4F47-B27D-B1452057E4CD}"/>
    <cellStyle name="Normal 5 4 3 2 2 2 2" xfId="1249" xr:uid="{35578796-D73B-4177-9A57-B0F7884DD0EF}"/>
    <cellStyle name="Normal 5 4 3 2 2 2 2 2" xfId="1250" xr:uid="{3F4B05A7-44DB-4781-9FC1-53FFA251FF8B}"/>
    <cellStyle name="Normal 5 4 3 2 2 2 3" xfId="1251" xr:uid="{80130C8E-13B9-4164-9B93-1727F2061486}"/>
    <cellStyle name="Normal 5 4 3 2 2 3" xfId="1252" xr:uid="{EE896718-390E-40AF-BFC8-0993A18CD5BD}"/>
    <cellStyle name="Normal 5 4 3 2 2 3 2" xfId="1253" xr:uid="{699FDDB2-9F6C-4929-A0AA-EEB2DF729015}"/>
    <cellStyle name="Normal 5 4 3 2 2 4" xfId="1254" xr:uid="{DDE40A33-123B-417B-9387-73839F54FC05}"/>
    <cellStyle name="Normal 5 4 3 2 3" xfId="549" xr:uid="{BDCAB999-008D-4568-937C-65455179829F}"/>
    <cellStyle name="Normal 5 4 3 2 3 2" xfId="1255" xr:uid="{55B99F1F-561A-4618-9159-1CBB7AA09FAD}"/>
    <cellStyle name="Normal 5 4 3 2 3 2 2" xfId="1256" xr:uid="{DAD30209-B6E0-461F-A5F4-00FE015F04E9}"/>
    <cellStyle name="Normal 5 4 3 2 3 3" xfId="1257" xr:uid="{C1A06D59-B74D-4018-AB73-A93665B62B22}"/>
    <cellStyle name="Normal 5 4 3 2 3 4" xfId="2852" xr:uid="{A76E5FF7-6019-4D1F-B760-7FD4242F8F70}"/>
    <cellStyle name="Normal 5 4 3 2 4" xfId="1258" xr:uid="{B3065F56-17F1-4C65-9F8C-9F442398705D}"/>
    <cellStyle name="Normal 5 4 3 2 4 2" xfId="1259" xr:uid="{08102C9D-FC03-42A3-988B-12FCFA534997}"/>
    <cellStyle name="Normal 5 4 3 2 5" xfId="1260" xr:uid="{476540FC-3177-4C1B-846D-48BD43E15FB9}"/>
    <cellStyle name="Normal 5 4 3 2 6" xfId="2853" xr:uid="{98AE429B-E82E-4E79-9626-1C2E6F8C5194}"/>
    <cellStyle name="Normal 5 4 3 3" xfId="299" xr:uid="{FA53B4A9-5BDC-45F3-B677-DB9315B0B898}"/>
    <cellStyle name="Normal 5 4 3 3 2" xfId="550" xr:uid="{BC248DC4-82C9-4F37-AD01-FF59D25C9B12}"/>
    <cellStyle name="Normal 5 4 3 3 2 2" xfId="551" xr:uid="{C06B90E4-7BA1-43EE-82C2-C6138E2A3955}"/>
    <cellStyle name="Normal 5 4 3 3 2 2 2" xfId="1261" xr:uid="{B9950974-AF78-4DB7-8468-9E4B2EAD61C3}"/>
    <cellStyle name="Normal 5 4 3 3 2 2 2 2" xfId="1262" xr:uid="{5B5DF31D-8F1B-4D1B-B71C-236D89FE18E2}"/>
    <cellStyle name="Normal 5 4 3 3 2 2 3" xfId="1263" xr:uid="{A8B9F70C-A232-4A3D-B277-C5B5B91A3D8E}"/>
    <cellStyle name="Normal 5 4 3 3 2 3" xfId="1264" xr:uid="{683A863F-F0BE-4797-9D53-1C3B206AD7C7}"/>
    <cellStyle name="Normal 5 4 3 3 2 3 2" xfId="1265" xr:uid="{8727AE1F-3E86-44AA-8A70-F874F0CE64B5}"/>
    <cellStyle name="Normal 5 4 3 3 2 4" xfId="1266" xr:uid="{D29C440F-DAE2-4F82-914B-039F2CF5702E}"/>
    <cellStyle name="Normal 5 4 3 3 3" xfId="552" xr:uid="{81DA3B18-7935-4FDC-92D2-1E0BEFE1CC3B}"/>
    <cellStyle name="Normal 5 4 3 3 3 2" xfId="1267" xr:uid="{8D5A1174-9ECA-406D-A3F9-B150BB30EC2B}"/>
    <cellStyle name="Normal 5 4 3 3 3 2 2" xfId="1268" xr:uid="{C4857FDA-C067-4994-8CCD-51F45B8ECEEC}"/>
    <cellStyle name="Normal 5 4 3 3 3 3" xfId="1269" xr:uid="{531D07A3-48B7-40FE-AAF4-5D93DC9B4B9F}"/>
    <cellStyle name="Normal 5 4 3 3 4" xfId="1270" xr:uid="{850DC358-C94E-4546-B79B-7718AE65E655}"/>
    <cellStyle name="Normal 5 4 3 3 4 2" xfId="1271" xr:uid="{DC0AABF2-915D-41A5-9014-60CE4CF076CE}"/>
    <cellStyle name="Normal 5 4 3 3 5" xfId="1272" xr:uid="{C6B69E50-5C06-467A-94C6-FED6E68867B3}"/>
    <cellStyle name="Normal 5 4 3 4" xfId="300" xr:uid="{5CD86F36-C3C8-4A39-8A2C-108937399569}"/>
    <cellStyle name="Normal 5 4 3 4 2" xfId="553" xr:uid="{8C7EF3AE-8430-4299-8C45-283C58735E7B}"/>
    <cellStyle name="Normal 5 4 3 4 2 2" xfId="1273" xr:uid="{CDE8CEF4-4C2C-4B80-A697-11194449BF2E}"/>
    <cellStyle name="Normal 5 4 3 4 2 2 2" xfId="1274" xr:uid="{F4431038-C2C6-4672-9DF8-A818CA2826D2}"/>
    <cellStyle name="Normal 5 4 3 4 2 3" xfId="1275" xr:uid="{C601D727-2C15-4FA0-A55E-F5775276F103}"/>
    <cellStyle name="Normal 5 4 3 4 3" xfId="1276" xr:uid="{F9F6E237-1124-42A6-9F46-71710416DB60}"/>
    <cellStyle name="Normal 5 4 3 4 3 2" xfId="1277" xr:uid="{F7F15342-980C-4F90-A330-8B1AD95388E0}"/>
    <cellStyle name="Normal 5 4 3 4 4" xfId="1278" xr:uid="{50A3FE69-ADAE-4D1F-978F-056441E0F277}"/>
    <cellStyle name="Normal 5 4 3 5" xfId="554" xr:uid="{9A6164BD-EC5A-4E33-BF11-B5A4D7BBC89D}"/>
    <cellStyle name="Normal 5 4 3 5 2" xfId="1279" xr:uid="{AB1C614A-8A3F-478C-B24E-04A5075117D2}"/>
    <cellStyle name="Normal 5 4 3 5 2 2" xfId="1280" xr:uid="{0CA5188E-8E14-4B0D-B034-1CB46A9DEBE1}"/>
    <cellStyle name="Normal 5 4 3 5 3" xfId="1281" xr:uid="{2D4FA9B5-2A67-4D70-9593-5CC1ECBF2165}"/>
    <cellStyle name="Normal 5 4 3 5 4" xfId="2854" xr:uid="{A614918B-8E95-4698-9178-AB8BAA78EA13}"/>
    <cellStyle name="Normal 5 4 3 6" xfId="1282" xr:uid="{8C251853-44AA-4EE2-93D7-BCD87933905C}"/>
    <cellStyle name="Normal 5 4 3 6 2" xfId="1283" xr:uid="{26857FA2-F220-4E82-A829-C293EA786FA3}"/>
    <cellStyle name="Normal 5 4 3 7" xfId="1284" xr:uid="{7FEBAEA9-0951-41B4-ABEF-729654CA82CA}"/>
    <cellStyle name="Normal 5 4 3 8" xfId="2855" xr:uid="{FA66CCE8-5AEC-40A5-A39F-0892260B8501}"/>
    <cellStyle name="Normal 5 4 4" xfId="97" xr:uid="{4813CFE1-955C-43CA-8913-EFE5E7EC37EE}"/>
    <cellStyle name="Normal 5 4 4 2" xfId="446" xr:uid="{FE4BFF86-D7A9-4D46-96DC-CA1D8ED3DAC1}"/>
    <cellStyle name="Normal 5 4 4 2 2" xfId="555" xr:uid="{85F674F6-68F9-491D-ABAB-D50D7EDF5B9E}"/>
    <cellStyle name="Normal 5 4 4 2 2 2" xfId="1285" xr:uid="{F877EDCD-F511-4B16-ABAE-3FAAA1B8ABB6}"/>
    <cellStyle name="Normal 5 4 4 2 2 2 2" xfId="1286" xr:uid="{DC0D7543-5311-4009-BE9B-AD6D2AFE4CC9}"/>
    <cellStyle name="Normal 5 4 4 2 2 3" xfId="1287" xr:uid="{272CC804-12FD-462A-BF1E-E1CC65685E76}"/>
    <cellStyle name="Normal 5 4 4 2 2 4" xfId="2856" xr:uid="{37D1505B-2529-4C7C-A16D-0A7655FDC03D}"/>
    <cellStyle name="Normal 5 4 4 2 3" xfId="1288" xr:uid="{87DC3FD8-704E-4AC1-9EA2-A0D4F978E381}"/>
    <cellStyle name="Normal 5 4 4 2 3 2" xfId="1289" xr:uid="{BE058480-9C13-45EA-8611-7A4C5022FD71}"/>
    <cellStyle name="Normal 5 4 4 2 4" xfId="1290" xr:uid="{F7E1CF98-F235-4959-859B-CF742D8BB09B}"/>
    <cellStyle name="Normal 5 4 4 2 5" xfId="2857" xr:uid="{B3085A07-CBF7-4DD1-B588-6E10C9173DDA}"/>
    <cellStyle name="Normal 5 4 4 3" xfId="556" xr:uid="{F519E2CF-7796-4EFA-A2BE-B64F0FC74405}"/>
    <cellStyle name="Normal 5 4 4 3 2" xfId="1291" xr:uid="{BE534C4B-D5F9-46CE-A3E6-2E872D3FE494}"/>
    <cellStyle name="Normal 5 4 4 3 2 2" xfId="1292" xr:uid="{47823D7B-58A6-4967-8DD1-74A43499BF76}"/>
    <cellStyle name="Normal 5 4 4 3 3" xfId="1293" xr:uid="{90531EF4-4AA2-4C7E-9418-A7AE21C28FE8}"/>
    <cellStyle name="Normal 5 4 4 3 4" xfId="2858" xr:uid="{93942E31-C7F4-4B77-8908-7AD3CCB1F8EA}"/>
    <cellStyle name="Normal 5 4 4 4" xfId="1294" xr:uid="{BCDF0D3F-073C-4680-8E23-9286BA139D1C}"/>
    <cellStyle name="Normal 5 4 4 4 2" xfId="1295" xr:uid="{6F666039-6149-4802-9B38-961CC31D55C3}"/>
    <cellStyle name="Normal 5 4 4 4 3" xfId="2859" xr:uid="{879ED590-64BC-4BEE-BA6C-DE7C7D8E5CD2}"/>
    <cellStyle name="Normal 5 4 4 4 4" xfId="2860" xr:uid="{C48C2210-9405-45BF-AD75-FD056069722C}"/>
    <cellStyle name="Normal 5 4 4 5" xfId="1296" xr:uid="{8F57E0CB-C641-4432-B4DD-8530F0746265}"/>
    <cellStyle name="Normal 5 4 4 6" xfId="2861" xr:uid="{C9D00A82-2613-414B-BA39-F03CC221E01E}"/>
    <cellStyle name="Normal 5 4 4 7" xfId="2862" xr:uid="{B383EC62-86C0-4F9D-968E-26103F2D2E98}"/>
    <cellStyle name="Normal 5 4 5" xfId="301" xr:uid="{DE25EC5D-77FD-4996-B94C-D0D86678ADC0}"/>
    <cellStyle name="Normal 5 4 5 2" xfId="557" xr:uid="{93AFB21E-80A8-4A44-85CE-CD72940CA975}"/>
    <cellStyle name="Normal 5 4 5 2 2" xfId="558" xr:uid="{EE8E664C-F205-4FC5-B0E5-A2FB6444EBF7}"/>
    <cellStyle name="Normal 5 4 5 2 2 2" xfId="1297" xr:uid="{5D71D1DF-1C05-4D29-9B08-EA94A8ABC63B}"/>
    <cellStyle name="Normal 5 4 5 2 2 2 2" xfId="1298" xr:uid="{DC7975EC-581C-490E-8D21-3EACA47A66C7}"/>
    <cellStyle name="Normal 5 4 5 2 2 3" xfId="1299" xr:uid="{819846E6-2236-41B7-BD73-B03857F2D538}"/>
    <cellStyle name="Normal 5 4 5 2 3" xfId="1300" xr:uid="{F1118D8E-28EE-4748-A7C3-D1160DF1EED5}"/>
    <cellStyle name="Normal 5 4 5 2 3 2" xfId="1301" xr:uid="{2D5F9A24-4E24-435D-A238-370293C123C1}"/>
    <cellStyle name="Normal 5 4 5 2 4" xfId="1302" xr:uid="{FB7017E8-885B-4A34-9BE8-FA81F8CB8794}"/>
    <cellStyle name="Normal 5 4 5 3" xfId="559" xr:uid="{421E279F-A251-49C2-98EF-D4BF24C6D72D}"/>
    <cellStyle name="Normal 5 4 5 3 2" xfId="1303" xr:uid="{F4B4F712-3855-45CD-9362-807FC724CFDE}"/>
    <cellStyle name="Normal 5 4 5 3 2 2" xfId="1304" xr:uid="{F19F4823-DD1A-4FD3-93D7-9B67E1443903}"/>
    <cellStyle name="Normal 5 4 5 3 3" xfId="1305" xr:uid="{489A451A-1714-477D-B5F2-89EFE40B2832}"/>
    <cellStyle name="Normal 5 4 5 3 4" xfId="2863" xr:uid="{9A8D269F-8D03-4C51-BFEA-BE6FEE012593}"/>
    <cellStyle name="Normal 5 4 5 4" xfId="1306" xr:uid="{1CD709B5-C1B4-47FC-ACA9-85FFA00394EC}"/>
    <cellStyle name="Normal 5 4 5 4 2" xfId="1307" xr:uid="{1A855DED-4C8E-48A1-8C82-94F6AFA4B71A}"/>
    <cellStyle name="Normal 5 4 5 5" xfId="1308" xr:uid="{64CE3420-4ED7-4F58-B2F8-4E04D057FD48}"/>
    <cellStyle name="Normal 5 4 5 6" xfId="2864" xr:uid="{0966897A-E8B4-44FD-B74C-5A80CC873C6A}"/>
    <cellStyle name="Normal 5 4 6" xfId="302" xr:uid="{2258DB08-C6A2-4399-920A-57DA4534F6A1}"/>
    <cellStyle name="Normal 5 4 6 2" xfId="560" xr:uid="{AE06D7F0-0E8C-4ABA-822F-9C1AA3B531D9}"/>
    <cellStyle name="Normal 5 4 6 2 2" xfId="1309" xr:uid="{C6B350A6-82F2-4B64-84CA-5DBAE7FCE9FA}"/>
    <cellStyle name="Normal 5 4 6 2 2 2" xfId="1310" xr:uid="{1C5A77AE-0A67-4EFF-A6A4-15B6A3DAC642}"/>
    <cellStyle name="Normal 5 4 6 2 3" xfId="1311" xr:uid="{BC2232A2-2BAE-4984-80CF-23B685058D0B}"/>
    <cellStyle name="Normal 5 4 6 2 4" xfId="2865" xr:uid="{45D252D6-CB27-47C3-925D-940D6B1C7207}"/>
    <cellStyle name="Normal 5 4 6 3" xfId="1312" xr:uid="{DFD89102-3DEA-447D-85A7-6F9B2E972CCE}"/>
    <cellStyle name="Normal 5 4 6 3 2" xfId="1313" xr:uid="{EE3DCE35-A3C6-44C1-B521-B372775253A6}"/>
    <cellStyle name="Normal 5 4 6 4" xfId="1314" xr:uid="{2376AB26-C4FC-4988-9C4F-27F4483DF669}"/>
    <cellStyle name="Normal 5 4 6 5" xfId="2866" xr:uid="{6942E848-BFFB-4103-9A24-AF4D605A312C}"/>
    <cellStyle name="Normal 5 4 7" xfId="561" xr:uid="{A569A6C1-A078-4E06-9D7C-B121BF0E04DA}"/>
    <cellStyle name="Normal 5 4 7 2" xfId="1315" xr:uid="{E58B3C04-F0D2-4B53-8FC2-7D032F2C6F7D}"/>
    <cellStyle name="Normal 5 4 7 2 2" xfId="1316" xr:uid="{9CE5F9B5-015F-4D31-8C4B-AA5FC8BCBEA5}"/>
    <cellStyle name="Normal 5 4 7 2 3" xfId="4418" xr:uid="{DEC4ABA5-B07A-4351-A9DD-461E9A94BD02}"/>
    <cellStyle name="Normal 5 4 7 3" xfId="1317" xr:uid="{37A41DB6-3DF0-4AF3-A0B7-8E3028A0B351}"/>
    <cellStyle name="Normal 5 4 7 4" xfId="2867" xr:uid="{0394FBB1-22AB-4016-B9CA-D8ED7E67C23C}"/>
    <cellStyle name="Normal 5 4 7 4 2" xfId="4583" xr:uid="{6C7CB3A5-5556-482E-9BF2-5E9758EB5C56}"/>
    <cellStyle name="Normal 5 4 7 4 3" xfId="4684" xr:uid="{DEBB52EC-0A65-42F0-B21A-42533C889362}"/>
    <cellStyle name="Normal 5 4 7 4 4" xfId="4610" xr:uid="{E9BAAD5D-7D42-4B2F-B331-E164FDE131B2}"/>
    <cellStyle name="Normal 5 4 8" xfId="1318" xr:uid="{C76C53E8-59A6-4147-B5E6-9617E60D94BF}"/>
    <cellStyle name="Normal 5 4 8 2" xfId="1319" xr:uid="{860220F9-AB78-4290-803A-C141D68A6F75}"/>
    <cellStyle name="Normal 5 4 8 3" xfId="2868" xr:uid="{EDBB3108-A103-41E0-A134-CFB81979665E}"/>
    <cellStyle name="Normal 5 4 8 4" xfId="2869" xr:uid="{2011D40C-F5ED-47DE-91FC-F45A2DFA103D}"/>
    <cellStyle name="Normal 5 4 9" xfId="1320" xr:uid="{AF4C43CA-3413-45F1-AC04-14BA37250B73}"/>
    <cellStyle name="Normal 5 5" xfId="98" xr:uid="{1AD4891E-BE82-448F-9EA6-F2098E941758}"/>
    <cellStyle name="Normal 5 5 10" xfId="2870" xr:uid="{120E8884-C647-4800-86F0-7EAECFD5288D}"/>
    <cellStyle name="Normal 5 5 11" xfId="2871" xr:uid="{2595483C-55D1-46F9-8354-E942A9C25151}"/>
    <cellStyle name="Normal 5 5 2" xfId="99" xr:uid="{F082D78E-5916-41EE-9F62-D7A676415E3F}"/>
    <cellStyle name="Normal 5 5 2 2" xfId="100" xr:uid="{ADE822D1-DB46-49F2-971F-83CA0A445D83}"/>
    <cellStyle name="Normal 5 5 2 2 2" xfId="303" xr:uid="{E3E61EA3-CC73-4261-8DED-21A4C1D7561E}"/>
    <cellStyle name="Normal 5 5 2 2 2 2" xfId="562" xr:uid="{505719D1-631C-4817-907F-BBBC6316E878}"/>
    <cellStyle name="Normal 5 5 2 2 2 2 2" xfId="1321" xr:uid="{11FD3DCC-DBC4-417D-8487-C3F4171556DE}"/>
    <cellStyle name="Normal 5 5 2 2 2 2 2 2" xfId="1322" xr:uid="{F39042C9-7F59-4FE7-8ACC-ABF8E1EFEC6E}"/>
    <cellStyle name="Normal 5 5 2 2 2 2 3" xfId="1323" xr:uid="{370F2278-42B0-4D30-9666-3E7BBFCA6796}"/>
    <cellStyle name="Normal 5 5 2 2 2 2 4" xfId="2872" xr:uid="{4DC1369A-83F1-40B4-B0F9-C7D6BF723263}"/>
    <cellStyle name="Normal 5 5 2 2 2 3" xfId="1324" xr:uid="{055A1078-D4AB-40F0-AA9A-5F4929F4C201}"/>
    <cellStyle name="Normal 5 5 2 2 2 3 2" xfId="1325" xr:uid="{4393FAA1-CBC2-475F-928D-2A13BFA7791A}"/>
    <cellStyle name="Normal 5 5 2 2 2 3 3" xfId="2873" xr:uid="{E9CF1CC3-152A-4D6A-A5D2-4A01B87F87D8}"/>
    <cellStyle name="Normal 5 5 2 2 2 3 4" xfId="2874" xr:uid="{0C11F3AB-FDF5-4303-904E-531AD4938E9B}"/>
    <cellStyle name="Normal 5 5 2 2 2 4" xfId="1326" xr:uid="{200B2DF2-E33F-4A53-A3D3-F588382602ED}"/>
    <cellStyle name="Normal 5 5 2 2 2 5" xfId="2875" xr:uid="{CE4377CD-CB4A-42EE-AC1C-32223F7AD14F}"/>
    <cellStyle name="Normal 5 5 2 2 2 6" xfId="2876" xr:uid="{1EF303D0-2E49-4BB5-A549-42B3CC176106}"/>
    <cellStyle name="Normal 5 5 2 2 3" xfId="563" xr:uid="{08DF6346-BB91-4023-8D64-3DA7DE57C091}"/>
    <cellStyle name="Normal 5 5 2 2 3 2" xfId="1327" xr:uid="{FD13556D-5DE1-4EF4-92C0-52E6A5B04245}"/>
    <cellStyle name="Normal 5 5 2 2 3 2 2" xfId="1328" xr:uid="{38FF3481-4CA5-41AB-8DC1-DF290F17E4BE}"/>
    <cellStyle name="Normal 5 5 2 2 3 2 3" xfId="2877" xr:uid="{E0EFFFA6-8EC1-4185-BF89-37532FB4B698}"/>
    <cellStyle name="Normal 5 5 2 2 3 2 4" xfId="2878" xr:uid="{F2BF107C-53A3-415B-892F-3F6C6FCBAF8E}"/>
    <cellStyle name="Normal 5 5 2 2 3 3" xfId="1329" xr:uid="{02A8436D-476C-4503-AF0F-2A5E80C9BA9D}"/>
    <cellStyle name="Normal 5 5 2 2 3 4" xfId="2879" xr:uid="{8023B635-B3B1-4083-BC5D-4834EF7271AB}"/>
    <cellStyle name="Normal 5 5 2 2 3 5" xfId="2880" xr:uid="{4FB80CDE-38E7-42B6-9ACE-FCE6FE680651}"/>
    <cellStyle name="Normal 5 5 2 2 4" xfId="1330" xr:uid="{1609E995-59EA-4F39-AC4A-F9CE970A1196}"/>
    <cellStyle name="Normal 5 5 2 2 4 2" xfId="1331" xr:uid="{4A0250B6-3C74-41AB-A5C5-9AF593C655F9}"/>
    <cellStyle name="Normal 5 5 2 2 4 3" xfId="2881" xr:uid="{92C1A250-5DCB-4A33-BE9C-CE1DC9A40A9E}"/>
    <cellStyle name="Normal 5 5 2 2 4 4" xfId="2882" xr:uid="{C106D2BF-CEEA-4326-9977-D81B6128B5E3}"/>
    <cellStyle name="Normal 5 5 2 2 5" xfId="1332" xr:uid="{12362992-7A31-4AD9-998E-0A0665C8A157}"/>
    <cellStyle name="Normal 5 5 2 2 5 2" xfId="2883" xr:uid="{B15B2CA3-3C2B-4F7E-8A17-E0D7E5661CCC}"/>
    <cellStyle name="Normal 5 5 2 2 5 3" xfId="2884" xr:uid="{EB09342C-B958-4DB2-A47E-C961BE1D83EB}"/>
    <cellStyle name="Normal 5 5 2 2 5 4" xfId="2885" xr:uid="{B7792A21-FC75-42EF-B6A8-8B11CA720476}"/>
    <cellStyle name="Normal 5 5 2 2 6" xfId="2886" xr:uid="{476E1028-0975-429C-8A64-A1A976170F2F}"/>
    <cellStyle name="Normal 5 5 2 2 7" xfId="2887" xr:uid="{1214A072-3EE2-4440-9DAC-07681E9F7A6D}"/>
    <cellStyle name="Normal 5 5 2 2 8" xfId="2888" xr:uid="{112956B8-7A33-4F91-9A4A-11327C82BF84}"/>
    <cellStyle name="Normal 5 5 2 3" xfId="304" xr:uid="{F5BD6B70-3455-4045-8D01-BF68C5386E8E}"/>
    <cellStyle name="Normal 5 5 2 3 2" xfId="564" xr:uid="{1A7D53F3-0445-4D49-8987-ECABC6F1AB64}"/>
    <cellStyle name="Normal 5 5 2 3 2 2" xfId="565" xr:uid="{F3F86052-D68A-443A-B566-349661462451}"/>
    <cellStyle name="Normal 5 5 2 3 2 2 2" xfId="1333" xr:uid="{C952A9AF-5311-476D-BAED-6339C4F100B8}"/>
    <cellStyle name="Normal 5 5 2 3 2 2 2 2" xfId="1334" xr:uid="{1452EF3D-B52F-46AE-B3D2-EE404A31253A}"/>
    <cellStyle name="Normal 5 5 2 3 2 2 3" xfId="1335" xr:uid="{17332C68-E20B-4494-90C7-3E9C40E36385}"/>
    <cellStyle name="Normal 5 5 2 3 2 3" xfId="1336" xr:uid="{255CD1C5-35DA-4DAA-B4A6-EF468C65593D}"/>
    <cellStyle name="Normal 5 5 2 3 2 3 2" xfId="1337" xr:uid="{E14A9249-1D42-4A46-94BC-9137322A0958}"/>
    <cellStyle name="Normal 5 5 2 3 2 4" xfId="1338" xr:uid="{6571B885-7487-4660-AA08-9B25B4EF8DBA}"/>
    <cellStyle name="Normal 5 5 2 3 3" xfId="566" xr:uid="{ECB63D4C-72CE-4A60-AC40-41810B1C99EB}"/>
    <cellStyle name="Normal 5 5 2 3 3 2" xfId="1339" xr:uid="{CB3A178A-F4D5-424D-8007-5896C6D423F5}"/>
    <cellStyle name="Normal 5 5 2 3 3 2 2" xfId="1340" xr:uid="{09D3B0D9-CAE1-48BB-974A-653D23E8CBBD}"/>
    <cellStyle name="Normal 5 5 2 3 3 3" xfId="1341" xr:uid="{4A7EC831-987C-45B8-BE5D-3C3918815499}"/>
    <cellStyle name="Normal 5 5 2 3 3 4" xfId="2889" xr:uid="{224D7D2D-3504-4144-9C6B-2445BEAB43B0}"/>
    <cellStyle name="Normal 5 5 2 3 4" xfId="1342" xr:uid="{83DECD59-1307-4DAF-B208-3F5C8BF00EA8}"/>
    <cellStyle name="Normal 5 5 2 3 4 2" xfId="1343" xr:uid="{681245C7-8213-44E2-92AB-EC7628BA6E1D}"/>
    <cellStyle name="Normal 5 5 2 3 5" xfId="1344" xr:uid="{0D46DA8C-EC68-41F0-BFA4-821B1C5BBD33}"/>
    <cellStyle name="Normal 5 5 2 3 6" xfId="2890" xr:uid="{8B80FBBE-5E09-4408-9F7D-5D5F29A8383A}"/>
    <cellStyle name="Normal 5 5 2 4" xfId="305" xr:uid="{007E22C8-9BEA-4AD9-9EA0-9040AFCE36C8}"/>
    <cellStyle name="Normal 5 5 2 4 2" xfId="567" xr:uid="{59964126-B940-4D21-96E3-ECF0DCE44295}"/>
    <cellStyle name="Normal 5 5 2 4 2 2" xfId="1345" xr:uid="{F8F04373-6755-4DEE-84CF-786516D8EA66}"/>
    <cellStyle name="Normal 5 5 2 4 2 2 2" xfId="1346" xr:uid="{7EAAED68-1532-497B-9A3C-EE72DD7171EB}"/>
    <cellStyle name="Normal 5 5 2 4 2 3" xfId="1347" xr:uid="{5D70551C-F7AC-42E3-ACDD-813036301139}"/>
    <cellStyle name="Normal 5 5 2 4 2 4" xfId="2891" xr:uid="{5D76B597-C6D9-4159-AAD8-698A9AFDE7D2}"/>
    <cellStyle name="Normal 5 5 2 4 3" xfId="1348" xr:uid="{7596E4EF-BDB2-4C23-AF73-A024C4F2AC71}"/>
    <cellStyle name="Normal 5 5 2 4 3 2" xfId="1349" xr:uid="{3E4C4E8C-B412-4C4A-89EA-F74430C7A3BB}"/>
    <cellStyle name="Normal 5 5 2 4 4" xfId="1350" xr:uid="{BD7AEFBE-7598-44A7-975C-BC580E590196}"/>
    <cellStyle name="Normal 5 5 2 4 5" xfId="2892" xr:uid="{7557BA1C-6FC5-4A3F-BB21-4338CC7E6D62}"/>
    <cellStyle name="Normal 5 5 2 5" xfId="306" xr:uid="{33F3ED04-E209-4BCA-90A3-887FC7AC7B2D}"/>
    <cellStyle name="Normal 5 5 2 5 2" xfId="1351" xr:uid="{1F8DB2E5-DBE4-431E-98B5-E9B1FD057303}"/>
    <cellStyle name="Normal 5 5 2 5 2 2" xfId="1352" xr:uid="{6E8052B3-7041-4CEE-8488-8E87C29F3CBC}"/>
    <cellStyle name="Normal 5 5 2 5 3" xfId="1353" xr:uid="{5DBFC68E-822C-4383-A49E-C09CEC5D8CE5}"/>
    <cellStyle name="Normal 5 5 2 5 4" xfId="2893" xr:uid="{1A1AB94D-A917-41FF-AEA6-A68AA33357A0}"/>
    <cellStyle name="Normal 5 5 2 6" xfId="1354" xr:uid="{51253C27-F4FE-4B7C-8476-A1CF6E2EE9C8}"/>
    <cellStyle name="Normal 5 5 2 6 2" xfId="1355" xr:uid="{8CC3B019-E5BC-4FA6-9036-D32E2895F3BF}"/>
    <cellStyle name="Normal 5 5 2 6 3" xfId="2894" xr:uid="{404920C4-D0EC-4AB6-9E15-376144B07713}"/>
    <cellStyle name="Normal 5 5 2 6 4" xfId="2895" xr:uid="{F014ECEB-719D-40A9-834D-0B50B0ECD11B}"/>
    <cellStyle name="Normal 5 5 2 7" xfId="1356" xr:uid="{647272A5-A84E-4A27-9D56-7724C6D7BC97}"/>
    <cellStyle name="Normal 5 5 2 8" xfId="2896" xr:uid="{A1B99D5C-288A-4CA6-947D-22DB3AF26794}"/>
    <cellStyle name="Normal 5 5 2 9" xfId="2897" xr:uid="{248428C3-AD48-4FB1-83A9-C8A66FC534B8}"/>
    <cellStyle name="Normal 5 5 3" xfId="101" xr:uid="{ABBBF831-7082-4437-86AC-1BE22D1EBF26}"/>
    <cellStyle name="Normal 5 5 3 2" xfId="102" xr:uid="{3F238AAA-9186-4E29-99FD-0AD7E133EBB7}"/>
    <cellStyle name="Normal 5 5 3 2 2" xfId="568" xr:uid="{688E90B7-D9B4-4FFF-94BA-F7867D8E4501}"/>
    <cellStyle name="Normal 5 5 3 2 2 2" xfId="1357" xr:uid="{5C12BFED-957D-4D60-BA4B-68916124FCC3}"/>
    <cellStyle name="Normal 5 5 3 2 2 2 2" xfId="1358" xr:uid="{1A418545-2A43-4807-A210-AA6183A8DD44}"/>
    <cellStyle name="Normal 5 5 3 2 2 2 2 2" xfId="4468" xr:uid="{49571B6C-2FF5-4D5A-ACAE-7895BE0C0C6F}"/>
    <cellStyle name="Normal 5 5 3 2 2 2 3" xfId="4469" xr:uid="{F41F277B-5DE5-4086-A771-29F313ACD50B}"/>
    <cellStyle name="Normal 5 5 3 2 2 3" xfId="1359" xr:uid="{E45EDE05-939F-49A2-9693-95B358F6D676}"/>
    <cellStyle name="Normal 5 5 3 2 2 3 2" xfId="4470" xr:uid="{5326ADF9-56CD-455F-BDD7-B6C05AB41E6B}"/>
    <cellStyle name="Normal 5 5 3 2 2 4" xfId="2898" xr:uid="{7AD2C9E0-3BD7-4FA0-852A-CEB84508DE1B}"/>
    <cellStyle name="Normal 5 5 3 2 3" xfId="1360" xr:uid="{24EED655-DAFB-4581-8AE7-A39DF30BD7E1}"/>
    <cellStyle name="Normal 5 5 3 2 3 2" xfId="1361" xr:uid="{F2E77359-524C-4204-8EAA-5345F14D18A5}"/>
    <cellStyle name="Normal 5 5 3 2 3 2 2" xfId="4471" xr:uid="{CCEF0799-1E23-4BB1-8C5E-E504130E336C}"/>
    <cellStyle name="Normal 5 5 3 2 3 3" xfId="2899" xr:uid="{DD0CDE3C-EFA9-44A9-9AD4-8F12519A93D0}"/>
    <cellStyle name="Normal 5 5 3 2 3 4" xfId="2900" xr:uid="{8811A056-BF27-4621-8C2C-2E2DE49E09D1}"/>
    <cellStyle name="Normal 5 5 3 2 4" xfId="1362" xr:uid="{0A08B448-9BB0-41CB-AD5A-DC779AE29F8E}"/>
    <cellStyle name="Normal 5 5 3 2 4 2" xfId="4472" xr:uid="{A21C6077-84F0-40CF-9347-33A794AE43B6}"/>
    <cellStyle name="Normal 5 5 3 2 5" xfId="2901" xr:uid="{136088CD-E937-4465-AE42-765BE3C97C20}"/>
    <cellStyle name="Normal 5 5 3 2 6" xfId="2902" xr:uid="{F0FBED4F-D918-423D-BD33-F2F586274D47}"/>
    <cellStyle name="Normal 5 5 3 3" xfId="307" xr:uid="{8A02AB96-3675-4817-A874-F4DB603C414F}"/>
    <cellStyle name="Normal 5 5 3 3 2" xfId="1363" xr:uid="{6C73AAB4-66F2-4E7C-8F52-72BDA1C2B282}"/>
    <cellStyle name="Normal 5 5 3 3 2 2" xfId="1364" xr:uid="{597F1ABF-5B72-438E-9028-20AFA3D5082A}"/>
    <cellStyle name="Normal 5 5 3 3 2 2 2" xfId="4473" xr:uid="{162BB906-E4B7-4E1D-8342-4953BEE6D05C}"/>
    <cellStyle name="Normal 5 5 3 3 2 3" xfId="2903" xr:uid="{B57EDF23-45C8-40E7-8820-E6DB3EF8B4E1}"/>
    <cellStyle name="Normal 5 5 3 3 2 4" xfId="2904" xr:uid="{B217B627-EA47-4C12-A943-BF5FF803977F}"/>
    <cellStyle name="Normal 5 5 3 3 3" xfId="1365" xr:uid="{87D02B3C-5AEB-4584-A97A-6235BE62B96F}"/>
    <cellStyle name="Normal 5 5 3 3 3 2" xfId="4474" xr:uid="{50AF3355-F02D-4822-9728-97FF5A36D311}"/>
    <cellStyle name="Normal 5 5 3 3 4" xfId="2905" xr:uid="{81CC9550-DF8B-41DD-9D01-A57B810796D2}"/>
    <cellStyle name="Normal 5 5 3 3 5" xfId="2906" xr:uid="{0BD0589F-A0F1-4434-9A4B-6A2B2232470F}"/>
    <cellStyle name="Normal 5 5 3 4" xfId="1366" xr:uid="{256835BA-A6C6-4360-A700-2AACBCF82BFF}"/>
    <cellStyle name="Normal 5 5 3 4 2" xfId="1367" xr:uid="{A968E32E-9B47-4D49-AD10-C7FDEC16B692}"/>
    <cellStyle name="Normal 5 5 3 4 2 2" xfId="4475" xr:uid="{A2673FE6-94A7-4A0C-A9EA-F7B9D349CCD9}"/>
    <cellStyle name="Normal 5 5 3 4 3" xfId="2907" xr:uid="{6C019045-73BC-44FC-AD1C-BD1C9D57DD3E}"/>
    <cellStyle name="Normal 5 5 3 4 4" xfId="2908" xr:uid="{F5A5042F-9BF2-4159-938F-69DBC0A82BAA}"/>
    <cellStyle name="Normal 5 5 3 5" xfId="1368" xr:uid="{F7939B7E-238A-4687-BCCD-295C656C86D4}"/>
    <cellStyle name="Normal 5 5 3 5 2" xfId="2909" xr:uid="{F55E647A-A24D-4822-AE1D-1D04FCF45A3A}"/>
    <cellStyle name="Normal 5 5 3 5 3" xfId="2910" xr:uid="{531028A8-5E0B-4F0E-ACC6-8F380CAA6348}"/>
    <cellStyle name="Normal 5 5 3 5 4" xfId="2911" xr:uid="{C522F9BE-BF03-4E34-90C3-F87D5880C88E}"/>
    <cellStyle name="Normal 5 5 3 6" xfId="2912" xr:uid="{E1F04932-26A5-4913-AC65-6F7FD74EE945}"/>
    <cellStyle name="Normal 5 5 3 7" xfId="2913" xr:uid="{2E752EBC-EA24-4916-A07B-A0DEAF4ECAC8}"/>
    <cellStyle name="Normal 5 5 3 8" xfId="2914" xr:uid="{80849A0B-1F17-4E65-B86D-99397D941C9F}"/>
    <cellStyle name="Normal 5 5 4" xfId="103" xr:uid="{83BCC6F2-BA23-4257-A09B-C9647D691FB7}"/>
    <cellStyle name="Normal 5 5 4 2" xfId="569" xr:uid="{B7B34749-D65D-4C33-B79A-4CC401A5B46A}"/>
    <cellStyle name="Normal 5 5 4 2 2" xfId="570" xr:uid="{F14AD552-0E66-4725-9C26-2695A1C55588}"/>
    <cellStyle name="Normal 5 5 4 2 2 2" xfId="1369" xr:uid="{AAFB45D0-66C4-46B2-B2DC-DDBAF459D43E}"/>
    <cellStyle name="Normal 5 5 4 2 2 2 2" xfId="1370" xr:uid="{B121B0F3-F32B-478A-AE57-3AACE121A57F}"/>
    <cellStyle name="Normal 5 5 4 2 2 3" xfId="1371" xr:uid="{25338208-E46E-4DB8-8116-CCFD3A81F923}"/>
    <cellStyle name="Normal 5 5 4 2 2 4" xfId="2915" xr:uid="{8808221D-A1FF-4AD9-B1B4-FF906B68E3B9}"/>
    <cellStyle name="Normal 5 5 4 2 3" xfId="1372" xr:uid="{0C3A8754-6445-4AED-9BD1-278883C36533}"/>
    <cellStyle name="Normal 5 5 4 2 3 2" xfId="1373" xr:uid="{E43EB3CB-4473-47AA-B595-A10C16BB148B}"/>
    <cellStyle name="Normal 5 5 4 2 4" xfId="1374" xr:uid="{A5FAB386-556E-4FBA-B41B-1F92D555A63D}"/>
    <cellStyle name="Normal 5 5 4 2 5" xfId="2916" xr:uid="{19502342-0AF4-4DFB-A7B9-F70AD79AB671}"/>
    <cellStyle name="Normal 5 5 4 3" xfId="571" xr:uid="{FF502E09-A726-4B1D-A3CD-78D05DE1796F}"/>
    <cellStyle name="Normal 5 5 4 3 2" xfId="1375" xr:uid="{B4C5A1B7-7664-41F4-A296-6E8F641D093B}"/>
    <cellStyle name="Normal 5 5 4 3 2 2" xfId="1376" xr:uid="{45640C8F-79AF-431D-BD7D-441AAA54947B}"/>
    <cellStyle name="Normal 5 5 4 3 3" xfId="1377" xr:uid="{100E00BE-7CCA-499B-B066-AF5A68F48A9C}"/>
    <cellStyle name="Normal 5 5 4 3 4" xfId="2917" xr:uid="{14D69C0D-0CE7-47BC-A66B-919B99F8C75F}"/>
    <cellStyle name="Normal 5 5 4 4" xfId="1378" xr:uid="{98FCBBFD-9F77-4968-8B23-F804F008E2EC}"/>
    <cellStyle name="Normal 5 5 4 4 2" xfId="1379" xr:uid="{8E2807A5-2302-4E8D-887A-A49946635E03}"/>
    <cellStyle name="Normal 5 5 4 4 3" xfId="2918" xr:uid="{0E14D393-6AC9-4CF0-A255-719AAD520B6C}"/>
    <cellStyle name="Normal 5 5 4 4 4" xfId="2919" xr:uid="{ED90A385-9CD1-47FE-9003-560C94DE9C7A}"/>
    <cellStyle name="Normal 5 5 4 5" xfId="1380" xr:uid="{C7CE4780-66C5-490A-B673-9CC56459D62F}"/>
    <cellStyle name="Normal 5 5 4 6" xfId="2920" xr:uid="{0DB79D6C-5653-4511-88E1-9A42EDA99DB6}"/>
    <cellStyle name="Normal 5 5 4 7" xfId="2921" xr:uid="{F7F1FC61-40A0-4B2E-B5FE-48FDF2D6D590}"/>
    <cellStyle name="Normal 5 5 5" xfId="308" xr:uid="{C462A97D-5C04-4405-9291-EB2E12467F60}"/>
    <cellStyle name="Normal 5 5 5 2" xfId="572" xr:uid="{8499B613-772E-4871-AE34-720CAFFBD676}"/>
    <cellStyle name="Normal 5 5 5 2 2" xfId="1381" xr:uid="{D4346FA4-E61B-477A-B876-4DE90C7D6E29}"/>
    <cellStyle name="Normal 5 5 5 2 2 2" xfId="1382" xr:uid="{4DB79A63-58DE-40D3-AC69-FB04124ADB62}"/>
    <cellStyle name="Normal 5 5 5 2 3" xfId="1383" xr:uid="{887B3266-8731-48B3-8073-AE0B4F533E1A}"/>
    <cellStyle name="Normal 5 5 5 2 4" xfId="2922" xr:uid="{53629AAF-0A03-4767-A234-139DB3F37775}"/>
    <cellStyle name="Normal 5 5 5 3" xfId="1384" xr:uid="{FC87157B-11CB-45FE-9A77-C9DD60C15718}"/>
    <cellStyle name="Normal 5 5 5 3 2" xfId="1385" xr:uid="{DCCE1F38-487F-47B1-BAC9-83433D7F061C}"/>
    <cellStyle name="Normal 5 5 5 3 3" xfId="2923" xr:uid="{F176DFDC-66B8-4031-8A82-87B08547752C}"/>
    <cellStyle name="Normal 5 5 5 3 4" xfId="2924" xr:uid="{83CCDBDB-14D0-40BE-85D7-DF470EB70520}"/>
    <cellStyle name="Normal 5 5 5 4" xfId="1386" xr:uid="{A98E23E0-DEAD-4047-BDF8-FAF0B90B26AD}"/>
    <cellStyle name="Normal 5 5 5 5" xfId="2925" xr:uid="{49E44FF6-542B-4DC7-9611-302AA21E438A}"/>
    <cellStyle name="Normal 5 5 5 6" xfId="2926" xr:uid="{74BB50BB-223E-430B-80C5-5C7876FB0357}"/>
    <cellStyle name="Normal 5 5 6" xfId="309" xr:uid="{7D161F78-9345-4EA4-A3AD-DC47CC443367}"/>
    <cellStyle name="Normal 5 5 6 2" xfId="1387" xr:uid="{CF33A80F-03C2-4560-8B09-BBC301FF2850}"/>
    <cellStyle name="Normal 5 5 6 2 2" xfId="1388" xr:uid="{365173B8-85CB-48F2-AE1B-3841B0F1B593}"/>
    <cellStyle name="Normal 5 5 6 2 3" xfId="2927" xr:uid="{C81C8211-FD49-45B8-B386-4E384FCE6597}"/>
    <cellStyle name="Normal 5 5 6 2 4" xfId="2928" xr:uid="{81942F1D-18A3-473C-9F22-A627B258350A}"/>
    <cellStyle name="Normal 5 5 6 3" xfId="1389" xr:uid="{F70CEC22-6A09-4C58-8317-E2841BE7A24E}"/>
    <cellStyle name="Normal 5 5 6 4" xfId="2929" xr:uid="{86EA53E7-05B0-4E8C-BD8C-7753CAC1ECB4}"/>
    <cellStyle name="Normal 5 5 6 5" xfId="2930" xr:uid="{4DBD8822-2DAF-4F3D-8F04-578857898EB1}"/>
    <cellStyle name="Normal 5 5 7" xfId="1390" xr:uid="{304A8348-8075-414C-90B3-3A929DA488A4}"/>
    <cellStyle name="Normal 5 5 7 2" xfId="1391" xr:uid="{0C883ACF-999C-4119-9988-02444B4FC6B0}"/>
    <cellStyle name="Normal 5 5 7 3" xfId="2931" xr:uid="{B273FDA6-9C9E-4D19-B6B3-C667EBD275BD}"/>
    <cellStyle name="Normal 5 5 7 4" xfId="2932" xr:uid="{2A770453-07D4-425A-9736-91C6A440D61C}"/>
    <cellStyle name="Normal 5 5 8" xfId="1392" xr:uid="{E85D33FF-C9CF-4549-A508-190E5E8573ED}"/>
    <cellStyle name="Normal 5 5 8 2" xfId="2933" xr:uid="{4C02C6C8-84B5-4BA0-9CA8-C9A50AA0C2A4}"/>
    <cellStyle name="Normal 5 5 8 3" xfId="2934" xr:uid="{390CD8E6-D338-4C12-92EA-4A5EB0D2CACA}"/>
    <cellStyle name="Normal 5 5 8 4" xfId="2935" xr:uid="{20D2AD7F-F86F-4573-B2C4-90385AEAEFFD}"/>
    <cellStyle name="Normal 5 5 9" xfId="2936" xr:uid="{F9E869B0-1A31-4B12-B85D-6CFC33CCA406}"/>
    <cellStyle name="Normal 5 6" xfId="104" xr:uid="{B4B9587D-A563-45DB-8F81-254688D8AE07}"/>
    <cellStyle name="Normal 5 6 10" xfId="2937" xr:uid="{A30CA5BA-5EB0-4464-B9F3-F2D086C9C8A7}"/>
    <cellStyle name="Normal 5 6 11" xfId="2938" xr:uid="{7DA2E7E7-F458-4BE5-A312-552B18FD9989}"/>
    <cellStyle name="Normal 5 6 2" xfId="105" xr:uid="{8CA5221B-9DDB-4C9B-B20B-EAF7BE59B9F2}"/>
    <cellStyle name="Normal 5 6 2 2" xfId="310" xr:uid="{C7A37F9F-C9F3-4D76-BD44-C1C9C9C9E6BF}"/>
    <cellStyle name="Normal 5 6 2 2 2" xfId="573" xr:uid="{2B70B810-96AB-4070-B5BE-0BAEBA70FAA8}"/>
    <cellStyle name="Normal 5 6 2 2 2 2" xfId="574" xr:uid="{4FC9A396-3B4C-4E85-8090-EF9C7FC6A0B2}"/>
    <cellStyle name="Normal 5 6 2 2 2 2 2" xfId="1393" xr:uid="{589741AA-55C9-4208-8A26-C6EC61110058}"/>
    <cellStyle name="Normal 5 6 2 2 2 2 3" xfId="2939" xr:uid="{C3214092-C223-4C13-9DB7-5A932D3DA40B}"/>
    <cellStyle name="Normal 5 6 2 2 2 2 4" xfId="2940" xr:uid="{25B82A40-2CCB-4A43-B825-DE2C5B59C667}"/>
    <cellStyle name="Normal 5 6 2 2 2 3" xfId="1394" xr:uid="{4BA2D9A3-A1FA-4439-B3A9-203EAD77C36D}"/>
    <cellStyle name="Normal 5 6 2 2 2 3 2" xfId="2941" xr:uid="{1408C078-9C8A-43FA-A515-FC5AB767304C}"/>
    <cellStyle name="Normal 5 6 2 2 2 3 3" xfId="2942" xr:uid="{635ACF77-E5DD-4013-A238-663A70377954}"/>
    <cellStyle name="Normal 5 6 2 2 2 3 4" xfId="2943" xr:uid="{3C80B180-57C3-4F7E-A3E9-ADB18EA1E423}"/>
    <cellStyle name="Normal 5 6 2 2 2 4" xfId="2944" xr:uid="{33258EE7-AA8E-413C-9AE8-02E97C40F827}"/>
    <cellStyle name="Normal 5 6 2 2 2 5" xfId="2945" xr:uid="{83D79F5B-AC6E-48BD-9BF8-9DC5F67A2DC2}"/>
    <cellStyle name="Normal 5 6 2 2 2 6" xfId="2946" xr:uid="{B67467FF-251A-4A6B-A44F-267D7396B7EF}"/>
    <cellStyle name="Normal 5 6 2 2 3" xfId="575" xr:uid="{DBB05C5E-40F7-43EF-A5F1-C175ABA45DE6}"/>
    <cellStyle name="Normal 5 6 2 2 3 2" xfId="1395" xr:uid="{02820525-2A79-4F3D-BC91-0CB6DC469944}"/>
    <cellStyle name="Normal 5 6 2 2 3 2 2" xfId="2947" xr:uid="{6B6AB637-6452-4044-A903-2309F617DBA0}"/>
    <cellStyle name="Normal 5 6 2 2 3 2 3" xfId="2948" xr:uid="{00E566CF-58D2-4AA3-B840-D036A33D6719}"/>
    <cellStyle name="Normal 5 6 2 2 3 2 4" xfId="2949" xr:uid="{C17385E4-EDD6-4A6E-BA3A-CC500B5C0429}"/>
    <cellStyle name="Normal 5 6 2 2 3 3" xfId="2950" xr:uid="{A89649F1-30E6-4B6C-8A8E-D3F3AB224814}"/>
    <cellStyle name="Normal 5 6 2 2 3 4" xfId="2951" xr:uid="{8361B041-3E3D-486F-81E5-A31CFC96E47C}"/>
    <cellStyle name="Normal 5 6 2 2 3 5" xfId="2952" xr:uid="{89450D2A-8AEA-4AA0-AF29-0B471193CC29}"/>
    <cellStyle name="Normal 5 6 2 2 4" xfId="1396" xr:uid="{D1117EE9-AE0F-4B33-877E-214DB0FC137C}"/>
    <cellStyle name="Normal 5 6 2 2 4 2" xfId="2953" xr:uid="{38630CD1-C565-4B91-9439-E013E2324FC5}"/>
    <cellStyle name="Normal 5 6 2 2 4 3" xfId="2954" xr:uid="{0102ECAB-F647-48DB-BD06-DA720744CF1A}"/>
    <cellStyle name="Normal 5 6 2 2 4 4" xfId="2955" xr:uid="{3E3A4B3F-2528-4E52-BD6E-8D0C92C8702A}"/>
    <cellStyle name="Normal 5 6 2 2 5" xfId="2956" xr:uid="{0D9F3BC4-4FAA-4754-9E92-93A1F703FEBB}"/>
    <cellStyle name="Normal 5 6 2 2 5 2" xfId="2957" xr:uid="{FBD4FCD2-0596-460A-9E5B-395FF531C2BC}"/>
    <cellStyle name="Normal 5 6 2 2 5 3" xfId="2958" xr:uid="{B734D37D-2876-423F-8BC4-A661640F220C}"/>
    <cellStyle name="Normal 5 6 2 2 5 4" xfId="2959" xr:uid="{E413B574-BB52-4B5C-A9D6-30E8E67C40C7}"/>
    <cellStyle name="Normal 5 6 2 2 6" xfId="2960" xr:uid="{3EB3C661-7C43-435B-82B1-36E07715F933}"/>
    <cellStyle name="Normal 5 6 2 2 7" xfId="2961" xr:uid="{60578F1D-09FC-4938-AC6D-484C5FF829CB}"/>
    <cellStyle name="Normal 5 6 2 2 8" xfId="2962" xr:uid="{80B6BDEF-0345-406B-88C8-14CD5C74F183}"/>
    <cellStyle name="Normal 5 6 2 3" xfId="576" xr:uid="{9D9B7F36-8DC9-493E-9E14-6C869CA8C82E}"/>
    <cellStyle name="Normal 5 6 2 3 2" xfId="577" xr:uid="{92ADAB5B-F3AD-46A6-93A0-7112FAB35F76}"/>
    <cellStyle name="Normal 5 6 2 3 2 2" xfId="578" xr:uid="{CD35962F-C242-4014-BDFA-9F8478ADBDD3}"/>
    <cellStyle name="Normal 5 6 2 3 2 3" xfId="2963" xr:uid="{432CD38C-5BDA-454C-9616-5304BD7526BB}"/>
    <cellStyle name="Normal 5 6 2 3 2 4" xfId="2964" xr:uid="{B9D36777-4D6C-4739-A5A5-6A339F9095CE}"/>
    <cellStyle name="Normal 5 6 2 3 3" xfId="579" xr:uid="{0A91E1CB-7838-470A-9843-8C932E83646D}"/>
    <cellStyle name="Normal 5 6 2 3 3 2" xfId="2965" xr:uid="{8D95ABC6-720E-462A-8194-37C95BB3AD71}"/>
    <cellStyle name="Normal 5 6 2 3 3 3" xfId="2966" xr:uid="{A873D5D7-A83B-4B29-ADAD-265E74AEDDA0}"/>
    <cellStyle name="Normal 5 6 2 3 3 4" xfId="2967" xr:uid="{C27A08DA-9382-4919-AF5C-3E59434400A9}"/>
    <cellStyle name="Normal 5 6 2 3 4" xfId="2968" xr:uid="{7199B62F-EC12-4048-91A4-770BAA7C2E19}"/>
    <cellStyle name="Normal 5 6 2 3 5" xfId="2969" xr:uid="{944CE17B-9172-45D1-9C6A-3DFD3C86EB38}"/>
    <cellStyle name="Normal 5 6 2 3 6" xfId="2970" xr:uid="{D82E8038-7001-4C66-BADA-5A4E4E17EC63}"/>
    <cellStyle name="Normal 5 6 2 4" xfId="580" xr:uid="{09AA74EF-9B54-4458-AD6B-3CFBF249809D}"/>
    <cellStyle name="Normal 5 6 2 4 2" xfId="581" xr:uid="{E1E41EFA-8F7A-48F3-A9A8-B1D737BC67CC}"/>
    <cellStyle name="Normal 5 6 2 4 2 2" xfId="2971" xr:uid="{DA8CAA04-0A2D-445E-A334-354CED49E927}"/>
    <cellStyle name="Normal 5 6 2 4 2 3" xfId="2972" xr:uid="{DF6FEC49-B7EB-4F09-9844-4956B5E444AF}"/>
    <cellStyle name="Normal 5 6 2 4 2 4" xfId="2973" xr:uid="{2EC8B251-EAA2-4AA0-9CC7-20B1A5981683}"/>
    <cellStyle name="Normal 5 6 2 4 3" xfId="2974" xr:uid="{F172125A-BBEE-4641-98D0-0906BC6CEDC6}"/>
    <cellStyle name="Normal 5 6 2 4 4" xfId="2975" xr:uid="{9AB448F3-B2A6-4CB1-A7F9-777BC74B5EF2}"/>
    <cellStyle name="Normal 5 6 2 4 5" xfId="2976" xr:uid="{91F17CC1-03B8-4E53-9D82-E64708E481E2}"/>
    <cellStyle name="Normal 5 6 2 5" xfId="582" xr:uid="{84849299-1CD4-4B77-B1A7-0D5D386D6C85}"/>
    <cellStyle name="Normal 5 6 2 5 2" xfId="2977" xr:uid="{D6C1270A-1D22-4FF6-BCC8-83D64F0DA8C2}"/>
    <cellStyle name="Normal 5 6 2 5 3" xfId="2978" xr:uid="{D235CF01-5208-4CFC-9A86-F4AA43554F24}"/>
    <cellStyle name="Normal 5 6 2 5 4" xfId="2979" xr:uid="{B7EEB112-9D00-4F84-B596-1F0D352B46DB}"/>
    <cellStyle name="Normal 5 6 2 6" xfId="2980" xr:uid="{92E5F819-4A1D-43ED-8564-BDE44FDAE3EE}"/>
    <cellStyle name="Normal 5 6 2 6 2" xfId="2981" xr:uid="{AD71645B-F7C0-4C91-A1DA-32D08BF852ED}"/>
    <cellStyle name="Normal 5 6 2 6 3" xfId="2982" xr:uid="{33DB9263-D548-4039-8519-82E8C5AD5D6E}"/>
    <cellStyle name="Normal 5 6 2 6 4" xfId="2983" xr:uid="{34430465-D974-4259-A493-FD0B2D30A55E}"/>
    <cellStyle name="Normal 5 6 2 7" xfId="2984" xr:uid="{3F913A23-2CE7-4CBE-B84F-859A452FCB55}"/>
    <cellStyle name="Normal 5 6 2 8" xfId="2985" xr:uid="{0E04696B-DB33-423F-9DB0-53A2CBB445A4}"/>
    <cellStyle name="Normal 5 6 2 9" xfId="2986" xr:uid="{749257DA-3023-41C9-B5CF-5A26F43ED299}"/>
    <cellStyle name="Normal 5 6 3" xfId="311" xr:uid="{DF7B3E6C-42CB-4D02-B875-6DAF7CF797DF}"/>
    <cellStyle name="Normal 5 6 3 2" xfId="583" xr:uid="{85B6549F-9391-4798-B565-57777CC2AF86}"/>
    <cellStyle name="Normal 5 6 3 2 2" xfId="584" xr:uid="{1D3C4E97-09BC-41CB-9C63-524086304574}"/>
    <cellStyle name="Normal 5 6 3 2 2 2" xfId="1397" xr:uid="{A56BD5C1-C79D-4BC8-982C-028E42814823}"/>
    <cellStyle name="Normal 5 6 3 2 2 2 2" xfId="1398" xr:uid="{C8CB8899-C625-4C2C-85FB-1262348DD2E5}"/>
    <cellStyle name="Normal 5 6 3 2 2 3" xfId="1399" xr:uid="{19A39FC7-58DB-45D6-BE56-16D5F2D99685}"/>
    <cellStyle name="Normal 5 6 3 2 2 4" xfId="2987" xr:uid="{915BF05D-A994-4CF2-A29F-8CB0332E3B23}"/>
    <cellStyle name="Normal 5 6 3 2 3" xfId="1400" xr:uid="{B8E44940-824D-46F4-8D0C-919EE48C020A}"/>
    <cellStyle name="Normal 5 6 3 2 3 2" xfId="1401" xr:uid="{F847892E-0443-45A1-84BC-36AB900EBA5D}"/>
    <cellStyle name="Normal 5 6 3 2 3 3" xfId="2988" xr:uid="{9AEA5F99-2F95-4138-9759-AC7199BF5BF7}"/>
    <cellStyle name="Normal 5 6 3 2 3 4" xfId="2989" xr:uid="{AF907041-D93D-4B7A-8F86-502EA0C2E4A7}"/>
    <cellStyle name="Normal 5 6 3 2 4" xfId="1402" xr:uid="{238442CA-0C34-44D7-9DF9-957D3781C946}"/>
    <cellStyle name="Normal 5 6 3 2 5" xfId="2990" xr:uid="{82A9DC85-D078-4FD8-8A79-627B15A55BE5}"/>
    <cellStyle name="Normal 5 6 3 2 6" xfId="2991" xr:uid="{DC515FB9-BC42-45E7-9A43-DA9CC32913E3}"/>
    <cellStyle name="Normal 5 6 3 3" xfId="585" xr:uid="{CE11D002-D233-4793-80CC-A6F96FD5CD01}"/>
    <cellStyle name="Normal 5 6 3 3 2" xfId="1403" xr:uid="{638CD2A1-F048-45B3-912C-42B9E04270C1}"/>
    <cellStyle name="Normal 5 6 3 3 2 2" xfId="1404" xr:uid="{9D365CAC-1B22-48A5-907F-2159E4B1720D}"/>
    <cellStyle name="Normal 5 6 3 3 2 3" xfId="2992" xr:uid="{51C8B8C7-57A4-4286-9873-72730F700182}"/>
    <cellStyle name="Normal 5 6 3 3 2 4" xfId="2993" xr:uid="{326AFA10-8354-464E-B3A7-9D0BEA7B41FE}"/>
    <cellStyle name="Normal 5 6 3 3 3" xfId="1405" xr:uid="{FD666D79-D9A1-4E21-9D33-6F2A4E7A6D2D}"/>
    <cellStyle name="Normal 5 6 3 3 4" xfId="2994" xr:uid="{A42DAE65-834E-40E4-BCAC-4F24F5BB620D}"/>
    <cellStyle name="Normal 5 6 3 3 5" xfId="2995" xr:uid="{FD6F900C-B233-4061-B190-738491071CD9}"/>
    <cellStyle name="Normal 5 6 3 4" xfId="1406" xr:uid="{8D29A2B3-A6E0-46C3-BBE3-AD83A1DF404E}"/>
    <cellStyle name="Normal 5 6 3 4 2" xfId="1407" xr:uid="{7794DDE7-B393-49D7-B21C-22E2FC228F81}"/>
    <cellStyle name="Normal 5 6 3 4 3" xfId="2996" xr:uid="{90C7365E-07CB-4AA4-9E6D-DEF4241C4638}"/>
    <cellStyle name="Normal 5 6 3 4 4" xfId="2997" xr:uid="{D104D73A-227B-437C-A5FD-A9C1F3A324FD}"/>
    <cellStyle name="Normal 5 6 3 5" xfId="1408" xr:uid="{21E805F7-89E8-4764-A44E-67E660DB9634}"/>
    <cellStyle name="Normal 5 6 3 5 2" xfId="2998" xr:uid="{A13A82FD-AD74-4BC9-A5AD-58E4DE6BFE31}"/>
    <cellStyle name="Normal 5 6 3 5 3" xfId="2999" xr:uid="{3623E7DE-CB7F-4E9E-B841-AB3D27B26425}"/>
    <cellStyle name="Normal 5 6 3 5 4" xfId="3000" xr:uid="{02353D2A-F56F-4651-B435-BECDEBB2A513}"/>
    <cellStyle name="Normal 5 6 3 6" xfId="3001" xr:uid="{BC22CE46-B873-4C85-A2A9-20EBFE43A64D}"/>
    <cellStyle name="Normal 5 6 3 7" xfId="3002" xr:uid="{86CAA746-499F-4BE2-8C4C-16D9CD501D53}"/>
    <cellStyle name="Normal 5 6 3 8" xfId="3003" xr:uid="{8CB45EC3-38F9-45BB-8AEC-5B68BDB51C6B}"/>
    <cellStyle name="Normal 5 6 4" xfId="312" xr:uid="{627D0FFA-18DD-4A13-909C-229858138272}"/>
    <cellStyle name="Normal 5 6 4 2" xfId="586" xr:uid="{252DA088-09DD-4566-852F-118E5675BD5E}"/>
    <cellStyle name="Normal 5 6 4 2 2" xfId="587" xr:uid="{319C5D02-3617-4B72-A1F0-BB9EFB7470CA}"/>
    <cellStyle name="Normal 5 6 4 2 2 2" xfId="1409" xr:uid="{6795E145-D88E-488C-8929-02CA90B2ABD2}"/>
    <cellStyle name="Normal 5 6 4 2 2 3" xfId="3004" xr:uid="{607FAD6E-8636-40F1-9A82-16C9C28101CA}"/>
    <cellStyle name="Normal 5 6 4 2 2 4" xfId="3005" xr:uid="{16DA29A5-A3A6-491F-8D5A-D0CBBE2C4458}"/>
    <cellStyle name="Normal 5 6 4 2 3" xfId="1410" xr:uid="{8BFBA5EE-6688-45DC-8B0A-260433B95E83}"/>
    <cellStyle name="Normal 5 6 4 2 4" xfId="3006" xr:uid="{367F128E-D1B5-4C33-B08A-3C27C7AE055C}"/>
    <cellStyle name="Normal 5 6 4 2 5" xfId="3007" xr:uid="{40D13D43-2043-4316-8A12-E4691BCD29BD}"/>
    <cellStyle name="Normal 5 6 4 3" xfId="588" xr:uid="{A058EDB5-DFE2-4772-8D9A-791F19D5013E}"/>
    <cellStyle name="Normal 5 6 4 3 2" xfId="1411" xr:uid="{8E7E8C6E-46C3-4E53-8F80-F47C4F1B6B3F}"/>
    <cellStyle name="Normal 5 6 4 3 3" xfId="3008" xr:uid="{C43F40B0-FFFA-4D26-B866-93F28C8BADF9}"/>
    <cellStyle name="Normal 5 6 4 3 4" xfId="3009" xr:uid="{C8699B8E-0D84-4236-87F6-14E704C0D612}"/>
    <cellStyle name="Normal 5 6 4 4" xfId="1412" xr:uid="{4CB1A81D-5584-4248-9BE6-B529BD1FCA90}"/>
    <cellStyle name="Normal 5 6 4 4 2" xfId="3010" xr:uid="{4B1E3C4A-2F2A-4F28-9B10-00B0BA1FD22A}"/>
    <cellStyle name="Normal 5 6 4 4 3" xfId="3011" xr:uid="{EA67E626-F9CE-4514-9F49-5D97D960FF76}"/>
    <cellStyle name="Normal 5 6 4 4 4" xfId="3012" xr:uid="{B96129C3-2A68-481B-B332-02D593E0966A}"/>
    <cellStyle name="Normal 5 6 4 5" xfId="3013" xr:uid="{604B4254-F435-4DA7-84B0-95DDB775B1E8}"/>
    <cellStyle name="Normal 5 6 4 6" xfId="3014" xr:uid="{EB1AE1D3-B431-457E-8883-867096F06C76}"/>
    <cellStyle name="Normal 5 6 4 7" xfId="3015" xr:uid="{17D57524-70F7-4180-8E35-48CD8C8691EB}"/>
    <cellStyle name="Normal 5 6 5" xfId="313" xr:uid="{80C9EA5E-1CA9-40B1-A120-879CD98334DC}"/>
    <cellStyle name="Normal 5 6 5 2" xfId="589" xr:uid="{75C1F09F-E615-4BD0-9AE6-3EE76C7214B7}"/>
    <cellStyle name="Normal 5 6 5 2 2" xfId="1413" xr:uid="{8D58C1DE-2465-4C10-A9C3-E885EA60F425}"/>
    <cellStyle name="Normal 5 6 5 2 3" xfId="3016" xr:uid="{6D9A8AC3-DF63-41CE-8B86-2410A6A248A5}"/>
    <cellStyle name="Normal 5 6 5 2 4" xfId="3017" xr:uid="{192D736D-4BAE-4C9D-AB10-845A1EE5498F}"/>
    <cellStyle name="Normal 5 6 5 3" xfId="1414" xr:uid="{469DC064-DBC0-496D-BD38-71E737A986CF}"/>
    <cellStyle name="Normal 5 6 5 3 2" xfId="3018" xr:uid="{136851B7-511E-493B-92C2-7E6E28C6EEBA}"/>
    <cellStyle name="Normal 5 6 5 3 3" xfId="3019" xr:uid="{BEC8A2CD-7C7D-4166-B0D9-667B50A898E5}"/>
    <cellStyle name="Normal 5 6 5 3 4" xfId="3020" xr:uid="{FE1B5030-516A-4DD0-9305-D27B68C94A16}"/>
    <cellStyle name="Normal 5 6 5 4" xfId="3021" xr:uid="{C7DB3A83-5144-4E6E-B245-BE36E459A4BC}"/>
    <cellStyle name="Normal 5 6 5 5" xfId="3022" xr:uid="{904BB4D4-417F-444A-9FA4-0C6BBF1C3B90}"/>
    <cellStyle name="Normal 5 6 5 6" xfId="3023" xr:uid="{9A338F1F-75C9-4EA8-BDCD-32FE7997112F}"/>
    <cellStyle name="Normal 5 6 6" xfId="590" xr:uid="{528E8493-2436-4F8C-B2B8-28DA5EEB0ADF}"/>
    <cellStyle name="Normal 5 6 6 2" xfId="1415" xr:uid="{33D38459-92C4-461E-A921-518B704DFFC4}"/>
    <cellStyle name="Normal 5 6 6 2 2" xfId="3024" xr:uid="{9A728C8F-73B3-464D-910F-C9828A9F5358}"/>
    <cellStyle name="Normal 5 6 6 2 3" xfId="3025" xr:uid="{E4249B38-F3F6-44FA-A3D8-1DE3EBF1618D}"/>
    <cellStyle name="Normal 5 6 6 2 4" xfId="3026" xr:uid="{FECF5389-8139-43CD-A4CE-C0B71FB436CA}"/>
    <cellStyle name="Normal 5 6 6 3" xfId="3027" xr:uid="{ECAB4453-6C91-4D54-A2E2-9CFB720AD1AE}"/>
    <cellStyle name="Normal 5 6 6 4" xfId="3028" xr:uid="{5EEAAC1C-E5BE-4CE2-B29A-B2DE1BE4E866}"/>
    <cellStyle name="Normal 5 6 6 5" xfId="3029" xr:uid="{E602587D-8A42-473C-8D4C-E08FAED8C4B7}"/>
    <cellStyle name="Normal 5 6 7" xfId="1416" xr:uid="{DDD7C574-3B1A-4578-B7FA-A61B366033A6}"/>
    <cellStyle name="Normal 5 6 7 2" xfId="3030" xr:uid="{6775E995-B292-4A40-AEEC-008B4CBFFAF3}"/>
    <cellStyle name="Normal 5 6 7 3" xfId="3031" xr:uid="{04619F47-04EC-42A6-9902-B26FE7D90ED0}"/>
    <cellStyle name="Normal 5 6 7 4" xfId="3032" xr:uid="{77E99CE1-1483-4893-AB1D-8D56694FE52E}"/>
    <cellStyle name="Normal 5 6 8" xfId="3033" xr:uid="{E798378A-380F-4012-A658-094059F6A57A}"/>
    <cellStyle name="Normal 5 6 8 2" xfId="3034" xr:uid="{39863715-7CDF-4BFA-8BEE-7A290CEC7F6C}"/>
    <cellStyle name="Normal 5 6 8 3" xfId="3035" xr:uid="{EB3515F3-3369-4D79-99D1-23FEBE4F7A31}"/>
    <cellStyle name="Normal 5 6 8 4" xfId="3036" xr:uid="{1C168237-B9E5-42A4-A5CA-246673FFF329}"/>
    <cellStyle name="Normal 5 6 9" xfId="3037" xr:uid="{D37235C3-C096-4985-868E-5BFDC5392AFA}"/>
    <cellStyle name="Normal 5 7" xfId="106" xr:uid="{34769542-ABDD-450A-A671-9706D7486B7F}"/>
    <cellStyle name="Normal 5 7 2" xfId="107" xr:uid="{A82B417F-6457-460B-82FC-38615E75D289}"/>
    <cellStyle name="Normal 5 7 2 2" xfId="314" xr:uid="{1BD4B61C-471F-4FCB-90EE-7A5A6E284FAF}"/>
    <cellStyle name="Normal 5 7 2 2 2" xfId="591" xr:uid="{7DBD949A-6E9D-4BEC-86E2-2BC0D158022B}"/>
    <cellStyle name="Normal 5 7 2 2 2 2" xfId="1417" xr:uid="{3EA13CB1-BE72-43A4-B7A1-ABB16AA32511}"/>
    <cellStyle name="Normal 5 7 2 2 2 3" xfId="3038" xr:uid="{F6E48693-D00B-4491-B64A-4626A9141CD2}"/>
    <cellStyle name="Normal 5 7 2 2 2 4" xfId="3039" xr:uid="{2F806813-81E5-4759-9998-FC8B14F6E8F5}"/>
    <cellStyle name="Normal 5 7 2 2 3" xfId="1418" xr:uid="{91AA5ACE-BBCB-45DB-ABCA-7A13539D5BB1}"/>
    <cellStyle name="Normal 5 7 2 2 3 2" xfId="3040" xr:uid="{BA02BD39-B5D8-4A2D-8B34-2127DD639C0E}"/>
    <cellStyle name="Normal 5 7 2 2 3 3" xfId="3041" xr:uid="{32257DEE-FCAB-49BA-9ED4-05708E3510B8}"/>
    <cellStyle name="Normal 5 7 2 2 3 4" xfId="3042" xr:uid="{E2A24168-03B9-4919-A730-ABBC4EEFD5A0}"/>
    <cellStyle name="Normal 5 7 2 2 4" xfId="3043" xr:uid="{85AE912E-9286-410C-BF99-4666F2DED689}"/>
    <cellStyle name="Normal 5 7 2 2 5" xfId="3044" xr:uid="{BA955C60-6813-4440-94B7-845C4C3BDF72}"/>
    <cellStyle name="Normal 5 7 2 2 6" xfId="3045" xr:uid="{B3996D09-774B-45C4-88C7-A858C1C96030}"/>
    <cellStyle name="Normal 5 7 2 3" xfId="592" xr:uid="{3460F6AA-A448-4E35-917A-47EE02374F6F}"/>
    <cellStyle name="Normal 5 7 2 3 2" xfId="1419" xr:uid="{2C60E58A-CECC-41BC-81AA-B5F4F2622D19}"/>
    <cellStyle name="Normal 5 7 2 3 2 2" xfId="3046" xr:uid="{754A8ACD-2489-4690-9445-FD9709FB260E}"/>
    <cellStyle name="Normal 5 7 2 3 2 3" xfId="3047" xr:uid="{783176C8-3360-4523-95B0-EBDCF79A4467}"/>
    <cellStyle name="Normal 5 7 2 3 2 4" xfId="3048" xr:uid="{316E523B-5AE3-47BC-8DDD-3CC076617882}"/>
    <cellStyle name="Normal 5 7 2 3 3" xfId="3049" xr:uid="{C6A26608-439D-471A-9B39-5D8DC311FBE3}"/>
    <cellStyle name="Normal 5 7 2 3 4" xfId="3050" xr:uid="{61F000E1-FB0A-44FF-AB58-AB99B4358723}"/>
    <cellStyle name="Normal 5 7 2 3 5" xfId="3051" xr:uid="{84BD63AF-0259-4A89-BE89-8439356069AB}"/>
    <cellStyle name="Normal 5 7 2 4" xfId="1420" xr:uid="{B38FF4DE-0E51-4947-A0CA-5110F929034F}"/>
    <cellStyle name="Normal 5 7 2 4 2" xfId="3052" xr:uid="{4094C5F0-C62B-45EF-BBF1-C3645575A9D2}"/>
    <cellStyle name="Normal 5 7 2 4 3" xfId="3053" xr:uid="{73103582-0445-4DE5-AF3B-6D32CBF91B1F}"/>
    <cellStyle name="Normal 5 7 2 4 4" xfId="3054" xr:uid="{544CC701-B866-4142-B110-ED5DD397A172}"/>
    <cellStyle name="Normal 5 7 2 5" xfId="3055" xr:uid="{B4D2C0B9-9DDE-44ED-9726-B4C101D4D55E}"/>
    <cellStyle name="Normal 5 7 2 5 2" xfId="3056" xr:uid="{F75186FA-5EA6-46DD-B325-68DE77A73FE6}"/>
    <cellStyle name="Normal 5 7 2 5 3" xfId="3057" xr:uid="{856C9AFF-21AC-4E94-B9E0-3E5507E715E9}"/>
    <cellStyle name="Normal 5 7 2 5 4" xfId="3058" xr:uid="{D94D51A1-036B-4F36-BACD-CDEAC7673481}"/>
    <cellStyle name="Normal 5 7 2 6" xfId="3059" xr:uid="{C2CF5F78-855D-4CF0-A1CE-91329FA03EC3}"/>
    <cellStyle name="Normal 5 7 2 7" xfId="3060" xr:uid="{E54CB970-3255-4340-9398-A160CFDDD019}"/>
    <cellStyle name="Normal 5 7 2 8" xfId="3061" xr:uid="{829CBC8D-2ED8-4D59-8807-7406A1E168A3}"/>
    <cellStyle name="Normal 5 7 3" xfId="315" xr:uid="{44C864A5-C1DE-47FB-90D3-25210CB3A8FB}"/>
    <cellStyle name="Normal 5 7 3 2" xfId="593" xr:uid="{080FDA8C-4569-497F-B6E8-526A6893AD75}"/>
    <cellStyle name="Normal 5 7 3 2 2" xfId="594" xr:uid="{3BB05321-8E10-4D51-A13A-14E8CAFEB866}"/>
    <cellStyle name="Normal 5 7 3 2 3" xfId="3062" xr:uid="{7189FBC6-BCC8-4700-87DA-832351946D14}"/>
    <cellStyle name="Normal 5 7 3 2 4" xfId="3063" xr:uid="{51695499-7B04-44D2-AE90-6DC49AC07C40}"/>
    <cellStyle name="Normal 5 7 3 3" xfId="595" xr:uid="{4F6AD4CD-5CAA-4FED-B768-5C1D2CAAE5FF}"/>
    <cellStyle name="Normal 5 7 3 3 2" xfId="3064" xr:uid="{87C4E498-DA11-40AB-85EF-B75B7D649FA9}"/>
    <cellStyle name="Normal 5 7 3 3 3" xfId="3065" xr:uid="{9E1A16C1-BCAF-48A1-B1C1-48068E7C176C}"/>
    <cellStyle name="Normal 5 7 3 3 4" xfId="3066" xr:uid="{5125C739-F5E1-4005-9003-DA4739E74929}"/>
    <cellStyle name="Normal 5 7 3 4" xfId="3067" xr:uid="{87B339C8-C1C8-4B5B-AF65-01C1F92964B0}"/>
    <cellStyle name="Normal 5 7 3 5" xfId="3068" xr:uid="{9F7E9D4C-E45E-41AA-A2DD-7FBA0BE410D1}"/>
    <cellStyle name="Normal 5 7 3 6" xfId="3069" xr:uid="{A4C036B0-22F4-4CAE-822A-04D85167B818}"/>
    <cellStyle name="Normal 5 7 4" xfId="316" xr:uid="{E9424AAD-0F85-481F-BC41-74620C26EC82}"/>
    <cellStyle name="Normal 5 7 4 2" xfId="596" xr:uid="{B49974A4-0AA8-415E-9641-CF06772056A6}"/>
    <cellStyle name="Normal 5 7 4 2 2" xfId="3070" xr:uid="{C8C25884-D531-4A19-B387-599CC755BD33}"/>
    <cellStyle name="Normal 5 7 4 2 3" xfId="3071" xr:uid="{B63FA784-F1A3-478B-9080-6806B98C23C6}"/>
    <cellStyle name="Normal 5 7 4 2 4" xfId="3072" xr:uid="{3B09032D-E288-47ED-8650-8A6B2A807D70}"/>
    <cellStyle name="Normal 5 7 4 3" xfId="3073" xr:uid="{6D468951-DF49-4DF3-820C-0C3F12AB86F3}"/>
    <cellStyle name="Normal 5 7 4 4" xfId="3074" xr:uid="{5D2B8EC1-CCF2-4843-83DE-B366F7EF0AB1}"/>
    <cellStyle name="Normal 5 7 4 5" xfId="3075" xr:uid="{E8DB4DAA-4B93-4F76-AE87-7A3E7B9BE56B}"/>
    <cellStyle name="Normal 5 7 5" xfId="597" xr:uid="{73B87F98-ED54-4D84-93C2-85BF991E516E}"/>
    <cellStyle name="Normal 5 7 5 2" xfId="3076" xr:uid="{2C057AE7-AA32-47B5-9027-074E3FC7C20C}"/>
    <cellStyle name="Normal 5 7 5 3" xfId="3077" xr:uid="{60F77323-4334-4BD1-954D-87887627A946}"/>
    <cellStyle name="Normal 5 7 5 4" xfId="3078" xr:uid="{49C87E72-ED1E-401B-9DA2-C1914DD310EB}"/>
    <cellStyle name="Normal 5 7 6" xfId="3079" xr:uid="{58635459-77CB-4A7F-A027-06DE64721680}"/>
    <cellStyle name="Normal 5 7 6 2" xfId="3080" xr:uid="{09BD99A9-880C-4452-A896-2C09633CC5DC}"/>
    <cellStyle name="Normal 5 7 6 3" xfId="3081" xr:uid="{592C9D51-FAFA-4CAA-9A27-F3866F280127}"/>
    <cellStyle name="Normal 5 7 6 4" xfId="3082" xr:uid="{8851F150-14E2-4249-8314-8B2CDB797DA8}"/>
    <cellStyle name="Normal 5 7 7" xfId="3083" xr:uid="{84119515-EE32-475C-8CBB-6737CB0A2D40}"/>
    <cellStyle name="Normal 5 7 8" xfId="3084" xr:uid="{7568D392-BBD9-4798-8F31-71F039E59ED5}"/>
    <cellStyle name="Normal 5 7 9" xfId="3085" xr:uid="{E12B7B29-FD42-449A-9F3A-B374B18FDE03}"/>
    <cellStyle name="Normal 5 8" xfId="108" xr:uid="{E4EF3AAB-FC39-41F2-B727-B36EED6EC63D}"/>
    <cellStyle name="Normal 5 8 2" xfId="317" xr:uid="{8424EF41-59B2-4CA5-BABD-215732852DAE}"/>
    <cellStyle name="Normal 5 8 2 2" xfId="598" xr:uid="{1F775AB9-CC6E-4679-9150-D4589456F057}"/>
    <cellStyle name="Normal 5 8 2 2 2" xfId="1421" xr:uid="{361CAC47-709D-4099-8A92-7E382E6866E0}"/>
    <cellStyle name="Normal 5 8 2 2 2 2" xfId="1422" xr:uid="{05E72187-8130-4BEF-B5EC-C869BA13090B}"/>
    <cellStyle name="Normal 5 8 2 2 3" xfId="1423" xr:uid="{9F39C539-453F-4F83-9E94-8EFAEB77E4A5}"/>
    <cellStyle name="Normal 5 8 2 2 4" xfId="3086" xr:uid="{5B55714E-D53B-4061-B313-B4F8BDAC3E13}"/>
    <cellStyle name="Normal 5 8 2 3" xfId="1424" xr:uid="{601925EA-A645-4316-B78D-6B9A9FE39B48}"/>
    <cellStyle name="Normal 5 8 2 3 2" xfId="1425" xr:uid="{C204325B-B52D-4ACB-B3E1-463C3A98567B}"/>
    <cellStyle name="Normal 5 8 2 3 3" xfId="3087" xr:uid="{749F1357-2591-418C-A9E5-885FC915A535}"/>
    <cellStyle name="Normal 5 8 2 3 4" xfId="3088" xr:uid="{5CE7F80E-1B95-48A0-B089-524DA02552E0}"/>
    <cellStyle name="Normal 5 8 2 4" xfId="1426" xr:uid="{07194354-0B91-4468-8011-E1E5DBBDDA0D}"/>
    <cellStyle name="Normal 5 8 2 5" xfId="3089" xr:uid="{F30AC5A2-EF22-45BD-B0B6-5BA44EF7B52A}"/>
    <cellStyle name="Normal 5 8 2 6" xfId="3090" xr:uid="{E6A2AAAE-9E4A-4708-A35E-070D4D0AB082}"/>
    <cellStyle name="Normal 5 8 3" xfId="599" xr:uid="{1B04E8FE-B547-4C7D-BB7B-6861A4FEF8EF}"/>
    <cellStyle name="Normal 5 8 3 2" xfId="1427" xr:uid="{BEE35C82-F366-4F2C-969D-5AF07C8FDBEC}"/>
    <cellStyle name="Normal 5 8 3 2 2" xfId="1428" xr:uid="{4DC8742F-C66A-4813-8049-3F0B24DAB92F}"/>
    <cellStyle name="Normal 5 8 3 2 3" xfId="3091" xr:uid="{D4BAA66A-F963-4BF4-B7B7-6829E29DF632}"/>
    <cellStyle name="Normal 5 8 3 2 4" xfId="3092" xr:uid="{C8E7B730-6E51-4A1E-96F2-7BFD9B811254}"/>
    <cellStyle name="Normal 5 8 3 3" xfId="1429" xr:uid="{CF294583-6A5D-42AE-BFDA-5EC3DD1B5AC7}"/>
    <cellStyle name="Normal 5 8 3 4" xfId="3093" xr:uid="{7DD80E07-51BA-4D14-9D62-676A99848B00}"/>
    <cellStyle name="Normal 5 8 3 5" xfId="3094" xr:uid="{93216A1D-B0C2-4417-B71F-B9A7F8A58A45}"/>
    <cellStyle name="Normal 5 8 4" xfId="1430" xr:uid="{9A9BBB5E-AFDE-48C9-8BFE-F0A58E51F1EE}"/>
    <cellStyle name="Normal 5 8 4 2" xfId="1431" xr:uid="{0332CC2D-BC86-4D40-A977-4BF807348993}"/>
    <cellStyle name="Normal 5 8 4 3" xfId="3095" xr:uid="{2A2DA250-F1FF-4B27-8178-33A719ED6859}"/>
    <cellStyle name="Normal 5 8 4 4" xfId="3096" xr:uid="{BBB49165-92D0-497C-9CE7-D5FF5D5C1432}"/>
    <cellStyle name="Normal 5 8 5" xfId="1432" xr:uid="{E5A3AD3F-B4A7-4B85-977A-E6EE60746F3B}"/>
    <cellStyle name="Normal 5 8 5 2" xfId="3097" xr:uid="{1D56B496-1BF9-47D6-A91F-13E43700B5E6}"/>
    <cellStyle name="Normal 5 8 5 3" xfId="3098" xr:uid="{9D3E2E27-AAFC-4DB4-9C0B-CAD4F5D07E26}"/>
    <cellStyle name="Normal 5 8 5 4" xfId="3099" xr:uid="{A5051E05-77F3-4EC5-90F4-7755D5D70D6D}"/>
    <cellStyle name="Normal 5 8 6" xfId="3100" xr:uid="{498D6E87-A3AD-4EE4-B83B-520A104E29CC}"/>
    <cellStyle name="Normal 5 8 7" xfId="3101" xr:uid="{098BF335-9185-4331-A07D-17FDF15E1EE2}"/>
    <cellStyle name="Normal 5 8 8" xfId="3102" xr:uid="{E7FC3932-E917-4168-AA9A-1F168CF23EAD}"/>
    <cellStyle name="Normal 5 9" xfId="318" xr:uid="{8F300D27-E594-4D78-8D56-09B848A5024B}"/>
    <cellStyle name="Normal 5 9 2" xfId="600" xr:uid="{B517AB2B-29D4-43A6-B62D-3D1B0E26B84F}"/>
    <cellStyle name="Normal 5 9 2 2" xfId="601" xr:uid="{963E0268-02F6-4B49-8F10-8CF081C4F5E0}"/>
    <cellStyle name="Normal 5 9 2 2 2" xfId="1433" xr:uid="{84A26824-49C3-4B09-8549-74F9A2558322}"/>
    <cellStyle name="Normal 5 9 2 2 3" xfId="3103" xr:uid="{1F4E787D-E5C6-4898-82CA-93750112118E}"/>
    <cellStyle name="Normal 5 9 2 2 4" xfId="3104" xr:uid="{CED005C6-D0ED-4319-BC7C-6058CA685A6B}"/>
    <cellStyle name="Normal 5 9 2 3" xfId="1434" xr:uid="{D3C26120-AB50-49BC-BEFC-F7B34436B627}"/>
    <cellStyle name="Normal 5 9 2 4" xfId="3105" xr:uid="{88E6CE6B-048D-4770-BEAC-156CCF131B97}"/>
    <cellStyle name="Normal 5 9 2 5" xfId="3106" xr:uid="{4D35FC7E-3674-4260-B6C6-9B70B26A4227}"/>
    <cellStyle name="Normal 5 9 3" xfId="602" xr:uid="{E1CB1194-F387-4B19-8E9A-88039AAA5291}"/>
    <cellStyle name="Normal 5 9 3 2" xfId="1435" xr:uid="{A8316DF2-9BE7-4788-915A-096E5DC59964}"/>
    <cellStyle name="Normal 5 9 3 3" xfId="3107" xr:uid="{BF13169B-330C-4533-A83C-643B83CE1747}"/>
    <cellStyle name="Normal 5 9 3 4" xfId="3108" xr:uid="{99263BE9-DF09-4DDF-9982-336260296E2C}"/>
    <cellStyle name="Normal 5 9 4" xfId="1436" xr:uid="{AF8C17C9-B9ED-4BC8-BC9F-825309E4B3A2}"/>
    <cellStyle name="Normal 5 9 4 2" xfId="3109" xr:uid="{028170AD-3649-41FF-982B-D4AB31C1D840}"/>
    <cellStyle name="Normal 5 9 4 3" xfId="3110" xr:uid="{C54E92C3-D19B-406A-A1B0-FD603F340BFA}"/>
    <cellStyle name="Normal 5 9 4 4" xfId="3111" xr:uid="{A13E07AB-BBBE-4EB4-9608-ADE809BE4E60}"/>
    <cellStyle name="Normal 5 9 5" xfId="3112" xr:uid="{78D4B63F-ADB2-487D-A48D-652876738FE2}"/>
    <cellStyle name="Normal 5 9 6" xfId="3113" xr:uid="{4ECDB57A-0A15-42FB-83C6-14A58FB623E8}"/>
    <cellStyle name="Normal 5 9 7" xfId="3114" xr:uid="{96168440-EB1C-4D3A-BD57-9BC1FCB1395C}"/>
    <cellStyle name="Normal 6" xfId="109" xr:uid="{4BEFB1D8-50BB-458D-86D1-E9BA92E31A41}"/>
    <cellStyle name="Normal 6 10" xfId="319" xr:uid="{D568CB84-2A69-44A1-B95F-267F6C31A3CA}"/>
    <cellStyle name="Normal 6 10 2" xfId="1437" xr:uid="{3FC2EAF1-4283-4A37-B1A2-C2CD58C6261D}"/>
    <cellStyle name="Normal 6 10 2 2" xfId="3115" xr:uid="{455288CF-F4B7-4AF9-B339-ED7E5DDB4994}"/>
    <cellStyle name="Normal 6 10 2 2 2" xfId="4588" xr:uid="{96DE4F36-46E5-4048-9BA0-723A465DBF99}"/>
    <cellStyle name="Normal 6 10 2 3" xfId="3116" xr:uid="{BFAA6113-B9D0-44B2-B4BF-18A798A9C86E}"/>
    <cellStyle name="Normal 6 10 2 4" xfId="3117" xr:uid="{84891D3F-3AF0-4F8F-98A1-D1E918FA62E0}"/>
    <cellStyle name="Normal 6 10 3" xfId="3118" xr:uid="{44D1E091-2769-4613-8EF5-5C409E995B6D}"/>
    <cellStyle name="Normal 6 10 4" xfId="3119" xr:uid="{2EA82372-F2DD-48F3-A47A-0A5A7C5A1C5B}"/>
    <cellStyle name="Normal 6 10 5" xfId="3120" xr:uid="{2288EB75-C79F-4837-A491-B6C12F70C1F3}"/>
    <cellStyle name="Normal 6 11" xfId="1438" xr:uid="{8AA86956-C31A-433C-B22A-88CAE4F2E8D2}"/>
    <cellStyle name="Normal 6 11 2" xfId="3121" xr:uid="{29D4EBC5-3575-4CF5-B627-B73E19C455FD}"/>
    <cellStyle name="Normal 6 11 3" xfId="3122" xr:uid="{C7BFE342-E567-46BD-B7AE-A6C65FB01173}"/>
    <cellStyle name="Normal 6 11 4" xfId="3123" xr:uid="{F739192F-6CAF-4FA1-8DCB-F35B94454D55}"/>
    <cellStyle name="Normal 6 12" xfId="902" xr:uid="{D9A13170-BDD4-4604-9B7B-0C45876B479F}"/>
    <cellStyle name="Normal 6 12 2" xfId="3124" xr:uid="{A5EAF891-7E69-4503-B551-578AFB75BAD3}"/>
    <cellStyle name="Normal 6 12 3" xfId="3125" xr:uid="{19B84A7B-8B24-4CCE-A715-AA93B4F9F227}"/>
    <cellStyle name="Normal 6 12 4" xfId="3126" xr:uid="{370CF2AE-95CD-4A3A-9985-A817F790F75A}"/>
    <cellStyle name="Normal 6 13" xfId="899" xr:uid="{112D9563-F7AF-4CDB-91E1-48169EE7DFE3}"/>
    <cellStyle name="Normal 6 13 2" xfId="3128" xr:uid="{480E21D7-1B9B-4A47-8F23-7634F7E3E3C1}"/>
    <cellStyle name="Normal 6 13 3" xfId="4315" xr:uid="{1441695F-E9D1-470A-9461-B406DA64C585}"/>
    <cellStyle name="Normal 6 13 4" xfId="3127" xr:uid="{C22B3720-EE9B-461A-99EA-E7676D00B39E}"/>
    <cellStyle name="Normal 6 13 5" xfId="5319" xr:uid="{ED5C6891-34D0-4195-87A0-64ADBF5D99BA}"/>
    <cellStyle name="Normal 6 14" xfId="3129" xr:uid="{E9661C7E-13C9-4BD1-84EF-669DE2AD6975}"/>
    <cellStyle name="Normal 6 15" xfId="3130" xr:uid="{411DBDA1-2D5E-4FEE-8BDA-552C84913307}"/>
    <cellStyle name="Normal 6 16" xfId="3131" xr:uid="{EECD39C0-D808-4D9A-91DA-7C439C2654AE}"/>
    <cellStyle name="Normal 6 2" xfId="110" xr:uid="{23937E7F-D1A8-47AD-BF8A-33C587678373}"/>
    <cellStyle name="Normal 6 2 2" xfId="320" xr:uid="{A4EF9BD2-9A56-4008-9E7E-F90AF3B915D4}"/>
    <cellStyle name="Normal 6 2 2 2" xfId="4671" xr:uid="{640ACD5D-A12D-47E4-A449-377D2FA92887}"/>
    <cellStyle name="Normal 6 2 3" xfId="4560" xr:uid="{1AE6F791-EF36-4E4D-9217-9E661104EF0B}"/>
    <cellStyle name="Normal 6 3" xfId="111" xr:uid="{33330BE4-9F96-4810-A349-6BEF434E355E}"/>
    <cellStyle name="Normal 6 3 10" xfId="3132" xr:uid="{7855C20E-21D1-49EB-89C0-EF30DCA95FAA}"/>
    <cellStyle name="Normal 6 3 11" xfId="3133" xr:uid="{6376D54A-01E4-4169-B1A6-E1C1ECFDEC77}"/>
    <cellStyle name="Normal 6 3 2" xfId="112" xr:uid="{10CA089B-F86E-40BC-8058-4B8F9D556512}"/>
    <cellStyle name="Normal 6 3 2 2" xfId="113" xr:uid="{BFA51AD4-D354-4F3F-AE73-1DDDEF889184}"/>
    <cellStyle name="Normal 6 3 2 2 2" xfId="321" xr:uid="{176EB184-6970-4ABA-809B-D8E65A3C7A7E}"/>
    <cellStyle name="Normal 6 3 2 2 2 2" xfId="603" xr:uid="{DDDDDF4E-7175-44E1-A0B4-6FBFDEFCD62C}"/>
    <cellStyle name="Normal 6 3 2 2 2 2 2" xfId="604" xr:uid="{57CF1F51-A485-4FAD-854A-8F520B5DC2B6}"/>
    <cellStyle name="Normal 6 3 2 2 2 2 2 2" xfId="1439" xr:uid="{95111D27-EF0B-4100-B5C5-824F9D1CF9FB}"/>
    <cellStyle name="Normal 6 3 2 2 2 2 2 2 2" xfId="1440" xr:uid="{D3AC2EA5-8AAD-4EF9-BD2B-99E34AB80F18}"/>
    <cellStyle name="Normal 6 3 2 2 2 2 2 3" xfId="1441" xr:uid="{4EBE4765-2436-4DA3-8894-159AC84A3940}"/>
    <cellStyle name="Normal 6 3 2 2 2 2 3" xfId="1442" xr:uid="{85DBBB71-1CD3-43B3-B69E-3F9E2FEA9540}"/>
    <cellStyle name="Normal 6 3 2 2 2 2 3 2" xfId="1443" xr:uid="{31A4ADDB-6678-492E-B5BC-FB9D0D19066B}"/>
    <cellStyle name="Normal 6 3 2 2 2 2 4" xfId="1444" xr:uid="{AD1CDB6F-1AAB-4DE6-8BA4-33F9CD085B53}"/>
    <cellStyle name="Normal 6 3 2 2 2 3" xfId="605" xr:uid="{5E435F4E-663F-47FC-88A9-76781550C279}"/>
    <cellStyle name="Normal 6 3 2 2 2 3 2" xfId="1445" xr:uid="{C4515873-8A82-4123-9447-1EE4B28FA6A4}"/>
    <cellStyle name="Normal 6 3 2 2 2 3 2 2" xfId="1446" xr:uid="{53E8FF8B-755C-40A7-B3B4-81001BB7FAEE}"/>
    <cellStyle name="Normal 6 3 2 2 2 3 3" xfId="1447" xr:uid="{A75B5251-B09F-49B0-9E5B-C0600046D67F}"/>
    <cellStyle name="Normal 6 3 2 2 2 3 4" xfId="3134" xr:uid="{40D4174A-A734-493C-930C-DB995060CA1C}"/>
    <cellStyle name="Normal 6 3 2 2 2 4" xfId="1448" xr:uid="{8F95618A-349C-48DE-B8E1-7EA2CF03EE0C}"/>
    <cellStyle name="Normal 6 3 2 2 2 4 2" xfId="1449" xr:uid="{4544F19D-4D9A-4E39-BF33-E6E3FDBB505D}"/>
    <cellStyle name="Normal 6 3 2 2 2 5" xfId="1450" xr:uid="{E4069A91-E07A-49DA-9F1F-1F2DB1CD528C}"/>
    <cellStyle name="Normal 6 3 2 2 2 6" xfId="3135" xr:uid="{28B9C1A2-9C3D-48E2-9A6C-0B20780EF177}"/>
    <cellStyle name="Normal 6 3 2 2 3" xfId="322" xr:uid="{F6B754C1-19F7-406D-9CB0-8D1459EEE6CE}"/>
    <cellStyle name="Normal 6 3 2 2 3 2" xfId="606" xr:uid="{B9527291-A0F4-4FA9-BCB2-57940FCD8467}"/>
    <cellStyle name="Normal 6 3 2 2 3 2 2" xfId="607" xr:uid="{849F2E31-03DD-4948-9F69-DA66C61BC2C7}"/>
    <cellStyle name="Normal 6 3 2 2 3 2 2 2" xfId="1451" xr:uid="{D738CA9D-2ECE-4267-9C79-153830495E66}"/>
    <cellStyle name="Normal 6 3 2 2 3 2 2 2 2" xfId="1452" xr:uid="{C00C291C-2C89-4750-BC72-64A4D1B72130}"/>
    <cellStyle name="Normal 6 3 2 2 3 2 2 3" xfId="1453" xr:uid="{F0D39EB6-7F4B-46D2-A6E7-CB6DFDE49FFA}"/>
    <cellStyle name="Normal 6 3 2 2 3 2 3" xfId="1454" xr:uid="{43B49ABB-21DC-4A98-87DE-C1246F6BFFD9}"/>
    <cellStyle name="Normal 6 3 2 2 3 2 3 2" xfId="1455" xr:uid="{2CF5FF0D-2DBE-466A-A958-86EE117C980C}"/>
    <cellStyle name="Normal 6 3 2 2 3 2 4" xfId="1456" xr:uid="{CAE03C25-02CC-404D-B1A3-92979D9AAB22}"/>
    <cellStyle name="Normal 6 3 2 2 3 3" xfId="608" xr:uid="{E5109570-3403-418D-B884-073C70D18566}"/>
    <cellStyle name="Normal 6 3 2 2 3 3 2" xfId="1457" xr:uid="{237C4289-F8C1-496F-AAA3-0AB93DB56CC4}"/>
    <cellStyle name="Normal 6 3 2 2 3 3 2 2" xfId="1458" xr:uid="{A539BA3C-7DB9-42E2-8E7F-A1E9DF470E6B}"/>
    <cellStyle name="Normal 6 3 2 2 3 3 3" xfId="1459" xr:uid="{80A29DCA-019F-4892-92AF-32AF8B1BF080}"/>
    <cellStyle name="Normal 6 3 2 2 3 4" xfId="1460" xr:uid="{4CC99FFE-4C4A-41B3-8E59-659F7D6AB1CF}"/>
    <cellStyle name="Normal 6 3 2 2 3 4 2" xfId="1461" xr:uid="{040BA3D0-74E1-402C-A895-F7EF04B10C95}"/>
    <cellStyle name="Normal 6 3 2 2 3 5" xfId="1462" xr:uid="{EFDADA23-C51B-44D7-9098-6714B3547550}"/>
    <cellStyle name="Normal 6 3 2 2 4" xfId="609" xr:uid="{A637878A-D4CB-469C-A593-4DF0533545D9}"/>
    <cellStyle name="Normal 6 3 2 2 4 2" xfId="610" xr:uid="{9A7329B7-91B3-4A23-A0D2-9FBB8EE534DD}"/>
    <cellStyle name="Normal 6 3 2 2 4 2 2" xfId="1463" xr:uid="{856C22E2-16D3-44A8-80D5-AC108785353C}"/>
    <cellStyle name="Normal 6 3 2 2 4 2 2 2" xfId="1464" xr:uid="{70D88449-9F19-4449-B87D-DE515DCCAC83}"/>
    <cellStyle name="Normal 6 3 2 2 4 2 3" xfId="1465" xr:uid="{21ED18C9-442D-4126-8C20-0771578CA6E3}"/>
    <cellStyle name="Normal 6 3 2 2 4 3" xfId="1466" xr:uid="{D100BA2C-C7C8-4449-B2A3-0478FD102029}"/>
    <cellStyle name="Normal 6 3 2 2 4 3 2" xfId="1467" xr:uid="{35AE0EAA-48D0-4DB1-BF08-560F693A937C}"/>
    <cellStyle name="Normal 6 3 2 2 4 4" xfId="1468" xr:uid="{85158651-0851-412A-83F1-7B88CE238F35}"/>
    <cellStyle name="Normal 6 3 2 2 5" xfId="611" xr:uid="{1A5FC89C-28AA-4860-8947-47F037ABC235}"/>
    <cellStyle name="Normal 6 3 2 2 5 2" xfId="1469" xr:uid="{7096FADA-CF1D-40F7-A1FA-F52B89D4201D}"/>
    <cellStyle name="Normal 6 3 2 2 5 2 2" xfId="1470" xr:uid="{1C55DC21-69C2-43B9-AC5B-27110DEACB89}"/>
    <cellStyle name="Normal 6 3 2 2 5 3" xfId="1471" xr:uid="{3584B915-CB3A-41C6-93A4-471723502684}"/>
    <cellStyle name="Normal 6 3 2 2 5 4" xfId="3136" xr:uid="{CD8B316E-41D9-4E84-A82E-10921956F417}"/>
    <cellStyle name="Normal 6 3 2 2 6" xfId="1472" xr:uid="{0B7F1065-F825-4EB7-B02F-B6420C890836}"/>
    <cellStyle name="Normal 6 3 2 2 6 2" xfId="1473" xr:uid="{F36A65D1-B9B3-4D08-B83C-B7F92E2DAD9E}"/>
    <cellStyle name="Normal 6 3 2 2 7" xfId="1474" xr:uid="{393A1D24-3A1D-47D7-BCD2-07C591AF6F85}"/>
    <cellStyle name="Normal 6 3 2 2 8" xfId="3137" xr:uid="{EEC1C4F6-A4FE-4911-AE6A-5E6A861D15AF}"/>
    <cellStyle name="Normal 6 3 2 3" xfId="323" xr:uid="{6D9DBC49-3CC2-499C-A740-0F430D18CAE7}"/>
    <cellStyle name="Normal 6 3 2 3 2" xfId="612" xr:uid="{9902160C-FB9D-4E59-905A-9F541C7C51DD}"/>
    <cellStyle name="Normal 6 3 2 3 2 2" xfId="613" xr:uid="{EB2D3C33-6B8C-451C-9C3F-8A90A6385649}"/>
    <cellStyle name="Normal 6 3 2 3 2 2 2" xfId="1475" xr:uid="{E6DE6B98-42E9-464D-99EA-C8462FCB2198}"/>
    <cellStyle name="Normal 6 3 2 3 2 2 2 2" xfId="1476" xr:uid="{8C9E0827-739F-47CF-A326-49F2F8067467}"/>
    <cellStyle name="Normal 6 3 2 3 2 2 3" xfId="1477" xr:uid="{1D9E6055-C36C-455D-B9A6-9E273DEEAB0C}"/>
    <cellStyle name="Normal 6 3 2 3 2 3" xfId="1478" xr:uid="{DE5B4907-77D7-4489-9EC7-932510A0C327}"/>
    <cellStyle name="Normal 6 3 2 3 2 3 2" xfId="1479" xr:uid="{60FCBBEA-7977-497E-B406-D346EEDB2CC7}"/>
    <cellStyle name="Normal 6 3 2 3 2 4" xfId="1480" xr:uid="{E7498A99-A9F9-4460-AEB3-A43540BA5B30}"/>
    <cellStyle name="Normal 6 3 2 3 3" xfId="614" xr:uid="{F7F83423-F98D-4923-8F9B-4C7F67FD3C41}"/>
    <cellStyle name="Normal 6 3 2 3 3 2" xfId="1481" xr:uid="{8D2DF1E7-36B6-4CAA-A685-42A9E342EE14}"/>
    <cellStyle name="Normal 6 3 2 3 3 2 2" xfId="1482" xr:uid="{0E0DE49A-0880-4017-92AE-005C0AA4BEBD}"/>
    <cellStyle name="Normal 6 3 2 3 3 3" xfId="1483" xr:uid="{7801B8BE-94B8-45CE-AB5A-93C6FA9576DE}"/>
    <cellStyle name="Normal 6 3 2 3 3 4" xfId="3138" xr:uid="{806BA3B9-1D58-4A97-96C0-5F840C37AF4A}"/>
    <cellStyle name="Normal 6 3 2 3 4" xfId="1484" xr:uid="{D6D61AF5-F996-49D7-82B6-63156A4A0D98}"/>
    <cellStyle name="Normal 6 3 2 3 4 2" xfId="1485" xr:uid="{4A920D1B-A7F4-4704-B0DC-D2A214366353}"/>
    <cellStyle name="Normal 6 3 2 3 5" xfId="1486" xr:uid="{2DF500D0-5015-468F-B367-D5F4DF1BECA1}"/>
    <cellStyle name="Normal 6 3 2 3 6" xfId="3139" xr:uid="{CD1576C3-A8B3-4078-96A0-CEF0EE72E31E}"/>
    <cellStyle name="Normal 6 3 2 4" xfId="324" xr:uid="{FC59B6B6-C55F-4934-AE9B-9769432EFF2A}"/>
    <cellStyle name="Normal 6 3 2 4 2" xfId="615" xr:uid="{E871F1A3-4D28-471D-9C81-18044FE53DE4}"/>
    <cellStyle name="Normal 6 3 2 4 2 2" xfId="616" xr:uid="{D695EE13-1F34-4A92-A7D0-745D3E556C4E}"/>
    <cellStyle name="Normal 6 3 2 4 2 2 2" xfId="1487" xr:uid="{246D0F16-C450-420E-A5A9-2049370634F6}"/>
    <cellStyle name="Normal 6 3 2 4 2 2 2 2" xfId="1488" xr:uid="{F080D203-CE4D-459F-8497-AC41B4F4DFDA}"/>
    <cellStyle name="Normal 6 3 2 4 2 2 3" xfId="1489" xr:uid="{C1A65AB3-1656-40A3-B9BE-9DB5A7FADA0A}"/>
    <cellStyle name="Normal 6 3 2 4 2 3" xfId="1490" xr:uid="{92564181-5CE4-41CE-81AE-317D2B3FC306}"/>
    <cellStyle name="Normal 6 3 2 4 2 3 2" xfId="1491" xr:uid="{43D89200-6F25-4B13-A37F-6AD6AA8CE687}"/>
    <cellStyle name="Normal 6 3 2 4 2 4" xfId="1492" xr:uid="{BA5C77AA-BB0E-4059-8659-135B0899718D}"/>
    <cellStyle name="Normal 6 3 2 4 3" xfId="617" xr:uid="{C9509DA7-A012-436B-98AC-5F47691A00D4}"/>
    <cellStyle name="Normal 6 3 2 4 3 2" xfId="1493" xr:uid="{A46B49B3-5FE0-4F55-B093-4A40B9399E6A}"/>
    <cellStyle name="Normal 6 3 2 4 3 2 2" xfId="1494" xr:uid="{1BD790CF-618C-41B6-85F4-5D493A3FE98E}"/>
    <cellStyle name="Normal 6 3 2 4 3 3" xfId="1495" xr:uid="{1E4DAC78-36EF-4DF2-A5F8-47FFB63A80A1}"/>
    <cellStyle name="Normal 6 3 2 4 4" xfId="1496" xr:uid="{F46EC76D-096E-4D90-A16C-8312DAB67ADB}"/>
    <cellStyle name="Normal 6 3 2 4 4 2" xfId="1497" xr:uid="{AFD22A7F-3014-48A6-998B-E56DF2D0C465}"/>
    <cellStyle name="Normal 6 3 2 4 5" xfId="1498" xr:uid="{7820F87D-C4CC-4C6A-92D6-EA5BFD1705DE}"/>
    <cellStyle name="Normal 6 3 2 5" xfId="325" xr:uid="{90782045-E975-491A-BC98-272DB9338CA2}"/>
    <cellStyle name="Normal 6 3 2 5 2" xfId="618" xr:uid="{7B7A3435-E278-4B75-8C78-C32BF808B316}"/>
    <cellStyle name="Normal 6 3 2 5 2 2" xfId="1499" xr:uid="{DE37CCD2-46FD-4B81-97AF-C8B5D53E3D74}"/>
    <cellStyle name="Normal 6 3 2 5 2 2 2" xfId="1500" xr:uid="{396189E1-3016-4759-9FF5-2299C7FA5C2B}"/>
    <cellStyle name="Normal 6 3 2 5 2 3" xfId="1501" xr:uid="{2B4E0B58-C644-420E-B6C6-E70C8FF537B4}"/>
    <cellStyle name="Normal 6 3 2 5 3" xfId="1502" xr:uid="{ECD616BD-7153-43F6-BCC1-A4488510ECE7}"/>
    <cellStyle name="Normal 6 3 2 5 3 2" xfId="1503" xr:uid="{975F3888-F600-4B05-8D12-7C9E8CCB4230}"/>
    <cellStyle name="Normal 6 3 2 5 4" xfId="1504" xr:uid="{B475EBB0-4F2B-4DFE-A95C-809F8158B6EC}"/>
    <cellStyle name="Normal 6 3 2 6" xfId="619" xr:uid="{D036C966-A52E-4E7A-B783-C39328CC6E2C}"/>
    <cellStyle name="Normal 6 3 2 6 2" xfId="1505" xr:uid="{470E9454-4F56-4D34-A3C7-05C351E30CF3}"/>
    <cellStyle name="Normal 6 3 2 6 2 2" xfId="1506" xr:uid="{6F006D1A-5A7A-4757-8C5F-2FA99BFE3EB1}"/>
    <cellStyle name="Normal 6 3 2 6 3" xfId="1507" xr:uid="{1C6FFBA3-6C41-4BC7-ABD6-5D2B08032DB4}"/>
    <cellStyle name="Normal 6 3 2 6 4" xfId="3140" xr:uid="{EABA892F-AC23-47D8-B3B0-6E60C477AACB}"/>
    <cellStyle name="Normal 6 3 2 7" xfId="1508" xr:uid="{C28FB7C6-FB30-4751-9EDE-DF58739ACB5F}"/>
    <cellStyle name="Normal 6 3 2 7 2" xfId="1509" xr:uid="{CF161DCB-E4FB-4062-93A5-C4DD893AFE8B}"/>
    <cellStyle name="Normal 6 3 2 8" xfId="1510" xr:uid="{613E721C-80E2-41D8-A9EA-72C6B404AC03}"/>
    <cellStyle name="Normal 6 3 2 9" xfId="3141" xr:uid="{99742670-90AF-4EE6-BD66-1255C3F30A9D}"/>
    <cellStyle name="Normal 6 3 3" xfId="114" xr:uid="{B1826402-7857-4F3A-8196-610F6EB62004}"/>
    <cellStyle name="Normal 6 3 3 2" xfId="115" xr:uid="{67A0E59B-06E6-44E5-B5C8-C6FA467E2B38}"/>
    <cellStyle name="Normal 6 3 3 2 2" xfId="620" xr:uid="{A19766B5-1177-4CC4-B195-7B898AF43E66}"/>
    <cellStyle name="Normal 6 3 3 2 2 2" xfId="621" xr:uid="{D58E3DD1-6A95-45F6-B68B-0B8B50449181}"/>
    <cellStyle name="Normal 6 3 3 2 2 2 2" xfId="1511" xr:uid="{96258F3E-84E3-47B0-86E1-0C84BFEDBD93}"/>
    <cellStyle name="Normal 6 3 3 2 2 2 2 2" xfId="1512" xr:uid="{BD09B466-E83B-4C2B-9E3D-B2430E69DC03}"/>
    <cellStyle name="Normal 6 3 3 2 2 2 3" xfId="1513" xr:uid="{F6788191-5100-436B-BCEC-D8ED6AE33A9A}"/>
    <cellStyle name="Normal 6 3 3 2 2 3" xfId="1514" xr:uid="{930310D2-0DA3-4EB8-B45C-5291CD5F22EC}"/>
    <cellStyle name="Normal 6 3 3 2 2 3 2" xfId="1515" xr:uid="{ABD47111-71B7-4A8D-B3B0-4450F488BE57}"/>
    <cellStyle name="Normal 6 3 3 2 2 4" xfId="1516" xr:uid="{0CA23276-706D-43CC-9366-FCBCE1647F99}"/>
    <cellStyle name="Normal 6 3 3 2 3" xfId="622" xr:uid="{DC6275D1-1C13-4184-B228-464899F95429}"/>
    <cellStyle name="Normal 6 3 3 2 3 2" xfId="1517" xr:uid="{D88E63F8-0083-4BCD-9821-6C4B8AC07E1C}"/>
    <cellStyle name="Normal 6 3 3 2 3 2 2" xfId="1518" xr:uid="{A941B0A3-D5AD-4ACA-99D4-D064ED2A47C6}"/>
    <cellStyle name="Normal 6 3 3 2 3 3" xfId="1519" xr:uid="{BDF4206A-1639-49D7-876B-83B7804B31A8}"/>
    <cellStyle name="Normal 6 3 3 2 3 4" xfId="3142" xr:uid="{6F67F9DC-3A51-414F-9001-AF876D3BEEA8}"/>
    <cellStyle name="Normal 6 3 3 2 4" xfId="1520" xr:uid="{2C4B25C2-5B7C-4D03-B90D-55F619B376A1}"/>
    <cellStyle name="Normal 6 3 3 2 4 2" xfId="1521" xr:uid="{860A9AAC-C4F7-4225-AD74-70B9BD27903D}"/>
    <cellStyle name="Normal 6 3 3 2 5" xfId="1522" xr:uid="{EB9F6D35-B832-4603-BD8A-185734AADCAC}"/>
    <cellStyle name="Normal 6 3 3 2 6" xfId="3143" xr:uid="{7D4156C7-D241-4734-9085-70279F81FB6F}"/>
    <cellStyle name="Normal 6 3 3 3" xfId="326" xr:uid="{2906D3B5-8203-4BC4-85BF-F7EF95463EBC}"/>
    <cellStyle name="Normal 6 3 3 3 2" xfId="623" xr:uid="{F1895A17-BAD5-4400-9251-ACB4C3E3446C}"/>
    <cellStyle name="Normal 6 3 3 3 2 2" xfId="624" xr:uid="{4A26D6ED-3700-429C-9545-4426C9E3CFC6}"/>
    <cellStyle name="Normal 6 3 3 3 2 2 2" xfId="1523" xr:uid="{6070C4EA-66EF-4403-A3EF-BB37F82343BC}"/>
    <cellStyle name="Normal 6 3 3 3 2 2 2 2" xfId="1524" xr:uid="{B948FB51-C684-49C5-ABDE-43A2ED9D7741}"/>
    <cellStyle name="Normal 6 3 3 3 2 2 3" xfId="1525" xr:uid="{C3F8B96B-68CF-4F30-98A5-5D5A5C0CEB29}"/>
    <cellStyle name="Normal 6 3 3 3 2 3" xfId="1526" xr:uid="{04886A8C-6AB5-4B87-BC9D-6EDA5F0B7E61}"/>
    <cellStyle name="Normal 6 3 3 3 2 3 2" xfId="1527" xr:uid="{1CA4AF20-7DA8-4547-932A-F4E615158C34}"/>
    <cellStyle name="Normal 6 3 3 3 2 4" xfId="1528" xr:uid="{12A1D195-3936-4951-A1D6-F54744DA3994}"/>
    <cellStyle name="Normal 6 3 3 3 3" xfId="625" xr:uid="{F5B4E4FF-62CF-4DC7-93E9-54E2521A2636}"/>
    <cellStyle name="Normal 6 3 3 3 3 2" xfId="1529" xr:uid="{FD538249-731F-4970-B8F7-9DF11B9414A7}"/>
    <cellStyle name="Normal 6 3 3 3 3 2 2" xfId="1530" xr:uid="{F768E714-737D-4C40-8CD5-1AB293875713}"/>
    <cellStyle name="Normal 6 3 3 3 3 3" xfId="1531" xr:uid="{EC8883D5-C5F8-4CC9-90C0-21C65465DDEC}"/>
    <cellStyle name="Normal 6 3 3 3 4" xfId="1532" xr:uid="{5A5043C1-0C44-4AB7-A1E7-4648165EEA72}"/>
    <cellStyle name="Normal 6 3 3 3 4 2" xfId="1533" xr:uid="{005B530D-2F24-4A7D-B770-366333767302}"/>
    <cellStyle name="Normal 6 3 3 3 5" xfId="1534" xr:uid="{607CC12D-E201-46DC-BCD6-C717CD6F24EB}"/>
    <cellStyle name="Normal 6 3 3 4" xfId="327" xr:uid="{CC5060D5-C493-48D0-8C38-96E4AAF228B7}"/>
    <cellStyle name="Normal 6 3 3 4 2" xfId="626" xr:uid="{68C5C961-DBAD-451B-A48B-A2C9A41B4EDD}"/>
    <cellStyle name="Normal 6 3 3 4 2 2" xfId="1535" xr:uid="{D37B865E-1723-4124-9FB1-6BFD6D784BF6}"/>
    <cellStyle name="Normal 6 3 3 4 2 2 2" xfId="1536" xr:uid="{619AD331-2082-4585-A0BF-ABBAF77366D0}"/>
    <cellStyle name="Normal 6 3 3 4 2 3" xfId="1537" xr:uid="{9596328E-9B32-4BAE-9254-52C349CDABAE}"/>
    <cellStyle name="Normal 6 3 3 4 3" xfId="1538" xr:uid="{B5D566D5-35B7-462C-BE47-9ABF0302ECC2}"/>
    <cellStyle name="Normal 6 3 3 4 3 2" xfId="1539" xr:uid="{E69842D8-ED08-4AEE-B4DB-8C70DDB62F6B}"/>
    <cellStyle name="Normal 6 3 3 4 4" xfId="1540" xr:uid="{07CA8234-C18D-49F6-92B5-19A0AC130915}"/>
    <cellStyle name="Normal 6 3 3 5" xfId="627" xr:uid="{217EC8AF-C035-4D6D-A3FF-E01F1615C405}"/>
    <cellStyle name="Normal 6 3 3 5 2" xfId="1541" xr:uid="{CAE9C677-4062-4E1B-B6C3-7EECF4FA5F72}"/>
    <cellStyle name="Normal 6 3 3 5 2 2" xfId="1542" xr:uid="{87008A81-F59D-4580-B2CE-B71D31ABEE74}"/>
    <cellStyle name="Normal 6 3 3 5 3" xfId="1543" xr:uid="{465A4D63-1A98-4F77-8F93-B6AE40061B19}"/>
    <cellStyle name="Normal 6 3 3 5 4" xfId="3144" xr:uid="{227F2C85-0578-4FBA-B5C3-5F9896D78954}"/>
    <cellStyle name="Normal 6 3 3 6" xfId="1544" xr:uid="{B0C5EB8D-2119-4DFB-9F7B-18DB8DADC40D}"/>
    <cellStyle name="Normal 6 3 3 6 2" xfId="1545" xr:uid="{66951744-00F2-4AED-8A1D-D6227B0DDA66}"/>
    <cellStyle name="Normal 6 3 3 7" xfId="1546" xr:uid="{94568646-6CAB-4AED-8169-843A5134E92A}"/>
    <cellStyle name="Normal 6 3 3 8" xfId="3145" xr:uid="{0B6E0E2D-E235-4A32-B4BF-319C6AC8C2D0}"/>
    <cellStyle name="Normal 6 3 4" xfId="116" xr:uid="{35A9435E-EA7F-46AA-8BEC-0ECA0591ABF3}"/>
    <cellStyle name="Normal 6 3 4 2" xfId="447" xr:uid="{50AC2536-567E-42F7-AFE1-E61379B0D3DD}"/>
    <cellStyle name="Normal 6 3 4 2 2" xfId="628" xr:uid="{DB989EE6-D125-49C0-9F82-C32F512FE68D}"/>
    <cellStyle name="Normal 6 3 4 2 2 2" xfId="1547" xr:uid="{D7BB6B18-8F7E-43AC-B27E-740E1230A08B}"/>
    <cellStyle name="Normal 6 3 4 2 2 2 2" xfId="1548" xr:uid="{FB960591-4E64-4B81-957A-B6354CB1A09E}"/>
    <cellStyle name="Normal 6 3 4 2 2 3" xfId="1549" xr:uid="{7A7530D9-D5AA-4B98-B677-7A119FCD1F60}"/>
    <cellStyle name="Normal 6 3 4 2 2 4" xfId="3146" xr:uid="{F078AEFD-F4D3-418A-B0D1-CF91FCE80623}"/>
    <cellStyle name="Normal 6 3 4 2 3" xfId="1550" xr:uid="{17A1C866-A4CE-4939-9CE7-1155CF294619}"/>
    <cellStyle name="Normal 6 3 4 2 3 2" xfId="1551" xr:uid="{B8456A8F-A34C-4457-8EC7-A6EB76E849AD}"/>
    <cellStyle name="Normal 6 3 4 2 4" xfId="1552" xr:uid="{B0604970-1A79-4558-A48A-570FE2DA2E8E}"/>
    <cellStyle name="Normal 6 3 4 2 5" xfId="3147" xr:uid="{C77E18CE-9C1C-48E7-878C-A3A14A7045CC}"/>
    <cellStyle name="Normal 6 3 4 3" xfId="629" xr:uid="{0C64743D-84D7-436B-8B3A-E2C4224FB967}"/>
    <cellStyle name="Normal 6 3 4 3 2" xfId="1553" xr:uid="{1594A399-983A-4BBF-A887-CE61EBC418AC}"/>
    <cellStyle name="Normal 6 3 4 3 2 2" xfId="1554" xr:uid="{6FA7341F-487E-44B2-9012-0CAB2BBE7286}"/>
    <cellStyle name="Normal 6 3 4 3 3" xfId="1555" xr:uid="{4375A19A-044D-4B69-A01A-032CC086241E}"/>
    <cellStyle name="Normal 6 3 4 3 4" xfId="3148" xr:uid="{41E6ECD2-03B4-4FF4-A56B-99E7219F172E}"/>
    <cellStyle name="Normal 6 3 4 4" xfId="1556" xr:uid="{E51EF0E8-2CB1-44CF-BA24-C3E770C3B92E}"/>
    <cellStyle name="Normal 6 3 4 4 2" xfId="1557" xr:uid="{B2261DE2-1F21-42C8-88E1-E393A6A017A3}"/>
    <cellStyle name="Normal 6 3 4 4 3" xfId="3149" xr:uid="{1923505F-980F-40EC-8BDC-8FE5BA2177F4}"/>
    <cellStyle name="Normal 6 3 4 4 4" xfId="3150" xr:uid="{BC800197-FE1F-4325-93B0-197ADCA3F271}"/>
    <cellStyle name="Normal 6 3 4 5" xfId="1558" xr:uid="{584A7FAD-7FF9-42C3-BF75-DF1A77EB939E}"/>
    <cellStyle name="Normal 6 3 4 6" xfId="3151" xr:uid="{2E368D85-6786-4FAD-B710-657BB2C02D88}"/>
    <cellStyle name="Normal 6 3 4 7" xfId="3152" xr:uid="{46518E50-66C9-4B31-AA8F-8A5E2DE147AC}"/>
    <cellStyle name="Normal 6 3 5" xfId="328" xr:uid="{9C55E4A0-5AA7-4680-9F90-547643B789FA}"/>
    <cellStyle name="Normal 6 3 5 2" xfId="630" xr:uid="{2E167A5D-7185-4975-9453-F734F56D3396}"/>
    <cellStyle name="Normal 6 3 5 2 2" xfId="631" xr:uid="{7C1A737E-B07F-4B17-BF68-CEAC6C37B2DD}"/>
    <cellStyle name="Normal 6 3 5 2 2 2" xfId="1559" xr:uid="{E60DEBD4-1B2F-4093-9DD9-4E76125B14CE}"/>
    <cellStyle name="Normal 6 3 5 2 2 2 2" xfId="1560" xr:uid="{5443A659-1F09-4086-AF63-FADD81239715}"/>
    <cellStyle name="Normal 6 3 5 2 2 3" xfId="1561" xr:uid="{7C86307A-8318-437E-9FD1-8DD92D9C2965}"/>
    <cellStyle name="Normal 6 3 5 2 3" xfId="1562" xr:uid="{00CCF062-33CB-4052-A546-7009304CFDCC}"/>
    <cellStyle name="Normal 6 3 5 2 3 2" xfId="1563" xr:uid="{FCB0EF73-4428-4BE8-9AC2-6734F16A1330}"/>
    <cellStyle name="Normal 6 3 5 2 4" xfId="1564" xr:uid="{5DFA5EDB-E08F-40B8-94C0-A4DDB401959A}"/>
    <cellStyle name="Normal 6 3 5 3" xfId="632" xr:uid="{C0A443F9-0BF7-4A82-95E5-5F5AF3C2E323}"/>
    <cellStyle name="Normal 6 3 5 3 2" xfId="1565" xr:uid="{3910B339-6251-4160-8E1A-F2E56BF98E91}"/>
    <cellStyle name="Normal 6 3 5 3 2 2" xfId="1566" xr:uid="{F48E6441-A44D-49E8-B43D-B2EE24FC4F0F}"/>
    <cellStyle name="Normal 6 3 5 3 3" xfId="1567" xr:uid="{31B0F14C-EB23-4078-A183-69969020BFF9}"/>
    <cellStyle name="Normal 6 3 5 3 4" xfId="3153" xr:uid="{72556FC1-2525-46DE-9FA4-ACA608D1517A}"/>
    <cellStyle name="Normal 6 3 5 4" xfId="1568" xr:uid="{5AD06F1A-8A2E-4170-8009-F86521C40ADB}"/>
    <cellStyle name="Normal 6 3 5 4 2" xfId="1569" xr:uid="{43480BDD-2070-4932-AFCD-D7E0968CBA6E}"/>
    <cellStyle name="Normal 6 3 5 5" xfId="1570" xr:uid="{6CC85AA4-7A58-4673-B6E1-CFA9A3A58E2C}"/>
    <cellStyle name="Normal 6 3 5 6" xfId="3154" xr:uid="{29D7B71F-8C1D-49A2-B43F-11F1B9AA43F7}"/>
    <cellStyle name="Normal 6 3 6" xfId="329" xr:uid="{9F988DCA-3D98-43D0-B893-98FEBE254264}"/>
    <cellStyle name="Normal 6 3 6 2" xfId="633" xr:uid="{89D21697-CA6E-4A33-A36C-C6E10E12A627}"/>
    <cellStyle name="Normal 6 3 6 2 2" xfId="1571" xr:uid="{FEEA76C1-3A89-4136-948A-313B439EF17E}"/>
    <cellStyle name="Normal 6 3 6 2 2 2" xfId="1572" xr:uid="{5252C8A2-0317-4EC9-91C0-59989D8D4999}"/>
    <cellStyle name="Normal 6 3 6 2 3" xfId="1573" xr:uid="{E797977C-EBC0-4F06-8586-46E88EC0613D}"/>
    <cellStyle name="Normal 6 3 6 2 4" xfId="3155" xr:uid="{6C945BFE-ECEB-4F33-8D15-A1ABC6F1A09C}"/>
    <cellStyle name="Normal 6 3 6 3" xfId="1574" xr:uid="{F60D18B0-C1C4-4EB1-9BBD-7C54F10F6857}"/>
    <cellStyle name="Normal 6 3 6 3 2" xfId="1575" xr:uid="{8A1005F3-9179-41B9-9A49-461E055CDCEC}"/>
    <cellStyle name="Normal 6 3 6 4" xfId="1576" xr:uid="{FB0029E4-D92E-46F8-8964-CEEB1A6DAE53}"/>
    <cellStyle name="Normal 6 3 6 5" xfId="3156" xr:uid="{CC76A3CF-7133-44E4-B452-E955B79FF099}"/>
    <cellStyle name="Normal 6 3 7" xfId="634" xr:uid="{EB2EF500-4E10-4895-905D-919F10CB9850}"/>
    <cellStyle name="Normal 6 3 7 2" xfId="1577" xr:uid="{6B0A267D-FEF0-43DD-822E-4800BFA34601}"/>
    <cellStyle name="Normal 6 3 7 2 2" xfId="1578" xr:uid="{2C66F86B-2D56-4417-BE56-B2108B6C6D30}"/>
    <cellStyle name="Normal 6 3 7 3" xfId="1579" xr:uid="{754BD5F8-0485-40F9-9230-1207A6FBFAF0}"/>
    <cellStyle name="Normal 6 3 7 4" xfId="3157" xr:uid="{39341D3D-C799-46D0-A525-E57930CEE6CB}"/>
    <cellStyle name="Normal 6 3 8" xfId="1580" xr:uid="{FFA86E50-62EE-4EEF-B5F1-7B01BB0D3C7F}"/>
    <cellStyle name="Normal 6 3 8 2" xfId="1581" xr:uid="{B8FB2FEF-001A-4781-92DD-2B787D134DBD}"/>
    <cellStyle name="Normal 6 3 8 3" xfId="3158" xr:uid="{3C2BE06C-3D47-442C-BCAF-ED9012F1CD4A}"/>
    <cellStyle name="Normal 6 3 8 4" xfId="3159" xr:uid="{064CF077-E1AE-402D-9479-5DFD6C4EC6D2}"/>
    <cellStyle name="Normal 6 3 9" xfId="1582" xr:uid="{FCF5BA63-9167-4B2F-9B53-242358645615}"/>
    <cellStyle name="Normal 6 3 9 2" xfId="4718" xr:uid="{DAF43AE4-305F-4DD5-B025-94DF26DE4763}"/>
    <cellStyle name="Normal 6 4" xfId="117" xr:uid="{935EB9AD-2CE2-470D-8CDA-018371A7FF57}"/>
    <cellStyle name="Normal 6 4 10" xfId="3160" xr:uid="{3B783125-E196-4F4F-8D47-ECF7CBDFC245}"/>
    <cellStyle name="Normal 6 4 11" xfId="3161" xr:uid="{FAD65A7D-78FF-4E2C-B571-AF128DF1A8BC}"/>
    <cellStyle name="Normal 6 4 2" xfId="118" xr:uid="{8E71930D-F823-4A45-97B9-163E5F20EB03}"/>
    <cellStyle name="Normal 6 4 2 2" xfId="119" xr:uid="{D2824275-A9CA-49B6-80B3-B2B7378862BA}"/>
    <cellStyle name="Normal 6 4 2 2 2" xfId="330" xr:uid="{2BF277C5-B5B7-41B2-8931-104CE79B3289}"/>
    <cellStyle name="Normal 6 4 2 2 2 2" xfId="635" xr:uid="{5C8D0350-1B9F-48EB-9D64-6DA91F919D0D}"/>
    <cellStyle name="Normal 6 4 2 2 2 2 2" xfId="1583" xr:uid="{6177750C-B3EF-4CDA-B7EE-73A6EB9E45BE}"/>
    <cellStyle name="Normal 6 4 2 2 2 2 2 2" xfId="1584" xr:uid="{85117EC2-D8D0-4841-9E1A-563C4B56EE32}"/>
    <cellStyle name="Normal 6 4 2 2 2 2 3" xfId="1585" xr:uid="{2932BBE0-ABEA-4066-9D17-5A1B8C68717C}"/>
    <cellStyle name="Normal 6 4 2 2 2 2 4" xfId="3162" xr:uid="{2E83310E-FA3C-4ACA-AC35-7411C9E6A596}"/>
    <cellStyle name="Normal 6 4 2 2 2 3" xfId="1586" xr:uid="{408F365B-60BB-4FB9-A3C1-E116350969A9}"/>
    <cellStyle name="Normal 6 4 2 2 2 3 2" xfId="1587" xr:uid="{747DF931-52A8-4CF2-9656-06BC3BBC8DAE}"/>
    <cellStyle name="Normal 6 4 2 2 2 3 3" xfId="3163" xr:uid="{F09B1030-B175-447A-966D-92ACC55E5E88}"/>
    <cellStyle name="Normal 6 4 2 2 2 3 4" xfId="3164" xr:uid="{FB5F4678-7D5F-4183-AEEA-75986844D269}"/>
    <cellStyle name="Normal 6 4 2 2 2 4" xfId="1588" xr:uid="{36E82855-5412-4A95-ABFF-1DE07ACDCADC}"/>
    <cellStyle name="Normal 6 4 2 2 2 5" xfId="3165" xr:uid="{D1CF5B62-79E4-45FE-98F6-FC64DE9927D0}"/>
    <cellStyle name="Normal 6 4 2 2 2 6" xfId="3166" xr:uid="{D634DAAE-D621-4F78-AB30-7DCE1CED6D81}"/>
    <cellStyle name="Normal 6 4 2 2 3" xfId="636" xr:uid="{01CD9B51-3EB2-4920-B470-10218441B308}"/>
    <cellStyle name="Normal 6 4 2 2 3 2" xfId="1589" xr:uid="{AD9B294F-9DC2-4F11-A2EF-88D772913543}"/>
    <cellStyle name="Normal 6 4 2 2 3 2 2" xfId="1590" xr:uid="{8F277620-FF73-400E-8E24-DEB4C2E711A5}"/>
    <cellStyle name="Normal 6 4 2 2 3 2 3" xfId="3167" xr:uid="{031641B2-E94F-48CD-A611-DB966708990E}"/>
    <cellStyle name="Normal 6 4 2 2 3 2 4" xfId="3168" xr:uid="{602F5BB9-130B-4547-AD22-2FE8AFE14EAA}"/>
    <cellStyle name="Normal 6 4 2 2 3 3" xfId="1591" xr:uid="{288ADE1D-8EC0-497F-8E6F-6F77A55320BD}"/>
    <cellStyle name="Normal 6 4 2 2 3 4" xfId="3169" xr:uid="{236DE83D-34AC-4460-9166-8D1F6F5E9176}"/>
    <cellStyle name="Normal 6 4 2 2 3 5" xfId="3170" xr:uid="{A36F9A9E-4E23-487E-9EC0-AEA89862E77B}"/>
    <cellStyle name="Normal 6 4 2 2 4" xfId="1592" xr:uid="{AD211929-A41D-4943-A928-C7901B9901EC}"/>
    <cellStyle name="Normal 6 4 2 2 4 2" xfId="1593" xr:uid="{A6461A50-76AB-4BF6-995F-1569ABDF21C8}"/>
    <cellStyle name="Normal 6 4 2 2 4 3" xfId="3171" xr:uid="{0A486884-4FD0-4B98-8736-B4D311371746}"/>
    <cellStyle name="Normal 6 4 2 2 4 4" xfId="3172" xr:uid="{243B25EC-3DD8-43EE-A302-703F27641634}"/>
    <cellStyle name="Normal 6 4 2 2 5" xfId="1594" xr:uid="{B2784BEA-A11B-49BC-8B66-2E5C2A740617}"/>
    <cellStyle name="Normal 6 4 2 2 5 2" xfId="3173" xr:uid="{008C8554-C57C-40D3-8A5A-2DC0C079E9CE}"/>
    <cellStyle name="Normal 6 4 2 2 5 3" xfId="3174" xr:uid="{51815ED4-D95D-44F7-BCD9-508272C5C1E8}"/>
    <cellStyle name="Normal 6 4 2 2 5 4" xfId="3175" xr:uid="{71D24200-28CA-4CD8-A87C-CBF1A7F13B0C}"/>
    <cellStyle name="Normal 6 4 2 2 6" xfId="3176" xr:uid="{28171704-9593-460B-8D37-347006485D03}"/>
    <cellStyle name="Normal 6 4 2 2 7" xfId="3177" xr:uid="{263BF6FA-DE0A-4DBC-B96E-DCA82165ACA6}"/>
    <cellStyle name="Normal 6 4 2 2 8" xfId="3178" xr:uid="{91770300-A2D3-415D-B1EC-496A449BD11B}"/>
    <cellStyle name="Normal 6 4 2 3" xfId="331" xr:uid="{A4774641-712A-470E-B6BC-FBCA0197E4F4}"/>
    <cellStyle name="Normal 6 4 2 3 2" xfId="637" xr:uid="{743C3ADC-DED3-4152-B208-BB1692598F11}"/>
    <cellStyle name="Normal 6 4 2 3 2 2" xfId="638" xr:uid="{63D81103-60E4-4B8C-B051-732C47FEBB96}"/>
    <cellStyle name="Normal 6 4 2 3 2 2 2" xfId="1595" xr:uid="{AFE392F8-1DD9-4FA4-9596-5C6F192C0B52}"/>
    <cellStyle name="Normal 6 4 2 3 2 2 2 2" xfId="1596" xr:uid="{B8B95964-A6E3-4966-BC6E-B9ED654FA7CC}"/>
    <cellStyle name="Normal 6 4 2 3 2 2 3" xfId="1597" xr:uid="{6F405ABF-029B-473E-9188-D28BAFCC44F6}"/>
    <cellStyle name="Normal 6 4 2 3 2 3" xfId="1598" xr:uid="{2EE244F4-C163-4EB7-AB97-EB40346CE5A3}"/>
    <cellStyle name="Normal 6 4 2 3 2 3 2" xfId="1599" xr:uid="{A3FBE131-9F45-4166-96AB-2528BFF38E78}"/>
    <cellStyle name="Normal 6 4 2 3 2 4" xfId="1600" xr:uid="{32102A7C-091B-4B06-A581-6B9D25A40308}"/>
    <cellStyle name="Normal 6 4 2 3 3" xfId="639" xr:uid="{1B250505-9932-4304-A3BB-197A025B4CC5}"/>
    <cellStyle name="Normal 6 4 2 3 3 2" xfId="1601" xr:uid="{7D5A6457-FD9F-4F82-AA1B-919CA3D46DA3}"/>
    <cellStyle name="Normal 6 4 2 3 3 2 2" xfId="1602" xr:uid="{E59F4865-B277-47F8-987D-AC8DEA89DF8B}"/>
    <cellStyle name="Normal 6 4 2 3 3 3" xfId="1603" xr:uid="{215DD102-D7CA-4122-9BC3-148C7A39DB19}"/>
    <cellStyle name="Normal 6 4 2 3 3 4" xfId="3179" xr:uid="{5466E2F8-470D-4F12-8BA5-40B0B7F2D3E5}"/>
    <cellStyle name="Normal 6 4 2 3 4" xfId="1604" xr:uid="{41F93F7A-2709-407C-9F79-4A0E21A01AE0}"/>
    <cellStyle name="Normal 6 4 2 3 4 2" xfId="1605" xr:uid="{2985ED05-75E9-4C46-B877-4E500134B65D}"/>
    <cellStyle name="Normal 6 4 2 3 5" xfId="1606" xr:uid="{AE62E7AF-0064-4B43-B7D9-070D17210100}"/>
    <cellStyle name="Normal 6 4 2 3 6" xfId="3180" xr:uid="{37699EFA-1BEB-43B6-BF4F-C159426121BD}"/>
    <cellStyle name="Normal 6 4 2 4" xfId="332" xr:uid="{909BC686-F46D-4F0D-85E3-7CDE61842521}"/>
    <cellStyle name="Normal 6 4 2 4 2" xfId="640" xr:uid="{465A8D94-5272-4D49-B8BC-E21FDD31BF0C}"/>
    <cellStyle name="Normal 6 4 2 4 2 2" xfId="1607" xr:uid="{777476E9-9397-4ADF-9B99-2E8BE8217819}"/>
    <cellStyle name="Normal 6 4 2 4 2 2 2" xfId="1608" xr:uid="{79276DA9-8CA5-4902-8ACB-40202DA2256B}"/>
    <cellStyle name="Normal 6 4 2 4 2 3" xfId="1609" xr:uid="{0B16EBC9-C323-4DF5-A90F-58B09F351E1E}"/>
    <cellStyle name="Normal 6 4 2 4 2 4" xfId="3181" xr:uid="{D376B946-5AC5-4699-9F62-B6CF5107ADFA}"/>
    <cellStyle name="Normal 6 4 2 4 3" xfId="1610" xr:uid="{6C9A4A35-A64C-4103-9FF8-8F48987B6F0B}"/>
    <cellStyle name="Normal 6 4 2 4 3 2" xfId="1611" xr:uid="{5231545A-8821-4AB7-92E4-ACEA23DD3952}"/>
    <cellStyle name="Normal 6 4 2 4 4" xfId="1612" xr:uid="{9F56452C-51D0-42A8-AEC4-0458EF7AC7B7}"/>
    <cellStyle name="Normal 6 4 2 4 5" xfId="3182" xr:uid="{7D512595-DCAB-4FF5-9145-72C2BCBA0CF0}"/>
    <cellStyle name="Normal 6 4 2 5" xfId="333" xr:uid="{B66EACD0-7411-4919-B78B-D8954A863B8F}"/>
    <cellStyle name="Normal 6 4 2 5 2" xfId="1613" xr:uid="{B67B65B7-206D-4355-8EA8-6C03B1D3753D}"/>
    <cellStyle name="Normal 6 4 2 5 2 2" xfId="1614" xr:uid="{A10E38D9-D625-4487-BF17-2ECEEC87BB60}"/>
    <cellStyle name="Normal 6 4 2 5 3" xfId="1615" xr:uid="{0FCB749A-58E9-48FB-8491-E8ED4A7216BB}"/>
    <cellStyle name="Normal 6 4 2 5 4" xfId="3183" xr:uid="{DC451F3E-9DB6-471F-96FB-B699ED5CC860}"/>
    <cellStyle name="Normal 6 4 2 6" xfId="1616" xr:uid="{EBDF5B35-4407-47CC-AA6B-B584546B5334}"/>
    <cellStyle name="Normal 6 4 2 6 2" xfId="1617" xr:uid="{971E33D1-7BF9-49E0-ACAC-D895435AC5A6}"/>
    <cellStyle name="Normal 6 4 2 6 3" xfId="3184" xr:uid="{F709960E-D8BA-4922-AB0E-305D1D1EE515}"/>
    <cellStyle name="Normal 6 4 2 6 4" xfId="3185" xr:uid="{52F19320-5070-43C0-B89D-57DBB8F728F0}"/>
    <cellStyle name="Normal 6 4 2 7" xfId="1618" xr:uid="{57D2125A-92DB-4F8A-9AFB-96AE89337D75}"/>
    <cellStyle name="Normal 6 4 2 8" xfId="3186" xr:uid="{0200B861-860A-477D-9E8A-B11851991F89}"/>
    <cellStyle name="Normal 6 4 2 9" xfId="3187" xr:uid="{5A5CADB3-FF75-4E04-8A4A-FC4CD8AE7098}"/>
    <cellStyle name="Normal 6 4 3" xfId="120" xr:uid="{7B26B8F9-3D04-4ADD-AF05-B7C4FDF9A887}"/>
    <cellStyle name="Normal 6 4 3 2" xfId="121" xr:uid="{49CE4CC2-1F4B-4731-817F-FC135865EABF}"/>
    <cellStyle name="Normal 6 4 3 2 2" xfId="641" xr:uid="{46FC6D1F-8DF9-4BA9-A7CA-FF3C119020CE}"/>
    <cellStyle name="Normal 6 4 3 2 2 2" xfId="1619" xr:uid="{196EAC34-1497-4F27-BFA4-46F0F771E8DF}"/>
    <cellStyle name="Normal 6 4 3 2 2 2 2" xfId="1620" xr:uid="{A325FF56-F46D-406C-B155-AF1048D28F33}"/>
    <cellStyle name="Normal 6 4 3 2 2 2 2 2" xfId="4476" xr:uid="{C0C7CE96-A17F-4056-980D-9CBCC968312B}"/>
    <cellStyle name="Normal 6 4 3 2 2 2 3" xfId="4477" xr:uid="{21C4172F-DC3B-4D95-8CAE-2E6B2894A494}"/>
    <cellStyle name="Normal 6 4 3 2 2 3" xfId="1621" xr:uid="{0F05BF06-60E6-4607-84DB-6CABC039BB77}"/>
    <cellStyle name="Normal 6 4 3 2 2 3 2" xfId="4478" xr:uid="{1C54554B-7B76-4455-A700-C81C2C02A811}"/>
    <cellStyle name="Normal 6 4 3 2 2 4" xfId="3188" xr:uid="{82CC8426-C9D8-46AC-A368-F4A287D51677}"/>
    <cellStyle name="Normal 6 4 3 2 3" xfId="1622" xr:uid="{231234BE-C557-4C90-9C93-14C20AEE76C8}"/>
    <cellStyle name="Normal 6 4 3 2 3 2" xfId="1623" xr:uid="{EB9AA3A6-7C7F-4EC9-B77D-D9332F0D5F05}"/>
    <cellStyle name="Normal 6 4 3 2 3 2 2" xfId="4479" xr:uid="{88E2DCC4-A6B7-45F5-A5B1-ABB20A6FA788}"/>
    <cellStyle name="Normal 6 4 3 2 3 3" xfId="3189" xr:uid="{E77DBB93-2491-4A3B-9D5A-0C2F9CCA36F6}"/>
    <cellStyle name="Normal 6 4 3 2 3 4" xfId="3190" xr:uid="{89640DE8-D6F6-436B-9F75-73632AC08BBF}"/>
    <cellStyle name="Normal 6 4 3 2 4" xfId="1624" xr:uid="{6D22BFA5-A4F1-443B-B6C8-E97C273CDEF5}"/>
    <cellStyle name="Normal 6 4 3 2 4 2" xfId="4480" xr:uid="{5D0BFBD0-3458-4683-AEE4-5C2516EB1B83}"/>
    <cellStyle name="Normal 6 4 3 2 5" xfId="3191" xr:uid="{5D43A034-D27E-498B-87AB-D34EA99587C9}"/>
    <cellStyle name="Normal 6 4 3 2 6" xfId="3192" xr:uid="{F1BE009A-662A-4C3A-9CDF-2EB7606B736E}"/>
    <cellStyle name="Normal 6 4 3 3" xfId="334" xr:uid="{003ED3F1-942B-43B0-B95E-6C9657669DCD}"/>
    <cellStyle name="Normal 6 4 3 3 2" xfId="1625" xr:uid="{908E5B49-1225-40D5-951E-F4D20C3BDF46}"/>
    <cellStyle name="Normal 6 4 3 3 2 2" xfId="1626" xr:uid="{7CE460B4-E359-4F7E-A67F-4F118F158437}"/>
    <cellStyle name="Normal 6 4 3 3 2 2 2" xfId="4481" xr:uid="{9F250C51-7F5E-445F-9FC3-718E2A40AB84}"/>
    <cellStyle name="Normal 6 4 3 3 2 3" xfId="3193" xr:uid="{86340661-3D57-41BD-AA54-4130193A1415}"/>
    <cellStyle name="Normal 6 4 3 3 2 4" xfId="3194" xr:uid="{471BA7B0-7B85-4A33-BD6B-F1D08772C051}"/>
    <cellStyle name="Normal 6 4 3 3 3" xfId="1627" xr:uid="{DEFECA0A-9204-45C0-9847-7C4355AF99B7}"/>
    <cellStyle name="Normal 6 4 3 3 3 2" xfId="4482" xr:uid="{851E965D-5990-44E1-AA80-6C388DC6A5E5}"/>
    <cellStyle name="Normal 6 4 3 3 4" xfId="3195" xr:uid="{97AE9F5D-3006-4DA8-B20B-ED80E246AB72}"/>
    <cellStyle name="Normal 6 4 3 3 5" xfId="3196" xr:uid="{DD5EC998-59C0-4BB8-A3F0-6A10259C4743}"/>
    <cellStyle name="Normal 6 4 3 4" xfId="1628" xr:uid="{6B7DA0BD-25B6-468D-A882-77177A47A7E9}"/>
    <cellStyle name="Normal 6 4 3 4 2" xfId="1629" xr:uid="{E6AA6E7B-7463-4C58-B3E3-BAECE492F7AD}"/>
    <cellStyle name="Normal 6 4 3 4 2 2" xfId="4483" xr:uid="{DD62F0C6-2A0A-42EB-8C36-70B7DC08AD15}"/>
    <cellStyle name="Normal 6 4 3 4 3" xfId="3197" xr:uid="{98DCD90B-0EA2-4C0C-977D-93DC7842E7F9}"/>
    <cellStyle name="Normal 6 4 3 4 4" xfId="3198" xr:uid="{B863FD2E-A2CF-47D4-8108-735AA00C1135}"/>
    <cellStyle name="Normal 6 4 3 5" xfId="1630" xr:uid="{5DA69016-FB55-4C2F-AE21-0A8B61156179}"/>
    <cellStyle name="Normal 6 4 3 5 2" xfId="3199" xr:uid="{7D85B50D-3BCB-41FF-9549-34521C4388C2}"/>
    <cellStyle name="Normal 6 4 3 5 3" xfId="3200" xr:uid="{2DEC90DA-B78A-419F-BA6A-BB7C6C310B2C}"/>
    <cellStyle name="Normal 6 4 3 5 4" xfId="3201" xr:uid="{A90F032A-6601-4B70-8D6E-B6BC10973A6B}"/>
    <cellStyle name="Normal 6 4 3 6" xfId="3202" xr:uid="{37F157F2-DABE-42E6-9D71-DCE419F41994}"/>
    <cellStyle name="Normal 6 4 3 7" xfId="3203" xr:uid="{1056711E-9F34-491D-B457-376E040BB048}"/>
    <cellStyle name="Normal 6 4 3 8" xfId="3204" xr:uid="{52EA663D-40F4-4BB9-AF41-0DA7610FEE3D}"/>
    <cellStyle name="Normal 6 4 4" xfId="122" xr:uid="{5F4FAAB9-1832-4DB4-8069-0FF46BFA3EA2}"/>
    <cellStyle name="Normal 6 4 4 2" xfId="642" xr:uid="{50D186E5-0069-409B-9592-968E0A213E02}"/>
    <cellStyle name="Normal 6 4 4 2 2" xfId="643" xr:uid="{25B0E4D3-11CE-4FAE-B21E-A6A7666E3A88}"/>
    <cellStyle name="Normal 6 4 4 2 2 2" xfId="1631" xr:uid="{2C6DEF2B-73C7-49B6-8A2C-3E859B7E6638}"/>
    <cellStyle name="Normal 6 4 4 2 2 2 2" xfId="1632" xr:uid="{9E04E91C-BBD4-4E19-8BF3-98F23C58D8C6}"/>
    <cellStyle name="Normal 6 4 4 2 2 3" xfId="1633" xr:uid="{95E64ADC-C083-4B52-8D8A-9068D38F9B84}"/>
    <cellStyle name="Normal 6 4 4 2 2 4" xfId="3205" xr:uid="{8ADA369F-FBFC-45F2-BD9C-3AF469F1CFEC}"/>
    <cellStyle name="Normal 6 4 4 2 3" xfId="1634" xr:uid="{74E46A90-D0DE-4B1D-97F1-E529563B8D26}"/>
    <cellStyle name="Normal 6 4 4 2 3 2" xfId="1635" xr:uid="{9166E704-B71A-4402-A4F7-772E58748BBB}"/>
    <cellStyle name="Normal 6 4 4 2 4" xfId="1636" xr:uid="{5BFDC9BD-F24D-49C9-93C5-713C8BB138D7}"/>
    <cellStyle name="Normal 6 4 4 2 5" xfId="3206" xr:uid="{CBA5E9AF-1ABC-4E4A-9D4D-1FA0DB4298ED}"/>
    <cellStyle name="Normal 6 4 4 3" xfId="644" xr:uid="{D43CB0FF-1EB4-4677-8F00-23F9038BC3C9}"/>
    <cellStyle name="Normal 6 4 4 3 2" xfId="1637" xr:uid="{0A90A6B8-9241-4446-B78D-98B9E0805F7D}"/>
    <cellStyle name="Normal 6 4 4 3 2 2" xfId="1638" xr:uid="{D00B3FA8-8183-4E85-9AD4-D4C3FDABBB23}"/>
    <cellStyle name="Normal 6 4 4 3 3" xfId="1639" xr:uid="{2DA357CA-D781-4491-9E64-63F053BF1AB8}"/>
    <cellStyle name="Normal 6 4 4 3 4" xfId="3207" xr:uid="{58EF2D07-4447-4077-96AC-93E155413E17}"/>
    <cellStyle name="Normal 6 4 4 4" xfId="1640" xr:uid="{C4A561E4-A2A5-4482-BFEE-A6960E38E96D}"/>
    <cellStyle name="Normal 6 4 4 4 2" xfId="1641" xr:uid="{B166ECDE-1A51-42DE-950B-E1FF32391BF2}"/>
    <cellStyle name="Normal 6 4 4 4 3" xfId="3208" xr:uid="{936693D8-9414-440B-AD5D-B277A2304112}"/>
    <cellStyle name="Normal 6 4 4 4 4" xfId="3209" xr:uid="{7FEA7799-48DD-48F6-99F8-E93892EBA855}"/>
    <cellStyle name="Normal 6 4 4 5" xfId="1642" xr:uid="{5FBAA790-85D8-4A01-8073-F59127F86B6E}"/>
    <cellStyle name="Normal 6 4 4 6" xfId="3210" xr:uid="{24953324-82E6-4EEF-92A7-3042612B5476}"/>
    <cellStyle name="Normal 6 4 4 7" xfId="3211" xr:uid="{7C4D279C-029E-49F7-AB8A-891B02528C00}"/>
    <cellStyle name="Normal 6 4 5" xfId="335" xr:uid="{6413943D-0A40-423F-BDFD-D6B3D7905550}"/>
    <cellStyle name="Normal 6 4 5 2" xfId="645" xr:uid="{746808F2-B5EA-49EE-AD74-A165DD49DB31}"/>
    <cellStyle name="Normal 6 4 5 2 2" xfId="1643" xr:uid="{B93A3D27-5818-46FC-97C2-857488FDAFD9}"/>
    <cellStyle name="Normal 6 4 5 2 2 2" xfId="1644" xr:uid="{012B95EA-C8CB-4D19-9793-BC38C3959EE9}"/>
    <cellStyle name="Normal 6 4 5 2 3" xfId="1645" xr:uid="{1DEE464A-99BF-419C-925B-32EF367CB77D}"/>
    <cellStyle name="Normal 6 4 5 2 4" xfId="3212" xr:uid="{2C3A6744-0F7D-4441-9BA7-9DFDC85833B5}"/>
    <cellStyle name="Normal 6 4 5 3" xfId="1646" xr:uid="{046858F1-9C33-4CD9-A77E-AD3170CFB20B}"/>
    <cellStyle name="Normal 6 4 5 3 2" xfId="1647" xr:uid="{1B3C9B96-DFBB-44D3-A8F5-0F35FE6F78ED}"/>
    <cellStyle name="Normal 6 4 5 3 3" xfId="3213" xr:uid="{B90CEFED-B36F-440E-8A4E-33265B9BFC2F}"/>
    <cellStyle name="Normal 6 4 5 3 4" xfId="3214" xr:uid="{BDDF8472-0C23-476F-A461-0E7B98FB8ACF}"/>
    <cellStyle name="Normal 6 4 5 4" xfId="1648" xr:uid="{2FE913F7-0C05-4AF1-B604-D9D2DF751D22}"/>
    <cellStyle name="Normal 6 4 5 5" xfId="3215" xr:uid="{7950E8E4-3E4F-4EB0-95E0-B4483FCDB1DF}"/>
    <cellStyle name="Normal 6 4 5 6" xfId="3216" xr:uid="{95E5F103-661D-4A61-B146-4582845D81CC}"/>
    <cellStyle name="Normal 6 4 6" xfId="336" xr:uid="{EFE2DCAA-C313-47B6-BCDC-42F02BF53C90}"/>
    <cellStyle name="Normal 6 4 6 2" xfId="1649" xr:uid="{339028A9-30C8-4485-A04D-ED50F7AFA23E}"/>
    <cellStyle name="Normal 6 4 6 2 2" xfId="1650" xr:uid="{8E1A8F94-6D26-4F0E-9A57-788EB3D71E9A}"/>
    <cellStyle name="Normal 6 4 6 2 3" xfId="3217" xr:uid="{F248015C-63E8-4282-88A4-5C2D3EF2E71C}"/>
    <cellStyle name="Normal 6 4 6 2 4" xfId="3218" xr:uid="{7CAB7FD8-3B7C-47D9-B6D9-F8DA713500DF}"/>
    <cellStyle name="Normal 6 4 6 3" xfId="1651" xr:uid="{E1540C67-B113-41A7-96BF-0F4AB9CF8144}"/>
    <cellStyle name="Normal 6 4 6 4" xfId="3219" xr:uid="{71F925BC-C53E-413B-BC13-41CEDCF6C9C9}"/>
    <cellStyle name="Normal 6 4 6 5" xfId="3220" xr:uid="{464B8E12-2EF4-4476-9767-934A0325D184}"/>
    <cellStyle name="Normal 6 4 7" xfId="1652" xr:uid="{723C0633-86C7-400E-8C69-FD4B8F115F1E}"/>
    <cellStyle name="Normal 6 4 7 2" xfId="1653" xr:uid="{A889CD81-B36B-45C5-B75A-F6E2B7FEA75B}"/>
    <cellStyle name="Normal 6 4 7 3" xfId="3221" xr:uid="{AA602F1B-023B-4746-ACE2-6175E540541A}"/>
    <cellStyle name="Normal 6 4 7 3 2" xfId="4407" xr:uid="{CC1D38E8-2CA2-4B2F-85AB-004B9FF34104}"/>
    <cellStyle name="Normal 6 4 7 3 3" xfId="4685" xr:uid="{52E009A5-01A3-4F6A-8B60-B18941BCDA42}"/>
    <cellStyle name="Normal 6 4 7 4" xfId="3222" xr:uid="{9B1717C3-26BE-461F-ABB0-B22A4A72B02E}"/>
    <cellStyle name="Normal 6 4 8" xfId="1654" xr:uid="{32700F68-9951-46D7-A676-D5C563E7628C}"/>
    <cellStyle name="Normal 6 4 8 2" xfId="3223" xr:uid="{B530E20C-98EE-4242-8280-4E7A022601FD}"/>
    <cellStyle name="Normal 6 4 8 3" xfId="3224" xr:uid="{FF404C6C-E23A-46F8-A1B5-B0A23A9FA95D}"/>
    <cellStyle name="Normal 6 4 8 4" xfId="3225" xr:uid="{45C8A8D0-6B70-40E3-ACDA-FBA81B4A4353}"/>
    <cellStyle name="Normal 6 4 9" xfId="3226" xr:uid="{B4C92326-6B0C-4016-80FF-E1DE6C61C4DA}"/>
    <cellStyle name="Normal 6 5" xfId="123" xr:uid="{0BC8056D-3777-4E23-8932-304B77FE02FC}"/>
    <cellStyle name="Normal 6 5 10" xfId="3227" xr:uid="{19FC411A-532F-4ADF-B85A-D144FA8F5497}"/>
    <cellStyle name="Normal 6 5 11" xfId="3228" xr:uid="{55C296C7-8DA4-4CE7-B96E-596EA7091C96}"/>
    <cellStyle name="Normal 6 5 2" xfId="124" xr:uid="{090193E0-A8CB-42A9-946B-5874C78A662C}"/>
    <cellStyle name="Normal 6 5 2 2" xfId="337" xr:uid="{28D8FAA4-22E4-491A-93E7-E57B0BEE23B1}"/>
    <cellStyle name="Normal 6 5 2 2 2" xfId="646" xr:uid="{14372CEC-5EB6-4440-BAC2-D26964EBF004}"/>
    <cellStyle name="Normal 6 5 2 2 2 2" xfId="647" xr:uid="{81A0E941-4A34-41A7-A627-3BF97D3EDD50}"/>
    <cellStyle name="Normal 6 5 2 2 2 2 2" xfId="1655" xr:uid="{CB99669C-D9C1-42F8-A507-C2F1A525DF77}"/>
    <cellStyle name="Normal 6 5 2 2 2 2 3" xfId="3229" xr:uid="{21F4BA69-4F79-4977-A922-5D71A08A363B}"/>
    <cellStyle name="Normal 6 5 2 2 2 2 4" xfId="3230" xr:uid="{531F2B85-0554-4243-AA0B-6FF7F04A15DF}"/>
    <cellStyle name="Normal 6 5 2 2 2 3" xfId="1656" xr:uid="{127A17EA-576F-4039-A1E4-13DB150141D7}"/>
    <cellStyle name="Normal 6 5 2 2 2 3 2" xfId="3231" xr:uid="{88436436-9CA6-45CC-B05D-C85D927E48E5}"/>
    <cellStyle name="Normal 6 5 2 2 2 3 3" xfId="3232" xr:uid="{53E275EF-E860-4451-9BC5-30EA7FEB45DD}"/>
    <cellStyle name="Normal 6 5 2 2 2 3 4" xfId="3233" xr:uid="{B2C19E68-11F7-4A77-813F-A35231790EA2}"/>
    <cellStyle name="Normal 6 5 2 2 2 4" xfId="3234" xr:uid="{24381652-B65E-42D3-A5B0-DB959D214674}"/>
    <cellStyle name="Normal 6 5 2 2 2 5" xfId="3235" xr:uid="{0FBCC46E-02E2-4713-9386-DA5589C367F2}"/>
    <cellStyle name="Normal 6 5 2 2 2 6" xfId="3236" xr:uid="{DE338F1C-8E29-4F81-803D-A9954195C330}"/>
    <cellStyle name="Normal 6 5 2 2 3" xfId="648" xr:uid="{1730AE90-F947-46A0-B33A-72E585F46310}"/>
    <cellStyle name="Normal 6 5 2 2 3 2" xfId="1657" xr:uid="{FA606914-F578-4705-9BA2-80BF252CDC37}"/>
    <cellStyle name="Normal 6 5 2 2 3 2 2" xfId="3237" xr:uid="{E159425A-D3FD-4A54-BB80-153D2577D052}"/>
    <cellStyle name="Normal 6 5 2 2 3 2 3" xfId="3238" xr:uid="{46A4C1C7-C16A-4223-87C3-877F0C4CFD88}"/>
    <cellStyle name="Normal 6 5 2 2 3 2 4" xfId="3239" xr:uid="{9974D684-A03E-4F23-B17B-690FDFE43356}"/>
    <cellStyle name="Normal 6 5 2 2 3 3" xfId="3240" xr:uid="{7B449861-0D31-475E-BF06-8AC3132CE161}"/>
    <cellStyle name="Normal 6 5 2 2 3 4" xfId="3241" xr:uid="{838CB4AF-90C1-46E3-8BAC-09184CFBBB39}"/>
    <cellStyle name="Normal 6 5 2 2 3 5" xfId="3242" xr:uid="{26030721-2A1E-4208-8931-B034E5D53EDE}"/>
    <cellStyle name="Normal 6 5 2 2 4" xfId="1658" xr:uid="{E81CE3B6-B230-4DD9-A7F8-18DB0F3AF694}"/>
    <cellStyle name="Normal 6 5 2 2 4 2" xfId="3243" xr:uid="{5DA844E3-5A83-4B21-ABD5-DF0AE00EF8C3}"/>
    <cellStyle name="Normal 6 5 2 2 4 3" xfId="3244" xr:uid="{3D24CACA-61F5-4612-B4BF-0BF3C9D606F7}"/>
    <cellStyle name="Normal 6 5 2 2 4 4" xfId="3245" xr:uid="{1A685DAF-A9A7-42FE-B474-43FFD0428E5E}"/>
    <cellStyle name="Normal 6 5 2 2 5" xfId="3246" xr:uid="{999C5FC0-427A-4961-B248-A34C8F8C08B0}"/>
    <cellStyle name="Normal 6 5 2 2 5 2" xfId="3247" xr:uid="{3CEDA786-61DC-4B04-9A43-F236BD4A3CFE}"/>
    <cellStyle name="Normal 6 5 2 2 5 3" xfId="3248" xr:uid="{C6E50FC3-C7C3-4E12-B1F4-4F794502F20C}"/>
    <cellStyle name="Normal 6 5 2 2 5 4" xfId="3249" xr:uid="{2DA352F9-DFFD-4155-8EE4-B0B9CCB983FB}"/>
    <cellStyle name="Normal 6 5 2 2 6" xfId="3250" xr:uid="{AB35E9F0-2EC5-471A-B846-CA79C47C1F41}"/>
    <cellStyle name="Normal 6 5 2 2 7" xfId="3251" xr:uid="{6C78E309-2842-4E6C-B7C4-C3C21C290018}"/>
    <cellStyle name="Normal 6 5 2 2 8" xfId="3252" xr:uid="{52C6CACE-E6F4-4622-B431-759991E805E4}"/>
    <cellStyle name="Normal 6 5 2 3" xfId="649" xr:uid="{F48A81D8-33C7-4A46-980E-E64764CB6749}"/>
    <cellStyle name="Normal 6 5 2 3 2" xfId="650" xr:uid="{CFDB26AC-168B-476E-9FF2-CB1ED247C735}"/>
    <cellStyle name="Normal 6 5 2 3 2 2" xfId="651" xr:uid="{3C105A39-C4EC-49DE-A7E0-AA1EA5ADDF07}"/>
    <cellStyle name="Normal 6 5 2 3 2 3" xfId="3253" xr:uid="{1087477F-81A1-4EE3-97A9-3B1377DFACF8}"/>
    <cellStyle name="Normal 6 5 2 3 2 4" xfId="3254" xr:uid="{7346D7DE-79EA-4182-92FA-305996E319AD}"/>
    <cellStyle name="Normal 6 5 2 3 3" xfId="652" xr:uid="{5066AD62-7301-40DA-A00E-26AB359A2F6C}"/>
    <cellStyle name="Normal 6 5 2 3 3 2" xfId="3255" xr:uid="{46026E42-1E99-4D93-AD44-CC03C16702DF}"/>
    <cellStyle name="Normal 6 5 2 3 3 3" xfId="3256" xr:uid="{4E49F9E2-CA36-4554-8B9C-70E3448DA8DB}"/>
    <cellStyle name="Normal 6 5 2 3 3 4" xfId="3257" xr:uid="{3A8EC3C8-11CD-4840-A69D-60CE90E2173B}"/>
    <cellStyle name="Normal 6 5 2 3 4" xfId="3258" xr:uid="{137F3D66-CF6B-4FCA-9936-F027446ABF92}"/>
    <cellStyle name="Normal 6 5 2 3 5" xfId="3259" xr:uid="{AFB0C538-6B3F-4675-9C95-9FCECCB9D69C}"/>
    <cellStyle name="Normal 6 5 2 3 6" xfId="3260" xr:uid="{1D4FE502-3A40-4AB1-9635-814ACCEEECB0}"/>
    <cellStyle name="Normal 6 5 2 4" xfId="653" xr:uid="{1AC76C12-84BC-440B-AA73-234BFBD79B0A}"/>
    <cellStyle name="Normal 6 5 2 4 2" xfId="654" xr:uid="{9D7BC6C8-EAE7-4192-A10A-25E30D101D9D}"/>
    <cellStyle name="Normal 6 5 2 4 2 2" xfId="3261" xr:uid="{BB780D9B-570D-41EB-89FD-165DE6BEE261}"/>
    <cellStyle name="Normal 6 5 2 4 2 3" xfId="3262" xr:uid="{BD0FE919-DAF4-4462-B489-FFE0459EA6C3}"/>
    <cellStyle name="Normal 6 5 2 4 2 4" xfId="3263" xr:uid="{CEC5A20A-E767-4BB9-8FFB-9F29F9AA4420}"/>
    <cellStyle name="Normal 6 5 2 4 3" xfId="3264" xr:uid="{EAC4FBA3-8B15-48DD-8AD8-EC621AC2A680}"/>
    <cellStyle name="Normal 6 5 2 4 4" xfId="3265" xr:uid="{57C43DEF-CA9C-4105-AB96-657C5D27409E}"/>
    <cellStyle name="Normal 6 5 2 4 5" xfId="3266" xr:uid="{E5769209-751E-4C58-8BF8-0A3072759A10}"/>
    <cellStyle name="Normal 6 5 2 5" xfId="655" xr:uid="{69A88D08-9A01-4BE0-A4BD-B9CE18859A2A}"/>
    <cellStyle name="Normal 6 5 2 5 2" xfId="3267" xr:uid="{4B958618-83F8-430B-9807-49EDCCE73EE9}"/>
    <cellStyle name="Normal 6 5 2 5 3" xfId="3268" xr:uid="{7C6079C5-E1F0-40FB-8973-7520831C57E7}"/>
    <cellStyle name="Normal 6 5 2 5 4" xfId="3269" xr:uid="{6275B03D-DEFF-47D2-B54B-26A63263E532}"/>
    <cellStyle name="Normal 6 5 2 6" xfId="3270" xr:uid="{91A1DC66-AC77-4165-AB75-2492F95753BA}"/>
    <cellStyle name="Normal 6 5 2 6 2" xfId="3271" xr:uid="{868EF248-653E-4E90-8C08-678BFE496D29}"/>
    <cellStyle name="Normal 6 5 2 6 3" xfId="3272" xr:uid="{C8C02852-A7D0-4A25-BBBF-E2A66968858F}"/>
    <cellStyle name="Normal 6 5 2 6 4" xfId="3273" xr:uid="{AE1557CB-4025-48AE-AA1E-C9EEF17760AC}"/>
    <cellStyle name="Normal 6 5 2 7" xfId="3274" xr:uid="{731CC635-CF57-4078-BFF6-6508FD1C46A1}"/>
    <cellStyle name="Normal 6 5 2 8" xfId="3275" xr:uid="{6A0202DA-14A4-4E5B-B6F9-E90D072A39C5}"/>
    <cellStyle name="Normal 6 5 2 9" xfId="3276" xr:uid="{C127DD4D-9206-401A-AAE8-2D369C03FA27}"/>
    <cellStyle name="Normal 6 5 3" xfId="338" xr:uid="{12752554-2F35-456C-97C2-0143C7370F1B}"/>
    <cellStyle name="Normal 6 5 3 2" xfId="656" xr:uid="{335DB054-D22A-4442-9D87-38630F6D1D12}"/>
    <cellStyle name="Normal 6 5 3 2 2" xfId="657" xr:uid="{2EE3C0AE-16A7-4230-BF51-026FE7806674}"/>
    <cellStyle name="Normal 6 5 3 2 2 2" xfId="1659" xr:uid="{749EA9D6-64F5-4A5E-AC61-AD50DE610DA7}"/>
    <cellStyle name="Normal 6 5 3 2 2 2 2" xfId="1660" xr:uid="{9378F6DF-15FC-42EC-A0C8-A1FEE8114F12}"/>
    <cellStyle name="Normal 6 5 3 2 2 3" xfId="1661" xr:uid="{443CF5A0-37EE-4213-A175-30266BE04834}"/>
    <cellStyle name="Normal 6 5 3 2 2 4" xfId="3277" xr:uid="{E055B806-511F-4046-B7AB-B0DA797E7A54}"/>
    <cellStyle name="Normal 6 5 3 2 3" xfId="1662" xr:uid="{4131C6F2-5DDB-4EAD-81E2-22C53AAFFB31}"/>
    <cellStyle name="Normal 6 5 3 2 3 2" xfId="1663" xr:uid="{815C6C8B-C616-4877-98CF-9223F2BB8E39}"/>
    <cellStyle name="Normal 6 5 3 2 3 3" xfId="3278" xr:uid="{E324812C-10B8-4786-98AE-BF4F7576A2CD}"/>
    <cellStyle name="Normal 6 5 3 2 3 4" xfId="3279" xr:uid="{D4AA594B-7579-4A9E-A24D-76A5332334F8}"/>
    <cellStyle name="Normal 6 5 3 2 4" xfId="1664" xr:uid="{FB88F4B0-9122-493A-8122-9C83E702FC68}"/>
    <cellStyle name="Normal 6 5 3 2 5" xfId="3280" xr:uid="{F9DFD68F-C49A-4340-95EC-E38672364E40}"/>
    <cellStyle name="Normal 6 5 3 2 6" xfId="3281" xr:uid="{C00B30AA-DC04-4459-86BC-53F248A2E84C}"/>
    <cellStyle name="Normal 6 5 3 3" xfId="658" xr:uid="{B2857606-6621-487B-96CC-0B7EA733EF5C}"/>
    <cellStyle name="Normal 6 5 3 3 2" xfId="1665" xr:uid="{31E6B18F-A727-4F0E-890F-C3924E461B1D}"/>
    <cellStyle name="Normal 6 5 3 3 2 2" xfId="1666" xr:uid="{BF926CE7-82FB-4D29-9B59-3E3C863A9341}"/>
    <cellStyle name="Normal 6 5 3 3 2 3" xfId="3282" xr:uid="{7CA7EFF2-F5C7-4866-90AE-4A29B76C4D2D}"/>
    <cellStyle name="Normal 6 5 3 3 2 4" xfId="3283" xr:uid="{CEA17BD3-16E6-4EC9-9247-1A1152F9D50B}"/>
    <cellStyle name="Normal 6 5 3 3 3" xfId="1667" xr:uid="{A0F7C3BC-D472-4DED-BFC4-8B8BE04E5FE9}"/>
    <cellStyle name="Normal 6 5 3 3 4" xfId="3284" xr:uid="{373392EC-13C1-4F43-8637-C8D348F27EE2}"/>
    <cellStyle name="Normal 6 5 3 3 5" xfId="3285" xr:uid="{5EBA160E-A17A-432B-A2A5-D1524C364AEC}"/>
    <cellStyle name="Normal 6 5 3 4" xfId="1668" xr:uid="{61B4FD32-1061-462F-9B0B-7C61B91715C7}"/>
    <cellStyle name="Normal 6 5 3 4 2" xfId="1669" xr:uid="{1E9DA7D8-F7DC-442A-AD0F-545DD5325439}"/>
    <cellStyle name="Normal 6 5 3 4 3" xfId="3286" xr:uid="{00DFECC7-BE9C-4EDD-9FC5-DE747C284B6B}"/>
    <cellStyle name="Normal 6 5 3 4 4" xfId="3287" xr:uid="{09F9FAA1-35DC-483E-AAA7-127F6B493CDD}"/>
    <cellStyle name="Normal 6 5 3 5" xfId="1670" xr:uid="{FB3FDEFE-F6DB-4731-9CA0-EEF58AD33B5B}"/>
    <cellStyle name="Normal 6 5 3 5 2" xfId="3288" xr:uid="{458EC9D3-3BBC-43F4-958B-D0D69D59E78F}"/>
    <cellStyle name="Normal 6 5 3 5 3" xfId="3289" xr:uid="{E2CDB3BB-DDD4-4755-B273-EF7C06F527E2}"/>
    <cellStyle name="Normal 6 5 3 5 4" xfId="3290" xr:uid="{BBEBCED5-FC0D-4DC8-9B65-EEBD6E5AB8B8}"/>
    <cellStyle name="Normal 6 5 3 6" xfId="3291" xr:uid="{E4A5B4C2-603C-4497-BFEC-09546140D628}"/>
    <cellStyle name="Normal 6 5 3 7" xfId="3292" xr:uid="{6AF390DA-14A8-45B6-A5A2-6CB4FCD3DB53}"/>
    <cellStyle name="Normal 6 5 3 8" xfId="3293" xr:uid="{71F26424-B8B8-454D-9E44-531ED1D44898}"/>
    <cellStyle name="Normal 6 5 4" xfId="339" xr:uid="{5A0ACC21-2D09-42EE-8507-3791F886F047}"/>
    <cellStyle name="Normal 6 5 4 2" xfId="659" xr:uid="{54B6F495-AB2E-4795-B55C-0C40FFA641F3}"/>
    <cellStyle name="Normal 6 5 4 2 2" xfId="660" xr:uid="{37A158D4-1BCF-4AEE-8062-D4083C9C417A}"/>
    <cellStyle name="Normal 6 5 4 2 2 2" xfId="1671" xr:uid="{5B592A71-D7B8-4D4B-822D-AC28E4063DE8}"/>
    <cellStyle name="Normal 6 5 4 2 2 3" xfId="3294" xr:uid="{1423A4EB-6921-4D63-8A34-658D7F10FE38}"/>
    <cellStyle name="Normal 6 5 4 2 2 4" xfId="3295" xr:uid="{268B094C-DD17-44B2-AFDF-266A165F7FD1}"/>
    <cellStyle name="Normal 6 5 4 2 3" xfId="1672" xr:uid="{6583C76C-6316-4F86-BF62-157301D8C3C8}"/>
    <cellStyle name="Normal 6 5 4 2 4" xfId="3296" xr:uid="{F39DF459-20B2-49C2-BBCB-B702C981DEC0}"/>
    <cellStyle name="Normal 6 5 4 2 5" xfId="3297" xr:uid="{1CCCC174-D311-4F32-89A9-6CCF1373C294}"/>
    <cellStyle name="Normal 6 5 4 3" xfId="661" xr:uid="{1B948ADB-2EA9-43B7-88A8-05C0B00A11DA}"/>
    <cellStyle name="Normal 6 5 4 3 2" xfId="1673" xr:uid="{EB632127-7DEC-4532-B85E-DDD9408496D0}"/>
    <cellStyle name="Normal 6 5 4 3 3" xfId="3298" xr:uid="{AF1F895F-9C89-4D15-8A53-8B10374B80CD}"/>
    <cellStyle name="Normal 6 5 4 3 4" xfId="3299" xr:uid="{A5627F2C-E612-48D8-97D8-8F1B474366EF}"/>
    <cellStyle name="Normal 6 5 4 4" xfId="1674" xr:uid="{38A0B24F-B571-41E5-A531-F3599E39DBD6}"/>
    <cellStyle name="Normal 6 5 4 4 2" xfId="3300" xr:uid="{8838BA66-AFF6-403C-91C4-E50C2E5479D6}"/>
    <cellStyle name="Normal 6 5 4 4 3" xfId="3301" xr:uid="{29231227-F8BB-48BF-A373-B46F06A9FB0F}"/>
    <cellStyle name="Normal 6 5 4 4 4" xfId="3302" xr:uid="{892A7C49-93BE-4D10-A803-E37C5AF87094}"/>
    <cellStyle name="Normal 6 5 4 5" xfId="3303" xr:uid="{54AD05DB-8142-422D-BF0D-EA0C66C72572}"/>
    <cellStyle name="Normal 6 5 4 6" xfId="3304" xr:uid="{5CEA26F0-7495-4E91-B3EF-5139E88F2F1E}"/>
    <cellStyle name="Normal 6 5 4 7" xfId="3305" xr:uid="{F69C4942-2D4E-4CF6-B821-6DF48FEA61EC}"/>
    <cellStyle name="Normal 6 5 5" xfId="340" xr:uid="{260B7704-6684-4948-82DE-4893F893236F}"/>
    <cellStyle name="Normal 6 5 5 2" xfId="662" xr:uid="{9925D93F-CC10-4969-9B38-0F61F6585518}"/>
    <cellStyle name="Normal 6 5 5 2 2" xfId="1675" xr:uid="{44C9B746-2D94-4570-82C7-3848C0DA311D}"/>
    <cellStyle name="Normal 6 5 5 2 3" xfId="3306" xr:uid="{0F1BC728-A800-41C7-A979-4E45510C0A98}"/>
    <cellStyle name="Normal 6 5 5 2 4" xfId="3307" xr:uid="{DE61C28A-AA3A-449E-A499-A9803481BEDB}"/>
    <cellStyle name="Normal 6 5 5 3" xfId="1676" xr:uid="{5EDF1CE7-ADD5-4E57-B17E-9CB0BB69AE56}"/>
    <cellStyle name="Normal 6 5 5 3 2" xfId="3308" xr:uid="{A0AAEC3A-21BB-41EE-9F36-70EF7ABF2CD5}"/>
    <cellStyle name="Normal 6 5 5 3 3" xfId="3309" xr:uid="{56B88638-BC59-4D0A-A6C8-6BD41763B876}"/>
    <cellStyle name="Normal 6 5 5 3 4" xfId="3310" xr:uid="{C2E03E32-9593-419A-B2BC-09D1BDA90C69}"/>
    <cellStyle name="Normal 6 5 5 4" xfId="3311" xr:uid="{AC3A522E-A173-4956-86E8-050F120E869F}"/>
    <cellStyle name="Normal 6 5 5 5" xfId="3312" xr:uid="{5975DD92-D039-4482-83EE-57A9D2F4B34C}"/>
    <cellStyle name="Normal 6 5 5 6" xfId="3313" xr:uid="{6859873F-EF2C-4049-9DCA-11DA20EC479C}"/>
    <cellStyle name="Normal 6 5 6" xfId="663" xr:uid="{0A34BBCD-4D01-4508-ABE4-D12205D76280}"/>
    <cellStyle name="Normal 6 5 6 2" xfId="1677" xr:uid="{40BEF075-6F82-4B21-B149-8E4D11F0C627}"/>
    <cellStyle name="Normal 6 5 6 2 2" xfId="3314" xr:uid="{0E6A0271-7349-4FFD-8A88-0E5FDC7C8B4B}"/>
    <cellStyle name="Normal 6 5 6 2 3" xfId="3315" xr:uid="{F854CAB0-1098-4B43-93EA-58C1460F82CB}"/>
    <cellStyle name="Normal 6 5 6 2 4" xfId="3316" xr:uid="{EF277475-28DA-4CCF-8981-B63457DF428C}"/>
    <cellStyle name="Normal 6 5 6 3" xfId="3317" xr:uid="{B56C9FEF-8E93-4928-9101-53F91BE7E376}"/>
    <cellStyle name="Normal 6 5 6 4" xfId="3318" xr:uid="{F6E370A9-0084-4BB8-81E0-BA0566243CDF}"/>
    <cellStyle name="Normal 6 5 6 5" xfId="3319" xr:uid="{309A12FA-4E29-4593-82B2-5DB59FC8B790}"/>
    <cellStyle name="Normal 6 5 7" xfId="1678" xr:uid="{8A22552D-921F-44B3-BC68-6B53D09D60DD}"/>
    <cellStyle name="Normal 6 5 7 2" xfId="3320" xr:uid="{7190CC09-7B39-4DD1-B406-05D6B5DE7950}"/>
    <cellStyle name="Normal 6 5 7 3" xfId="3321" xr:uid="{624FC964-0B79-4D31-BCAC-EB61A1016497}"/>
    <cellStyle name="Normal 6 5 7 4" xfId="3322" xr:uid="{31908703-4828-4725-9A5B-71F4735B4B4A}"/>
    <cellStyle name="Normal 6 5 8" xfId="3323" xr:uid="{8165FC69-67F0-4A6D-8FA6-00CD0056B4B2}"/>
    <cellStyle name="Normal 6 5 8 2" xfId="3324" xr:uid="{D66193AF-0C75-4E30-887D-F685EEBAE77D}"/>
    <cellStyle name="Normal 6 5 8 3" xfId="3325" xr:uid="{5DFBB5A7-B2F1-4A25-94EF-DD0D0D1D9FB2}"/>
    <cellStyle name="Normal 6 5 8 4" xfId="3326" xr:uid="{BC30C892-052B-4BA6-9DFD-BF55B4BC481F}"/>
    <cellStyle name="Normal 6 5 9" xfId="3327" xr:uid="{8C3070F7-5DAE-481F-B665-928107B90F02}"/>
    <cellStyle name="Normal 6 6" xfId="125" xr:uid="{8855543F-8709-499E-9122-8387D4B90F10}"/>
    <cellStyle name="Normal 6 6 2" xfId="126" xr:uid="{A3EB27FD-8F6D-4C4A-89DC-DAA5409C6416}"/>
    <cellStyle name="Normal 6 6 2 2" xfId="341" xr:uid="{DB190D4E-11E6-4EB8-BDD0-26CCF39D31F4}"/>
    <cellStyle name="Normal 6 6 2 2 2" xfId="664" xr:uid="{930B060F-1B65-4622-A19B-142303801CEA}"/>
    <cellStyle name="Normal 6 6 2 2 2 2" xfId="1679" xr:uid="{ED2FF0FB-1D5A-4F0D-BDB5-1AF32357A06B}"/>
    <cellStyle name="Normal 6 6 2 2 2 3" xfId="3328" xr:uid="{4B7436AF-EBE6-4686-B1A6-E3652C204B92}"/>
    <cellStyle name="Normal 6 6 2 2 2 4" xfId="3329" xr:uid="{7866E66D-3090-47C8-8E06-DD66E5238A45}"/>
    <cellStyle name="Normal 6 6 2 2 3" xfId="1680" xr:uid="{741BA3E3-315E-427D-8208-DADF46798883}"/>
    <cellStyle name="Normal 6 6 2 2 3 2" xfId="3330" xr:uid="{19228D1F-2607-4FBA-8B87-164F2223E7FC}"/>
    <cellStyle name="Normal 6 6 2 2 3 3" xfId="3331" xr:uid="{CC17963F-D90B-4150-8CA5-BF8B0CDA3B14}"/>
    <cellStyle name="Normal 6 6 2 2 3 4" xfId="3332" xr:uid="{7216A5E5-BA9B-4CA9-96D0-48F019769CA5}"/>
    <cellStyle name="Normal 6 6 2 2 4" xfId="3333" xr:uid="{757F5BA5-2211-46B1-BA0B-0B0C5E781A3F}"/>
    <cellStyle name="Normal 6 6 2 2 5" xfId="3334" xr:uid="{13790677-2830-43B8-B37C-FE77FF696E5C}"/>
    <cellStyle name="Normal 6 6 2 2 6" xfId="3335" xr:uid="{1991F564-ABA1-4E8E-902D-CE6B3F38356C}"/>
    <cellStyle name="Normal 6 6 2 3" xfId="665" xr:uid="{9F95C114-E9CF-4481-A3A9-714EF408CEE8}"/>
    <cellStyle name="Normal 6 6 2 3 2" xfId="1681" xr:uid="{4C9C4602-6228-427E-9215-F7B8C4B8D68A}"/>
    <cellStyle name="Normal 6 6 2 3 2 2" xfId="3336" xr:uid="{68C6131A-5400-4E14-9A05-08F135510D4C}"/>
    <cellStyle name="Normal 6 6 2 3 2 3" xfId="3337" xr:uid="{8CFBA9EF-59F9-43B1-90F3-9E7C97D3C8BB}"/>
    <cellStyle name="Normal 6 6 2 3 2 4" xfId="3338" xr:uid="{E85616B7-0424-4F97-9843-76468CCF1059}"/>
    <cellStyle name="Normal 6 6 2 3 3" xfId="3339" xr:uid="{B620A3EC-BD73-4B15-920E-6B46364C876C}"/>
    <cellStyle name="Normal 6 6 2 3 4" xfId="3340" xr:uid="{661ED40B-7F8B-4084-897D-1956189F5D9E}"/>
    <cellStyle name="Normal 6 6 2 3 5" xfId="3341" xr:uid="{60D109C2-97EF-4310-9644-B90473519B34}"/>
    <cellStyle name="Normal 6 6 2 4" xfId="1682" xr:uid="{BB9ECF31-BE32-4E05-8289-DEEBB5C142F4}"/>
    <cellStyle name="Normal 6 6 2 4 2" xfId="3342" xr:uid="{1E09F68E-30D2-4848-A71D-F5AD479C9AC0}"/>
    <cellStyle name="Normal 6 6 2 4 3" xfId="3343" xr:uid="{FA63EFF0-5574-44C1-95F4-60E369CC0E29}"/>
    <cellStyle name="Normal 6 6 2 4 4" xfId="3344" xr:uid="{FC00C8F6-0993-4AD9-AE89-FBB0974D84CD}"/>
    <cellStyle name="Normal 6 6 2 5" xfId="3345" xr:uid="{7520EA39-61FB-43AF-9D24-0CF56BBD399D}"/>
    <cellStyle name="Normal 6 6 2 5 2" xfId="3346" xr:uid="{5C31FD35-D75E-486F-8E88-83D9D253A61E}"/>
    <cellStyle name="Normal 6 6 2 5 3" xfId="3347" xr:uid="{931E6EB1-2570-4A95-AE2C-A7D7758E6F3C}"/>
    <cellStyle name="Normal 6 6 2 5 4" xfId="3348" xr:uid="{8F6219E9-7978-4A76-BC91-F33BC995C6DB}"/>
    <cellStyle name="Normal 6 6 2 6" xfId="3349" xr:uid="{7D55385D-F661-4D43-89BE-651152869341}"/>
    <cellStyle name="Normal 6 6 2 7" xfId="3350" xr:uid="{9FD232F0-2A13-45C3-8CCA-5280C29FB60C}"/>
    <cellStyle name="Normal 6 6 2 8" xfId="3351" xr:uid="{9B2560C3-3D0A-4910-8FF6-A0A2D6BDDF6B}"/>
    <cellStyle name="Normal 6 6 3" xfId="342" xr:uid="{53FB184B-2C1D-4541-9232-89B27DBAB801}"/>
    <cellStyle name="Normal 6 6 3 2" xfId="666" xr:uid="{CEC7512C-8A39-4441-AF8F-08A2B81C9768}"/>
    <cellStyle name="Normal 6 6 3 2 2" xfId="667" xr:uid="{C81C1801-B216-41F4-B284-C11DFB744EFA}"/>
    <cellStyle name="Normal 6 6 3 2 3" xfId="3352" xr:uid="{83F5665E-248A-449D-A23B-1341D546EEA4}"/>
    <cellStyle name="Normal 6 6 3 2 4" xfId="3353" xr:uid="{5B9CB098-8D45-4166-97E4-853E80108FB1}"/>
    <cellStyle name="Normal 6 6 3 3" xfId="668" xr:uid="{CE2C9884-64F9-40D2-B8AF-21904DF0CFA4}"/>
    <cellStyle name="Normal 6 6 3 3 2" xfId="3354" xr:uid="{5109B47F-FD29-4B5C-B9D8-3B9C403A3104}"/>
    <cellStyle name="Normal 6 6 3 3 3" xfId="3355" xr:uid="{02C396CD-CD56-4801-962A-1B800EAC3C11}"/>
    <cellStyle name="Normal 6 6 3 3 4" xfId="3356" xr:uid="{32C7DE7A-9C9F-4DBC-B69B-24BBD13331B6}"/>
    <cellStyle name="Normal 6 6 3 4" xfId="3357" xr:uid="{ED6B6C24-C391-4A3E-A8BD-E52CBCB5B743}"/>
    <cellStyle name="Normal 6 6 3 5" xfId="3358" xr:uid="{C979F4E7-C19B-4249-828D-C24B72E72A41}"/>
    <cellStyle name="Normal 6 6 3 6" xfId="3359" xr:uid="{5AFFBA25-7A5F-4759-99DB-C61B9C9316FB}"/>
    <cellStyle name="Normal 6 6 4" xfId="343" xr:uid="{500731E9-E5A2-48D6-8929-B3E2E8F99D35}"/>
    <cellStyle name="Normal 6 6 4 2" xfId="669" xr:uid="{FDD7D7D0-B921-4824-969F-85C5BDBD915C}"/>
    <cellStyle name="Normal 6 6 4 2 2" xfId="3360" xr:uid="{EC36DE13-266C-415F-BD14-9DA47DED9E78}"/>
    <cellStyle name="Normal 6 6 4 2 3" xfId="3361" xr:uid="{5142D69E-B16D-4C1F-BD9B-A9B8140DEF44}"/>
    <cellStyle name="Normal 6 6 4 2 4" xfId="3362" xr:uid="{E2E479F7-E023-4AC4-B056-224769E2C4B3}"/>
    <cellStyle name="Normal 6 6 4 3" xfId="3363" xr:uid="{4AD57CD7-609F-4516-AA62-350F7CB6B6A3}"/>
    <cellStyle name="Normal 6 6 4 4" xfId="3364" xr:uid="{C15C8A70-8CA2-412F-BA2E-7B381C4351C7}"/>
    <cellStyle name="Normal 6 6 4 5" xfId="3365" xr:uid="{E3D1123F-EFAD-4B86-9F0D-DFAC45D16B90}"/>
    <cellStyle name="Normal 6 6 5" xfId="670" xr:uid="{A6436235-B0F1-4592-A0DB-3147DEDEA194}"/>
    <cellStyle name="Normal 6 6 5 2" xfId="3366" xr:uid="{D3778DE9-7862-4E95-8E27-648B71A90478}"/>
    <cellStyle name="Normal 6 6 5 3" xfId="3367" xr:uid="{6C506590-61D0-488B-B952-BF9A6E0E67AE}"/>
    <cellStyle name="Normal 6 6 5 4" xfId="3368" xr:uid="{B14F14DA-26DE-44B4-9E9B-790B6196D7C5}"/>
    <cellStyle name="Normal 6 6 6" xfId="3369" xr:uid="{87F8E8F8-B681-41C9-B94E-B915951B7733}"/>
    <cellStyle name="Normal 6 6 6 2" xfId="3370" xr:uid="{E5E24C4D-3F48-4ACC-93DB-3F521DD8C0FA}"/>
    <cellStyle name="Normal 6 6 6 3" xfId="3371" xr:uid="{674AAB1B-B568-43B1-9414-BB3C5DCE10F8}"/>
    <cellStyle name="Normal 6 6 6 4" xfId="3372" xr:uid="{7AE64EB1-900B-4977-8E75-68DF993AA4D6}"/>
    <cellStyle name="Normal 6 6 7" xfId="3373" xr:uid="{E76A21EE-26CE-4D9E-AA70-ED876F2C4932}"/>
    <cellStyle name="Normal 6 6 8" xfId="3374" xr:uid="{4038E9F7-ACBC-4980-9CB8-5507AA8528D4}"/>
    <cellStyle name="Normal 6 6 9" xfId="3375" xr:uid="{F6F79F2F-4F17-4586-AE06-27A8F2DC10F7}"/>
    <cellStyle name="Normal 6 7" xfId="127" xr:uid="{DA2C6A1A-DFA2-4421-9647-25D09EA658B9}"/>
    <cellStyle name="Normal 6 7 2" xfId="344" xr:uid="{A4E2695D-0810-478A-89BA-B0525BD8ACB7}"/>
    <cellStyle name="Normal 6 7 2 2" xfId="671" xr:uid="{8A243B5D-4F58-46C5-87A9-CD1A04BFA5CC}"/>
    <cellStyle name="Normal 6 7 2 2 2" xfId="1683" xr:uid="{71573C68-7CAE-43A1-8D4B-1916F0E1669E}"/>
    <cellStyle name="Normal 6 7 2 2 2 2" xfId="1684" xr:uid="{80612BD1-CC7D-4C82-8F2F-683343A6CB36}"/>
    <cellStyle name="Normal 6 7 2 2 3" xfId="1685" xr:uid="{5F15F05B-7C83-4677-8A7D-9DF7765E97C6}"/>
    <cellStyle name="Normal 6 7 2 2 4" xfId="3376" xr:uid="{83D5C0E7-093F-4A2D-8C71-948CF2491A48}"/>
    <cellStyle name="Normal 6 7 2 3" xfId="1686" xr:uid="{DD9D7838-6749-45C7-898F-DC00C6719A1B}"/>
    <cellStyle name="Normal 6 7 2 3 2" xfId="1687" xr:uid="{9002A13E-3908-41EA-80D6-6DFC14519D12}"/>
    <cellStyle name="Normal 6 7 2 3 3" xfId="3377" xr:uid="{2F4BC486-53ED-4CB1-B858-A91192AF21D7}"/>
    <cellStyle name="Normal 6 7 2 3 4" xfId="3378" xr:uid="{A4A37E06-62E2-4999-940F-64CD886CE986}"/>
    <cellStyle name="Normal 6 7 2 4" xfId="1688" xr:uid="{207C95A0-DCCF-4B3B-9508-D44960F5CB17}"/>
    <cellStyle name="Normal 6 7 2 5" xfId="3379" xr:uid="{97B55B8B-7ED6-4FBF-B61A-C6EF57AB70C4}"/>
    <cellStyle name="Normal 6 7 2 6" xfId="3380" xr:uid="{8ED3A879-FED5-4339-BAE8-4B405F4ACFF3}"/>
    <cellStyle name="Normal 6 7 3" xfId="672" xr:uid="{796C934A-9710-465E-8A01-22347A6533D9}"/>
    <cellStyle name="Normal 6 7 3 2" xfId="1689" xr:uid="{47F09634-1ED0-4144-B31F-3DE885BB0A59}"/>
    <cellStyle name="Normal 6 7 3 2 2" xfId="1690" xr:uid="{744D5490-72EF-4CB2-B5BE-D065F6889980}"/>
    <cellStyle name="Normal 6 7 3 2 3" xfId="3381" xr:uid="{5ADAD6AF-D924-4947-A3FA-18F51F9B611B}"/>
    <cellStyle name="Normal 6 7 3 2 4" xfId="3382" xr:uid="{8BEE589D-BE98-4B32-BF5A-1F062784473C}"/>
    <cellStyle name="Normal 6 7 3 3" xfId="1691" xr:uid="{FBB36B6B-0E82-43EA-97B5-A62F1257C691}"/>
    <cellStyle name="Normal 6 7 3 4" xfId="3383" xr:uid="{1A19F09B-099C-445E-AC7F-6FB320CC9CCF}"/>
    <cellStyle name="Normal 6 7 3 5" xfId="3384" xr:uid="{CA13AF3D-8AD9-4108-94B2-1FC81507C6E7}"/>
    <cellStyle name="Normal 6 7 4" xfId="1692" xr:uid="{F226EA3A-7648-4ADE-A518-581772A58613}"/>
    <cellStyle name="Normal 6 7 4 2" xfId="1693" xr:uid="{DB081A84-569F-4962-A34D-88FDABA86229}"/>
    <cellStyle name="Normal 6 7 4 3" xfId="3385" xr:uid="{163FA62B-31CA-47EA-8F3B-45064D88B136}"/>
    <cellStyle name="Normal 6 7 4 4" xfId="3386" xr:uid="{B5B94161-BE32-447F-AAA2-29A3EF79A51C}"/>
    <cellStyle name="Normal 6 7 5" xfId="1694" xr:uid="{903D6E9A-C491-4A38-BD01-6547229FC8F6}"/>
    <cellStyle name="Normal 6 7 5 2" xfId="3387" xr:uid="{E8C1342A-47C6-4CE4-8C8F-C785211510C7}"/>
    <cellStyle name="Normal 6 7 5 3" xfId="3388" xr:uid="{275A5CF3-FA65-4AD8-8585-D3FAACC8D4C0}"/>
    <cellStyle name="Normal 6 7 5 4" xfId="3389" xr:uid="{0783FF9B-5D13-410D-9D73-C366FF4EBC06}"/>
    <cellStyle name="Normal 6 7 6" xfId="3390" xr:uid="{D9ED6D93-2D44-479E-8BDE-8897ED18F4DD}"/>
    <cellStyle name="Normal 6 7 7" xfId="3391" xr:uid="{BFB4B5CA-E979-43F4-950F-6442A896CB79}"/>
    <cellStyle name="Normal 6 7 8" xfId="3392" xr:uid="{0D391682-C86B-436D-8DC0-6118F5ECDCF9}"/>
    <cellStyle name="Normal 6 8" xfId="345" xr:uid="{AC207DFD-A7C5-4799-93BC-1E603674F8E4}"/>
    <cellStyle name="Normal 6 8 2" xfId="673" xr:uid="{4E8F7DB4-BC9C-4DB7-89F4-6C838DE36D86}"/>
    <cellStyle name="Normal 6 8 2 2" xfId="674" xr:uid="{4E142573-7195-4392-AD72-333588E460D2}"/>
    <cellStyle name="Normal 6 8 2 2 2" xfId="1695" xr:uid="{1E2BF993-6351-4E97-B4C5-EF8E6532DE3E}"/>
    <cellStyle name="Normal 6 8 2 2 3" xfId="3393" xr:uid="{8F586D81-46AB-4338-AC24-7F552FE47CCC}"/>
    <cellStyle name="Normal 6 8 2 2 4" xfId="3394" xr:uid="{1EB96840-04E5-40EE-A16D-E1C105F5B71A}"/>
    <cellStyle name="Normal 6 8 2 3" xfId="1696" xr:uid="{BE699035-962F-443A-BD7F-4632AD249D47}"/>
    <cellStyle name="Normal 6 8 2 4" xfId="3395" xr:uid="{D8675C4A-1946-47E1-A09A-C1AC9AABD791}"/>
    <cellStyle name="Normal 6 8 2 5" xfId="3396" xr:uid="{9201B122-2520-42D8-B293-DE6F98177E49}"/>
    <cellStyle name="Normal 6 8 3" xfId="675" xr:uid="{6C6DEDD3-75BE-402A-B2A7-23EA3961D926}"/>
    <cellStyle name="Normal 6 8 3 2" xfId="1697" xr:uid="{AFD544DA-B7FD-4B46-8865-10E27F2DC3CF}"/>
    <cellStyle name="Normal 6 8 3 3" xfId="3397" xr:uid="{76507C73-7FD8-4233-98EE-EA9F559F00F2}"/>
    <cellStyle name="Normal 6 8 3 4" xfId="3398" xr:uid="{9CCF5687-A55D-4F69-8569-9735F0A7E7BD}"/>
    <cellStyle name="Normal 6 8 4" xfId="1698" xr:uid="{76B05297-0F5A-4765-975C-4BF22CFA571B}"/>
    <cellStyle name="Normal 6 8 4 2" xfId="3399" xr:uid="{40DAA9DD-B1FE-4BC2-AB6B-0E144D1A4BDF}"/>
    <cellStyle name="Normal 6 8 4 3" xfId="3400" xr:uid="{1AAD0F7E-614D-41A1-8262-D23F6BD17BFC}"/>
    <cellStyle name="Normal 6 8 4 4" xfId="3401" xr:uid="{3CA9A99A-FF9F-4D1E-BD6C-094A1DEE2CC4}"/>
    <cellStyle name="Normal 6 8 5" xfId="3402" xr:uid="{C2C53E45-BEC4-4525-AAE6-30E25050E9E4}"/>
    <cellStyle name="Normal 6 8 6" xfId="3403" xr:uid="{60798967-89B7-483B-8CD1-50C37218A475}"/>
    <cellStyle name="Normal 6 8 7" xfId="3404" xr:uid="{12934D29-E4AD-4676-B35C-454984F49BC9}"/>
    <cellStyle name="Normal 6 9" xfId="346" xr:uid="{65271E82-E44C-41E2-8BFA-BD628D0DAC53}"/>
    <cellStyle name="Normal 6 9 2" xfId="676" xr:uid="{F45A7E21-AE37-4129-8EEE-B8113F0BBB81}"/>
    <cellStyle name="Normal 6 9 2 2" xfId="1699" xr:uid="{B4D031BD-2340-4F21-A8B6-1DD0783DAFC8}"/>
    <cellStyle name="Normal 6 9 2 3" xfId="3405" xr:uid="{0C05AC84-19B4-409B-A6C7-4720D25723F2}"/>
    <cellStyle name="Normal 6 9 2 4" xfId="3406" xr:uid="{A4D891B5-3463-4B4B-9DFD-9A4DB1FA60F2}"/>
    <cellStyle name="Normal 6 9 3" xfId="1700" xr:uid="{9E6C0410-855C-4F24-85C7-3291AB92DD7A}"/>
    <cellStyle name="Normal 6 9 3 2" xfId="3407" xr:uid="{05476035-E857-4EDF-BA20-3A01ED509F37}"/>
    <cellStyle name="Normal 6 9 3 3" xfId="3408" xr:uid="{BE33E6D1-6AC2-4ACD-B06B-4A6580A000AD}"/>
    <cellStyle name="Normal 6 9 3 4" xfId="3409" xr:uid="{0E260999-7EF2-4D73-9E74-EA728DCD7E94}"/>
    <cellStyle name="Normal 6 9 4" xfId="3410" xr:uid="{97C1C110-42E7-4287-BFE4-610C93C09BD7}"/>
    <cellStyle name="Normal 6 9 5" xfId="3411" xr:uid="{1FF323AE-59C9-4EB0-9AA2-EE13A1FC45F0}"/>
    <cellStyle name="Normal 6 9 6" xfId="3412" xr:uid="{86C0EE49-BF27-4A9E-95EB-A8B072FA2929}"/>
    <cellStyle name="Normal 7" xfId="128" xr:uid="{94730C63-C90E-4DCF-B740-AD7D345B3571}"/>
    <cellStyle name="Normal 7 10" xfId="1701" xr:uid="{3FBB5887-8E50-4145-866C-6B2AE50AEDD9}"/>
    <cellStyle name="Normal 7 10 2" xfId="3413" xr:uid="{F8CCB9CC-AA32-4E96-B039-3493F399B5FB}"/>
    <cellStyle name="Normal 7 10 3" xfId="3414" xr:uid="{1F6879B3-ECC0-4BF0-A5B9-15CE8FCBCFB4}"/>
    <cellStyle name="Normal 7 10 4" xfId="3415" xr:uid="{BC1CF42C-6577-4124-88EC-D0B180525519}"/>
    <cellStyle name="Normal 7 11" xfId="3416" xr:uid="{2B178C40-589E-42C7-9687-8168390BA4B3}"/>
    <cellStyle name="Normal 7 11 2" xfId="3417" xr:uid="{34B685F2-285F-454C-B0AF-195A23EF45EF}"/>
    <cellStyle name="Normal 7 11 3" xfId="3418" xr:uid="{8D09FD66-F588-4DDE-BF60-1BDDA4EE8839}"/>
    <cellStyle name="Normal 7 11 4" xfId="3419" xr:uid="{7F3ABD0E-E9D7-4644-82CF-10228233A224}"/>
    <cellStyle name="Normal 7 12" xfId="3420" xr:uid="{980A7BC0-D7B4-4B48-BBE4-053707F3CF90}"/>
    <cellStyle name="Normal 7 12 2" xfId="3421" xr:uid="{3F0B8BC5-6A2D-48EA-B2E0-4D3081A2A96C}"/>
    <cellStyle name="Normal 7 13" xfId="3422" xr:uid="{813EBCDC-3132-4F95-A8E2-75F5BF5CC39D}"/>
    <cellStyle name="Normal 7 14" xfId="3423" xr:uid="{EB01E145-6B28-4474-BFE7-CFB8CDEDF1DC}"/>
    <cellStyle name="Normal 7 15" xfId="3424" xr:uid="{8F35392E-66C2-40D2-A5CE-B96AA98E6B0E}"/>
    <cellStyle name="Normal 7 2" xfId="129" xr:uid="{5DD2280A-9309-47E3-92D2-06FDDAF75E35}"/>
    <cellStyle name="Normal 7 2 10" xfId="3425" xr:uid="{A5DFECF1-D741-4FAE-8BE9-B5D554151711}"/>
    <cellStyle name="Normal 7 2 11" xfId="3426" xr:uid="{BC4FFD84-7095-46B8-9B74-BE6E45D8B2DE}"/>
    <cellStyle name="Normal 7 2 2" xfId="130" xr:uid="{941EB19F-06F5-4C53-887D-609DB91F2649}"/>
    <cellStyle name="Normal 7 2 2 2" xfId="131" xr:uid="{C8A412E4-2D9A-45D2-A918-3E23C6B79E0E}"/>
    <cellStyle name="Normal 7 2 2 2 2" xfId="347" xr:uid="{3ADD7C03-8102-44A6-A6BF-49A98EC9D59E}"/>
    <cellStyle name="Normal 7 2 2 2 2 2" xfId="677" xr:uid="{2DCE06AD-FA7A-4C81-A157-9ED7FFA3D4A1}"/>
    <cellStyle name="Normal 7 2 2 2 2 2 2" xfId="678" xr:uid="{00120A80-21FA-4DD8-A2FE-44FBC273A166}"/>
    <cellStyle name="Normal 7 2 2 2 2 2 2 2" xfId="1702" xr:uid="{183263A7-9578-4D08-B59A-D9E605408808}"/>
    <cellStyle name="Normal 7 2 2 2 2 2 2 2 2" xfId="1703" xr:uid="{7B3FBAB6-26F9-42F6-9DA6-3F3A4C250A0F}"/>
    <cellStyle name="Normal 7 2 2 2 2 2 2 3" xfId="1704" xr:uid="{BD3397FF-A23E-4907-AE4B-7F1859F937BE}"/>
    <cellStyle name="Normal 7 2 2 2 2 2 3" xfId="1705" xr:uid="{4575E8A8-E5CC-4C59-AFEE-BE0651718EE9}"/>
    <cellStyle name="Normal 7 2 2 2 2 2 3 2" xfId="1706" xr:uid="{941906DE-4D08-4422-B51F-25E83CE1D897}"/>
    <cellStyle name="Normal 7 2 2 2 2 2 4" xfId="1707" xr:uid="{9CC4CE8A-859D-4676-B93C-3BC2D78DBCD6}"/>
    <cellStyle name="Normal 7 2 2 2 2 3" xfId="679" xr:uid="{7521042D-6CE9-4016-996E-0476FEB504EC}"/>
    <cellStyle name="Normal 7 2 2 2 2 3 2" xfId="1708" xr:uid="{50A471E6-8EB3-45C2-BA27-8D20612765BC}"/>
    <cellStyle name="Normal 7 2 2 2 2 3 2 2" xfId="1709" xr:uid="{EBCEF4FC-407C-4527-9269-3E848F351738}"/>
    <cellStyle name="Normal 7 2 2 2 2 3 3" xfId="1710" xr:uid="{95BAA9BD-A904-4061-8C7F-0FFBB97C9A38}"/>
    <cellStyle name="Normal 7 2 2 2 2 3 4" xfId="3427" xr:uid="{E3940336-0422-49E9-A4DD-2BE6329788B1}"/>
    <cellStyle name="Normal 7 2 2 2 2 4" xfId="1711" xr:uid="{2F0E6F5D-D817-4142-882A-92CEFFCD0149}"/>
    <cellStyle name="Normal 7 2 2 2 2 4 2" xfId="1712" xr:uid="{AC49B02B-8AD2-4BCB-AF77-C81E209BA267}"/>
    <cellStyle name="Normal 7 2 2 2 2 5" xfId="1713" xr:uid="{D85B5E31-69ED-4DA8-B10B-B19431498E7A}"/>
    <cellStyle name="Normal 7 2 2 2 2 6" xfId="3428" xr:uid="{37DF2B6D-20AC-42F5-A017-43E887B5B70E}"/>
    <cellStyle name="Normal 7 2 2 2 3" xfId="348" xr:uid="{919B919C-03B0-47E8-B1B1-F50B4CD29B35}"/>
    <cellStyle name="Normal 7 2 2 2 3 2" xfId="680" xr:uid="{55DB43C6-63D7-4D75-A658-9A8778DF94AE}"/>
    <cellStyle name="Normal 7 2 2 2 3 2 2" xfId="681" xr:uid="{9D5EC7BA-D249-45A8-BDC2-C3597B11BEE2}"/>
    <cellStyle name="Normal 7 2 2 2 3 2 2 2" xfId="1714" xr:uid="{7CD6FE51-4838-4B55-8EFD-63431CD7B696}"/>
    <cellStyle name="Normal 7 2 2 2 3 2 2 2 2" xfId="1715" xr:uid="{E678BE9D-732C-44C8-BCA5-61CA9822097A}"/>
    <cellStyle name="Normal 7 2 2 2 3 2 2 3" xfId="1716" xr:uid="{715E74B1-D474-4E20-96DC-D3AED9853842}"/>
    <cellStyle name="Normal 7 2 2 2 3 2 3" xfId="1717" xr:uid="{9DEC7446-9329-46E4-BE70-23E62B34B8F3}"/>
    <cellStyle name="Normal 7 2 2 2 3 2 3 2" xfId="1718" xr:uid="{84A4FE0A-B8C4-4AED-A784-D2DEC43B4313}"/>
    <cellStyle name="Normal 7 2 2 2 3 2 4" xfId="1719" xr:uid="{870C1DE8-7957-4FBC-9C86-3289D5750772}"/>
    <cellStyle name="Normal 7 2 2 2 3 3" xfId="682" xr:uid="{5CFEE295-211D-40FC-A9AE-C9ED69741A5A}"/>
    <cellStyle name="Normal 7 2 2 2 3 3 2" xfId="1720" xr:uid="{F71D354F-5652-4E37-9A02-08F045497DEF}"/>
    <cellStyle name="Normal 7 2 2 2 3 3 2 2" xfId="1721" xr:uid="{88B95A53-CEA0-4561-8318-70114FBCB350}"/>
    <cellStyle name="Normal 7 2 2 2 3 3 3" xfId="1722" xr:uid="{3B420881-AE29-479D-9AEE-54DEBEFC4E89}"/>
    <cellStyle name="Normal 7 2 2 2 3 4" xfId="1723" xr:uid="{52BADC52-207F-4B08-97DF-F930CF7ECEF3}"/>
    <cellStyle name="Normal 7 2 2 2 3 4 2" xfId="1724" xr:uid="{8D799F2E-FA49-4F13-AFBA-292601A40F12}"/>
    <cellStyle name="Normal 7 2 2 2 3 5" xfId="1725" xr:uid="{0EC61B60-9106-4C50-BB16-877C6E5A87F6}"/>
    <cellStyle name="Normal 7 2 2 2 4" xfId="683" xr:uid="{501EC386-CFD6-4032-8A84-C9995229DCDB}"/>
    <cellStyle name="Normal 7 2 2 2 4 2" xfId="684" xr:uid="{FAB36AB6-9C99-4546-8EC8-C085985AF249}"/>
    <cellStyle name="Normal 7 2 2 2 4 2 2" xfId="1726" xr:uid="{7F59EF20-F4A0-45CD-A82E-CF5C5AF1FF20}"/>
    <cellStyle name="Normal 7 2 2 2 4 2 2 2" xfId="1727" xr:uid="{768646CE-537E-4F2E-BB2F-33650138910A}"/>
    <cellStyle name="Normal 7 2 2 2 4 2 3" xfId="1728" xr:uid="{91D4E0AB-FFB3-461F-B1C3-C376D68E8B58}"/>
    <cellStyle name="Normal 7 2 2 2 4 3" xfId="1729" xr:uid="{93F55105-3EF8-4C14-9421-860A5A80B427}"/>
    <cellStyle name="Normal 7 2 2 2 4 3 2" xfId="1730" xr:uid="{5CDE1CE4-83CA-4348-9C06-BD6F0531E121}"/>
    <cellStyle name="Normal 7 2 2 2 4 4" xfId="1731" xr:uid="{FE07BF5E-5B7B-4499-A874-17C2514EFF4D}"/>
    <cellStyle name="Normal 7 2 2 2 5" xfId="685" xr:uid="{27B974ED-5C0C-4B0B-AE1E-FF5C3F64579D}"/>
    <cellStyle name="Normal 7 2 2 2 5 2" xfId="1732" xr:uid="{9F3498AF-1E28-4BEE-B097-E214500165C4}"/>
    <cellStyle name="Normal 7 2 2 2 5 2 2" xfId="1733" xr:uid="{2F488A2E-8CED-4305-96B3-5C773E3DDEC6}"/>
    <cellStyle name="Normal 7 2 2 2 5 3" xfId="1734" xr:uid="{0E134780-DAD2-4AF0-B675-8A8D9027CC25}"/>
    <cellStyle name="Normal 7 2 2 2 5 4" xfId="3429" xr:uid="{F5A82FAD-EEFE-4921-9048-02396601EFB9}"/>
    <cellStyle name="Normal 7 2 2 2 6" xfId="1735" xr:uid="{BFC51329-F29E-4458-B1EF-72B8B5C3247B}"/>
    <cellStyle name="Normal 7 2 2 2 6 2" xfId="1736" xr:uid="{B694A1AD-DD95-4481-96FD-2C297F407FA1}"/>
    <cellStyle name="Normal 7 2 2 2 7" xfId="1737" xr:uid="{10F7C5DA-BEA5-4B8A-8DFB-A58452B62394}"/>
    <cellStyle name="Normal 7 2 2 2 8" xfId="3430" xr:uid="{7FD25663-8335-4895-8540-5230F99F1AE5}"/>
    <cellStyle name="Normal 7 2 2 3" xfId="349" xr:uid="{6914B724-5E7A-4D90-98ED-937479E4852A}"/>
    <cellStyle name="Normal 7 2 2 3 2" xfId="686" xr:uid="{DD31F01A-4547-49B7-BF5E-596948335C61}"/>
    <cellStyle name="Normal 7 2 2 3 2 2" xfId="687" xr:uid="{9C9DF9F6-DDE8-4BFA-97CB-4852DC7DFC4F}"/>
    <cellStyle name="Normal 7 2 2 3 2 2 2" xfId="1738" xr:uid="{FD902DE9-55EE-4A12-B9C1-3C08DAA860E9}"/>
    <cellStyle name="Normal 7 2 2 3 2 2 2 2" xfId="1739" xr:uid="{9167A375-4F76-4377-8F2D-9554CB096773}"/>
    <cellStyle name="Normal 7 2 2 3 2 2 3" xfId="1740" xr:uid="{9FB48A1D-187A-464B-8BFE-7A97908DFC50}"/>
    <cellStyle name="Normal 7 2 2 3 2 3" xfId="1741" xr:uid="{49913317-68B1-4D0A-AF88-5171557C1A9D}"/>
    <cellStyle name="Normal 7 2 2 3 2 3 2" xfId="1742" xr:uid="{74DEE5F9-435B-4B92-9FA5-9623BB347466}"/>
    <cellStyle name="Normal 7 2 2 3 2 4" xfId="1743" xr:uid="{FE4C59A0-7111-4444-8F5A-1CEC5808D4FA}"/>
    <cellStyle name="Normal 7 2 2 3 3" xfId="688" xr:uid="{F929809A-6F4F-4437-A06B-C51B7AF0EECE}"/>
    <cellStyle name="Normal 7 2 2 3 3 2" xfId="1744" xr:uid="{98431764-4BB9-47D0-AB69-68B08B444C29}"/>
    <cellStyle name="Normal 7 2 2 3 3 2 2" xfId="1745" xr:uid="{E16C1A47-5E9E-410E-972C-5F93A422636F}"/>
    <cellStyle name="Normal 7 2 2 3 3 3" xfId="1746" xr:uid="{CFDAA9E3-4059-48E9-8072-9CADB992AA6E}"/>
    <cellStyle name="Normal 7 2 2 3 3 4" xfId="3431" xr:uid="{3C532537-50FD-470E-95C3-DA3A79BD5FAD}"/>
    <cellStyle name="Normal 7 2 2 3 4" xfId="1747" xr:uid="{ADF963E1-920E-4514-A855-D66316F16A29}"/>
    <cellStyle name="Normal 7 2 2 3 4 2" xfId="1748" xr:uid="{77D6CF57-E66A-4147-A1E6-DBF0A62D9C67}"/>
    <cellStyle name="Normal 7 2 2 3 5" xfId="1749" xr:uid="{BC5DBD06-0F97-4BD6-ABA9-B1AC6D0443D0}"/>
    <cellStyle name="Normal 7 2 2 3 6" xfId="3432" xr:uid="{FD76099B-E109-48E2-804A-0D56527829BD}"/>
    <cellStyle name="Normal 7 2 2 4" xfId="350" xr:uid="{DB3933DC-8E90-4199-AB49-EFC38060DDFC}"/>
    <cellStyle name="Normal 7 2 2 4 2" xfId="689" xr:uid="{4884729E-7661-435D-8A21-79750FE74795}"/>
    <cellStyle name="Normal 7 2 2 4 2 2" xfId="690" xr:uid="{3CC615FA-1B17-4C2C-A9B3-9B2D7697C40A}"/>
    <cellStyle name="Normal 7 2 2 4 2 2 2" xfId="1750" xr:uid="{75625938-7623-4626-9939-CF0D67348BC4}"/>
    <cellStyle name="Normal 7 2 2 4 2 2 2 2" xfId="1751" xr:uid="{665E91B8-7FCC-41CD-B3EA-A21E298EFD01}"/>
    <cellStyle name="Normal 7 2 2 4 2 2 3" xfId="1752" xr:uid="{02B918F6-070C-4F9D-83EB-C75AC2D03C71}"/>
    <cellStyle name="Normal 7 2 2 4 2 3" xfId="1753" xr:uid="{1FFC3EF5-32A8-4FB5-916A-2565F1C821AF}"/>
    <cellStyle name="Normal 7 2 2 4 2 3 2" xfId="1754" xr:uid="{FEA81FEC-8BB4-422A-8543-3CFDE01559E1}"/>
    <cellStyle name="Normal 7 2 2 4 2 4" xfId="1755" xr:uid="{BFFD5EFF-2C84-4627-8DA8-D3F63D8795CE}"/>
    <cellStyle name="Normal 7 2 2 4 3" xfId="691" xr:uid="{D38056AB-DCE8-4928-99ED-10C67D7C272F}"/>
    <cellStyle name="Normal 7 2 2 4 3 2" xfId="1756" xr:uid="{12296821-3A49-4380-9E7C-D8E691F3BD0E}"/>
    <cellStyle name="Normal 7 2 2 4 3 2 2" xfId="1757" xr:uid="{A83C1066-9556-497E-A1AC-663F1CF4C184}"/>
    <cellStyle name="Normal 7 2 2 4 3 3" xfId="1758" xr:uid="{1CA650BF-763F-40AE-BBDD-BE2AB949516E}"/>
    <cellStyle name="Normal 7 2 2 4 4" xfId="1759" xr:uid="{F5EBABD2-5B73-4368-99FD-7147D442E120}"/>
    <cellStyle name="Normal 7 2 2 4 4 2" xfId="1760" xr:uid="{C223F70A-5C99-4D8C-A068-BE89E791031E}"/>
    <cellStyle name="Normal 7 2 2 4 5" xfId="1761" xr:uid="{431AA33D-22B2-444A-8445-C6A0F0BF8A35}"/>
    <cellStyle name="Normal 7 2 2 5" xfId="351" xr:uid="{CAF2481D-5203-432E-A0B4-2151A548FDA2}"/>
    <cellStyle name="Normal 7 2 2 5 2" xfId="692" xr:uid="{3B6C7527-CBC9-45FB-92F8-B46012D8E3CE}"/>
    <cellStyle name="Normal 7 2 2 5 2 2" xfId="1762" xr:uid="{170AAE8E-9775-4065-899D-140054E82B67}"/>
    <cellStyle name="Normal 7 2 2 5 2 2 2" xfId="1763" xr:uid="{0D975116-C1E8-4548-B8FE-0FB8A30DCBC8}"/>
    <cellStyle name="Normal 7 2 2 5 2 3" xfId="1764" xr:uid="{E6FAA923-C9F7-4DE5-9814-A8120C446914}"/>
    <cellStyle name="Normal 7 2 2 5 3" xfId="1765" xr:uid="{5D0BF5A9-2500-46A1-9B82-AE44DE790CF2}"/>
    <cellStyle name="Normal 7 2 2 5 3 2" xfId="1766" xr:uid="{5DA850FA-6C0B-4A50-8CC7-A2C623C47F89}"/>
    <cellStyle name="Normal 7 2 2 5 4" xfId="1767" xr:uid="{224644C5-1C4B-4ED8-84C0-6714111C226E}"/>
    <cellStyle name="Normal 7 2 2 6" xfId="693" xr:uid="{FD9C1C52-313E-474F-8BD1-A491F5C34938}"/>
    <cellStyle name="Normal 7 2 2 6 2" xfId="1768" xr:uid="{C6418D67-2DF4-47B7-8F48-E7565B852039}"/>
    <cellStyle name="Normal 7 2 2 6 2 2" xfId="1769" xr:uid="{2F62A71F-7DDD-47AA-ACEC-FFE47991139D}"/>
    <cellStyle name="Normal 7 2 2 6 3" xfId="1770" xr:uid="{31980A13-A161-4DE2-BDD5-42078C7C7D05}"/>
    <cellStyle name="Normal 7 2 2 6 4" xfId="3433" xr:uid="{4543895F-21CF-48D5-A3E1-E3932536529F}"/>
    <cellStyle name="Normal 7 2 2 7" xfId="1771" xr:uid="{9C517B9C-E575-4DA2-BEF3-1EAB594CED42}"/>
    <cellStyle name="Normal 7 2 2 7 2" xfId="1772" xr:uid="{A34E5A6C-6E47-42F6-866A-4A4DBFB6780D}"/>
    <cellStyle name="Normal 7 2 2 8" xfId="1773" xr:uid="{151890C5-C826-4CB2-89BA-36230ED9153B}"/>
    <cellStyle name="Normal 7 2 2 9" xfId="3434" xr:uid="{40A78FF7-7DFD-4F74-BC17-888EA0894CE7}"/>
    <cellStyle name="Normal 7 2 3" xfId="132" xr:uid="{C88439F0-4D5F-4205-B654-5C41544BFEB3}"/>
    <cellStyle name="Normal 7 2 3 2" xfId="133" xr:uid="{4E9B0F2D-93BF-47A4-91B4-A3F77D711414}"/>
    <cellStyle name="Normal 7 2 3 2 2" xfId="694" xr:uid="{6F4FCA92-5CD4-446D-97BD-B5A09B7F432A}"/>
    <cellStyle name="Normal 7 2 3 2 2 2" xfId="695" xr:uid="{5E02E38E-6ED5-4611-85EE-5390958E32A4}"/>
    <cellStyle name="Normal 7 2 3 2 2 2 2" xfId="1774" xr:uid="{FCD9FD77-E51D-470A-B06D-9FC544698D43}"/>
    <cellStyle name="Normal 7 2 3 2 2 2 2 2" xfId="1775" xr:uid="{D16F9CE2-75AF-4F5A-B8B4-C788BDCC84AD}"/>
    <cellStyle name="Normal 7 2 3 2 2 2 3" xfId="1776" xr:uid="{646F3A06-E183-4AED-93AD-B8EC52C52ACB}"/>
    <cellStyle name="Normal 7 2 3 2 2 3" xfId="1777" xr:uid="{10E0D21A-077A-436D-AA31-3397BDC98C3F}"/>
    <cellStyle name="Normal 7 2 3 2 2 3 2" xfId="1778" xr:uid="{19406E82-30C9-4BA2-9C38-C3DBF36B8B42}"/>
    <cellStyle name="Normal 7 2 3 2 2 4" xfId="1779" xr:uid="{BF3A1E3D-A128-450F-B341-149A2CD9930C}"/>
    <cellStyle name="Normal 7 2 3 2 3" xfId="696" xr:uid="{AC7DB989-9B01-4B7E-9A7C-6962D0BA9326}"/>
    <cellStyle name="Normal 7 2 3 2 3 2" xfId="1780" xr:uid="{2AE885DE-8E40-48A3-A1E1-00DF5C1126CE}"/>
    <cellStyle name="Normal 7 2 3 2 3 2 2" xfId="1781" xr:uid="{951BFBCC-7035-40F0-A93B-11AF2A7EA5E2}"/>
    <cellStyle name="Normal 7 2 3 2 3 3" xfId="1782" xr:uid="{609AAFC3-15AD-4558-817B-3D6507BAB3AC}"/>
    <cellStyle name="Normal 7 2 3 2 3 4" xfId="3435" xr:uid="{57536E66-C883-406D-881A-A0B319997512}"/>
    <cellStyle name="Normal 7 2 3 2 4" xfId="1783" xr:uid="{2E1DE905-82E1-44E2-9468-92A73397FB60}"/>
    <cellStyle name="Normal 7 2 3 2 4 2" xfId="1784" xr:uid="{84883149-36A5-453F-B2FE-8C75C07452B8}"/>
    <cellStyle name="Normal 7 2 3 2 5" xfId="1785" xr:uid="{315414BE-1DF9-4689-96D7-AFC2116B0546}"/>
    <cellStyle name="Normal 7 2 3 2 6" xfId="3436" xr:uid="{8663E73A-9CB5-4E68-B80E-644409701312}"/>
    <cellStyle name="Normal 7 2 3 3" xfId="352" xr:uid="{C205B8AD-060A-4C49-B2A5-E6A634F1F344}"/>
    <cellStyle name="Normal 7 2 3 3 2" xfId="697" xr:uid="{B8982809-D303-413D-B678-8154895AB748}"/>
    <cellStyle name="Normal 7 2 3 3 2 2" xfId="698" xr:uid="{438B90A9-6E2A-47FD-88F9-436ED24C8E04}"/>
    <cellStyle name="Normal 7 2 3 3 2 2 2" xfId="1786" xr:uid="{F49D4D45-D0DF-4907-B426-587628CEFEA3}"/>
    <cellStyle name="Normal 7 2 3 3 2 2 2 2" xfId="1787" xr:uid="{7EDA5B12-7AF0-4457-B3E1-3EBCA045B35A}"/>
    <cellStyle name="Normal 7 2 3 3 2 2 3" xfId="1788" xr:uid="{20813F74-CDA5-4DA8-AE56-6F6520324804}"/>
    <cellStyle name="Normal 7 2 3 3 2 3" xfId="1789" xr:uid="{D923E2F3-61C2-4DE5-B6BE-6D608BAF70AA}"/>
    <cellStyle name="Normal 7 2 3 3 2 3 2" xfId="1790" xr:uid="{E09297B0-A411-49AC-895C-CD818DCBD8E2}"/>
    <cellStyle name="Normal 7 2 3 3 2 4" xfId="1791" xr:uid="{3A43B112-3A73-49C3-9D1A-521BE86008D5}"/>
    <cellStyle name="Normal 7 2 3 3 3" xfId="699" xr:uid="{DBF03DC2-2DC7-4975-A100-3C656922F25C}"/>
    <cellStyle name="Normal 7 2 3 3 3 2" xfId="1792" xr:uid="{1EA932A2-E2C7-4C1F-8726-4C8C077870D7}"/>
    <cellStyle name="Normal 7 2 3 3 3 2 2" xfId="1793" xr:uid="{7057002C-3900-464D-8FE1-773436C63456}"/>
    <cellStyle name="Normal 7 2 3 3 3 3" xfId="1794" xr:uid="{FCCE70FC-5DA8-4370-9F3D-513C80920FD0}"/>
    <cellStyle name="Normal 7 2 3 3 4" xfId="1795" xr:uid="{6167D4CF-2AC3-4FD5-984B-4C691F22C500}"/>
    <cellStyle name="Normal 7 2 3 3 4 2" xfId="1796" xr:uid="{926F0B26-93D1-45CE-958D-2B651A73F88E}"/>
    <cellStyle name="Normal 7 2 3 3 5" xfId="1797" xr:uid="{ECABB291-A534-4ACC-9DDC-0F9D6C7B2145}"/>
    <cellStyle name="Normal 7 2 3 4" xfId="353" xr:uid="{1CAB04A6-AA91-4B0D-B03C-DB8A15F3EB2E}"/>
    <cellStyle name="Normal 7 2 3 4 2" xfId="700" xr:uid="{2A0EFE7A-F453-4B3A-854E-411D85015F7F}"/>
    <cellStyle name="Normal 7 2 3 4 2 2" xfId="1798" xr:uid="{4BDD5F31-C26B-4671-B9B9-804F3592F7A9}"/>
    <cellStyle name="Normal 7 2 3 4 2 2 2" xfId="1799" xr:uid="{4E49DB4B-2673-41D5-97F9-538074B64359}"/>
    <cellStyle name="Normal 7 2 3 4 2 3" xfId="1800" xr:uid="{B45050FE-8EA2-4BC9-9E7B-6267525F9AEE}"/>
    <cellStyle name="Normal 7 2 3 4 3" xfId="1801" xr:uid="{196B0297-9F78-4175-A24B-A6910A311AFF}"/>
    <cellStyle name="Normal 7 2 3 4 3 2" xfId="1802" xr:uid="{91FFB6F7-1F78-43AC-8F24-DE6BAF3F6F61}"/>
    <cellStyle name="Normal 7 2 3 4 4" xfId="1803" xr:uid="{BAEBFA6E-4AA6-4E1E-B857-8AEA8F425F3C}"/>
    <cellStyle name="Normal 7 2 3 5" xfId="701" xr:uid="{6B9BF7B2-89BD-4145-BD89-E698CBA6BBBC}"/>
    <cellStyle name="Normal 7 2 3 5 2" xfId="1804" xr:uid="{3D53DFC6-FB1A-4F5E-A701-963F9DA0B3A1}"/>
    <cellStyle name="Normal 7 2 3 5 2 2" xfId="1805" xr:uid="{AE974FC7-AECE-4B70-BDD7-034BF8B4E67D}"/>
    <cellStyle name="Normal 7 2 3 5 3" xfId="1806" xr:uid="{F6019703-826F-4E40-A45F-9A3D26F78E43}"/>
    <cellStyle name="Normal 7 2 3 5 4" xfId="3437" xr:uid="{B8770BED-FAC8-4033-9E0F-05F01A4F7B36}"/>
    <cellStyle name="Normal 7 2 3 6" xfId="1807" xr:uid="{F85EEB92-F9FA-4E93-B57D-0750239DA866}"/>
    <cellStyle name="Normal 7 2 3 6 2" xfId="1808" xr:uid="{2BF02897-4E9C-4810-9F46-F13E1F3B4467}"/>
    <cellStyle name="Normal 7 2 3 7" xfId="1809" xr:uid="{43B02F12-51E6-4033-B431-30CD87ADB3A1}"/>
    <cellStyle name="Normal 7 2 3 8" xfId="3438" xr:uid="{6CE1BDB9-9FC0-4CDC-9E34-31BA6670BA7C}"/>
    <cellStyle name="Normal 7 2 4" xfId="134" xr:uid="{D765E59E-220D-4F30-BC9E-9B23EE9F37FE}"/>
    <cellStyle name="Normal 7 2 4 2" xfId="448" xr:uid="{4BC4C27A-10A1-49EA-BA76-AB772E1F019E}"/>
    <cellStyle name="Normal 7 2 4 2 2" xfId="702" xr:uid="{D69638A8-90C8-403B-864B-4C70D9D298AB}"/>
    <cellStyle name="Normal 7 2 4 2 2 2" xfId="1810" xr:uid="{07871252-E220-48B2-A504-1054DAAC004F}"/>
    <cellStyle name="Normal 7 2 4 2 2 2 2" xfId="1811" xr:uid="{16DBA2E4-35B1-44B5-8609-190F6CBF1AED}"/>
    <cellStyle name="Normal 7 2 4 2 2 3" xfId="1812" xr:uid="{7FF487A8-4BF7-4074-80C3-9252BA3B172B}"/>
    <cellStyle name="Normal 7 2 4 2 2 4" xfId="3439" xr:uid="{C962A3DF-20D9-4A3B-8AB7-87F0E896D213}"/>
    <cellStyle name="Normal 7 2 4 2 3" xfId="1813" xr:uid="{791ACB7F-D461-44D0-9BE6-450ED8EC168F}"/>
    <cellStyle name="Normal 7 2 4 2 3 2" xfId="1814" xr:uid="{773EDBC4-3174-4B04-A091-EB81461B6CE8}"/>
    <cellStyle name="Normal 7 2 4 2 4" xfId="1815" xr:uid="{9E19945E-6821-489C-83C0-A09BA3D7CDBE}"/>
    <cellStyle name="Normal 7 2 4 2 5" xfId="3440" xr:uid="{ECA0350D-E7F4-484C-A4F1-86CDB046DD3A}"/>
    <cellStyle name="Normal 7 2 4 3" xfId="703" xr:uid="{271A7449-571D-41B6-AED4-2B53FAB5ECB8}"/>
    <cellStyle name="Normal 7 2 4 3 2" xfId="1816" xr:uid="{B34F6C94-3CD0-4183-8AA5-E64BD15C2D42}"/>
    <cellStyle name="Normal 7 2 4 3 2 2" xfId="1817" xr:uid="{6895E892-E378-41C5-97D9-3B1209A2A649}"/>
    <cellStyle name="Normal 7 2 4 3 3" xfId="1818" xr:uid="{E55669CB-1881-4229-803A-639901E8FB54}"/>
    <cellStyle name="Normal 7 2 4 3 4" xfId="3441" xr:uid="{0F3FCC6F-21D9-44F0-BB0A-E047D0293D93}"/>
    <cellStyle name="Normal 7 2 4 4" xfId="1819" xr:uid="{3D796ABE-B4C0-4CEA-B52A-88A4DF8A968F}"/>
    <cellStyle name="Normal 7 2 4 4 2" xfId="1820" xr:uid="{D1DBB594-D77A-4837-8DDF-BA2B4F6F26D1}"/>
    <cellStyle name="Normal 7 2 4 4 3" xfId="3442" xr:uid="{84EE5159-6A55-4E4F-92BF-69EB9200D10B}"/>
    <cellStyle name="Normal 7 2 4 4 4" xfId="3443" xr:uid="{342BDCCE-5CE3-4760-A843-BFF1C419ADF8}"/>
    <cellStyle name="Normal 7 2 4 5" xfId="1821" xr:uid="{14E6F19D-D51B-4D68-8530-3747EF07BC4A}"/>
    <cellStyle name="Normal 7 2 4 6" xfId="3444" xr:uid="{D498AE65-55F1-4D24-B5BD-B66F46D10625}"/>
    <cellStyle name="Normal 7 2 4 7" xfId="3445" xr:uid="{2A196234-6A44-4CF5-AFBF-3B6973F1E65B}"/>
    <cellStyle name="Normal 7 2 5" xfId="354" xr:uid="{5EBDB6BA-104F-43A0-9EB1-C881B68B1EC8}"/>
    <cellStyle name="Normal 7 2 5 2" xfId="704" xr:uid="{F3F3CAC6-2382-4C91-892E-58C3FAA0C000}"/>
    <cellStyle name="Normal 7 2 5 2 2" xfId="705" xr:uid="{A3E95DF2-28A9-482D-B672-8463D7DC993E}"/>
    <cellStyle name="Normal 7 2 5 2 2 2" xfId="1822" xr:uid="{119C6CC8-5CED-4834-BEFE-3DD6A57940CA}"/>
    <cellStyle name="Normal 7 2 5 2 2 2 2" xfId="1823" xr:uid="{D80B6E87-2F99-49C1-A574-CADBFABC73CF}"/>
    <cellStyle name="Normal 7 2 5 2 2 3" xfId="1824" xr:uid="{09644EB5-F56D-48D0-9F18-55C579023C3D}"/>
    <cellStyle name="Normal 7 2 5 2 3" xfId="1825" xr:uid="{2658C81E-BA95-42FC-A5BA-AF4FC6755E3D}"/>
    <cellStyle name="Normal 7 2 5 2 3 2" xfId="1826" xr:uid="{6F595EEF-8610-4AA9-BCAF-AD403BC42125}"/>
    <cellStyle name="Normal 7 2 5 2 4" xfId="1827" xr:uid="{1806708C-27A3-48CF-BE65-243C0369B5D0}"/>
    <cellStyle name="Normal 7 2 5 3" xfId="706" xr:uid="{7B2E8D71-4C99-4570-823E-A6C6BEEFCCCF}"/>
    <cellStyle name="Normal 7 2 5 3 2" xfId="1828" xr:uid="{87A1B47D-54A8-48A8-864F-C9FDD328642F}"/>
    <cellStyle name="Normal 7 2 5 3 2 2" xfId="1829" xr:uid="{7A28BAF4-B748-47BE-A18F-570657D2E9CB}"/>
    <cellStyle name="Normal 7 2 5 3 3" xfId="1830" xr:uid="{2CC71440-1A6A-412E-9CC9-6905E7505EC4}"/>
    <cellStyle name="Normal 7 2 5 3 4" xfId="3446" xr:uid="{C2F61979-D01F-4C9A-AD08-2BF421C2F20C}"/>
    <cellStyle name="Normal 7 2 5 4" xfId="1831" xr:uid="{EEEDEBBD-3BC1-414A-9C54-137DDD41DC4C}"/>
    <cellStyle name="Normal 7 2 5 4 2" xfId="1832" xr:uid="{81135D26-D37D-4D35-A8BD-0F3AD5CE2FC1}"/>
    <cellStyle name="Normal 7 2 5 5" xfId="1833" xr:uid="{300CB988-FB0C-4BF0-9075-BD35BB7CCB77}"/>
    <cellStyle name="Normal 7 2 5 6" xfId="3447" xr:uid="{59AD15DC-CBC6-4B49-A9F5-79AA34A54AA0}"/>
    <cellStyle name="Normal 7 2 6" xfId="355" xr:uid="{56E498F8-61D6-44F7-BAE9-A8D38885AB2E}"/>
    <cellStyle name="Normal 7 2 6 2" xfId="707" xr:uid="{CDB7AB92-BA17-4AB5-BF36-F0CDB33A24A4}"/>
    <cellStyle name="Normal 7 2 6 2 2" xfId="1834" xr:uid="{44E68916-AC61-49DE-8CBC-6D270490ADE6}"/>
    <cellStyle name="Normal 7 2 6 2 2 2" xfId="1835" xr:uid="{4DC5AA96-2B66-47C8-80B7-EB4992B608D1}"/>
    <cellStyle name="Normal 7 2 6 2 3" xfId="1836" xr:uid="{8545DA1D-2ECA-41C4-8934-C16BB0D51E84}"/>
    <cellStyle name="Normal 7 2 6 2 4" xfId="3448" xr:uid="{56205551-7ABD-4CBE-8754-B1F8ABEDD790}"/>
    <cellStyle name="Normal 7 2 6 3" xfId="1837" xr:uid="{0D300AF1-17B1-4424-927E-48008C9E33DE}"/>
    <cellStyle name="Normal 7 2 6 3 2" xfId="1838" xr:uid="{413084BE-96B7-4F0C-8DD4-8C5905D3EE89}"/>
    <cellStyle name="Normal 7 2 6 4" xfId="1839" xr:uid="{18A25C92-BD50-4F8A-A02E-3EFE4E860E5C}"/>
    <cellStyle name="Normal 7 2 6 5" xfId="3449" xr:uid="{266C9BA6-1C4C-4BE5-B556-74CAC10A75D4}"/>
    <cellStyle name="Normal 7 2 7" xfId="708" xr:uid="{9D3F325F-E216-4C94-A330-6AC4D1C8CF9D}"/>
    <cellStyle name="Normal 7 2 7 2" xfId="1840" xr:uid="{6C76E0C9-2048-4D5C-99B5-23EDE0C5FF5F}"/>
    <cellStyle name="Normal 7 2 7 2 2" xfId="1841" xr:uid="{301FBE91-CD07-4A37-8B8F-6612AA1508E6}"/>
    <cellStyle name="Normal 7 2 7 2 3" xfId="4409" xr:uid="{6249B7E8-0EC0-40E9-B06C-0BBFC49822B0}"/>
    <cellStyle name="Normal 7 2 7 3" xfId="1842" xr:uid="{BACAFD19-F778-4D8A-BAFB-AE540EFFC716}"/>
    <cellStyle name="Normal 7 2 7 4" xfId="3450" xr:uid="{66D950C1-CB31-4C09-B3E7-977F96ABD236}"/>
    <cellStyle name="Normal 7 2 7 4 2" xfId="4579" xr:uid="{0303277C-5039-480C-83F3-A6013696D84D}"/>
    <cellStyle name="Normal 7 2 7 4 3" xfId="4686" xr:uid="{335DAD43-1582-4A01-95AF-F59760C0994A}"/>
    <cellStyle name="Normal 7 2 7 4 4" xfId="4608" xr:uid="{8D63C4EE-4038-46D1-962D-B4F8B879B92E}"/>
    <cellStyle name="Normal 7 2 8" xfId="1843" xr:uid="{63B0EC61-4B32-4045-BD64-4A8B42560B28}"/>
    <cellStyle name="Normal 7 2 8 2" xfId="1844" xr:uid="{F4F9549D-FF3B-423C-A4EE-8BA399C3643D}"/>
    <cellStyle name="Normal 7 2 8 3" xfId="3451" xr:uid="{12B6C582-3160-40D4-B829-BDEDB6F0A825}"/>
    <cellStyle name="Normal 7 2 8 4" xfId="3452" xr:uid="{D7A248E1-31C2-4F5E-BE62-A56223E2244E}"/>
    <cellStyle name="Normal 7 2 9" xfId="1845" xr:uid="{784852B4-8003-4B9A-8DF5-2D1A8E6123F8}"/>
    <cellStyle name="Normal 7 3" xfId="135" xr:uid="{3360FDFA-8B6A-48A5-878F-98CBD3BCCC8B}"/>
    <cellStyle name="Normal 7 3 10" xfId="3453" xr:uid="{24800297-A661-457B-9B1D-E7A65E69359E}"/>
    <cellStyle name="Normal 7 3 11" xfId="3454" xr:uid="{4BA959F7-56EF-4D5D-A311-81BB53F467DB}"/>
    <cellStyle name="Normal 7 3 2" xfId="136" xr:uid="{998621C5-8959-4B44-9156-A2097543AF66}"/>
    <cellStyle name="Normal 7 3 2 2" xfId="137" xr:uid="{1AD4B211-8DAB-454B-B673-112963E6E2AC}"/>
    <cellStyle name="Normal 7 3 2 2 2" xfId="356" xr:uid="{74C2B3A3-7AA8-4831-87C3-388DEFAA461D}"/>
    <cellStyle name="Normal 7 3 2 2 2 2" xfId="709" xr:uid="{0107CD46-8BA9-45B6-B54B-09AB19F38D51}"/>
    <cellStyle name="Normal 7 3 2 2 2 2 2" xfId="1846" xr:uid="{BF7B4AF8-6871-452E-B045-5B3A71583790}"/>
    <cellStyle name="Normal 7 3 2 2 2 2 2 2" xfId="1847" xr:uid="{9195E62B-60D9-417F-94E5-FF78E3DF0B3B}"/>
    <cellStyle name="Normal 7 3 2 2 2 2 3" xfId="1848" xr:uid="{2BB52EEF-3A36-4010-9825-832B1E10E89F}"/>
    <cellStyle name="Normal 7 3 2 2 2 2 4" xfId="3455" xr:uid="{5A17EE58-F4EB-4190-A95D-3DEEDBD68DD8}"/>
    <cellStyle name="Normal 7 3 2 2 2 3" xfId="1849" xr:uid="{13CD5D67-064D-4350-A5BA-D32E08E088A5}"/>
    <cellStyle name="Normal 7 3 2 2 2 3 2" xfId="1850" xr:uid="{5F497196-AF1E-4FA3-981C-8FAD16F5BCAC}"/>
    <cellStyle name="Normal 7 3 2 2 2 3 3" xfId="3456" xr:uid="{1D017D40-CC8F-4716-92D9-6EC472DB6325}"/>
    <cellStyle name="Normal 7 3 2 2 2 3 4" xfId="3457" xr:uid="{4A55E091-6DF1-4023-8B95-2759B6018B30}"/>
    <cellStyle name="Normal 7 3 2 2 2 4" xfId="1851" xr:uid="{1649DDC1-31A6-4DE1-872D-68B75F906EEF}"/>
    <cellStyle name="Normal 7 3 2 2 2 5" xfId="3458" xr:uid="{638944A5-D372-44D8-9DDE-3FB62B670A57}"/>
    <cellStyle name="Normal 7 3 2 2 2 6" xfId="3459" xr:uid="{DEC03EA5-0F48-47BE-B378-D2ED04A31AB1}"/>
    <cellStyle name="Normal 7 3 2 2 3" xfId="710" xr:uid="{751703F0-7467-4489-80A1-C48C70403B0C}"/>
    <cellStyle name="Normal 7 3 2 2 3 2" xfId="1852" xr:uid="{DECD5DAE-6485-439A-B86C-A20E0DDBBDF9}"/>
    <cellStyle name="Normal 7 3 2 2 3 2 2" xfId="1853" xr:uid="{B7550E11-A82C-41BF-B9B6-DB3ED1C242E7}"/>
    <cellStyle name="Normal 7 3 2 2 3 2 3" xfId="3460" xr:uid="{D888E994-D11B-47DE-BB03-3D95E746C3FD}"/>
    <cellStyle name="Normal 7 3 2 2 3 2 4" xfId="3461" xr:uid="{B60913F4-CF65-4023-8289-8EED89224E5D}"/>
    <cellStyle name="Normal 7 3 2 2 3 3" xfId="1854" xr:uid="{C4074359-C957-465A-B9F9-173A94A7454C}"/>
    <cellStyle name="Normal 7 3 2 2 3 4" xfId="3462" xr:uid="{CCD572E8-69FC-4017-9C83-FCDC52CCEF9E}"/>
    <cellStyle name="Normal 7 3 2 2 3 5" xfId="3463" xr:uid="{B19CAD21-B9EC-4B63-B43F-A1C80F9331BC}"/>
    <cellStyle name="Normal 7 3 2 2 4" xfId="1855" xr:uid="{F68E4DD2-8879-4BAE-BFE8-FF583ABEA973}"/>
    <cellStyle name="Normal 7 3 2 2 4 2" xfId="1856" xr:uid="{759B947A-A3C4-4AE1-A062-792AC56E7AFD}"/>
    <cellStyle name="Normal 7 3 2 2 4 3" xfId="3464" xr:uid="{30FBA9FF-8115-4406-9B0A-242A39C6182B}"/>
    <cellStyle name="Normal 7 3 2 2 4 4" xfId="3465" xr:uid="{94550E9D-26B7-473C-A5AB-D67F76ECEDC0}"/>
    <cellStyle name="Normal 7 3 2 2 5" xfId="1857" xr:uid="{23829E39-1B85-4A13-BEBF-FA9F50ABBDC1}"/>
    <cellStyle name="Normal 7 3 2 2 5 2" xfId="3466" xr:uid="{0FF58640-5E93-4E7A-96CF-6EF2E2CE9D5D}"/>
    <cellStyle name="Normal 7 3 2 2 5 3" xfId="3467" xr:uid="{67FFBD69-C53B-4FA8-9B38-08ED9030356C}"/>
    <cellStyle name="Normal 7 3 2 2 5 4" xfId="3468" xr:uid="{6BDFD5CB-E2B1-408F-B0B7-5C57864EDE12}"/>
    <cellStyle name="Normal 7 3 2 2 6" xfId="3469" xr:uid="{6D1F093F-5602-4D8C-A7FC-698C1A926B31}"/>
    <cellStyle name="Normal 7 3 2 2 7" xfId="3470" xr:uid="{82849257-5F73-4938-B240-00067F25D6E0}"/>
    <cellStyle name="Normal 7 3 2 2 8" xfId="3471" xr:uid="{CB27E480-8A25-4D2E-91E6-2226AAB37209}"/>
    <cellStyle name="Normal 7 3 2 3" xfId="357" xr:uid="{7DEC7946-C388-4269-9589-CAF181581D95}"/>
    <cellStyle name="Normal 7 3 2 3 2" xfId="711" xr:uid="{5B3183FD-6C09-4F9C-A242-3B7C1AE61E8C}"/>
    <cellStyle name="Normal 7 3 2 3 2 2" xfId="712" xr:uid="{0BA1D64D-5731-4203-B2C2-4A237B5F48AA}"/>
    <cellStyle name="Normal 7 3 2 3 2 2 2" xfId="1858" xr:uid="{1382FEDF-F93C-432F-A1FF-632FA6AB3010}"/>
    <cellStyle name="Normal 7 3 2 3 2 2 2 2" xfId="1859" xr:uid="{7E0DF848-64D8-40D9-9936-D5BB4C841C0A}"/>
    <cellStyle name="Normal 7 3 2 3 2 2 3" xfId="1860" xr:uid="{5B977713-63D5-478E-8D5B-479BFB84FEDC}"/>
    <cellStyle name="Normal 7 3 2 3 2 3" xfId="1861" xr:uid="{2111A848-295B-4B93-8FBE-0B7523E6502C}"/>
    <cellStyle name="Normal 7 3 2 3 2 3 2" xfId="1862" xr:uid="{5D56C8E6-E44D-42DF-BA0B-6FBEC031683F}"/>
    <cellStyle name="Normal 7 3 2 3 2 4" xfId="1863" xr:uid="{8AACA9F5-99E9-4985-93C6-63E53DF4CFD0}"/>
    <cellStyle name="Normal 7 3 2 3 3" xfId="713" xr:uid="{BCDC2A37-AB82-4410-AE94-5AC689A69B44}"/>
    <cellStyle name="Normal 7 3 2 3 3 2" xfId="1864" xr:uid="{E7152741-8B96-4ADF-B041-FEAF82B01961}"/>
    <cellStyle name="Normal 7 3 2 3 3 2 2" xfId="1865" xr:uid="{DBB0DB8A-C8A2-4B05-80B6-9FC23209293E}"/>
    <cellStyle name="Normal 7 3 2 3 3 3" xfId="1866" xr:uid="{62F5F82A-1176-41A4-8166-057E08470088}"/>
    <cellStyle name="Normal 7 3 2 3 3 4" xfId="3472" xr:uid="{07752206-B39C-43B5-8FC5-1D0F48958439}"/>
    <cellStyle name="Normal 7 3 2 3 4" xfId="1867" xr:uid="{291F2221-73C6-4EC8-ADE8-42CFD2DBFC82}"/>
    <cellStyle name="Normal 7 3 2 3 4 2" xfId="1868" xr:uid="{7F92C939-D152-4150-9399-3ED2BED2979D}"/>
    <cellStyle name="Normal 7 3 2 3 5" xfId="1869" xr:uid="{7D5EDE17-8844-4E29-9BE7-D8FF040FD2B9}"/>
    <cellStyle name="Normal 7 3 2 3 6" xfId="3473" xr:uid="{91B21B2F-CD24-4286-B7FA-1726641FD44D}"/>
    <cellStyle name="Normal 7 3 2 4" xfId="358" xr:uid="{9D203438-A1D4-419E-9CEE-3D5580E715CE}"/>
    <cellStyle name="Normal 7 3 2 4 2" xfId="714" xr:uid="{9E3144AB-FDE3-446F-96DE-786A71584911}"/>
    <cellStyle name="Normal 7 3 2 4 2 2" xfId="1870" xr:uid="{77035032-E1D5-46B2-ABFC-204E0DF3C0D7}"/>
    <cellStyle name="Normal 7 3 2 4 2 2 2" xfId="1871" xr:uid="{58A16380-2BA3-437D-BCC6-80EEEF4DE25D}"/>
    <cellStyle name="Normal 7 3 2 4 2 3" xfId="1872" xr:uid="{8863CF1D-F28C-47A4-8509-410B02704431}"/>
    <cellStyle name="Normal 7 3 2 4 2 4" xfId="3474" xr:uid="{0068EBCF-755B-4E13-B897-46350F52718B}"/>
    <cellStyle name="Normal 7 3 2 4 3" xfId="1873" xr:uid="{7185A02C-0B45-44C1-90B6-9AFC47000C51}"/>
    <cellStyle name="Normal 7 3 2 4 3 2" xfId="1874" xr:uid="{B62C3A03-6891-4E06-8113-C670516F084A}"/>
    <cellStyle name="Normal 7 3 2 4 4" xfId="1875" xr:uid="{4B568D70-B02F-4165-8C53-E33A719BDC0A}"/>
    <cellStyle name="Normal 7 3 2 4 5" xfId="3475" xr:uid="{4BC05CB9-EC6D-4051-852A-C430E89FE433}"/>
    <cellStyle name="Normal 7 3 2 5" xfId="359" xr:uid="{E2863254-651A-4855-B7EC-E84D1CAC634E}"/>
    <cellStyle name="Normal 7 3 2 5 2" xfId="1876" xr:uid="{5BAD94C6-3A0B-4007-B951-0C3CA1A50C60}"/>
    <cellStyle name="Normal 7 3 2 5 2 2" xfId="1877" xr:uid="{F1313C11-9337-4B76-97F7-E22597AFE499}"/>
    <cellStyle name="Normal 7 3 2 5 3" xfId="1878" xr:uid="{27339FA7-1DA9-4A1E-820F-556EF4C60DAF}"/>
    <cellStyle name="Normal 7 3 2 5 4" xfId="3476" xr:uid="{1260DAE8-DEDA-4768-BAC1-DB067AE9C6FB}"/>
    <cellStyle name="Normal 7 3 2 6" xfId="1879" xr:uid="{1E5EBE19-94D4-455A-AE10-14310FCEEB81}"/>
    <cellStyle name="Normal 7 3 2 6 2" xfId="1880" xr:uid="{3BEBFE18-9053-4780-8E9F-D56F075AF6E6}"/>
    <cellStyle name="Normal 7 3 2 6 3" xfId="3477" xr:uid="{2E1E173E-3A99-44AF-93DE-1B2E8D558F8C}"/>
    <cellStyle name="Normal 7 3 2 6 4" xfId="3478" xr:uid="{CD9F9065-86BD-4B1C-BC2D-ACC3D7537BA6}"/>
    <cellStyle name="Normal 7 3 2 7" xfId="1881" xr:uid="{78679C54-93CD-4064-97EA-1D095A8684E9}"/>
    <cellStyle name="Normal 7 3 2 8" xfId="3479" xr:uid="{4BA30B89-BC1A-48C3-8453-69B56ACC74AD}"/>
    <cellStyle name="Normal 7 3 2 9" xfId="3480" xr:uid="{C647B18F-0E35-4927-A1E5-FEA9AEF4FDA7}"/>
    <cellStyle name="Normal 7 3 3" xfId="138" xr:uid="{A4E3833C-8AF9-4459-B975-F0367D2A98E5}"/>
    <cellStyle name="Normal 7 3 3 2" xfId="139" xr:uid="{D6EA900B-1F8B-4EBB-A665-8993D982F730}"/>
    <cellStyle name="Normal 7 3 3 2 2" xfId="715" xr:uid="{7F717BF6-6F12-403B-942A-89F57F8B2956}"/>
    <cellStyle name="Normal 7 3 3 2 2 2" xfId="1882" xr:uid="{11756BF1-4DBF-450D-9642-060CDE70D666}"/>
    <cellStyle name="Normal 7 3 3 2 2 2 2" xfId="1883" xr:uid="{7C6609BE-DB5D-462F-8BB7-9F655188880E}"/>
    <cellStyle name="Normal 7 3 3 2 2 2 2 2" xfId="4484" xr:uid="{3F903FF4-8FFD-4D81-8B97-A6D057120B59}"/>
    <cellStyle name="Normal 7 3 3 2 2 2 3" xfId="4485" xr:uid="{C7457140-8342-42F8-A0D1-B8F642D34AED}"/>
    <cellStyle name="Normal 7 3 3 2 2 3" xfId="1884" xr:uid="{35096A4E-1B59-41B1-AF5A-55BEFC8E0539}"/>
    <cellStyle name="Normal 7 3 3 2 2 3 2" xfId="4486" xr:uid="{5725DFAA-D7E2-489A-ABB3-38EB412AA59E}"/>
    <cellStyle name="Normal 7 3 3 2 2 4" xfId="3481" xr:uid="{0FC7500A-E901-45C0-BE96-9D1785435615}"/>
    <cellStyle name="Normal 7 3 3 2 3" xfId="1885" xr:uid="{69EAD7F1-8EAD-4002-9459-E41198462845}"/>
    <cellStyle name="Normal 7 3 3 2 3 2" xfId="1886" xr:uid="{0D1AF391-923D-404E-B0DB-83279CF3FE6E}"/>
    <cellStyle name="Normal 7 3 3 2 3 2 2" xfId="4487" xr:uid="{F52720E1-F8B3-4F65-B5D6-56D40691AF0E}"/>
    <cellStyle name="Normal 7 3 3 2 3 3" xfId="3482" xr:uid="{59071DA8-CA1F-4F12-AB53-80BEA9B0C157}"/>
    <cellStyle name="Normal 7 3 3 2 3 4" xfId="3483" xr:uid="{7482B26F-7924-4830-B014-D08615B513AB}"/>
    <cellStyle name="Normal 7 3 3 2 4" xfId="1887" xr:uid="{04A57C27-11DE-4E79-8058-16BBFB8D8902}"/>
    <cellStyle name="Normal 7 3 3 2 4 2" xfId="4488" xr:uid="{B1A4FE05-91C6-40B3-9065-D4ACF68D7FD8}"/>
    <cellStyle name="Normal 7 3 3 2 5" xfId="3484" xr:uid="{575E9908-8337-401C-8FF7-DA733AF93D63}"/>
    <cellStyle name="Normal 7 3 3 2 6" xfId="3485" xr:uid="{5A1613C3-02E4-4F64-B2D7-D73A9492D232}"/>
    <cellStyle name="Normal 7 3 3 3" xfId="360" xr:uid="{F67A4D9B-0A52-4D12-B22A-C49E3ADB7C62}"/>
    <cellStyle name="Normal 7 3 3 3 2" xfId="1888" xr:uid="{8B048899-E095-4735-9FAB-5C0E6C1491F6}"/>
    <cellStyle name="Normal 7 3 3 3 2 2" xfId="1889" xr:uid="{7E463915-643A-4F27-8A8D-070D1058BB18}"/>
    <cellStyle name="Normal 7 3 3 3 2 2 2" xfId="4489" xr:uid="{75F17904-F534-44F6-B268-73294C999C5F}"/>
    <cellStyle name="Normal 7 3 3 3 2 3" xfId="3486" xr:uid="{04E1BA5B-A277-4341-BD47-3A43300E5630}"/>
    <cellStyle name="Normal 7 3 3 3 2 4" xfId="3487" xr:uid="{B17F17BA-77FC-4B17-BBC9-D64DCD045DB8}"/>
    <cellStyle name="Normal 7 3 3 3 3" xfId="1890" xr:uid="{8E716D42-96F6-4073-AE9E-1BAEF4CF56E5}"/>
    <cellStyle name="Normal 7 3 3 3 3 2" xfId="4490" xr:uid="{D07DE6BD-4E1E-4EF0-89BF-0727170CBD56}"/>
    <cellStyle name="Normal 7 3 3 3 4" xfId="3488" xr:uid="{2DEC38D5-9FF7-426F-BD74-1B7381AAA42D}"/>
    <cellStyle name="Normal 7 3 3 3 5" xfId="3489" xr:uid="{AA8F9B9A-8260-4EA6-A788-DF3C218F3A2F}"/>
    <cellStyle name="Normal 7 3 3 4" xfId="1891" xr:uid="{8B350B45-F9D0-49B2-8F06-CDD706A8B355}"/>
    <cellStyle name="Normal 7 3 3 4 2" xfId="1892" xr:uid="{D80F1764-F7DB-4121-8BE9-1EF0A9B6B520}"/>
    <cellStyle name="Normal 7 3 3 4 2 2" xfId="4491" xr:uid="{16E48210-A009-45EA-9A71-002318C0C5FF}"/>
    <cellStyle name="Normal 7 3 3 4 3" xfId="3490" xr:uid="{0BF915B2-CBCA-4F9E-969A-DDB35E6C293B}"/>
    <cellStyle name="Normal 7 3 3 4 4" xfId="3491" xr:uid="{E31C232A-E6E1-490A-A1A4-96BF10BEA479}"/>
    <cellStyle name="Normal 7 3 3 5" xfId="1893" xr:uid="{96323498-1D75-4419-BC03-5C3FD4BD3CB8}"/>
    <cellStyle name="Normal 7 3 3 5 2" xfId="3492" xr:uid="{36980719-B9E4-4D0D-9FB9-26B18442F080}"/>
    <cellStyle name="Normal 7 3 3 5 3" xfId="3493" xr:uid="{4AAD5600-7E26-4129-A03C-F6AEB204AD47}"/>
    <cellStyle name="Normal 7 3 3 5 4" xfId="3494" xr:uid="{96B46290-2B66-4BDD-ABD8-B7D1A3A64CFF}"/>
    <cellStyle name="Normal 7 3 3 6" xfId="3495" xr:uid="{9723519A-68F5-4348-B495-FFD9DEF7A7B5}"/>
    <cellStyle name="Normal 7 3 3 7" xfId="3496" xr:uid="{17554F77-9576-4C6B-925D-7116B35022DE}"/>
    <cellStyle name="Normal 7 3 3 8" xfId="3497" xr:uid="{D1209E5F-5C7C-471E-BD55-3D97988DA284}"/>
    <cellStyle name="Normal 7 3 4" xfId="140" xr:uid="{938409C5-250A-4A3E-A7FA-8BFAF7BB860E}"/>
    <cellStyle name="Normal 7 3 4 2" xfId="716" xr:uid="{374CC26A-B93E-44CF-A471-33684ED02174}"/>
    <cellStyle name="Normal 7 3 4 2 2" xfId="717" xr:uid="{1FA9B7F0-CA62-4C91-B877-439A26E2B766}"/>
    <cellStyle name="Normal 7 3 4 2 2 2" xfId="1894" xr:uid="{04EB8D5B-78EC-4409-8418-48454BACAF58}"/>
    <cellStyle name="Normal 7 3 4 2 2 2 2" xfId="1895" xr:uid="{E756771A-F57F-4091-A5AD-C391EE49E273}"/>
    <cellStyle name="Normal 7 3 4 2 2 3" xfId="1896" xr:uid="{C0E75FBC-ED33-434F-8ADF-AB1376AFD9E7}"/>
    <cellStyle name="Normal 7 3 4 2 2 4" xfId="3498" xr:uid="{E534CEB0-5C52-400B-A3F8-243C0583D30B}"/>
    <cellStyle name="Normal 7 3 4 2 3" xfId="1897" xr:uid="{619186C4-AE4F-4762-90AD-11317BDF2E9E}"/>
    <cellStyle name="Normal 7 3 4 2 3 2" xfId="1898" xr:uid="{1FFEF96A-2254-48D1-8EF6-99F2FC2C4A8F}"/>
    <cellStyle name="Normal 7 3 4 2 4" xfId="1899" xr:uid="{1A890418-B890-4D1A-99C7-491D6E064C2D}"/>
    <cellStyle name="Normal 7 3 4 2 5" xfId="3499" xr:uid="{122312C8-CAEF-4C97-B173-7951BF41C5A1}"/>
    <cellStyle name="Normal 7 3 4 3" xfId="718" xr:uid="{6E1DC678-9EE3-4BE0-A4E5-8AB832C7151C}"/>
    <cellStyle name="Normal 7 3 4 3 2" xfId="1900" xr:uid="{5CF999DF-7A79-4859-A248-0B048268A4CD}"/>
    <cellStyle name="Normal 7 3 4 3 2 2" xfId="1901" xr:uid="{4261D8E6-07E2-4A9A-88D2-F7CA84272449}"/>
    <cellStyle name="Normal 7 3 4 3 3" xfId="1902" xr:uid="{1627FFF2-005A-418A-BA7F-002C356D7C45}"/>
    <cellStyle name="Normal 7 3 4 3 4" xfId="3500" xr:uid="{A048165E-2BB5-437F-B0ED-FF982CAD0925}"/>
    <cellStyle name="Normal 7 3 4 4" xfId="1903" xr:uid="{F342C464-F9A5-4603-89B5-3D5B341CAFBC}"/>
    <cellStyle name="Normal 7 3 4 4 2" xfId="1904" xr:uid="{75FB390C-9870-40DB-BC5E-5905635A1056}"/>
    <cellStyle name="Normal 7 3 4 4 3" xfId="3501" xr:uid="{63E803F2-1F19-41DF-86F8-4D8B584FCD30}"/>
    <cellStyle name="Normal 7 3 4 4 4" xfId="3502" xr:uid="{54D6E189-3D73-4C8E-8BED-6ED3BC5D778E}"/>
    <cellStyle name="Normal 7 3 4 5" xfId="1905" xr:uid="{9234E6DB-4179-4ECE-AEF4-CA14282B8CD2}"/>
    <cellStyle name="Normal 7 3 4 6" xfId="3503" xr:uid="{3801F76A-C97A-4B46-BDFD-B7FB7A71EBDF}"/>
    <cellStyle name="Normal 7 3 4 7" xfId="3504" xr:uid="{0492EC3A-171D-40FA-B556-F514301EFE72}"/>
    <cellStyle name="Normal 7 3 5" xfId="361" xr:uid="{E61FA4EB-1D26-4F84-8422-8C53A0C2476D}"/>
    <cellStyle name="Normal 7 3 5 2" xfId="719" xr:uid="{A429E95E-0542-417A-9069-07E5C1A87329}"/>
    <cellStyle name="Normal 7 3 5 2 2" xfId="1906" xr:uid="{2C75870F-9414-4370-83B7-6FE0D94D2843}"/>
    <cellStyle name="Normal 7 3 5 2 2 2" xfId="1907" xr:uid="{098E2AB0-6708-4999-A9D4-463E6588775B}"/>
    <cellStyle name="Normal 7 3 5 2 3" xfId="1908" xr:uid="{CC32B626-D64F-4004-81C6-AEF1ACA25B92}"/>
    <cellStyle name="Normal 7 3 5 2 4" xfId="3505" xr:uid="{08B2033D-F880-4FEF-A20F-CA500D682927}"/>
    <cellStyle name="Normal 7 3 5 3" xfId="1909" xr:uid="{468B5D23-BD96-4B1F-B95D-917A233B5AD9}"/>
    <cellStyle name="Normal 7 3 5 3 2" xfId="1910" xr:uid="{017BAFB8-8832-415D-B232-569ED9601358}"/>
    <cellStyle name="Normal 7 3 5 3 3" xfId="3506" xr:uid="{9D0A87EC-7DEB-4785-9252-AD41A42AD75F}"/>
    <cellStyle name="Normal 7 3 5 3 4" xfId="3507" xr:uid="{6B38F3D1-4B2D-4CF0-8052-9E9ACF1187C9}"/>
    <cellStyle name="Normal 7 3 5 4" xfId="1911" xr:uid="{17B9D6AF-7543-4AFE-8564-6BBE7AFA8385}"/>
    <cellStyle name="Normal 7 3 5 5" xfId="3508" xr:uid="{8A456448-72E4-4064-AAB1-874574324662}"/>
    <cellStyle name="Normal 7 3 5 6" xfId="3509" xr:uid="{C38C994F-48D8-4746-B862-CFBE788DBA0F}"/>
    <cellStyle name="Normal 7 3 6" xfId="362" xr:uid="{039FE5BC-2999-47BB-98EF-1D71E0BACB78}"/>
    <cellStyle name="Normal 7 3 6 2" xfId="1912" xr:uid="{1D918A92-126B-422A-BE39-3247155E74DE}"/>
    <cellStyle name="Normal 7 3 6 2 2" xfId="1913" xr:uid="{36CA3BD6-C93A-488A-9DD1-7F6BB6CA5434}"/>
    <cellStyle name="Normal 7 3 6 2 3" xfId="3510" xr:uid="{903B9254-D224-40A2-AC9C-47EF76BCF036}"/>
    <cellStyle name="Normal 7 3 6 2 4" xfId="3511" xr:uid="{C7C86EB3-1ADA-4465-B723-C68406B206FF}"/>
    <cellStyle name="Normal 7 3 6 3" xfId="1914" xr:uid="{BF338F65-5260-46B2-804A-489C097313D4}"/>
    <cellStyle name="Normal 7 3 6 4" xfId="3512" xr:uid="{7F5BE708-760F-4524-A284-7DA23F34642A}"/>
    <cellStyle name="Normal 7 3 6 5" xfId="3513" xr:uid="{3013E35C-388F-4134-8B76-9BFCF3F7357D}"/>
    <cellStyle name="Normal 7 3 7" xfId="1915" xr:uid="{DD91D772-B3A4-4D84-BE2E-82C7743C28A3}"/>
    <cellStyle name="Normal 7 3 7 2" xfId="1916" xr:uid="{EED147BD-13F1-4798-B175-9D26BDCC57B9}"/>
    <cellStyle name="Normal 7 3 7 3" xfId="3514" xr:uid="{8BE9355D-0073-4D7B-98A3-234F2BDD1B21}"/>
    <cellStyle name="Normal 7 3 7 4" xfId="3515" xr:uid="{F25B0273-73DC-427C-B9D3-D7CCF32E5E40}"/>
    <cellStyle name="Normal 7 3 8" xfId="1917" xr:uid="{E361F4C6-A65A-42C1-B870-A79C774001E5}"/>
    <cellStyle name="Normal 7 3 8 2" xfId="3516" xr:uid="{B0AA444C-7828-48AF-9390-7C71A0CC1D51}"/>
    <cellStyle name="Normal 7 3 8 3" xfId="3517" xr:uid="{1C1D9476-A3CE-4F6C-BE5C-F289F7882CB2}"/>
    <cellStyle name="Normal 7 3 8 4" xfId="3518" xr:uid="{2B2D9D4E-0DD1-4B39-A21E-0A33A24D5BC7}"/>
    <cellStyle name="Normal 7 3 9" xfId="3519" xr:uid="{3393E786-3BBA-4C0E-9FF2-F9001B27A0A6}"/>
    <cellStyle name="Normal 7 4" xfId="141" xr:uid="{36BAD6A5-042E-48EE-B480-5FD06B462411}"/>
    <cellStyle name="Normal 7 4 10" xfId="3520" xr:uid="{A4DB3AFC-D4FA-4AA1-985E-E3047D259AEF}"/>
    <cellStyle name="Normal 7 4 11" xfId="3521" xr:uid="{A4E421A7-C625-4D7B-907E-D40D3FA8AC51}"/>
    <cellStyle name="Normal 7 4 2" xfId="142" xr:uid="{7B82C0A7-BBD4-4F63-B283-37FDA7D8BEE4}"/>
    <cellStyle name="Normal 7 4 2 2" xfId="363" xr:uid="{94E5AC7C-E1D0-4B93-B934-8F421A4DD836}"/>
    <cellStyle name="Normal 7 4 2 2 2" xfId="720" xr:uid="{27E4AA11-9FE5-49C3-8F66-CEE396AB271F}"/>
    <cellStyle name="Normal 7 4 2 2 2 2" xfId="721" xr:uid="{FFE8FDBF-CDE7-4C24-BA65-6B052D67D315}"/>
    <cellStyle name="Normal 7 4 2 2 2 2 2" xfId="1918" xr:uid="{E18704B4-3B36-4DCB-85F6-A8C31119EE8C}"/>
    <cellStyle name="Normal 7 4 2 2 2 2 3" xfId="3522" xr:uid="{109CC627-033F-4EFE-80F0-6B8E220DD76B}"/>
    <cellStyle name="Normal 7 4 2 2 2 2 4" xfId="3523" xr:uid="{7903922D-E36B-4DFB-9ED8-5ED3CBED1FF4}"/>
    <cellStyle name="Normal 7 4 2 2 2 3" xfId="1919" xr:uid="{2C1A0851-74AE-417D-AE71-D2DBF70494F8}"/>
    <cellStyle name="Normal 7 4 2 2 2 3 2" xfId="3524" xr:uid="{ADC113FD-8E17-4B74-8FEA-C0EC7D083641}"/>
    <cellStyle name="Normal 7 4 2 2 2 3 3" xfId="3525" xr:uid="{DB65D182-D94A-48EE-89CD-5AB68FEAC4E4}"/>
    <cellStyle name="Normal 7 4 2 2 2 3 4" xfId="3526" xr:uid="{99E9DDF1-F0F7-45EC-BA04-BD3407DD5C25}"/>
    <cellStyle name="Normal 7 4 2 2 2 4" xfId="3527" xr:uid="{50B54346-5827-4A40-A226-0DCEC94945DC}"/>
    <cellStyle name="Normal 7 4 2 2 2 5" xfId="3528" xr:uid="{B1F1B98B-BC92-45A9-82BF-C3011CD5965D}"/>
    <cellStyle name="Normal 7 4 2 2 2 6" xfId="3529" xr:uid="{187DD4D1-A591-46BB-9D8B-8C8DC3ADEB35}"/>
    <cellStyle name="Normal 7 4 2 2 3" xfId="722" xr:uid="{D7253913-7A95-4D4D-9B3D-48054C393D3D}"/>
    <cellStyle name="Normal 7 4 2 2 3 2" xfId="1920" xr:uid="{7E41FB2D-F85C-4E55-87B1-84EFB2584C74}"/>
    <cellStyle name="Normal 7 4 2 2 3 2 2" xfId="3530" xr:uid="{905E1A0E-5501-4D03-A805-F4D34B38B9DB}"/>
    <cellStyle name="Normal 7 4 2 2 3 2 3" xfId="3531" xr:uid="{D871A488-167B-4E70-B14D-1A64D5D2C92D}"/>
    <cellStyle name="Normal 7 4 2 2 3 2 4" xfId="3532" xr:uid="{1804CA29-8766-49EA-A0AB-B93B1467F8A8}"/>
    <cellStyle name="Normal 7 4 2 2 3 3" xfId="3533" xr:uid="{24CB45BA-1F82-43E5-9254-CD497B621E74}"/>
    <cellStyle name="Normal 7 4 2 2 3 4" xfId="3534" xr:uid="{A6510EA1-9966-4DE7-B6FE-35E4FFB6BD01}"/>
    <cellStyle name="Normal 7 4 2 2 3 5" xfId="3535" xr:uid="{4CFAA6F1-56A8-4565-B761-2899AECC3FD8}"/>
    <cellStyle name="Normal 7 4 2 2 4" xfId="1921" xr:uid="{DC0F70CB-6274-4509-9F34-FA36F5478248}"/>
    <cellStyle name="Normal 7 4 2 2 4 2" xfId="3536" xr:uid="{566B5D59-DAAC-40BB-9714-52C6F0206F8F}"/>
    <cellStyle name="Normal 7 4 2 2 4 3" xfId="3537" xr:uid="{4A8C64BD-1779-4182-8F7A-6B7013D38404}"/>
    <cellStyle name="Normal 7 4 2 2 4 4" xfId="3538" xr:uid="{CB44704E-8780-482B-8104-37E35509B467}"/>
    <cellStyle name="Normal 7 4 2 2 5" xfId="3539" xr:uid="{A87E7962-9297-47AB-B484-6765432DEC95}"/>
    <cellStyle name="Normal 7 4 2 2 5 2" xfId="3540" xr:uid="{A0B13283-7029-4776-981F-F64D6AAEC358}"/>
    <cellStyle name="Normal 7 4 2 2 5 3" xfId="3541" xr:uid="{F163706B-901A-4828-8C95-3C752EEE62C6}"/>
    <cellStyle name="Normal 7 4 2 2 5 4" xfId="3542" xr:uid="{82083B31-232C-4C32-A139-56D7019FE7F2}"/>
    <cellStyle name="Normal 7 4 2 2 6" xfId="3543" xr:uid="{37447BFE-2D6A-4BC2-A8B2-578D3D52ADAC}"/>
    <cellStyle name="Normal 7 4 2 2 7" xfId="3544" xr:uid="{569C43DA-8A4D-4F38-8988-7C45643A341C}"/>
    <cellStyle name="Normal 7 4 2 2 8" xfId="3545" xr:uid="{D818BD2E-F29A-4543-8234-5B433D60F2BF}"/>
    <cellStyle name="Normal 7 4 2 3" xfId="723" xr:uid="{6CB38F9B-D9BD-48F4-95DE-C042A84FD4A3}"/>
    <cellStyle name="Normal 7 4 2 3 2" xfId="724" xr:uid="{95D500DE-A186-446C-9E25-17C2028C5D99}"/>
    <cellStyle name="Normal 7 4 2 3 2 2" xfId="725" xr:uid="{24FBBBD9-0E66-4FE1-B242-5C4A5B4B7553}"/>
    <cellStyle name="Normal 7 4 2 3 2 3" xfId="3546" xr:uid="{39E8B2FA-415C-4D41-B985-A6741A9E74C2}"/>
    <cellStyle name="Normal 7 4 2 3 2 4" xfId="3547" xr:uid="{190C46DA-33F4-4319-A2AA-308FDD349164}"/>
    <cellStyle name="Normal 7 4 2 3 3" xfId="726" xr:uid="{1FFDA997-D8B7-43A4-ADBD-C1245B48E726}"/>
    <cellStyle name="Normal 7 4 2 3 3 2" xfId="3548" xr:uid="{71EF9C11-AC4C-4E9D-AC9B-62104C613757}"/>
    <cellStyle name="Normal 7 4 2 3 3 3" xfId="3549" xr:uid="{B252A85E-390A-49C4-BE9F-7E374BD11847}"/>
    <cellStyle name="Normal 7 4 2 3 3 4" xfId="3550" xr:uid="{F4DB0881-D51D-4301-82C1-1331262A2E66}"/>
    <cellStyle name="Normal 7 4 2 3 4" xfId="3551" xr:uid="{7C616AA2-349A-4153-8B50-22A000575F1B}"/>
    <cellStyle name="Normal 7 4 2 3 5" xfId="3552" xr:uid="{7D921185-7DA5-4CA6-A29A-14F389A4186C}"/>
    <cellStyle name="Normal 7 4 2 3 6" xfId="3553" xr:uid="{F8F8E003-D4EA-4D71-9867-F767134B02A7}"/>
    <cellStyle name="Normal 7 4 2 4" xfId="727" xr:uid="{A38D1534-8523-4466-B87B-1C3344DB37F1}"/>
    <cellStyle name="Normal 7 4 2 4 2" xfId="728" xr:uid="{E7995EAD-9A6F-4B05-848F-75AEEB59CF4A}"/>
    <cellStyle name="Normal 7 4 2 4 2 2" xfId="3554" xr:uid="{424898E9-DA16-4C93-B5CC-BE216B055609}"/>
    <cellStyle name="Normal 7 4 2 4 2 3" xfId="3555" xr:uid="{6D935FA4-D015-4B4A-8586-78ED0C0138AE}"/>
    <cellStyle name="Normal 7 4 2 4 2 4" xfId="3556" xr:uid="{E295F261-7E49-4E53-818E-384F171845D7}"/>
    <cellStyle name="Normal 7 4 2 4 3" xfId="3557" xr:uid="{91187A8E-24A3-4112-B35E-15316C26CC50}"/>
    <cellStyle name="Normal 7 4 2 4 4" xfId="3558" xr:uid="{118896C2-34CB-485F-B699-0D630FF3BDF3}"/>
    <cellStyle name="Normal 7 4 2 4 5" xfId="3559" xr:uid="{3F89EBD0-FE5F-4177-ABCC-AF99D79001D4}"/>
    <cellStyle name="Normal 7 4 2 5" xfId="729" xr:uid="{1EF692D7-8064-4E1F-87C4-13B687E42112}"/>
    <cellStyle name="Normal 7 4 2 5 2" xfId="3560" xr:uid="{A11E10F5-2C63-4419-ADA6-C0C67A5C6460}"/>
    <cellStyle name="Normal 7 4 2 5 3" xfId="3561" xr:uid="{2D0A170C-C7BB-4481-9DEB-F78325F841D2}"/>
    <cellStyle name="Normal 7 4 2 5 4" xfId="3562" xr:uid="{50068A6A-00C2-4F82-BA4A-B58CBFDC7CBC}"/>
    <cellStyle name="Normal 7 4 2 6" xfId="3563" xr:uid="{34FB6BC3-14C8-4BDC-B5F3-1F7BF6C2A079}"/>
    <cellStyle name="Normal 7 4 2 6 2" xfId="3564" xr:uid="{F692A907-7E8F-42CB-BC08-D993451BFB93}"/>
    <cellStyle name="Normal 7 4 2 6 3" xfId="3565" xr:uid="{94129F0A-9B00-4844-B1A9-6BF06B61CFCF}"/>
    <cellStyle name="Normal 7 4 2 6 4" xfId="3566" xr:uid="{7BE34400-4932-432E-BB28-0D79C33EE1BA}"/>
    <cellStyle name="Normal 7 4 2 7" xfId="3567" xr:uid="{3DEB825D-EFAE-4174-80A0-161FBDB6C029}"/>
    <cellStyle name="Normal 7 4 2 8" xfId="3568" xr:uid="{FE90CEA3-96C4-4C24-950E-BA651D36A509}"/>
    <cellStyle name="Normal 7 4 2 9" xfId="3569" xr:uid="{05145AA5-DED2-4D0A-B626-8E74358E2009}"/>
    <cellStyle name="Normal 7 4 3" xfId="364" xr:uid="{AAC5704B-FD92-494A-835D-B537532CAC55}"/>
    <cellStyle name="Normal 7 4 3 2" xfId="730" xr:uid="{CF02F726-32C4-4A23-AF32-D45C807912AC}"/>
    <cellStyle name="Normal 7 4 3 2 2" xfId="731" xr:uid="{D739BE48-C260-4973-8CC9-CFF60EAD1FF3}"/>
    <cellStyle name="Normal 7 4 3 2 2 2" xfId="1922" xr:uid="{83D08307-0AC6-4AA7-B5BD-EB5EB2787DAB}"/>
    <cellStyle name="Normal 7 4 3 2 2 2 2" xfId="1923" xr:uid="{3915D306-1971-4143-B46B-2F7AA15B1FD2}"/>
    <cellStyle name="Normal 7 4 3 2 2 3" xfId="1924" xr:uid="{B2208870-63C9-4215-A4EF-F21A7F848B6D}"/>
    <cellStyle name="Normal 7 4 3 2 2 4" xfId="3570" xr:uid="{3AB174D0-8EEF-43C5-A2DA-D05BFCE70532}"/>
    <cellStyle name="Normal 7 4 3 2 3" xfId="1925" xr:uid="{3417B07F-C747-477C-AC92-B86495ADD275}"/>
    <cellStyle name="Normal 7 4 3 2 3 2" xfId="1926" xr:uid="{50423FA2-5C86-4DE2-83EA-A6AD40429E40}"/>
    <cellStyle name="Normal 7 4 3 2 3 3" xfId="3571" xr:uid="{D63A163D-5FBF-4C30-ACE2-791767F81ED4}"/>
    <cellStyle name="Normal 7 4 3 2 3 4" xfId="3572" xr:uid="{C2D4C366-2859-4D96-8CF8-E56A42D14F84}"/>
    <cellStyle name="Normal 7 4 3 2 4" xfId="1927" xr:uid="{D53B5900-6509-4F81-A674-100A9521DECB}"/>
    <cellStyle name="Normal 7 4 3 2 5" xfId="3573" xr:uid="{83CBF16C-CB48-49E8-9F92-240C74E96648}"/>
    <cellStyle name="Normal 7 4 3 2 6" xfId="3574" xr:uid="{DEE9099C-5BD5-4143-90B4-C261C83D6ADE}"/>
    <cellStyle name="Normal 7 4 3 3" xfId="732" xr:uid="{5E4BC9B4-CCE0-48AB-9BD4-1C06F25F531A}"/>
    <cellStyle name="Normal 7 4 3 3 2" xfId="1928" xr:uid="{EB8C56A8-F130-420F-B8E8-EBA463842580}"/>
    <cellStyle name="Normal 7 4 3 3 2 2" xfId="1929" xr:uid="{7CAB60D9-9E80-4794-AE89-1C79D9A4A716}"/>
    <cellStyle name="Normal 7 4 3 3 2 3" xfId="3575" xr:uid="{E3C6C4D0-7C6B-4A8F-B1E6-3F5603C0D75F}"/>
    <cellStyle name="Normal 7 4 3 3 2 4" xfId="3576" xr:uid="{1C478F0E-7942-4B0F-A73D-1E250CD69C8C}"/>
    <cellStyle name="Normal 7 4 3 3 3" xfId="1930" xr:uid="{A62A7997-77B3-4BB3-98FE-BFE7B1595EDB}"/>
    <cellStyle name="Normal 7 4 3 3 4" xfId="3577" xr:uid="{20443BF7-5B54-4CF3-AE32-603ABCCB99F6}"/>
    <cellStyle name="Normal 7 4 3 3 5" xfId="3578" xr:uid="{E9CCA0E2-B71B-4F90-B890-71C6651D3598}"/>
    <cellStyle name="Normal 7 4 3 4" xfId="1931" xr:uid="{2ADEF3AF-1FB1-43C0-A963-634C766F0CC3}"/>
    <cellStyle name="Normal 7 4 3 4 2" xfId="1932" xr:uid="{BF468176-5820-4765-B606-8200FEA88612}"/>
    <cellStyle name="Normal 7 4 3 4 3" xfId="3579" xr:uid="{59B9FE0B-4A26-4CEB-B2D3-EF212852AA88}"/>
    <cellStyle name="Normal 7 4 3 4 4" xfId="3580" xr:uid="{153F82C3-EAD9-432F-9342-BCF9AB809115}"/>
    <cellStyle name="Normal 7 4 3 5" xfId="1933" xr:uid="{17D0A943-2100-4356-B966-D3CA95C94C26}"/>
    <cellStyle name="Normal 7 4 3 5 2" xfId="3581" xr:uid="{DFD262B8-4CB3-459B-8B75-60E72D7BC031}"/>
    <cellStyle name="Normal 7 4 3 5 3" xfId="3582" xr:uid="{F81164E9-C61E-422B-BF3A-0A9B62FCD40B}"/>
    <cellStyle name="Normal 7 4 3 5 4" xfId="3583" xr:uid="{5461519E-AA8D-4349-8A16-1DE16133FF45}"/>
    <cellStyle name="Normal 7 4 3 6" xfId="3584" xr:uid="{DCDA8EB1-C523-418E-B75B-144A3996182A}"/>
    <cellStyle name="Normal 7 4 3 7" xfId="3585" xr:uid="{6809C31E-50D4-4A36-9502-E967DFA7761C}"/>
    <cellStyle name="Normal 7 4 3 8" xfId="3586" xr:uid="{AA173BB7-DF49-4C07-970E-934A8970E0BA}"/>
    <cellStyle name="Normal 7 4 4" xfId="365" xr:uid="{6E070CED-35BD-4795-A643-886DDDA91552}"/>
    <cellStyle name="Normal 7 4 4 2" xfId="733" xr:uid="{9CBD01D8-50AC-4D55-ACA6-81AA79663AB4}"/>
    <cellStyle name="Normal 7 4 4 2 2" xfId="734" xr:uid="{283BDD88-EF95-4E07-AF74-A871D99247B7}"/>
    <cellStyle name="Normal 7 4 4 2 2 2" xfId="1934" xr:uid="{5AEF909A-37EB-4C30-87A6-A986E1B9F9C4}"/>
    <cellStyle name="Normal 7 4 4 2 2 3" xfId="3587" xr:uid="{6AF49C9F-0D36-46F6-BFE7-7081CC228A05}"/>
    <cellStyle name="Normal 7 4 4 2 2 4" xfId="3588" xr:uid="{DEDC7705-A55F-490B-AEEB-D5F530E65130}"/>
    <cellStyle name="Normal 7 4 4 2 3" xfId="1935" xr:uid="{7F467CE8-F79A-4062-A81D-37535191929A}"/>
    <cellStyle name="Normal 7 4 4 2 4" xfId="3589" xr:uid="{F4816772-8842-44D0-815D-988EEDACD5C3}"/>
    <cellStyle name="Normal 7 4 4 2 5" xfId="3590" xr:uid="{27B6038E-65A0-4377-9F42-A05B35F7C2C9}"/>
    <cellStyle name="Normal 7 4 4 3" xfId="735" xr:uid="{C01CB346-94BD-4EBA-8A3C-5C4EC4E9AE2B}"/>
    <cellStyle name="Normal 7 4 4 3 2" xfId="1936" xr:uid="{22789083-554E-4E5E-A4DA-3B2C14D8753B}"/>
    <cellStyle name="Normal 7 4 4 3 3" xfId="3591" xr:uid="{3C689B37-D576-4443-A548-DBEA5E190DAF}"/>
    <cellStyle name="Normal 7 4 4 3 4" xfId="3592" xr:uid="{88E81D0F-DA14-4782-A515-36F7F659A834}"/>
    <cellStyle name="Normal 7 4 4 4" xfId="1937" xr:uid="{30CF4872-E79C-4DA5-9D58-98826CAD1A95}"/>
    <cellStyle name="Normal 7 4 4 4 2" xfId="3593" xr:uid="{9B8FAA62-46B6-41AA-8A7B-5CE8E946523E}"/>
    <cellStyle name="Normal 7 4 4 4 3" xfId="3594" xr:uid="{5F05178D-09AD-4F03-9A9C-4B5C201A9300}"/>
    <cellStyle name="Normal 7 4 4 4 4" xfId="3595" xr:uid="{B771C80F-7A05-4677-8159-7B754E10AA91}"/>
    <cellStyle name="Normal 7 4 4 5" xfId="3596" xr:uid="{B5630E79-9F20-4677-B539-A1E7A48E6AC4}"/>
    <cellStyle name="Normal 7 4 4 6" xfId="3597" xr:uid="{B998BEBC-A032-49DC-971F-AEB905EBD788}"/>
    <cellStyle name="Normal 7 4 4 7" xfId="3598" xr:uid="{0F226BE3-C03A-4F97-8C2E-1F6863ABF889}"/>
    <cellStyle name="Normal 7 4 5" xfId="366" xr:uid="{6545C600-8719-4E12-9248-DFF3DFFC7A91}"/>
    <cellStyle name="Normal 7 4 5 2" xfId="736" xr:uid="{D44CB7FB-52F1-4A6C-8C44-BFE02EF30EC3}"/>
    <cellStyle name="Normal 7 4 5 2 2" xfId="1938" xr:uid="{A2B75E11-1AA5-4C9D-B225-55F6AD757623}"/>
    <cellStyle name="Normal 7 4 5 2 3" xfId="3599" xr:uid="{58238720-4AA1-4B06-889F-7A7FC053B767}"/>
    <cellStyle name="Normal 7 4 5 2 4" xfId="3600" xr:uid="{58BFC7B3-B3BF-42F0-9FBB-E21CB9F1D2E2}"/>
    <cellStyle name="Normal 7 4 5 3" xfId="1939" xr:uid="{BFC18351-26DC-48C9-BA7C-B525F3602F74}"/>
    <cellStyle name="Normal 7 4 5 3 2" xfId="3601" xr:uid="{40AC99D4-4A3B-4432-B239-7DBC201EE0AD}"/>
    <cellStyle name="Normal 7 4 5 3 3" xfId="3602" xr:uid="{6E435B8B-9232-4647-B238-423012AC8D15}"/>
    <cellStyle name="Normal 7 4 5 3 4" xfId="3603" xr:uid="{048FFBBE-E998-4FCF-ADDB-EC6368AE27BE}"/>
    <cellStyle name="Normal 7 4 5 4" xfId="3604" xr:uid="{C25214A9-A463-41C8-9D24-6EBFEC64EAD5}"/>
    <cellStyle name="Normal 7 4 5 5" xfId="3605" xr:uid="{28E2A6C2-123C-424E-8796-1F33273E5282}"/>
    <cellStyle name="Normal 7 4 5 6" xfId="3606" xr:uid="{3E1F70B9-410D-49EE-8963-64554CB246CA}"/>
    <cellStyle name="Normal 7 4 6" xfId="737" xr:uid="{C0CDD6E5-0F5B-4C6C-974D-92A7B53A1C46}"/>
    <cellStyle name="Normal 7 4 6 2" xfId="1940" xr:uid="{DD64D826-978D-4C6A-8F9E-2CA3F8013D2F}"/>
    <cellStyle name="Normal 7 4 6 2 2" xfId="3607" xr:uid="{D42B3B2A-6FBA-4D7B-A676-25DE5100D279}"/>
    <cellStyle name="Normal 7 4 6 2 3" xfId="3608" xr:uid="{E805AAF5-C5D3-4E8B-9C70-09929D4CB402}"/>
    <cellStyle name="Normal 7 4 6 2 4" xfId="3609" xr:uid="{DB603102-0A9D-49AB-996C-CFBB8739D553}"/>
    <cellStyle name="Normal 7 4 6 3" xfId="3610" xr:uid="{A723BC8F-B7A2-4634-8789-6A6CE0C8F96B}"/>
    <cellStyle name="Normal 7 4 6 4" xfId="3611" xr:uid="{968F3A7A-F29F-455C-8055-3E8DE504F0CD}"/>
    <cellStyle name="Normal 7 4 6 5" xfId="3612" xr:uid="{6D0C42E4-E264-4AA5-8623-0BF5DDC105E8}"/>
    <cellStyle name="Normal 7 4 7" xfId="1941" xr:uid="{3136853F-430A-4138-887A-8118D391A9BF}"/>
    <cellStyle name="Normal 7 4 7 2" xfId="3613" xr:uid="{3E36F726-CDB1-40B1-BB16-7D618CB72783}"/>
    <cellStyle name="Normal 7 4 7 3" xfId="3614" xr:uid="{8BEC4BFB-B033-449E-94E5-D9F5957C67E0}"/>
    <cellStyle name="Normal 7 4 7 4" xfId="3615" xr:uid="{8EC5F888-8295-4249-A585-5936AFC38B08}"/>
    <cellStyle name="Normal 7 4 8" xfId="3616" xr:uid="{C5D0920E-9AF9-496C-A431-067870A96337}"/>
    <cellStyle name="Normal 7 4 8 2" xfId="3617" xr:uid="{06D3D200-4302-4392-B8C0-A1388014C8DC}"/>
    <cellStyle name="Normal 7 4 8 3" xfId="3618" xr:uid="{96B5B381-59B8-4523-964A-9B8CB1B34E12}"/>
    <cellStyle name="Normal 7 4 8 4" xfId="3619" xr:uid="{5994D4B9-E4FA-4C44-A27A-65FFE88514C9}"/>
    <cellStyle name="Normal 7 4 9" xfId="3620" xr:uid="{8EEDF3B7-6232-4FF4-8C8F-AE3E8E9EEA6E}"/>
    <cellStyle name="Normal 7 5" xfId="143" xr:uid="{02054436-8E9E-4F67-A32C-B441EB71C058}"/>
    <cellStyle name="Normal 7 5 2" xfId="144" xr:uid="{A4B9F52D-7C80-4B84-8C1C-FCA08F35C8BF}"/>
    <cellStyle name="Normal 7 5 2 2" xfId="367" xr:uid="{1B7B9B8C-7B7E-4EE6-87B0-37DB60224604}"/>
    <cellStyle name="Normal 7 5 2 2 2" xfId="738" xr:uid="{BED4ED17-2DAD-4381-9C3C-C34D4FEDF41B}"/>
    <cellStyle name="Normal 7 5 2 2 2 2" xfId="1942" xr:uid="{F4EA57E1-936C-465B-B184-A473C7C7B911}"/>
    <cellStyle name="Normal 7 5 2 2 2 3" xfId="3621" xr:uid="{312C15B6-E4CE-442F-B8A5-6DF4BBF10627}"/>
    <cellStyle name="Normal 7 5 2 2 2 4" xfId="3622" xr:uid="{D00638F1-7462-4DF9-9150-E5E8EDD4E77A}"/>
    <cellStyle name="Normal 7 5 2 2 3" xfId="1943" xr:uid="{AB66EF99-18CF-484A-AD69-841C8CBEFFD8}"/>
    <cellStyle name="Normal 7 5 2 2 3 2" xfId="3623" xr:uid="{09A82D7D-B715-4E49-8506-383B37A22252}"/>
    <cellStyle name="Normal 7 5 2 2 3 3" xfId="3624" xr:uid="{6E74E217-9779-449A-AB7A-D5F22A8BBBF6}"/>
    <cellStyle name="Normal 7 5 2 2 3 4" xfId="3625" xr:uid="{B4BD0165-3502-47C8-A9C3-135FA2A7C2D5}"/>
    <cellStyle name="Normal 7 5 2 2 4" xfId="3626" xr:uid="{EAC5B95E-7A9C-4BC5-BD3D-492EF400B922}"/>
    <cellStyle name="Normal 7 5 2 2 5" xfId="3627" xr:uid="{C5CD0FD4-75FA-4CFD-8725-BCD3C6B9AA79}"/>
    <cellStyle name="Normal 7 5 2 2 6" xfId="3628" xr:uid="{F6D452EC-5CEF-4B15-9D7B-F8C5D2BD7993}"/>
    <cellStyle name="Normal 7 5 2 3" xfId="739" xr:uid="{D6097730-55C5-4E39-8A2C-054E639B233A}"/>
    <cellStyle name="Normal 7 5 2 3 2" xfId="1944" xr:uid="{ABA7098D-C557-4C43-A0CA-2A8533AB30D6}"/>
    <cellStyle name="Normal 7 5 2 3 2 2" xfId="3629" xr:uid="{06ED9837-D5C1-47B7-B9AB-02025773594C}"/>
    <cellStyle name="Normal 7 5 2 3 2 3" xfId="3630" xr:uid="{AA807638-B35D-4121-BFA5-393DA79EC235}"/>
    <cellStyle name="Normal 7 5 2 3 2 4" xfId="3631" xr:uid="{DF239035-6D45-45D8-8476-9D33CF0D9125}"/>
    <cellStyle name="Normal 7 5 2 3 3" xfId="3632" xr:uid="{B93E3679-7E48-4D2A-8DF6-862CD7D36D6D}"/>
    <cellStyle name="Normal 7 5 2 3 4" xfId="3633" xr:uid="{75D09474-7EE4-4466-851D-54EDE7664953}"/>
    <cellStyle name="Normal 7 5 2 3 5" xfId="3634" xr:uid="{607EFE8D-97AB-4F54-9F64-4D941CF4A8BE}"/>
    <cellStyle name="Normal 7 5 2 4" xfId="1945" xr:uid="{E8F7CBF2-B672-41C1-A77C-C94F983C5CFF}"/>
    <cellStyle name="Normal 7 5 2 4 2" xfId="3635" xr:uid="{B3340C9C-5D21-4FFE-9AE7-292A3F1A365B}"/>
    <cellStyle name="Normal 7 5 2 4 3" xfId="3636" xr:uid="{99138ABE-D967-4803-819E-650D01587655}"/>
    <cellStyle name="Normal 7 5 2 4 4" xfId="3637" xr:uid="{40FDA240-6E8D-45FB-8D31-DEF2249B83BA}"/>
    <cellStyle name="Normal 7 5 2 5" xfId="3638" xr:uid="{CAD8D95F-8E44-4F12-B42C-70BEEB5C55C4}"/>
    <cellStyle name="Normal 7 5 2 5 2" xfId="3639" xr:uid="{40BCE555-03CF-4687-AECC-39048884C03D}"/>
    <cellStyle name="Normal 7 5 2 5 3" xfId="3640" xr:uid="{E693A752-8FF2-4B9C-B688-AB4A4885247C}"/>
    <cellStyle name="Normal 7 5 2 5 4" xfId="3641" xr:uid="{2B0388AE-EB2F-4376-9E60-3066E2ABDAFB}"/>
    <cellStyle name="Normal 7 5 2 6" xfId="3642" xr:uid="{26423311-9F8B-4A69-A507-1C0A88844783}"/>
    <cellStyle name="Normal 7 5 2 7" xfId="3643" xr:uid="{5624E897-14D1-48B2-A502-687AC817C0FB}"/>
    <cellStyle name="Normal 7 5 2 8" xfId="3644" xr:uid="{9AD86D48-B362-4453-A35B-916EA0E8AA08}"/>
    <cellStyle name="Normal 7 5 3" xfId="368" xr:uid="{31BC827C-8CD2-4A2B-BBF7-E05452AD2CCA}"/>
    <cellStyle name="Normal 7 5 3 2" xfId="740" xr:uid="{68880DFB-FCA5-4749-B472-FF06CEA55F73}"/>
    <cellStyle name="Normal 7 5 3 2 2" xfId="741" xr:uid="{0144B5FF-6450-47E1-BD44-778DB5060771}"/>
    <cellStyle name="Normal 7 5 3 2 3" xfId="3645" xr:uid="{289967AA-3623-4092-B88F-A366FDFF468B}"/>
    <cellStyle name="Normal 7 5 3 2 4" xfId="3646" xr:uid="{916FF58C-DB3B-4CCE-882C-EA9EC98C0376}"/>
    <cellStyle name="Normal 7 5 3 3" xfId="742" xr:uid="{9E8B9EB4-5E63-4378-B348-3E90716309FB}"/>
    <cellStyle name="Normal 7 5 3 3 2" xfId="3647" xr:uid="{D7247256-854A-4B71-ACF4-92C1BF197DE2}"/>
    <cellStyle name="Normal 7 5 3 3 3" xfId="3648" xr:uid="{584E4327-C8A7-4519-B881-E8F1AB031037}"/>
    <cellStyle name="Normal 7 5 3 3 4" xfId="3649" xr:uid="{5E267A9E-DC14-427C-9D57-DA047803B1BA}"/>
    <cellStyle name="Normal 7 5 3 4" xfId="3650" xr:uid="{91E32EAE-9379-40D5-8E6A-E2A28103C7E5}"/>
    <cellStyle name="Normal 7 5 3 5" xfId="3651" xr:uid="{5BA18439-4B30-476F-9505-AC1534FC705F}"/>
    <cellStyle name="Normal 7 5 3 6" xfId="3652" xr:uid="{7D01E6A5-8559-4B47-BB70-00CF301A023E}"/>
    <cellStyle name="Normal 7 5 4" xfId="369" xr:uid="{FEFE7408-8544-40D8-A22C-2EF5CE1CC434}"/>
    <cellStyle name="Normal 7 5 4 2" xfId="743" xr:uid="{F099AF16-42A0-429A-BA68-081C5354EBBE}"/>
    <cellStyle name="Normal 7 5 4 2 2" xfId="3653" xr:uid="{E4EB7DA9-025F-4B50-A001-2881143A6823}"/>
    <cellStyle name="Normal 7 5 4 2 3" xfId="3654" xr:uid="{B0BDD75A-532B-4AAC-A23D-C69CCEE55016}"/>
    <cellStyle name="Normal 7 5 4 2 4" xfId="3655" xr:uid="{1C65BD20-D2F9-4069-A620-09BCF05488F0}"/>
    <cellStyle name="Normal 7 5 4 3" xfId="3656" xr:uid="{5D5EA8E0-50C4-4893-AA86-812E5C4225E3}"/>
    <cellStyle name="Normal 7 5 4 4" xfId="3657" xr:uid="{71114F95-53FD-4FD3-87CC-E4DCB90F92BD}"/>
    <cellStyle name="Normal 7 5 4 5" xfId="3658" xr:uid="{306A6710-BA78-4ABC-BD7A-E03BA032DD68}"/>
    <cellStyle name="Normal 7 5 5" xfId="744" xr:uid="{E7B60B19-7AFD-4B15-B6E2-0592B7E9C173}"/>
    <cellStyle name="Normal 7 5 5 2" xfId="3659" xr:uid="{51C7E9FD-8DD2-4FF9-A869-9D9AA41F265C}"/>
    <cellStyle name="Normal 7 5 5 3" xfId="3660" xr:uid="{4AC9B705-8966-4876-BEEF-A5874CCBAAD0}"/>
    <cellStyle name="Normal 7 5 5 4" xfId="3661" xr:uid="{5BDD9390-5A8E-4716-9689-DAD478845A0F}"/>
    <cellStyle name="Normal 7 5 6" xfId="3662" xr:uid="{A39457ED-D0B1-45EE-81AA-B8387DDE4386}"/>
    <cellStyle name="Normal 7 5 6 2" xfId="3663" xr:uid="{3A0DB186-57BA-4CDA-A0DD-5B0C0018F2D8}"/>
    <cellStyle name="Normal 7 5 6 3" xfId="3664" xr:uid="{FC96C773-CC71-4E09-A793-166291F5083C}"/>
    <cellStyle name="Normal 7 5 6 4" xfId="3665" xr:uid="{03CEA29C-FFFB-471B-9C8D-B45F001DF711}"/>
    <cellStyle name="Normal 7 5 7" xfId="3666" xr:uid="{96718CEA-4F3F-4BD7-BE6D-D336B874E157}"/>
    <cellStyle name="Normal 7 5 8" xfId="3667" xr:uid="{23220D1F-5769-4289-9DA3-C0A44E2E2D4F}"/>
    <cellStyle name="Normal 7 5 9" xfId="3668" xr:uid="{E0CAC28A-1324-4663-A87D-3B301CABBDBA}"/>
    <cellStyle name="Normal 7 6" xfId="145" xr:uid="{C80FF8EE-C252-4033-8AD1-F55B0AD6850C}"/>
    <cellStyle name="Normal 7 6 2" xfId="370" xr:uid="{2CBF1487-FF16-4E42-9D21-631D5FF0D1B1}"/>
    <cellStyle name="Normal 7 6 2 2" xfId="745" xr:uid="{4A618281-61AD-4AD3-9A65-98E406C37233}"/>
    <cellStyle name="Normal 7 6 2 2 2" xfId="1946" xr:uid="{B00FBA02-502A-47FF-AACA-DFAC11DF5D8C}"/>
    <cellStyle name="Normal 7 6 2 2 2 2" xfId="1947" xr:uid="{81003371-42A4-42AB-8E12-B1D61950C1AD}"/>
    <cellStyle name="Normal 7 6 2 2 3" xfId="1948" xr:uid="{C7212002-DD3E-4D7D-B69D-2359D0EAFDF3}"/>
    <cellStyle name="Normal 7 6 2 2 4" xfId="3669" xr:uid="{618DEA49-D2BA-479F-AA55-87F5075708F0}"/>
    <cellStyle name="Normal 7 6 2 3" xfId="1949" xr:uid="{0CA289F6-83DD-4F7D-AD69-2364178447FA}"/>
    <cellStyle name="Normal 7 6 2 3 2" xfId="1950" xr:uid="{1DC3C9BD-9EB8-464F-9CE2-E3C47FBFBCD1}"/>
    <cellStyle name="Normal 7 6 2 3 3" xfId="3670" xr:uid="{BE65BE31-F3C6-4992-8A10-C62E2A499A06}"/>
    <cellStyle name="Normal 7 6 2 3 4" xfId="3671" xr:uid="{E08DD332-A58B-4EBB-B72C-37864D7E0767}"/>
    <cellStyle name="Normal 7 6 2 4" xfId="1951" xr:uid="{D58B779D-885D-4F96-89F3-A65C5CDA405B}"/>
    <cellStyle name="Normal 7 6 2 5" xfId="3672" xr:uid="{37D5DA83-A44F-41C1-ADBF-5A7F092AAF77}"/>
    <cellStyle name="Normal 7 6 2 6" xfId="3673" xr:uid="{EB4F9DDD-80F3-4746-88EF-B5D378012074}"/>
    <cellStyle name="Normal 7 6 3" xfId="746" xr:uid="{113DE498-7E7A-4881-A046-4F0D4C83DBD0}"/>
    <cellStyle name="Normal 7 6 3 2" xfId="1952" xr:uid="{D372D308-8A5A-4E8D-8496-44118F8F1257}"/>
    <cellStyle name="Normal 7 6 3 2 2" xfId="1953" xr:uid="{788991BC-D8DA-4FA9-B582-3489F4DBC8E7}"/>
    <cellStyle name="Normal 7 6 3 2 3" xfId="3674" xr:uid="{F506ACC3-B9C3-4FCE-90FE-A2EC3F9AD6F7}"/>
    <cellStyle name="Normal 7 6 3 2 4" xfId="3675" xr:uid="{DFCBB092-4133-4229-A68A-36C73CBBF5BB}"/>
    <cellStyle name="Normal 7 6 3 3" xfId="1954" xr:uid="{4FAB9083-5D42-4A46-8615-A9153D6C4D68}"/>
    <cellStyle name="Normal 7 6 3 4" xfId="3676" xr:uid="{985FE7CB-F666-4207-B90D-0BD3D07688BC}"/>
    <cellStyle name="Normal 7 6 3 5" xfId="3677" xr:uid="{EE075102-642F-4AD7-ADC4-882F4F43E986}"/>
    <cellStyle name="Normal 7 6 4" xfId="1955" xr:uid="{4510D9A6-F364-47D6-B788-BD9FFAD96D76}"/>
    <cellStyle name="Normal 7 6 4 2" xfId="1956" xr:uid="{423A5EA2-F5F3-42F9-9301-7823D4E15EE5}"/>
    <cellStyle name="Normal 7 6 4 3" xfId="3678" xr:uid="{8226FFC5-E0F1-4825-87BC-358FA6790703}"/>
    <cellStyle name="Normal 7 6 4 4" xfId="3679" xr:uid="{EC58C631-7B8B-44B0-98E6-734EDB047C0C}"/>
    <cellStyle name="Normal 7 6 5" xfId="1957" xr:uid="{84FB89B9-4860-4499-B62E-8B69303D7546}"/>
    <cellStyle name="Normal 7 6 5 2" xfId="3680" xr:uid="{A53F57BF-E196-46A1-AC15-D3B5C5749403}"/>
    <cellStyle name="Normal 7 6 5 3" xfId="3681" xr:uid="{985D85AB-54E9-4861-88AC-71B9C1A0F7EA}"/>
    <cellStyle name="Normal 7 6 5 4" xfId="3682" xr:uid="{309E5286-9C29-4B49-8453-1DD7760A6966}"/>
    <cellStyle name="Normal 7 6 6" xfId="3683" xr:uid="{AD3E311C-8165-4DEF-A00A-C227F36B0C70}"/>
    <cellStyle name="Normal 7 6 7" xfId="3684" xr:uid="{EAA9B12B-2426-41DB-82BF-D833113A3A7A}"/>
    <cellStyle name="Normal 7 6 8" xfId="3685" xr:uid="{131BB040-BE21-43A5-BF3F-DF79A5D1BF60}"/>
    <cellStyle name="Normal 7 7" xfId="371" xr:uid="{0F936A13-1A88-440C-AD1C-C76F605E453B}"/>
    <cellStyle name="Normal 7 7 2" xfId="747" xr:uid="{23480A0D-9622-4F99-B0E4-A39F43671879}"/>
    <cellStyle name="Normal 7 7 2 2" xfId="748" xr:uid="{A9C60BA3-6E14-43EC-9144-50B371BD8A4B}"/>
    <cellStyle name="Normal 7 7 2 2 2" xfId="1958" xr:uid="{82FFF7FA-285A-4C2D-AC25-6D3DEB3386F9}"/>
    <cellStyle name="Normal 7 7 2 2 3" xfId="3686" xr:uid="{D1FEAE83-6781-4396-993A-6E135840DD39}"/>
    <cellStyle name="Normal 7 7 2 2 4" xfId="3687" xr:uid="{FC089B07-9332-49EC-A0F5-BB5298829BF0}"/>
    <cellStyle name="Normal 7 7 2 3" xfId="1959" xr:uid="{AAF52812-7DE2-4FAA-A387-7400E2C896D0}"/>
    <cellStyle name="Normal 7 7 2 4" xfId="3688" xr:uid="{7C5BBE2A-0944-44C6-868D-72DFCFAF33CF}"/>
    <cellStyle name="Normal 7 7 2 5" xfId="3689" xr:uid="{34EB67F1-E9E1-4337-9928-24D0C202A00B}"/>
    <cellStyle name="Normal 7 7 3" xfId="749" xr:uid="{76C7CDDF-4421-4912-BD79-2D503B96DFB4}"/>
    <cellStyle name="Normal 7 7 3 2" xfId="1960" xr:uid="{2B694E9C-7DDF-4362-9DE9-EEA05D46F1DB}"/>
    <cellStyle name="Normal 7 7 3 3" xfId="3690" xr:uid="{E5405CDB-D43A-4D46-BFE8-500BE6B6F621}"/>
    <cellStyle name="Normal 7 7 3 4" xfId="3691" xr:uid="{508B6AF0-1960-4464-8D11-5B5C4D6A214E}"/>
    <cellStyle name="Normal 7 7 4" xfId="1961" xr:uid="{4E760349-E014-487C-8F1C-A0958ABBBDFC}"/>
    <cellStyle name="Normal 7 7 4 2" xfId="3692" xr:uid="{93841537-42E2-42C6-B130-48161C3340BD}"/>
    <cellStyle name="Normal 7 7 4 3" xfId="3693" xr:uid="{0F86A107-D5A7-4886-8A8D-0CB22375779A}"/>
    <cellStyle name="Normal 7 7 4 4" xfId="3694" xr:uid="{C56C9FD7-5F22-48EA-BD57-1AADD3DC35E8}"/>
    <cellStyle name="Normal 7 7 5" xfId="3695" xr:uid="{BE850E6D-9D22-4741-AC6F-7A8C85A49209}"/>
    <cellStyle name="Normal 7 7 6" xfId="3696" xr:uid="{A0B6A4A3-7EC6-44C9-8B64-7A8D660EB440}"/>
    <cellStyle name="Normal 7 7 7" xfId="3697" xr:uid="{67628425-4312-454B-BE81-F9F6DC625CA3}"/>
    <cellStyle name="Normal 7 8" xfId="372" xr:uid="{99C6CEF6-F15B-4857-8E89-392DBA50C026}"/>
    <cellStyle name="Normal 7 8 2" xfId="750" xr:uid="{59C54832-B474-40BE-B98E-899A46AA57E1}"/>
    <cellStyle name="Normal 7 8 2 2" xfId="1962" xr:uid="{473CE37E-3C9A-41F2-B38D-CEF17321E23D}"/>
    <cellStyle name="Normal 7 8 2 3" xfId="3698" xr:uid="{68565389-CD3F-4460-9755-77BDE28D5751}"/>
    <cellStyle name="Normal 7 8 2 4" xfId="3699" xr:uid="{E0749E9E-637D-4D71-AA0A-94D82A1EA02C}"/>
    <cellStyle name="Normal 7 8 3" xfId="1963" xr:uid="{B8F8D2C6-1E6B-4343-8512-9A61515BC046}"/>
    <cellStyle name="Normal 7 8 3 2" xfId="3700" xr:uid="{BADC26CE-EF2B-4A62-BE12-06EDF8DA4C3D}"/>
    <cellStyle name="Normal 7 8 3 3" xfId="3701" xr:uid="{556B271A-5831-496A-BD57-969C17FEE504}"/>
    <cellStyle name="Normal 7 8 3 4" xfId="3702" xr:uid="{BBF60346-3F10-432B-BCF6-E043E87D4D0C}"/>
    <cellStyle name="Normal 7 8 4" xfId="3703" xr:uid="{E2229582-041D-4250-8A69-E07CFA6FBB75}"/>
    <cellStyle name="Normal 7 8 5" xfId="3704" xr:uid="{0D84EA40-6C8E-4F86-B40A-E86DE7803D01}"/>
    <cellStyle name="Normal 7 8 6" xfId="3705" xr:uid="{F5D2BA46-0BDD-4148-9DAD-8BEA17646D0D}"/>
    <cellStyle name="Normal 7 9" xfId="373" xr:uid="{CFA29432-625F-4943-81AA-DB8591B2B392}"/>
    <cellStyle name="Normal 7 9 2" xfId="1964" xr:uid="{E4335E4B-524F-49E3-984B-477663F02704}"/>
    <cellStyle name="Normal 7 9 2 2" xfId="3706" xr:uid="{AB34B0BC-7620-4FF7-A6A3-2DA7A9D9AD60}"/>
    <cellStyle name="Normal 7 9 2 2 2" xfId="4408" xr:uid="{C6F1A3C1-852C-47D3-8F71-D737F156CAB2}"/>
    <cellStyle name="Normal 7 9 2 2 3" xfId="4687" xr:uid="{DF3BEF31-2F5B-4709-926C-AF1DD71D0671}"/>
    <cellStyle name="Normal 7 9 2 3" xfId="3707" xr:uid="{FE399CE5-B782-452A-987E-10D704AAC6BC}"/>
    <cellStyle name="Normal 7 9 2 4" xfId="3708" xr:uid="{E6E20366-8638-4C18-97EE-2ECBA0BA7B0C}"/>
    <cellStyle name="Normal 7 9 3" xfId="3709" xr:uid="{3C95A2B1-8C57-4A57-9C94-BD47CF528927}"/>
    <cellStyle name="Normal 7 9 4" xfId="3710" xr:uid="{74A6563F-B066-4598-9805-AB86F0C90602}"/>
    <cellStyle name="Normal 7 9 4 2" xfId="4578" xr:uid="{64560F8E-7247-4981-849D-67E3F537570E}"/>
    <cellStyle name="Normal 7 9 4 3" xfId="4688" xr:uid="{934D49DA-8E7E-470A-9E8A-7005F7344F72}"/>
    <cellStyle name="Normal 7 9 4 4" xfId="4607" xr:uid="{DB2B8F4F-D915-40F4-B0DC-C92F4918A3D7}"/>
    <cellStyle name="Normal 7 9 5" xfId="3711" xr:uid="{B0AA2EC6-F244-4B1F-B521-5DCC70C0D091}"/>
    <cellStyle name="Normal 8" xfId="146" xr:uid="{4ECDC33B-487B-4C83-9AB6-9F40D12F652F}"/>
    <cellStyle name="Normal 8 10" xfId="1965" xr:uid="{FE9E2B3D-04A8-4957-AE9E-5C6EFE674983}"/>
    <cellStyle name="Normal 8 10 2" xfId="3712" xr:uid="{20D7936B-C4F2-477F-A845-1D4F686A8189}"/>
    <cellStyle name="Normal 8 10 3" xfId="3713" xr:uid="{119178E0-F4FE-4599-BA2E-C39FF7CAB37A}"/>
    <cellStyle name="Normal 8 10 4" xfId="3714" xr:uid="{061B8614-94EE-4780-8145-A93D47FCBD06}"/>
    <cellStyle name="Normal 8 11" xfId="3715" xr:uid="{9D8A5905-1325-4487-B89E-63AAA10B1920}"/>
    <cellStyle name="Normal 8 11 2" xfId="3716" xr:uid="{16BD6E9A-04D1-4AA8-BBEC-F28611870E12}"/>
    <cellStyle name="Normal 8 11 3" xfId="3717" xr:uid="{2255196A-6C8D-464E-A9C3-24E4E509F7F7}"/>
    <cellStyle name="Normal 8 11 4" xfId="3718" xr:uid="{DCE423E8-3D9C-438A-9E64-B69C44F522FA}"/>
    <cellStyle name="Normal 8 12" xfId="3719" xr:uid="{A157EA69-6964-4710-B8A0-E5DF1FA8A521}"/>
    <cellStyle name="Normal 8 12 2" xfId="3720" xr:uid="{82439969-7A13-4AB3-B965-8F14AA45E8D0}"/>
    <cellStyle name="Normal 8 13" xfId="3721" xr:uid="{CA190B64-FCC2-4268-BD4C-0F608D7510DE}"/>
    <cellStyle name="Normal 8 14" xfId="3722" xr:uid="{60E9D35D-A5EE-434C-960F-A2249443E964}"/>
    <cellStyle name="Normal 8 15" xfId="3723" xr:uid="{EF33FC30-028D-4EF4-8DC3-6F2D71883133}"/>
    <cellStyle name="Normal 8 2" xfId="147" xr:uid="{DD0EE68A-2C4F-4CA0-952B-7D725E9F72AE}"/>
    <cellStyle name="Normal 8 2 10" xfId="3724" xr:uid="{52C4125F-B2E2-465C-B770-DFB79B48B888}"/>
    <cellStyle name="Normal 8 2 11" xfId="3725" xr:uid="{97B67122-7966-43DB-87CA-953EE78A2B4F}"/>
    <cellStyle name="Normal 8 2 2" xfId="148" xr:uid="{8758657F-E8CA-49DD-BC13-E1970CD7285C}"/>
    <cellStyle name="Normal 8 2 2 2" xfId="149" xr:uid="{E8443574-3538-4D5D-B3D9-7850FF6DAA7C}"/>
    <cellStyle name="Normal 8 2 2 2 2" xfId="374" xr:uid="{DBD0C672-40B2-400A-8046-4EDC454C14E7}"/>
    <cellStyle name="Normal 8 2 2 2 2 2" xfId="751" xr:uid="{7796A716-EDBC-46DC-8477-F6041345CD3A}"/>
    <cellStyle name="Normal 8 2 2 2 2 2 2" xfId="752" xr:uid="{E62DE6CF-F89C-4E44-B07F-4BD6F06FD103}"/>
    <cellStyle name="Normal 8 2 2 2 2 2 2 2" xfId="1966" xr:uid="{0823791C-AA86-495D-A671-7548CA7D68BF}"/>
    <cellStyle name="Normal 8 2 2 2 2 2 2 2 2" xfId="1967" xr:uid="{7D14D539-6D01-4434-99AD-B5C7E28896A1}"/>
    <cellStyle name="Normal 8 2 2 2 2 2 2 3" xfId="1968" xr:uid="{250BAC6A-D69E-47DA-BDDF-4BFA9FFE4269}"/>
    <cellStyle name="Normal 8 2 2 2 2 2 3" xfId="1969" xr:uid="{D2803AFA-6659-4F89-A826-5A34DB372CD6}"/>
    <cellStyle name="Normal 8 2 2 2 2 2 3 2" xfId="1970" xr:uid="{345E254E-7093-4D2F-909E-0DDC9DA6619C}"/>
    <cellStyle name="Normal 8 2 2 2 2 2 4" xfId="1971" xr:uid="{7BEC815F-7068-4D74-8581-CFF198579DF7}"/>
    <cellStyle name="Normal 8 2 2 2 2 3" xfId="753" xr:uid="{EF2A9ECF-96D8-4EC7-B43A-C55328533A8C}"/>
    <cellStyle name="Normal 8 2 2 2 2 3 2" xfId="1972" xr:uid="{2795F360-BB22-4163-89B5-480B99C33585}"/>
    <cellStyle name="Normal 8 2 2 2 2 3 2 2" xfId="1973" xr:uid="{BC4AEC2D-5EBD-4E89-B2BC-4A5D886CC296}"/>
    <cellStyle name="Normal 8 2 2 2 2 3 3" xfId="1974" xr:uid="{70E69991-8D5F-4EA4-A477-C9DBCDC2A1A0}"/>
    <cellStyle name="Normal 8 2 2 2 2 3 4" xfId="3726" xr:uid="{87172108-6D9C-4F45-8F41-21B76CD87400}"/>
    <cellStyle name="Normal 8 2 2 2 2 4" xfId="1975" xr:uid="{96DEB129-6463-49AD-9EED-8E9C5DE42C07}"/>
    <cellStyle name="Normal 8 2 2 2 2 4 2" xfId="1976" xr:uid="{4672077F-AF8F-4312-88BA-2632F41C9CCA}"/>
    <cellStyle name="Normal 8 2 2 2 2 5" xfId="1977" xr:uid="{679E85EC-BB64-4FF8-98C5-E390195E9977}"/>
    <cellStyle name="Normal 8 2 2 2 2 6" xfId="3727" xr:uid="{10935489-DD09-48F2-974F-D7630A288E08}"/>
    <cellStyle name="Normal 8 2 2 2 3" xfId="375" xr:uid="{58209F65-8414-4188-A342-AC1788A58418}"/>
    <cellStyle name="Normal 8 2 2 2 3 2" xfId="754" xr:uid="{8DEC87A0-67D0-4B91-9D63-B05F4DA6B392}"/>
    <cellStyle name="Normal 8 2 2 2 3 2 2" xfId="755" xr:uid="{A54F829D-A57C-4503-8DA6-9DD5C913A643}"/>
    <cellStyle name="Normal 8 2 2 2 3 2 2 2" xfId="1978" xr:uid="{13C23B3B-C7D5-464D-B61C-3D52D8622738}"/>
    <cellStyle name="Normal 8 2 2 2 3 2 2 2 2" xfId="1979" xr:uid="{87A56F5F-5791-43CE-A51B-48B6DCFF4AC1}"/>
    <cellStyle name="Normal 8 2 2 2 3 2 2 3" xfId="1980" xr:uid="{463F8E3F-F66A-4B7B-9F50-43362081BFCE}"/>
    <cellStyle name="Normal 8 2 2 2 3 2 3" xfId="1981" xr:uid="{BE377A07-4F94-4761-BF34-6E9C762F8BFC}"/>
    <cellStyle name="Normal 8 2 2 2 3 2 3 2" xfId="1982" xr:uid="{984CDDD0-925E-4EFB-9338-E60F34B216AC}"/>
    <cellStyle name="Normal 8 2 2 2 3 2 4" xfId="1983" xr:uid="{4EEA24B9-B5E5-4833-BA73-ADC736AA6EF8}"/>
    <cellStyle name="Normal 8 2 2 2 3 3" xfId="756" xr:uid="{F77C4CC0-0811-41E3-8EF8-6D61FFE2ED53}"/>
    <cellStyle name="Normal 8 2 2 2 3 3 2" xfId="1984" xr:uid="{BEB891E1-6BFF-4D92-B62B-E437A8987E2D}"/>
    <cellStyle name="Normal 8 2 2 2 3 3 2 2" xfId="1985" xr:uid="{97D4894D-C3C3-4C0D-95E5-B1963C2212F1}"/>
    <cellStyle name="Normal 8 2 2 2 3 3 3" xfId="1986" xr:uid="{2547F4DA-47BD-499F-9AC5-14D270F4C96C}"/>
    <cellStyle name="Normal 8 2 2 2 3 4" xfId="1987" xr:uid="{5190AD61-DFEB-4A45-95FA-0AD9BF624D66}"/>
    <cellStyle name="Normal 8 2 2 2 3 4 2" xfId="1988" xr:uid="{1FB90CB5-0A26-48C1-9E24-5D75256587BF}"/>
    <cellStyle name="Normal 8 2 2 2 3 5" xfId="1989" xr:uid="{3EF3E2CA-4097-458D-B957-47704F69B0E3}"/>
    <cellStyle name="Normal 8 2 2 2 4" xfId="757" xr:uid="{00385587-ADE8-4D8F-BF64-9A645565FDD6}"/>
    <cellStyle name="Normal 8 2 2 2 4 2" xfId="758" xr:uid="{CDF88B79-8761-47F0-8200-F0E98149E6F6}"/>
    <cellStyle name="Normal 8 2 2 2 4 2 2" xfId="1990" xr:uid="{16871643-C682-4E68-9379-24390D868DF5}"/>
    <cellStyle name="Normal 8 2 2 2 4 2 2 2" xfId="1991" xr:uid="{AC0F0A6C-C73C-4233-89BC-EA1391D747CD}"/>
    <cellStyle name="Normal 8 2 2 2 4 2 3" xfId="1992" xr:uid="{84D14AB7-A943-4341-B805-8C80BC7A7DA7}"/>
    <cellStyle name="Normal 8 2 2 2 4 3" xfId="1993" xr:uid="{C91393ED-35CC-4981-9743-C276BA98DA07}"/>
    <cellStyle name="Normal 8 2 2 2 4 3 2" xfId="1994" xr:uid="{E2BEE284-A552-4A19-8B6A-2DEF3778BF7A}"/>
    <cellStyle name="Normal 8 2 2 2 4 4" xfId="1995" xr:uid="{BEBD4094-06C7-44F6-90AC-D0D1833F5505}"/>
    <cellStyle name="Normal 8 2 2 2 5" xfId="759" xr:uid="{555F85A6-8B5E-4793-848A-07A4DE8AD38E}"/>
    <cellStyle name="Normal 8 2 2 2 5 2" xfId="1996" xr:uid="{49482760-90C7-4387-AC90-02BD19F6B087}"/>
    <cellStyle name="Normal 8 2 2 2 5 2 2" xfId="1997" xr:uid="{570E6FE2-5CC7-4D46-A00D-82C500D02341}"/>
    <cellStyle name="Normal 8 2 2 2 5 3" xfId="1998" xr:uid="{7E3B1D8E-298A-440A-A34F-29D9C4CA0E0F}"/>
    <cellStyle name="Normal 8 2 2 2 5 4" xfId="3728" xr:uid="{0171AE4D-FC91-41C7-85B2-F1DA8B7177EB}"/>
    <cellStyle name="Normal 8 2 2 2 6" xfId="1999" xr:uid="{693BD488-A3F8-4473-810B-231363010F9B}"/>
    <cellStyle name="Normal 8 2 2 2 6 2" xfId="2000" xr:uid="{8D59F822-C9F0-4C97-8DD8-B1423B0CCF7E}"/>
    <cellStyle name="Normal 8 2 2 2 7" xfId="2001" xr:uid="{FE811143-28F9-44AC-BF57-B895B256B85A}"/>
    <cellStyle name="Normal 8 2 2 2 8" xfId="3729" xr:uid="{631E1287-FD08-4BB8-B492-407355CD2BA7}"/>
    <cellStyle name="Normal 8 2 2 3" xfId="376" xr:uid="{6BCDD7CB-2AEE-444D-B09E-0CAF29342FF5}"/>
    <cellStyle name="Normal 8 2 2 3 2" xfId="760" xr:uid="{2AE8D6E8-A8C9-4408-81B9-3D8A23928D18}"/>
    <cellStyle name="Normal 8 2 2 3 2 2" xfId="761" xr:uid="{2AACAA89-D79B-4A97-AA42-B0417093C9CF}"/>
    <cellStyle name="Normal 8 2 2 3 2 2 2" xfId="2002" xr:uid="{512AA972-ECA5-4DC4-95C3-9AF8C7D867C7}"/>
    <cellStyle name="Normal 8 2 2 3 2 2 2 2" xfId="2003" xr:uid="{2DCF24F4-9973-4A59-B3A3-72004DFBDBCF}"/>
    <cellStyle name="Normal 8 2 2 3 2 2 3" xfId="2004" xr:uid="{6C64CC4F-40F5-4001-9AC4-ADF9D1F59B62}"/>
    <cellStyle name="Normal 8 2 2 3 2 3" xfId="2005" xr:uid="{243EBB82-183A-43DD-B4AE-542E2A3F5FC9}"/>
    <cellStyle name="Normal 8 2 2 3 2 3 2" xfId="2006" xr:uid="{E9EBB7DF-1A51-4A3A-BF25-2F81348C4BFB}"/>
    <cellStyle name="Normal 8 2 2 3 2 4" xfId="2007" xr:uid="{5F249530-9484-4088-8AEE-37F4C3E457F0}"/>
    <cellStyle name="Normal 8 2 2 3 3" xfId="762" xr:uid="{8E27B430-F42F-4296-AAF4-4164EA10326D}"/>
    <cellStyle name="Normal 8 2 2 3 3 2" xfId="2008" xr:uid="{51926E3F-EE0B-4FC7-AAB3-BA5643726F13}"/>
    <cellStyle name="Normal 8 2 2 3 3 2 2" xfId="2009" xr:uid="{F0E36955-A248-4E5D-8512-ACC1087E5105}"/>
    <cellStyle name="Normal 8 2 2 3 3 3" xfId="2010" xr:uid="{1DDA6A7D-3FCA-41C4-AFC3-4B7D34E8E142}"/>
    <cellStyle name="Normal 8 2 2 3 3 4" xfId="3730" xr:uid="{A9EFB8D7-786F-4B8B-9793-3A2EDC5FB842}"/>
    <cellStyle name="Normal 8 2 2 3 4" xfId="2011" xr:uid="{1755CAB7-66FB-46D4-9205-D8705AA4E0B5}"/>
    <cellStyle name="Normal 8 2 2 3 4 2" xfId="2012" xr:uid="{B57E0FDE-194F-4836-908D-B0206CD818F8}"/>
    <cellStyle name="Normal 8 2 2 3 5" xfId="2013" xr:uid="{E00007E5-AE71-47B1-9561-0AB0032E77E0}"/>
    <cellStyle name="Normal 8 2 2 3 6" xfId="3731" xr:uid="{A1BD2283-048B-4CFD-9FC8-89C7621C2E80}"/>
    <cellStyle name="Normal 8 2 2 4" xfId="377" xr:uid="{101A43A1-40DA-45C0-AC91-ADDC6E2F1BBF}"/>
    <cellStyle name="Normal 8 2 2 4 2" xfId="763" xr:uid="{32A2AFE1-EC84-46DB-9F84-96DC4BFE977E}"/>
    <cellStyle name="Normal 8 2 2 4 2 2" xfId="764" xr:uid="{71049219-A2E6-4323-9050-78BD83F141C7}"/>
    <cellStyle name="Normal 8 2 2 4 2 2 2" xfId="2014" xr:uid="{879CD8C3-C72F-4971-BF23-F88BB7C09D05}"/>
    <cellStyle name="Normal 8 2 2 4 2 2 2 2" xfId="2015" xr:uid="{00B93C12-1F49-456D-A82B-969E14888B65}"/>
    <cellStyle name="Normal 8 2 2 4 2 2 3" xfId="2016" xr:uid="{B8B548A0-1FCC-4A90-B6F4-3ABF5B9AD2F9}"/>
    <cellStyle name="Normal 8 2 2 4 2 3" xfId="2017" xr:uid="{C29CB6AE-2ACB-4082-A6BF-5BFE0B8939C3}"/>
    <cellStyle name="Normal 8 2 2 4 2 3 2" xfId="2018" xr:uid="{ED62F682-E3AF-407D-9222-01980F4A531D}"/>
    <cellStyle name="Normal 8 2 2 4 2 4" xfId="2019" xr:uid="{6BEDA68F-49A7-4E0B-9190-66995EECBDDD}"/>
    <cellStyle name="Normal 8 2 2 4 3" xfId="765" xr:uid="{66253ECC-26B1-4C74-B0A1-B51A365ACD1C}"/>
    <cellStyle name="Normal 8 2 2 4 3 2" xfId="2020" xr:uid="{4CAD2625-9F35-4C24-8822-0B0CBC4AD61E}"/>
    <cellStyle name="Normal 8 2 2 4 3 2 2" xfId="2021" xr:uid="{D861E298-8FF0-492A-9936-0CBC9A5E987D}"/>
    <cellStyle name="Normal 8 2 2 4 3 3" xfId="2022" xr:uid="{5054B333-2183-4071-BC2F-68C035D4EAA5}"/>
    <cellStyle name="Normal 8 2 2 4 4" xfId="2023" xr:uid="{00793257-3E42-43B0-BEA5-D15B6A86E7FA}"/>
    <cellStyle name="Normal 8 2 2 4 4 2" xfId="2024" xr:uid="{68F82621-54B4-4254-9F04-F961007A2658}"/>
    <cellStyle name="Normal 8 2 2 4 5" xfId="2025" xr:uid="{AAC29C42-85B0-47AB-8B9A-01A8A096059A}"/>
    <cellStyle name="Normal 8 2 2 5" xfId="378" xr:uid="{93802DD2-7E35-4F03-AE66-847B09BBBD74}"/>
    <cellStyle name="Normal 8 2 2 5 2" xfId="766" xr:uid="{D332C661-79A0-4E7A-84D7-4B06FCF89D89}"/>
    <cellStyle name="Normal 8 2 2 5 2 2" xfId="2026" xr:uid="{C091E566-D7C1-4B73-86F7-265F8BA1514C}"/>
    <cellStyle name="Normal 8 2 2 5 2 2 2" xfId="2027" xr:uid="{8A564647-D0C8-46C9-AD61-FC3BBDC493AB}"/>
    <cellStyle name="Normal 8 2 2 5 2 3" xfId="2028" xr:uid="{68D7EDCB-5BFC-4B88-AC4C-E09413EAA26B}"/>
    <cellStyle name="Normal 8 2 2 5 3" xfId="2029" xr:uid="{C770C982-8D53-4BF5-8FA9-C27A3B819578}"/>
    <cellStyle name="Normal 8 2 2 5 3 2" xfId="2030" xr:uid="{166F195A-6BFE-4A38-A585-DB7732C50E34}"/>
    <cellStyle name="Normal 8 2 2 5 4" xfId="2031" xr:uid="{CE6DB735-3472-4C7D-BEDB-F33855E82E6B}"/>
    <cellStyle name="Normal 8 2 2 6" xfId="767" xr:uid="{98139759-6378-4994-806B-2BF015B46D07}"/>
    <cellStyle name="Normal 8 2 2 6 2" xfId="2032" xr:uid="{2FF8CDD8-4DD9-46C3-9563-D7523B8BABEF}"/>
    <cellStyle name="Normal 8 2 2 6 2 2" xfId="2033" xr:uid="{C9CBE89E-9318-4400-80F8-2DA2CB418DF4}"/>
    <cellStyle name="Normal 8 2 2 6 3" xfId="2034" xr:uid="{C616CE8F-743F-4F8A-8AFA-C5058AC59734}"/>
    <cellStyle name="Normal 8 2 2 6 4" xfId="3732" xr:uid="{4ACAD94E-76D0-43AB-B9D1-709C22A13902}"/>
    <cellStyle name="Normal 8 2 2 7" xfId="2035" xr:uid="{D66B5688-67A1-418F-BFE0-7EF0AE5C3013}"/>
    <cellStyle name="Normal 8 2 2 7 2" xfId="2036" xr:uid="{9914E78D-4A83-4612-9772-B491D97F81A7}"/>
    <cellStyle name="Normal 8 2 2 8" xfId="2037" xr:uid="{05C8B3CB-74EB-4DEB-9E6A-F22E205650A1}"/>
    <cellStyle name="Normal 8 2 2 9" xfId="3733" xr:uid="{EAE46163-761E-409C-B2EF-0A296866CA0A}"/>
    <cellStyle name="Normal 8 2 3" xfId="150" xr:uid="{383AB629-7E9C-44B4-948F-B701BDD3C0FC}"/>
    <cellStyle name="Normal 8 2 3 2" xfId="151" xr:uid="{E844476E-1C5C-42E9-A3B6-772AA298261E}"/>
    <cellStyle name="Normal 8 2 3 2 2" xfId="768" xr:uid="{E0C0687B-7D07-44E8-AC91-442E10E0A345}"/>
    <cellStyle name="Normal 8 2 3 2 2 2" xfId="769" xr:uid="{B75AEA6A-3AAA-4D98-98B4-76DE113C8F0B}"/>
    <cellStyle name="Normal 8 2 3 2 2 2 2" xfId="2038" xr:uid="{5AA5AFD3-EC43-46D0-A7FA-C2D21E546846}"/>
    <cellStyle name="Normal 8 2 3 2 2 2 2 2" xfId="2039" xr:uid="{BCE65A92-05A3-433E-8A68-6048C3AAA62D}"/>
    <cellStyle name="Normal 8 2 3 2 2 2 3" xfId="2040" xr:uid="{A8BF8230-07B4-496D-976A-B3464C4534BC}"/>
    <cellStyle name="Normal 8 2 3 2 2 3" xfId="2041" xr:uid="{6EE5F080-FB98-4189-ADF4-3C8F6AA7ED75}"/>
    <cellStyle name="Normal 8 2 3 2 2 3 2" xfId="2042" xr:uid="{877C1333-B5A2-4667-87EC-D3F4FEBB8CDE}"/>
    <cellStyle name="Normal 8 2 3 2 2 4" xfId="2043" xr:uid="{94DAB6DD-2A8B-4B4F-95C2-9F269C779553}"/>
    <cellStyle name="Normal 8 2 3 2 3" xfId="770" xr:uid="{E9C3C5BC-28BD-4958-81CF-4EFB7A18C6D2}"/>
    <cellStyle name="Normal 8 2 3 2 3 2" xfId="2044" xr:uid="{F304C626-734D-45E5-A7D7-AE5B83C0C1A3}"/>
    <cellStyle name="Normal 8 2 3 2 3 2 2" xfId="2045" xr:uid="{0673F0A8-A1B3-4F12-8AD8-454F86D647DA}"/>
    <cellStyle name="Normal 8 2 3 2 3 3" xfId="2046" xr:uid="{19E86535-DC9D-4F95-9176-615580D23A5E}"/>
    <cellStyle name="Normal 8 2 3 2 3 4" xfId="3734" xr:uid="{4A48EBB2-6343-48D2-AB4D-0B200E12191B}"/>
    <cellStyle name="Normal 8 2 3 2 4" xfId="2047" xr:uid="{15F0C930-4BC6-4E5C-B513-0F8A6BE498DB}"/>
    <cellStyle name="Normal 8 2 3 2 4 2" xfId="2048" xr:uid="{1E7D5E49-AD01-4934-BF98-A79AF8F79166}"/>
    <cellStyle name="Normal 8 2 3 2 5" xfId="2049" xr:uid="{B6716E27-8246-4A1D-BC48-1CA7A172B9C4}"/>
    <cellStyle name="Normal 8 2 3 2 6" xfId="3735" xr:uid="{6826B912-31CA-4C56-84C7-47EA67640E04}"/>
    <cellStyle name="Normal 8 2 3 3" xfId="379" xr:uid="{4788E373-4BB7-42A2-88FC-E4F0C372E80A}"/>
    <cellStyle name="Normal 8 2 3 3 2" xfId="771" xr:uid="{5CE062B7-1504-4B8D-A3F2-65DE33F09A07}"/>
    <cellStyle name="Normal 8 2 3 3 2 2" xfId="772" xr:uid="{3BB9B6D5-431D-460E-9A35-E6BC613453AB}"/>
    <cellStyle name="Normal 8 2 3 3 2 2 2" xfId="2050" xr:uid="{822A50B1-922C-4FE6-841F-996B551665C3}"/>
    <cellStyle name="Normal 8 2 3 3 2 2 2 2" xfId="2051" xr:uid="{8BF597F2-C18B-4E91-9250-22CA940DDD38}"/>
    <cellStyle name="Normal 8 2 3 3 2 2 3" xfId="2052" xr:uid="{204A4924-2CDB-426C-9FFE-93378E999A73}"/>
    <cellStyle name="Normal 8 2 3 3 2 3" xfId="2053" xr:uid="{38A10807-337E-421F-84D6-A32E4EA2DBD9}"/>
    <cellStyle name="Normal 8 2 3 3 2 3 2" xfId="2054" xr:uid="{CA4AF5C9-7B53-458A-A713-0788A1D46AC9}"/>
    <cellStyle name="Normal 8 2 3 3 2 4" xfId="2055" xr:uid="{4F8C3447-1A69-4CDD-B526-7290B9E04E2A}"/>
    <cellStyle name="Normal 8 2 3 3 3" xfId="773" xr:uid="{0EFADCBD-7286-4558-9761-DADE3435C509}"/>
    <cellStyle name="Normal 8 2 3 3 3 2" xfId="2056" xr:uid="{9DDF8648-61F4-44AB-A004-A8746D188A1E}"/>
    <cellStyle name="Normal 8 2 3 3 3 2 2" xfId="2057" xr:uid="{954EACD2-DD2E-42DC-B227-E6B5D0611608}"/>
    <cellStyle name="Normal 8 2 3 3 3 3" xfId="2058" xr:uid="{D5163C86-FA2B-4B15-9484-6FFD71D925ED}"/>
    <cellStyle name="Normal 8 2 3 3 4" xfId="2059" xr:uid="{B2899F85-6DBE-4106-A1D5-2FD9D77FB2A9}"/>
    <cellStyle name="Normal 8 2 3 3 4 2" xfId="2060" xr:uid="{F95CC492-D89D-4F78-A8BA-D4B32CC6F0DD}"/>
    <cellStyle name="Normal 8 2 3 3 5" xfId="2061" xr:uid="{BA8F4908-B2B1-4A62-ACC0-F1E3E07A64DC}"/>
    <cellStyle name="Normal 8 2 3 4" xfId="380" xr:uid="{6881720D-5F38-40E6-ACFB-EF4BEDF380D0}"/>
    <cellStyle name="Normal 8 2 3 4 2" xfId="774" xr:uid="{D0DAA896-1151-494A-92F4-F26ED2927B91}"/>
    <cellStyle name="Normal 8 2 3 4 2 2" xfId="2062" xr:uid="{83E28893-7385-4605-9394-D8B77A4BFC61}"/>
    <cellStyle name="Normal 8 2 3 4 2 2 2" xfId="2063" xr:uid="{F983478C-43E5-489B-866F-8869FAE173F6}"/>
    <cellStyle name="Normal 8 2 3 4 2 3" xfId="2064" xr:uid="{02C822F7-153B-4620-AFD3-CF147173100D}"/>
    <cellStyle name="Normal 8 2 3 4 3" xfId="2065" xr:uid="{0418CDC3-EEA5-4FDF-AA68-55A774343F22}"/>
    <cellStyle name="Normal 8 2 3 4 3 2" xfId="2066" xr:uid="{A1E2F9AF-89F8-4D41-93D6-AFB2B4B43FCB}"/>
    <cellStyle name="Normal 8 2 3 4 4" xfId="2067" xr:uid="{BF5FDD7B-C5F3-4BC2-97E5-AE69E0BD3B8D}"/>
    <cellStyle name="Normal 8 2 3 5" xfId="775" xr:uid="{40DD2A41-1754-49DF-8E2E-3ADB3DBD08BD}"/>
    <cellStyle name="Normal 8 2 3 5 2" xfId="2068" xr:uid="{73E2271D-0483-4E54-B51A-470720D4D496}"/>
    <cellStyle name="Normal 8 2 3 5 2 2" xfId="2069" xr:uid="{54588BDC-5334-4C77-A3A3-2639CE0093C5}"/>
    <cellStyle name="Normal 8 2 3 5 3" xfId="2070" xr:uid="{CB45C30A-9B75-4F65-8495-94028ABECD26}"/>
    <cellStyle name="Normal 8 2 3 5 4" xfId="3736" xr:uid="{4B984477-A7D5-484D-8653-81E68A63A2B9}"/>
    <cellStyle name="Normal 8 2 3 6" xfId="2071" xr:uid="{7F2CC14C-F0BC-4B99-9C25-71493B5E4D38}"/>
    <cellStyle name="Normal 8 2 3 6 2" xfId="2072" xr:uid="{1B0EEDDF-E558-43F0-9767-67D0EB22C257}"/>
    <cellStyle name="Normal 8 2 3 7" xfId="2073" xr:uid="{DF26B67C-007E-4C8A-8F52-F8DE54A743DE}"/>
    <cellStyle name="Normal 8 2 3 8" xfId="3737" xr:uid="{0AA26960-7ADE-4639-9F93-0AC87DFA0C9A}"/>
    <cellStyle name="Normal 8 2 4" xfId="152" xr:uid="{13E066BF-69DC-4AE9-8930-BB2111FE32FB}"/>
    <cellStyle name="Normal 8 2 4 2" xfId="449" xr:uid="{D3466E36-2433-4C82-814D-BD5B3209812D}"/>
    <cellStyle name="Normal 8 2 4 2 2" xfId="776" xr:uid="{F021CB7C-1F93-406D-9103-521DD5C9B1F0}"/>
    <cellStyle name="Normal 8 2 4 2 2 2" xfId="2074" xr:uid="{507EAB37-A98D-488B-AFF0-2EDFA68C464B}"/>
    <cellStyle name="Normal 8 2 4 2 2 2 2" xfId="2075" xr:uid="{C7CF5106-DCB9-47B9-9D58-B0BFACDD3B11}"/>
    <cellStyle name="Normal 8 2 4 2 2 3" xfId="2076" xr:uid="{2DACD8A0-9C50-4C9A-B3E4-D15B021658ED}"/>
    <cellStyle name="Normal 8 2 4 2 2 4" xfId="3738" xr:uid="{D2962BA8-4C4D-4C44-8B28-C7389FCC27D6}"/>
    <cellStyle name="Normal 8 2 4 2 3" xfId="2077" xr:uid="{54692BC1-1E8E-48C4-A619-CA380FC6333E}"/>
    <cellStyle name="Normal 8 2 4 2 3 2" xfId="2078" xr:uid="{08B58349-6BEC-437F-A8DC-21CFDDA25074}"/>
    <cellStyle name="Normal 8 2 4 2 4" xfId="2079" xr:uid="{22804A4E-4F1F-470E-9A0C-72EA410A78BF}"/>
    <cellStyle name="Normal 8 2 4 2 5" xfId="3739" xr:uid="{4FDA48D5-FDF2-4D17-A343-BA6B065DFE35}"/>
    <cellStyle name="Normal 8 2 4 3" xfId="777" xr:uid="{57CCF124-E88B-42B7-8162-DA97E4B06888}"/>
    <cellStyle name="Normal 8 2 4 3 2" xfId="2080" xr:uid="{315F604B-E43E-4763-84C6-F817A84D4A8B}"/>
    <cellStyle name="Normal 8 2 4 3 2 2" xfId="2081" xr:uid="{AEC00EEF-8599-44A4-ABA4-525C6288DAE0}"/>
    <cellStyle name="Normal 8 2 4 3 3" xfId="2082" xr:uid="{F58A93D3-368D-4149-ABE8-44B924ED9C15}"/>
    <cellStyle name="Normal 8 2 4 3 4" xfId="3740" xr:uid="{6D288C28-4951-45AD-9349-584835933012}"/>
    <cellStyle name="Normal 8 2 4 4" xfId="2083" xr:uid="{B077B533-03BE-4A68-96C1-7AE3E2E67CC0}"/>
    <cellStyle name="Normal 8 2 4 4 2" xfId="2084" xr:uid="{EE9D3C1D-0B02-43E3-8E6C-5D15904764AB}"/>
    <cellStyle name="Normal 8 2 4 4 3" xfId="3741" xr:uid="{C47EEDF6-E02D-47D8-AEFE-D7AEDA453D6B}"/>
    <cellStyle name="Normal 8 2 4 4 4" xfId="3742" xr:uid="{B19F15E8-247A-4852-BB57-D2DE73FBAC96}"/>
    <cellStyle name="Normal 8 2 4 5" xfId="2085" xr:uid="{DA503E9F-7984-4A18-AB5A-D62585CC1C3D}"/>
    <cellStyle name="Normal 8 2 4 6" xfId="3743" xr:uid="{681CB2C3-51E4-4202-8052-BB02BFEBF846}"/>
    <cellStyle name="Normal 8 2 4 7" xfId="3744" xr:uid="{DA8CE91E-1995-4BFE-8B1F-C7696E3C7832}"/>
    <cellStyle name="Normal 8 2 5" xfId="381" xr:uid="{10A65FED-6B7A-4CD8-8AD1-967314430662}"/>
    <cellStyle name="Normal 8 2 5 2" xfId="778" xr:uid="{51DB925F-EAB4-4B88-9FE5-D008DFF74635}"/>
    <cellStyle name="Normal 8 2 5 2 2" xfId="779" xr:uid="{B3314622-5910-48DE-9E0F-2FF36641E2FE}"/>
    <cellStyle name="Normal 8 2 5 2 2 2" xfId="2086" xr:uid="{953667D3-9A92-46B1-81DA-A227ED31D05B}"/>
    <cellStyle name="Normal 8 2 5 2 2 2 2" xfId="2087" xr:uid="{14E0AAAD-6374-4D29-983F-017C1B441D17}"/>
    <cellStyle name="Normal 8 2 5 2 2 3" xfId="2088" xr:uid="{BE1C9F11-249B-4E9F-9D43-9D80B3609CEB}"/>
    <cellStyle name="Normal 8 2 5 2 3" xfId="2089" xr:uid="{DACC0FBB-6AA1-40E7-A73C-BFC8AFFCB0E2}"/>
    <cellStyle name="Normal 8 2 5 2 3 2" xfId="2090" xr:uid="{B9117456-71D5-4000-9EFB-F76C69766720}"/>
    <cellStyle name="Normal 8 2 5 2 4" xfId="2091" xr:uid="{C4C12950-7158-4C71-8CD1-8AA321A9270B}"/>
    <cellStyle name="Normal 8 2 5 3" xfId="780" xr:uid="{6546E1F3-7775-4ADF-B281-F97EC72F254B}"/>
    <cellStyle name="Normal 8 2 5 3 2" xfId="2092" xr:uid="{0D5D5787-3ACC-4DE0-BB37-861BCAF4AEC6}"/>
    <cellStyle name="Normal 8 2 5 3 2 2" xfId="2093" xr:uid="{B1CBF00D-08B5-4E3C-B9AA-5514D0844FA6}"/>
    <cellStyle name="Normal 8 2 5 3 3" xfId="2094" xr:uid="{57E71D43-BB7B-40E7-8D7F-AC82679C91BE}"/>
    <cellStyle name="Normal 8 2 5 3 4" xfId="3745" xr:uid="{4874339E-1332-4A4D-B508-3BDE608E4519}"/>
    <cellStyle name="Normal 8 2 5 4" xfId="2095" xr:uid="{3818C71F-027B-4DE4-A6EF-1D88C861CF3A}"/>
    <cellStyle name="Normal 8 2 5 4 2" xfId="2096" xr:uid="{F33DA57C-C091-423E-9E43-1F5051C384D5}"/>
    <cellStyle name="Normal 8 2 5 5" xfId="2097" xr:uid="{E23821BD-505C-4804-81D2-6817181D6375}"/>
    <cellStyle name="Normal 8 2 5 6" xfId="3746" xr:uid="{31D093C5-5B77-4048-B20A-74396F785703}"/>
    <cellStyle name="Normal 8 2 6" xfId="382" xr:uid="{CB740153-7F5E-4D4E-8355-D75BB86FEFCB}"/>
    <cellStyle name="Normal 8 2 6 2" xfId="781" xr:uid="{B5AC6E77-1A20-4548-84E4-5B14471C71A2}"/>
    <cellStyle name="Normal 8 2 6 2 2" xfId="2098" xr:uid="{8C8A6F9E-5BF6-4BBD-88C0-96BAD5BC8634}"/>
    <cellStyle name="Normal 8 2 6 2 2 2" xfId="2099" xr:uid="{17031CBB-DB15-404F-BCC3-BEB8EBD25692}"/>
    <cellStyle name="Normal 8 2 6 2 3" xfId="2100" xr:uid="{BC6D0329-3F95-48C2-8807-D2CB82655547}"/>
    <cellStyle name="Normal 8 2 6 2 4" xfId="3747" xr:uid="{7F5FB580-8ABC-4F42-AAED-7A54B4D05C00}"/>
    <cellStyle name="Normal 8 2 6 3" xfId="2101" xr:uid="{3B1CA1E1-523D-4D94-AA39-AA58CA953CB5}"/>
    <cellStyle name="Normal 8 2 6 3 2" xfId="2102" xr:uid="{832E6132-576D-4B08-A1ED-B19DEC668911}"/>
    <cellStyle name="Normal 8 2 6 4" xfId="2103" xr:uid="{33602389-FA4A-41AA-8308-71E231453535}"/>
    <cellStyle name="Normal 8 2 6 5" xfId="3748" xr:uid="{C8D06AA6-ADF5-46AD-B6C4-144B230C23F1}"/>
    <cellStyle name="Normal 8 2 7" xfId="782" xr:uid="{7E875818-7F50-4E7F-80BF-2BB66B65C5C3}"/>
    <cellStyle name="Normal 8 2 7 2" xfId="2104" xr:uid="{72755D44-76D2-4231-AD50-F8716E805D81}"/>
    <cellStyle name="Normal 8 2 7 2 2" xfId="2105" xr:uid="{63CEFC62-FD0B-48E8-A72E-33C38A53D4CC}"/>
    <cellStyle name="Normal 8 2 7 3" xfId="2106" xr:uid="{BCD78E05-2AB7-4553-97E8-AB8521B8FD7A}"/>
    <cellStyle name="Normal 8 2 7 4" xfId="3749" xr:uid="{BA17BF24-DCB4-4E19-86E9-384840982DCC}"/>
    <cellStyle name="Normal 8 2 8" xfId="2107" xr:uid="{4D20BDA7-E79C-4BBA-BB89-606451785A89}"/>
    <cellStyle name="Normal 8 2 8 2" xfId="2108" xr:uid="{7F678F35-00F2-4077-BDC1-BA039A281667}"/>
    <cellStyle name="Normal 8 2 8 3" xfId="3750" xr:uid="{C642598F-AACB-4510-9FC1-91801FE8D871}"/>
    <cellStyle name="Normal 8 2 8 4" xfId="3751" xr:uid="{3AEB1E07-AFF0-4221-BA0D-E83D291CCA61}"/>
    <cellStyle name="Normal 8 2 9" xfId="2109" xr:uid="{31BE7B90-ADAE-4E4F-A26D-E34B2F2A4812}"/>
    <cellStyle name="Normal 8 3" xfId="153" xr:uid="{BFC63835-6BF6-4B9F-B9BF-91C2326E5349}"/>
    <cellStyle name="Normal 8 3 10" xfId="3752" xr:uid="{D266FD90-ED23-4547-B53F-3EF208FFF512}"/>
    <cellStyle name="Normal 8 3 11" xfId="3753" xr:uid="{12FE0225-CDF4-42D0-A89D-F2B7169F492A}"/>
    <cellStyle name="Normal 8 3 2" xfId="154" xr:uid="{56951ACA-2C55-4927-ACB3-803950AB97FF}"/>
    <cellStyle name="Normal 8 3 2 2" xfId="155" xr:uid="{1462021C-EEE4-4410-B554-150FE1A9D997}"/>
    <cellStyle name="Normal 8 3 2 2 2" xfId="383" xr:uid="{86D94793-297B-4073-A942-DC4ED8900F33}"/>
    <cellStyle name="Normal 8 3 2 2 2 2" xfId="783" xr:uid="{821AFDB2-051D-418D-88D1-6AEE68E24848}"/>
    <cellStyle name="Normal 8 3 2 2 2 2 2" xfId="2110" xr:uid="{FCAB0C5E-26D8-4039-A8D5-8B128AB91B54}"/>
    <cellStyle name="Normal 8 3 2 2 2 2 2 2" xfId="2111" xr:uid="{5CEE37F3-3B45-4516-B13F-045C4A7E51A6}"/>
    <cellStyle name="Normal 8 3 2 2 2 2 3" xfId="2112" xr:uid="{318A9119-772A-4A65-9DAF-DD0837F539CA}"/>
    <cellStyle name="Normal 8 3 2 2 2 2 4" xfId="3754" xr:uid="{F7DAB31B-C180-4261-98DF-7110E20A87F1}"/>
    <cellStyle name="Normal 8 3 2 2 2 3" xfId="2113" xr:uid="{B22CCAAF-629C-47AB-AAB0-45EBC515E0B1}"/>
    <cellStyle name="Normal 8 3 2 2 2 3 2" xfId="2114" xr:uid="{BA427A19-B771-4033-8E31-184A7F85AE7A}"/>
    <cellStyle name="Normal 8 3 2 2 2 3 3" xfId="3755" xr:uid="{73CDBD4A-640B-41A5-9A3D-34435DE9475D}"/>
    <cellStyle name="Normal 8 3 2 2 2 3 4" xfId="3756" xr:uid="{41E367D5-6468-4874-91E8-0D798189050B}"/>
    <cellStyle name="Normal 8 3 2 2 2 4" xfId="2115" xr:uid="{F5803C40-6DDB-4574-8B2C-8B53F4A22EC3}"/>
    <cellStyle name="Normal 8 3 2 2 2 5" xfId="3757" xr:uid="{717EFA15-FAB2-408C-99D1-1ECE7357146A}"/>
    <cellStyle name="Normal 8 3 2 2 2 6" xfId="3758" xr:uid="{67BD24F2-3C98-4D13-993F-B4A990385B94}"/>
    <cellStyle name="Normal 8 3 2 2 3" xfId="784" xr:uid="{959AAD6B-1D5C-44F0-BAFD-A3966E5793E3}"/>
    <cellStyle name="Normal 8 3 2 2 3 2" xfId="2116" xr:uid="{46C62B4F-2E82-4D0D-B1B0-A3F9C465D61A}"/>
    <cellStyle name="Normal 8 3 2 2 3 2 2" xfId="2117" xr:uid="{2F3B1D31-5A59-40FC-9406-36E050ABF182}"/>
    <cellStyle name="Normal 8 3 2 2 3 2 3" xfId="3759" xr:uid="{6443D7C7-4F8B-4EFC-9197-43C4CA2D5422}"/>
    <cellStyle name="Normal 8 3 2 2 3 2 4" xfId="3760" xr:uid="{7DA0A1B6-4294-4A22-99D7-511047BC4A20}"/>
    <cellStyle name="Normal 8 3 2 2 3 3" xfId="2118" xr:uid="{0580ACEB-B574-4256-8412-B928C8C1227B}"/>
    <cellStyle name="Normal 8 3 2 2 3 4" xfId="3761" xr:uid="{1AEEB00F-49BC-4C83-AE82-37709A2C2E78}"/>
    <cellStyle name="Normal 8 3 2 2 3 5" xfId="3762" xr:uid="{35734A33-AD4D-4BAA-AF47-BD12298C7A4F}"/>
    <cellStyle name="Normal 8 3 2 2 4" xfId="2119" xr:uid="{893FA1BD-A49E-4479-88E1-606E18AE01DC}"/>
    <cellStyle name="Normal 8 3 2 2 4 2" xfId="2120" xr:uid="{720A1E44-094A-4175-9A81-5A1293EE3D47}"/>
    <cellStyle name="Normal 8 3 2 2 4 3" xfId="3763" xr:uid="{1B8578D4-E889-4068-AAF9-D1045806B422}"/>
    <cellStyle name="Normal 8 3 2 2 4 4" xfId="3764" xr:uid="{8DBDFCC5-166C-4A45-A061-446E927E785A}"/>
    <cellStyle name="Normal 8 3 2 2 5" xfId="2121" xr:uid="{B1A18649-ADFB-4B4F-A1E4-C73213CFA08C}"/>
    <cellStyle name="Normal 8 3 2 2 5 2" xfId="3765" xr:uid="{A466F680-BD10-4662-95EB-665020F0678F}"/>
    <cellStyle name="Normal 8 3 2 2 5 3" xfId="3766" xr:uid="{8C0A3B04-14C4-4DFD-B157-FA347343F139}"/>
    <cellStyle name="Normal 8 3 2 2 5 4" xfId="3767" xr:uid="{B3FBE010-F849-4837-8CE8-257B0557EA3C}"/>
    <cellStyle name="Normal 8 3 2 2 6" xfId="3768" xr:uid="{E936178B-06DE-4EC2-9312-FE8B59ED539A}"/>
    <cellStyle name="Normal 8 3 2 2 7" xfId="3769" xr:uid="{D5AC3C01-FA2E-4E08-A5B1-FC057F6C2532}"/>
    <cellStyle name="Normal 8 3 2 2 8" xfId="3770" xr:uid="{45A2C047-3DE2-48FF-A8FD-50D545227409}"/>
    <cellStyle name="Normal 8 3 2 3" xfId="384" xr:uid="{98AB0EAB-D52C-455D-BA99-349E6EE5CBD6}"/>
    <cellStyle name="Normal 8 3 2 3 2" xfId="785" xr:uid="{3F007FEF-37F7-45AE-AFE2-0B8EC5EC77A4}"/>
    <cellStyle name="Normal 8 3 2 3 2 2" xfId="786" xr:uid="{6BC12373-F4F7-4A64-97EF-57E6363266AD}"/>
    <cellStyle name="Normal 8 3 2 3 2 2 2" xfId="2122" xr:uid="{A0CBCF1D-77F0-485E-B202-706339371FC8}"/>
    <cellStyle name="Normal 8 3 2 3 2 2 2 2" xfId="2123" xr:uid="{075D4770-95AF-4728-BC11-84CAC9DA8DE0}"/>
    <cellStyle name="Normal 8 3 2 3 2 2 3" xfId="2124" xr:uid="{8DCC7648-E8B8-4A9C-95C1-ED1356735EE3}"/>
    <cellStyle name="Normal 8 3 2 3 2 3" xfId="2125" xr:uid="{15439266-1433-46D2-A3DB-2FB40CE2A15D}"/>
    <cellStyle name="Normal 8 3 2 3 2 3 2" xfId="2126" xr:uid="{88B28516-AB3F-43FF-9771-1D48E2B1EC59}"/>
    <cellStyle name="Normal 8 3 2 3 2 4" xfId="2127" xr:uid="{4EB0D0FF-D09F-4FBD-B206-0201FB3EFF09}"/>
    <cellStyle name="Normal 8 3 2 3 3" xfId="787" xr:uid="{C94ED4B4-F413-4EFE-A837-75F08ADC29AD}"/>
    <cellStyle name="Normal 8 3 2 3 3 2" xfId="2128" xr:uid="{3772D79D-6AA7-497E-B13B-A97E59F33AEE}"/>
    <cellStyle name="Normal 8 3 2 3 3 2 2" xfId="2129" xr:uid="{B95CEFBD-27B6-428A-9722-364EF34145A2}"/>
    <cellStyle name="Normal 8 3 2 3 3 3" xfId="2130" xr:uid="{63667814-B98A-45A3-B446-8B5238DBA284}"/>
    <cellStyle name="Normal 8 3 2 3 3 4" xfId="3771" xr:uid="{F35538E1-6970-4C92-B894-88573966D5B6}"/>
    <cellStyle name="Normal 8 3 2 3 4" xfId="2131" xr:uid="{2BADAA04-76B9-4EB4-9AD8-318D75ED6712}"/>
    <cellStyle name="Normal 8 3 2 3 4 2" xfId="2132" xr:uid="{56B75F77-B73C-48E5-8EEB-E0A6365B2ED2}"/>
    <cellStyle name="Normal 8 3 2 3 5" xfId="2133" xr:uid="{4E5B3819-E31D-4AB6-8887-52F7E2BED883}"/>
    <cellStyle name="Normal 8 3 2 3 6" xfId="3772" xr:uid="{C4179351-68FB-4758-888E-D4B0405F70E1}"/>
    <cellStyle name="Normal 8 3 2 4" xfId="385" xr:uid="{88D6B846-9705-46BC-91DF-C1B41FD5D474}"/>
    <cellStyle name="Normal 8 3 2 4 2" xfId="788" xr:uid="{3BE04B0A-BE4F-4543-B3B2-3EFC5184EDE3}"/>
    <cellStyle name="Normal 8 3 2 4 2 2" xfId="2134" xr:uid="{3237EFF5-B426-4CEA-B680-DBCEF9E9F91D}"/>
    <cellStyle name="Normal 8 3 2 4 2 2 2" xfId="2135" xr:uid="{B87484FE-7C5B-4B66-B819-96903B211F91}"/>
    <cellStyle name="Normal 8 3 2 4 2 3" xfId="2136" xr:uid="{DC8149D0-6F92-4249-B151-ED7F7EF5BF64}"/>
    <cellStyle name="Normal 8 3 2 4 2 4" xfId="3773" xr:uid="{33E25823-04B1-40BB-B31E-476471DEB66C}"/>
    <cellStyle name="Normal 8 3 2 4 3" xfId="2137" xr:uid="{53F44772-7911-42A1-98D3-61C4743D4189}"/>
    <cellStyle name="Normal 8 3 2 4 3 2" xfId="2138" xr:uid="{3814D955-E7FE-4C4C-B165-6254216894B6}"/>
    <cellStyle name="Normal 8 3 2 4 4" xfId="2139" xr:uid="{4D2E3252-A9BE-44C9-87BA-72F5EDE65B27}"/>
    <cellStyle name="Normal 8 3 2 4 5" xfId="3774" xr:uid="{4B18F45F-9876-4C42-A27E-B4915E67B0A9}"/>
    <cellStyle name="Normal 8 3 2 5" xfId="386" xr:uid="{B9F9F9E7-9B62-4476-8DB2-AF3B502A4FBE}"/>
    <cellStyle name="Normal 8 3 2 5 2" xfId="2140" xr:uid="{64DEBD22-2507-4C83-8834-2E46A9232F39}"/>
    <cellStyle name="Normal 8 3 2 5 2 2" xfId="2141" xr:uid="{659B8333-3664-48B8-91A9-1DDB482F8C9B}"/>
    <cellStyle name="Normal 8 3 2 5 3" xfId="2142" xr:uid="{7B9133F9-7B3C-4E31-8372-91FBF20C6437}"/>
    <cellStyle name="Normal 8 3 2 5 4" xfId="3775" xr:uid="{0136E93E-6E2D-4E96-B32E-D677E05D9797}"/>
    <cellStyle name="Normal 8 3 2 6" xfId="2143" xr:uid="{FC6EFC2D-403F-4410-851D-E7C5BE5685A3}"/>
    <cellStyle name="Normal 8 3 2 6 2" xfId="2144" xr:uid="{612D99DA-FBA1-41E1-8BBB-AC0520D66C16}"/>
    <cellStyle name="Normal 8 3 2 6 3" xfId="3776" xr:uid="{02BA63C2-D632-4787-8A25-086595C6AA05}"/>
    <cellStyle name="Normal 8 3 2 6 4" xfId="3777" xr:uid="{320337D8-93AE-4851-B9DD-D87E597AE495}"/>
    <cellStyle name="Normal 8 3 2 7" xfId="2145" xr:uid="{EE5EAC52-9E5A-4CE7-984F-342458A71D53}"/>
    <cellStyle name="Normal 8 3 2 8" xfId="3778" xr:uid="{A644AED2-CEDB-41B4-81ED-7CF323663096}"/>
    <cellStyle name="Normal 8 3 2 9" xfId="3779" xr:uid="{9AC19CD7-CA9B-40FC-9951-122F579FC135}"/>
    <cellStyle name="Normal 8 3 3" xfId="156" xr:uid="{01F01D56-2A3E-4E44-AF78-62EB48E8EBA1}"/>
    <cellStyle name="Normal 8 3 3 2" xfId="157" xr:uid="{F1061C53-B58D-4B37-A4C8-EDF64B185414}"/>
    <cellStyle name="Normal 8 3 3 2 2" xfId="789" xr:uid="{9C03176E-FD50-4D92-BC12-962E6C5177FA}"/>
    <cellStyle name="Normal 8 3 3 2 2 2" xfId="2146" xr:uid="{AFDAA76D-667E-41DE-A5AC-95F4B24D0634}"/>
    <cellStyle name="Normal 8 3 3 2 2 2 2" xfId="2147" xr:uid="{14504C55-0777-4EBA-AA7E-1B08148AC013}"/>
    <cellStyle name="Normal 8 3 3 2 2 2 2 2" xfId="4492" xr:uid="{2EAF6907-681D-4D59-9B12-C1C5D9600A5C}"/>
    <cellStyle name="Normal 8 3 3 2 2 2 3" xfId="4493" xr:uid="{AD1B51AE-4390-41BB-869A-6EC8D8964FE7}"/>
    <cellStyle name="Normal 8 3 3 2 2 3" xfId="2148" xr:uid="{BB0AB1EA-6649-495D-8D0B-53030BBE68FA}"/>
    <cellStyle name="Normal 8 3 3 2 2 3 2" xfId="4494" xr:uid="{742B6254-9F98-46C2-BC28-FAECB671A205}"/>
    <cellStyle name="Normal 8 3 3 2 2 4" xfId="3780" xr:uid="{151E71AA-37C3-4E9F-BCC5-4D0B6F42AE88}"/>
    <cellStyle name="Normal 8 3 3 2 3" xfId="2149" xr:uid="{8997747E-3881-4F55-98AD-9CF73AC9BEC8}"/>
    <cellStyle name="Normal 8 3 3 2 3 2" xfId="2150" xr:uid="{F527B596-2F59-440B-93DB-84DAA989206A}"/>
    <cellStyle name="Normal 8 3 3 2 3 2 2" xfId="4495" xr:uid="{0479FF4C-A1D7-49C7-AEEE-A3DB83FA3025}"/>
    <cellStyle name="Normal 8 3 3 2 3 3" xfId="3781" xr:uid="{14091ECF-6609-4C5D-9F7D-8C711BBCFD00}"/>
    <cellStyle name="Normal 8 3 3 2 3 4" xfId="3782" xr:uid="{7EBC6309-059D-4E01-8226-8255166C001B}"/>
    <cellStyle name="Normal 8 3 3 2 4" xfId="2151" xr:uid="{C3808DF6-99BF-48B3-A9BA-2C15E7242459}"/>
    <cellStyle name="Normal 8 3 3 2 4 2" xfId="4496" xr:uid="{9C604A6C-63FE-4F9F-9C7C-70ACE15BE63B}"/>
    <cellStyle name="Normal 8 3 3 2 5" xfId="3783" xr:uid="{DA7487B5-8BB2-441D-840B-B2556755ABC6}"/>
    <cellStyle name="Normal 8 3 3 2 6" xfId="3784" xr:uid="{629F244B-461D-40BF-9A80-5493C77AF0CA}"/>
    <cellStyle name="Normal 8 3 3 3" xfId="387" xr:uid="{5522A80E-58A0-4FB7-9883-C12FC1A568C1}"/>
    <cellStyle name="Normal 8 3 3 3 2" xfId="2152" xr:uid="{E843026F-7464-4760-B7E0-821B01C33BB2}"/>
    <cellStyle name="Normal 8 3 3 3 2 2" xfId="2153" xr:uid="{961D7C24-BF1E-4560-B06C-7F98CC7AA193}"/>
    <cellStyle name="Normal 8 3 3 3 2 2 2" xfId="4497" xr:uid="{1F54C6FC-B620-4D45-8C37-8A34954207C2}"/>
    <cellStyle name="Normal 8 3 3 3 2 3" xfId="3785" xr:uid="{D40CCA5E-82AF-4A2E-AA3B-810D4C599FD8}"/>
    <cellStyle name="Normal 8 3 3 3 2 4" xfId="3786" xr:uid="{D9F79871-056B-4A1D-AA54-C42C6B082C29}"/>
    <cellStyle name="Normal 8 3 3 3 3" xfId="2154" xr:uid="{3134305C-9602-4AF9-AEE3-65EC6EEDD377}"/>
    <cellStyle name="Normal 8 3 3 3 3 2" xfId="4498" xr:uid="{CD1CCF9A-E8CB-4782-B75D-2CC32C910E50}"/>
    <cellStyle name="Normal 8 3 3 3 4" xfId="3787" xr:uid="{5A307A7E-250F-4174-A350-405408EDF1BE}"/>
    <cellStyle name="Normal 8 3 3 3 5" xfId="3788" xr:uid="{C74C0871-1AEB-4F13-BFC0-910E36E0C98D}"/>
    <cellStyle name="Normal 8 3 3 4" xfId="2155" xr:uid="{B592A455-3AC7-4710-A665-ED2C24202A61}"/>
    <cellStyle name="Normal 8 3 3 4 2" xfId="2156" xr:uid="{17AFAE14-A459-4B18-8733-7522FF82A84B}"/>
    <cellStyle name="Normal 8 3 3 4 2 2" xfId="4499" xr:uid="{BC530027-CE18-45A4-A0E2-D9F9D996DCE7}"/>
    <cellStyle name="Normal 8 3 3 4 3" xfId="3789" xr:uid="{AE3EEF0F-18AD-480A-B5FC-8DC27A755EFE}"/>
    <cellStyle name="Normal 8 3 3 4 4" xfId="3790" xr:uid="{BA892BCF-349B-4DEE-B7E8-C799C3F3F979}"/>
    <cellStyle name="Normal 8 3 3 5" xfId="2157" xr:uid="{2550BD98-CF4D-436C-9CF5-4D43C4B40681}"/>
    <cellStyle name="Normal 8 3 3 5 2" xfId="3791" xr:uid="{1F6F0CCD-081D-4923-8E41-A39335E5A0A4}"/>
    <cellStyle name="Normal 8 3 3 5 3" xfId="3792" xr:uid="{D235B5DD-C9E1-42FB-92ED-9E541AEDC8B8}"/>
    <cellStyle name="Normal 8 3 3 5 4" xfId="3793" xr:uid="{50557AAE-699C-40F8-9586-C033C58A3C85}"/>
    <cellStyle name="Normal 8 3 3 6" xfId="3794" xr:uid="{592A7C5A-2B58-4C7F-938E-0D77EE6CE627}"/>
    <cellStyle name="Normal 8 3 3 7" xfId="3795" xr:uid="{31705C87-2566-4465-985B-F5128FFB4420}"/>
    <cellStyle name="Normal 8 3 3 8" xfId="3796" xr:uid="{02FF9845-9557-4AC7-AA09-69D01AF122EB}"/>
    <cellStyle name="Normal 8 3 4" xfId="158" xr:uid="{D8137A8E-8089-4390-8495-900975F2E29F}"/>
    <cellStyle name="Normal 8 3 4 2" xfId="790" xr:uid="{6350CDAF-72DC-4400-89A5-2C45203F0D39}"/>
    <cellStyle name="Normal 8 3 4 2 2" xfId="791" xr:uid="{518E7717-D0E1-44E6-A555-75EDCFB8CDD1}"/>
    <cellStyle name="Normal 8 3 4 2 2 2" xfId="2158" xr:uid="{B2C1F3C2-1F1E-4890-986E-E8BFEEC40634}"/>
    <cellStyle name="Normal 8 3 4 2 2 2 2" xfId="2159" xr:uid="{1049757D-7AD8-4C30-B5E9-5F0591C1A14E}"/>
    <cellStyle name="Normal 8 3 4 2 2 3" xfId="2160" xr:uid="{B202604A-A25D-4C84-BB29-01B36FB02013}"/>
    <cellStyle name="Normal 8 3 4 2 2 4" xfId="3797" xr:uid="{77658165-D0C1-436E-905B-B58C92F108B3}"/>
    <cellStyle name="Normal 8 3 4 2 3" xfId="2161" xr:uid="{C78ECAA2-8861-4424-B766-81C981B47755}"/>
    <cellStyle name="Normal 8 3 4 2 3 2" xfId="2162" xr:uid="{7438756A-7E5F-4091-BD16-322890BB6541}"/>
    <cellStyle name="Normal 8 3 4 2 4" xfId="2163" xr:uid="{79AA156F-4326-4ABE-B9BC-CAEEB2F88202}"/>
    <cellStyle name="Normal 8 3 4 2 5" xfId="3798" xr:uid="{06291D85-42A9-4356-A788-FA92F951AF93}"/>
    <cellStyle name="Normal 8 3 4 3" xfId="792" xr:uid="{462A3668-B15D-4631-BAA7-0C422049CD9D}"/>
    <cellStyle name="Normal 8 3 4 3 2" xfId="2164" xr:uid="{F49DA7EB-365E-42FE-8D7D-F45A68247EEC}"/>
    <cellStyle name="Normal 8 3 4 3 2 2" xfId="2165" xr:uid="{3AC70019-4EC5-4EAE-9B1F-DB2D6624B4EA}"/>
    <cellStyle name="Normal 8 3 4 3 3" xfId="2166" xr:uid="{9AEE4F3C-5DAC-475A-866F-634DA0335A6C}"/>
    <cellStyle name="Normal 8 3 4 3 4" xfId="3799" xr:uid="{9C6EEE4D-F893-40FA-B763-57759D325C73}"/>
    <cellStyle name="Normal 8 3 4 4" xfId="2167" xr:uid="{B53976C4-0972-439A-AFDF-CC3A543890A9}"/>
    <cellStyle name="Normal 8 3 4 4 2" xfId="2168" xr:uid="{87B5F22C-6ED0-4628-B169-383806088104}"/>
    <cellStyle name="Normal 8 3 4 4 3" xfId="3800" xr:uid="{E9EC773A-5167-4B4E-BF40-FA2693C590DB}"/>
    <cellStyle name="Normal 8 3 4 4 4" xfId="3801" xr:uid="{265D5346-7DC8-452E-93EF-5FCA1D5A0314}"/>
    <cellStyle name="Normal 8 3 4 5" xfId="2169" xr:uid="{81FBE555-B604-4883-8E23-9DBEEE856F5F}"/>
    <cellStyle name="Normal 8 3 4 6" xfId="3802" xr:uid="{220D8ACE-14C7-43B1-9471-EB5AB52016C5}"/>
    <cellStyle name="Normal 8 3 4 7" xfId="3803" xr:uid="{8179F77B-3075-4387-B767-4BCDEE501E45}"/>
    <cellStyle name="Normal 8 3 5" xfId="388" xr:uid="{339EA687-4CE9-4FBA-922C-219F30AE2966}"/>
    <cellStyle name="Normal 8 3 5 2" xfId="793" xr:uid="{1A7D6DFF-3199-4B2B-BF38-0C7401929CE3}"/>
    <cellStyle name="Normal 8 3 5 2 2" xfId="2170" xr:uid="{4468F56C-0C49-46FA-8827-F760A4F16605}"/>
    <cellStyle name="Normal 8 3 5 2 2 2" xfId="2171" xr:uid="{705DC79D-1AB1-4A10-AA2C-5103A70AE237}"/>
    <cellStyle name="Normal 8 3 5 2 3" xfId="2172" xr:uid="{32708586-F9C7-4672-AA9F-00A1AABF0409}"/>
    <cellStyle name="Normal 8 3 5 2 4" xfId="3804" xr:uid="{D2FAC091-A79C-4B82-8E13-346F040B92F3}"/>
    <cellStyle name="Normal 8 3 5 3" xfId="2173" xr:uid="{6593D6D7-9175-47FC-8E50-748E7844C841}"/>
    <cellStyle name="Normal 8 3 5 3 2" xfId="2174" xr:uid="{0E259DB0-4224-44F9-86FB-DFD8D0BCFE0D}"/>
    <cellStyle name="Normal 8 3 5 3 3" xfId="3805" xr:uid="{76021D6C-A336-4E2F-8D82-216A7443D184}"/>
    <cellStyle name="Normal 8 3 5 3 4" xfId="3806" xr:uid="{26ACCAC2-5979-479D-8931-DCD7729EFD74}"/>
    <cellStyle name="Normal 8 3 5 4" xfId="2175" xr:uid="{AAF40CA4-02D0-44D0-B10A-46F63EECCC31}"/>
    <cellStyle name="Normal 8 3 5 5" xfId="3807" xr:uid="{E9936C52-28CC-47FC-99C4-5F99416A94B3}"/>
    <cellStyle name="Normal 8 3 5 6" xfId="3808" xr:uid="{AFF40D0D-D37C-4911-8F6D-39A342275BA2}"/>
    <cellStyle name="Normal 8 3 6" xfId="389" xr:uid="{1355FF67-A228-4A05-ADF0-F2AC7527FB0D}"/>
    <cellStyle name="Normal 8 3 6 2" xfId="2176" xr:uid="{0CBB41D7-A72B-43BD-AD86-214F6430613E}"/>
    <cellStyle name="Normal 8 3 6 2 2" xfId="2177" xr:uid="{0AACCB75-7481-4C8F-95A0-CE2E4E0F6285}"/>
    <cellStyle name="Normal 8 3 6 2 3" xfId="3809" xr:uid="{0B82F037-AFA3-453A-9D5C-99F940A7D669}"/>
    <cellStyle name="Normal 8 3 6 2 4" xfId="3810" xr:uid="{7FAF782F-93DB-4977-AB3D-50EF73C919C3}"/>
    <cellStyle name="Normal 8 3 6 3" xfId="2178" xr:uid="{B8306B82-045D-42EF-AF68-252FE6A9AB31}"/>
    <cellStyle name="Normal 8 3 6 4" xfId="3811" xr:uid="{AE421C2A-A59C-4A9D-BB5E-5C43F8B40495}"/>
    <cellStyle name="Normal 8 3 6 5" xfId="3812" xr:uid="{1D2910DF-257D-4BE6-8262-0B36E5CE2D8A}"/>
    <cellStyle name="Normal 8 3 7" xfId="2179" xr:uid="{1DF7A751-87E1-40A2-9164-8860BB21FFD7}"/>
    <cellStyle name="Normal 8 3 7 2" xfId="2180" xr:uid="{0E72C428-624E-46D2-A1EC-6FAFD4FCFD3E}"/>
    <cellStyle name="Normal 8 3 7 3" xfId="3813" xr:uid="{C2F68EC6-FAD0-4E42-B1CC-436F0F152836}"/>
    <cellStyle name="Normal 8 3 7 4" xfId="3814" xr:uid="{6AEE6E1E-90B3-4D7C-91D7-700D90064639}"/>
    <cellStyle name="Normal 8 3 8" xfId="2181" xr:uid="{C540927C-1243-41E8-9007-36EC3C6F1346}"/>
    <cellStyle name="Normal 8 3 8 2" xfId="3815" xr:uid="{B1F84CC8-42D2-457F-87A3-243CE7B9E9EF}"/>
    <cellStyle name="Normal 8 3 8 3" xfId="3816" xr:uid="{C0D93898-92E6-458C-A0F2-09E20B25CFBC}"/>
    <cellStyle name="Normal 8 3 8 4" xfId="3817" xr:uid="{C6BFE634-C7AB-4E51-850C-2F8976E845FE}"/>
    <cellStyle name="Normal 8 3 9" xfId="3818" xr:uid="{28DEA7DF-2AEA-4969-A74F-D4566AA266DF}"/>
    <cellStyle name="Normal 8 4" xfId="159" xr:uid="{967F9848-C847-4E7C-AF8B-9D092445D22F}"/>
    <cellStyle name="Normal 8 4 10" xfId="3819" xr:uid="{A34B1D9E-2AFF-47F6-BA77-C77B21161B83}"/>
    <cellStyle name="Normal 8 4 11" xfId="3820" xr:uid="{9DD36F71-11B3-443F-B509-94F98051C278}"/>
    <cellStyle name="Normal 8 4 2" xfId="160" xr:uid="{7067361C-29BD-4B1A-87D5-DAC3A0EF5BB7}"/>
    <cellStyle name="Normal 8 4 2 2" xfId="390" xr:uid="{A18F1DA2-F180-4342-92AB-B464903B49F3}"/>
    <cellStyle name="Normal 8 4 2 2 2" xfId="794" xr:uid="{C3330EF7-084A-4C05-BF9D-075C46A2DB95}"/>
    <cellStyle name="Normal 8 4 2 2 2 2" xfId="795" xr:uid="{B85F227D-F1A0-4E0D-A886-DF2E1C18C9B7}"/>
    <cellStyle name="Normal 8 4 2 2 2 2 2" xfId="2182" xr:uid="{E413E21F-D4D5-40D2-A671-AF628CA28F1A}"/>
    <cellStyle name="Normal 8 4 2 2 2 2 3" xfId="3821" xr:uid="{B34ABAF2-8EEF-48B2-BBA1-C826E3BFF005}"/>
    <cellStyle name="Normal 8 4 2 2 2 2 4" xfId="3822" xr:uid="{141CBFC9-44CB-4352-B372-9829C6FB16BB}"/>
    <cellStyle name="Normal 8 4 2 2 2 3" xfId="2183" xr:uid="{47507525-1E08-424A-8C2C-9DCCBD282B0C}"/>
    <cellStyle name="Normal 8 4 2 2 2 3 2" xfId="3823" xr:uid="{B4C632B5-D5D6-46CE-8CD4-DE37DE6794F0}"/>
    <cellStyle name="Normal 8 4 2 2 2 3 3" xfId="3824" xr:uid="{C22AEE43-81D4-4120-8C80-B297CC74AA91}"/>
    <cellStyle name="Normal 8 4 2 2 2 3 4" xfId="3825" xr:uid="{D110A31C-C2C4-45F4-9EF0-0D94D8080E94}"/>
    <cellStyle name="Normal 8 4 2 2 2 4" xfId="3826" xr:uid="{913C0B59-ED10-4A02-8F2C-321EC211C318}"/>
    <cellStyle name="Normal 8 4 2 2 2 5" xfId="3827" xr:uid="{1895C20E-A952-4EA0-870F-5F90E65F9C92}"/>
    <cellStyle name="Normal 8 4 2 2 2 6" xfId="3828" xr:uid="{36680862-D874-4EDF-8B34-6794D9FBF476}"/>
    <cellStyle name="Normal 8 4 2 2 3" xfId="796" xr:uid="{1ABB53CB-3CA6-4999-A9F3-100AB69004F6}"/>
    <cellStyle name="Normal 8 4 2 2 3 2" xfId="2184" xr:uid="{63842B58-E6E6-432D-807D-67392B52795C}"/>
    <cellStyle name="Normal 8 4 2 2 3 2 2" xfId="3829" xr:uid="{4985F753-E4A2-4675-BBA6-AAC3B0723EFF}"/>
    <cellStyle name="Normal 8 4 2 2 3 2 3" xfId="3830" xr:uid="{438A1A10-9CAB-462D-8D31-EAA484090042}"/>
    <cellStyle name="Normal 8 4 2 2 3 2 4" xfId="3831" xr:uid="{A301B617-C03C-4EB0-887D-C089E668424E}"/>
    <cellStyle name="Normal 8 4 2 2 3 3" xfId="3832" xr:uid="{3EF935FD-1F70-48D4-95B5-F517A4B576AB}"/>
    <cellStyle name="Normal 8 4 2 2 3 4" xfId="3833" xr:uid="{3A071EAD-CF7A-423D-BB3F-46CB820A9D6E}"/>
    <cellStyle name="Normal 8 4 2 2 3 5" xfId="3834" xr:uid="{C1B03028-CA39-484B-8CE1-85759E5A00A1}"/>
    <cellStyle name="Normal 8 4 2 2 4" xfId="2185" xr:uid="{5C367D0B-2822-4E28-91BF-189BB28C0A0F}"/>
    <cellStyle name="Normal 8 4 2 2 4 2" xfId="3835" xr:uid="{BD82AC93-09FB-4881-8337-0F777B96B3A3}"/>
    <cellStyle name="Normal 8 4 2 2 4 3" xfId="3836" xr:uid="{82D12096-854A-42EE-8513-030B17EC7F5F}"/>
    <cellStyle name="Normal 8 4 2 2 4 4" xfId="3837" xr:uid="{FC17AE60-A73B-42BD-8819-19D2BD50489A}"/>
    <cellStyle name="Normal 8 4 2 2 5" xfId="3838" xr:uid="{9C313C6A-B899-4AC9-942E-1E88D2264A3F}"/>
    <cellStyle name="Normal 8 4 2 2 5 2" xfId="3839" xr:uid="{4D92EB34-48FC-430E-AC71-4195D3F301FE}"/>
    <cellStyle name="Normal 8 4 2 2 5 3" xfId="3840" xr:uid="{0A43C03C-F6B6-4639-A5DA-FF77E4C68C95}"/>
    <cellStyle name="Normal 8 4 2 2 5 4" xfId="3841" xr:uid="{0574E19B-D559-42C8-B2C6-7B7C6D5770EE}"/>
    <cellStyle name="Normal 8 4 2 2 6" xfId="3842" xr:uid="{501929AC-F686-43C6-8C8B-8C0506AB52C6}"/>
    <cellStyle name="Normal 8 4 2 2 7" xfId="3843" xr:uid="{9B817587-C0AB-4301-A361-5A6BFB0D2DE8}"/>
    <cellStyle name="Normal 8 4 2 2 8" xfId="3844" xr:uid="{AF1D400C-8F3A-4C26-B5F5-B7402231DF6D}"/>
    <cellStyle name="Normal 8 4 2 3" xfId="797" xr:uid="{8E4BD91A-1ACF-4659-B114-A6578E36F035}"/>
    <cellStyle name="Normal 8 4 2 3 2" xfId="798" xr:uid="{B74C6731-69EB-4898-B873-0D0A222631BE}"/>
    <cellStyle name="Normal 8 4 2 3 2 2" xfId="799" xr:uid="{8E943F5C-B2AA-4CDA-814A-959D90A4D3CA}"/>
    <cellStyle name="Normal 8 4 2 3 2 3" xfId="3845" xr:uid="{32223F9D-46A7-49EE-8CC3-4A74BFDD1C11}"/>
    <cellStyle name="Normal 8 4 2 3 2 4" xfId="3846" xr:uid="{FB2A1776-7A28-46D0-BD20-561B0F842C01}"/>
    <cellStyle name="Normal 8 4 2 3 3" xfId="800" xr:uid="{9A993634-CBA6-46BE-8297-C836BC76D4A1}"/>
    <cellStyle name="Normal 8 4 2 3 3 2" xfId="3847" xr:uid="{86F66A66-7CA2-444F-AE8F-7429545D9797}"/>
    <cellStyle name="Normal 8 4 2 3 3 3" xfId="3848" xr:uid="{5A7DE7CA-1C34-43C4-A7F3-5C7EFAADC92D}"/>
    <cellStyle name="Normal 8 4 2 3 3 4" xfId="3849" xr:uid="{325C8CB9-03F1-45A6-ADC7-ADAAC89D7ED6}"/>
    <cellStyle name="Normal 8 4 2 3 4" xfId="3850" xr:uid="{0CA84CA3-310D-449A-A1BE-152504173001}"/>
    <cellStyle name="Normal 8 4 2 3 5" xfId="3851" xr:uid="{1E5FA605-9D44-437D-BB24-5128CDE268F4}"/>
    <cellStyle name="Normal 8 4 2 3 6" xfId="3852" xr:uid="{F66E0CA0-B88B-48CC-8E96-3C6BB0047638}"/>
    <cellStyle name="Normal 8 4 2 4" xfId="801" xr:uid="{A5BFD490-0B74-46E1-8C67-0645E0CECB71}"/>
    <cellStyle name="Normal 8 4 2 4 2" xfId="802" xr:uid="{9AFA4623-6DCF-423F-B3C3-DC8179F7C70F}"/>
    <cellStyle name="Normal 8 4 2 4 2 2" xfId="3853" xr:uid="{36895CED-7628-40CC-8DBF-4648EACC3B39}"/>
    <cellStyle name="Normal 8 4 2 4 2 3" xfId="3854" xr:uid="{D0866438-D95F-4497-9F11-59F93D6D52A3}"/>
    <cellStyle name="Normal 8 4 2 4 2 4" xfId="3855" xr:uid="{8A78B790-EE9E-4692-9590-8972130EA25E}"/>
    <cellStyle name="Normal 8 4 2 4 3" xfId="3856" xr:uid="{5CE2A662-A767-4AC6-AD92-026CECF5B355}"/>
    <cellStyle name="Normal 8 4 2 4 4" xfId="3857" xr:uid="{19A4F7EB-3ACE-4A0D-B067-612A792DF592}"/>
    <cellStyle name="Normal 8 4 2 4 5" xfId="3858" xr:uid="{3039C617-FFD0-4478-B068-ABA62AED8454}"/>
    <cellStyle name="Normal 8 4 2 5" xfId="803" xr:uid="{1E93E115-E423-4CF3-A35D-669D27C21E18}"/>
    <cellStyle name="Normal 8 4 2 5 2" xfId="3859" xr:uid="{1931E226-9829-4F29-9DC8-8A6DFC0C0EE5}"/>
    <cellStyle name="Normal 8 4 2 5 3" xfId="3860" xr:uid="{809A12C1-3519-41E0-BB1B-07439D46644A}"/>
    <cellStyle name="Normal 8 4 2 5 4" xfId="3861" xr:uid="{A676329F-D875-4DF0-9B70-60B1196746DC}"/>
    <cellStyle name="Normal 8 4 2 6" xfId="3862" xr:uid="{7B8792CC-B2F9-484E-AF85-4112C59A20ED}"/>
    <cellStyle name="Normal 8 4 2 6 2" xfId="3863" xr:uid="{ABCC9469-5281-42BB-A7E6-C7C46BC12E6B}"/>
    <cellStyle name="Normal 8 4 2 6 3" xfId="3864" xr:uid="{A2F32EE4-DFEA-4477-BEB2-6B25906C2A76}"/>
    <cellStyle name="Normal 8 4 2 6 4" xfId="3865" xr:uid="{26279349-FB6A-453A-B6DF-4CBC528A2CBB}"/>
    <cellStyle name="Normal 8 4 2 7" xfId="3866" xr:uid="{34452D3C-AC0B-4548-AC8B-27C5FCBE5856}"/>
    <cellStyle name="Normal 8 4 2 8" xfId="3867" xr:uid="{97B15352-53E9-4602-9E4D-E21C0DD5C96D}"/>
    <cellStyle name="Normal 8 4 2 9" xfId="3868" xr:uid="{B92BD237-808A-43E0-A840-0DC109B11947}"/>
    <cellStyle name="Normal 8 4 3" xfId="391" xr:uid="{4C8813F9-6003-4969-ABEC-084835C9099A}"/>
    <cellStyle name="Normal 8 4 3 2" xfId="804" xr:uid="{272AEB7E-0221-4EC2-9BEA-E26F4034BD9F}"/>
    <cellStyle name="Normal 8 4 3 2 2" xfId="805" xr:uid="{49764058-626E-4D1E-9177-B48DE1371791}"/>
    <cellStyle name="Normal 8 4 3 2 2 2" xfId="2186" xr:uid="{D76EEBE4-2DCA-422A-9258-4A4CD4D3E592}"/>
    <cellStyle name="Normal 8 4 3 2 2 2 2" xfId="2187" xr:uid="{7A1EBB14-2C8C-479F-ADC8-573BB8C564D1}"/>
    <cellStyle name="Normal 8 4 3 2 2 3" xfId="2188" xr:uid="{E630B8CC-22F6-4D47-8D1A-DDC35F532620}"/>
    <cellStyle name="Normal 8 4 3 2 2 4" xfId="3869" xr:uid="{EEF2AFD5-F2C9-439B-9856-A55773248FC5}"/>
    <cellStyle name="Normal 8 4 3 2 3" xfId="2189" xr:uid="{9DDCC048-75FE-4ECB-8D51-D2D2D954ED1D}"/>
    <cellStyle name="Normal 8 4 3 2 3 2" xfId="2190" xr:uid="{5170A121-B21C-4EE4-B26D-E3CEC21B4120}"/>
    <cellStyle name="Normal 8 4 3 2 3 3" xfId="3870" xr:uid="{1B321111-B76E-4415-9659-24466A56C899}"/>
    <cellStyle name="Normal 8 4 3 2 3 4" xfId="3871" xr:uid="{0E44177E-1C30-43DC-B54E-3248FE45E99C}"/>
    <cellStyle name="Normal 8 4 3 2 4" xfId="2191" xr:uid="{06A1A6C2-C6C5-464C-BD53-F51B7804F399}"/>
    <cellStyle name="Normal 8 4 3 2 5" xfId="3872" xr:uid="{F7115303-3911-4DFE-B97D-C7681AEEE58C}"/>
    <cellStyle name="Normal 8 4 3 2 6" xfId="3873" xr:uid="{87F857D5-B99F-4E42-ADBA-9561785B069E}"/>
    <cellStyle name="Normal 8 4 3 3" xfId="806" xr:uid="{47EE7D5E-A900-4E58-96BA-708F0091CE51}"/>
    <cellStyle name="Normal 8 4 3 3 2" xfId="2192" xr:uid="{13F9A6F7-5D22-4638-B0FD-1DD4F36FDE99}"/>
    <cellStyle name="Normal 8 4 3 3 2 2" xfId="2193" xr:uid="{99E0E1ED-9C74-4C1A-9425-21B09BC53D43}"/>
    <cellStyle name="Normal 8 4 3 3 2 3" xfId="3874" xr:uid="{D7723C70-314C-4985-909C-8E420FECDD0C}"/>
    <cellStyle name="Normal 8 4 3 3 2 4" xfId="3875" xr:uid="{1154A70D-A654-4008-A852-90A74C379C46}"/>
    <cellStyle name="Normal 8 4 3 3 3" xfId="2194" xr:uid="{CB4F4BE1-2994-4902-8DD5-BB12C01EC89B}"/>
    <cellStyle name="Normal 8 4 3 3 4" xfId="3876" xr:uid="{729B3E05-FDCF-4266-83E3-ABF9B0693BDE}"/>
    <cellStyle name="Normal 8 4 3 3 5" xfId="3877" xr:uid="{D8E88505-BC81-4191-A768-3A5620EE8629}"/>
    <cellStyle name="Normal 8 4 3 4" xfId="2195" xr:uid="{523F343F-BB5A-40D4-91E3-5F93929CB186}"/>
    <cellStyle name="Normal 8 4 3 4 2" xfId="2196" xr:uid="{31336AA4-E744-4E64-8E19-684869460FAD}"/>
    <cellStyle name="Normal 8 4 3 4 3" xfId="3878" xr:uid="{E5068CCA-D29D-46E0-8196-EED08F1B99C1}"/>
    <cellStyle name="Normal 8 4 3 4 4" xfId="3879" xr:uid="{DB9476D0-6210-4417-8552-DA06A97F7338}"/>
    <cellStyle name="Normal 8 4 3 5" xfId="2197" xr:uid="{CF0AB43E-84B9-4332-977C-4858F0BD14F9}"/>
    <cellStyle name="Normal 8 4 3 5 2" xfId="3880" xr:uid="{C18A8AD3-10A7-4381-87C2-2D423C5D19D4}"/>
    <cellStyle name="Normal 8 4 3 5 3" xfId="3881" xr:uid="{E6398159-F28F-4415-89AC-AE5D3EE25C03}"/>
    <cellStyle name="Normal 8 4 3 5 4" xfId="3882" xr:uid="{6FCA9EA3-07F8-4EA1-B0C8-C9B829E91A82}"/>
    <cellStyle name="Normal 8 4 3 6" xfId="3883" xr:uid="{9FFA6472-7803-4F39-A6A3-7BC1187C9381}"/>
    <cellStyle name="Normal 8 4 3 7" xfId="3884" xr:uid="{9FF2F354-2214-4B5B-9DAE-2113FD665E57}"/>
    <cellStyle name="Normal 8 4 3 8" xfId="3885" xr:uid="{EB3A8666-7225-41FF-8048-F8DDCA3D776F}"/>
    <cellStyle name="Normal 8 4 4" xfId="392" xr:uid="{5CDD4DE5-159D-4068-868F-DE75F54EB5A0}"/>
    <cellStyle name="Normal 8 4 4 2" xfId="807" xr:uid="{5D06DFEF-4EF0-4596-8272-5844C9AFC3CE}"/>
    <cellStyle name="Normal 8 4 4 2 2" xfId="808" xr:uid="{62A225C8-ECA7-4A85-9DB4-8B5765CDB44C}"/>
    <cellStyle name="Normal 8 4 4 2 2 2" xfId="2198" xr:uid="{99432BC0-2DD1-4A7C-8822-2E232C16EAD8}"/>
    <cellStyle name="Normal 8 4 4 2 2 3" xfId="3886" xr:uid="{2C3FCC92-1BE9-4C9E-AF49-3DC374B9E883}"/>
    <cellStyle name="Normal 8 4 4 2 2 4" xfId="3887" xr:uid="{F837F199-DA44-48D4-AC95-EF6954DB72B2}"/>
    <cellStyle name="Normal 8 4 4 2 3" xfId="2199" xr:uid="{4647278C-57BF-4862-80ED-5726A297ABDB}"/>
    <cellStyle name="Normal 8 4 4 2 4" xfId="3888" xr:uid="{375C43B4-F809-4AD6-9127-CE497A27E48D}"/>
    <cellStyle name="Normal 8 4 4 2 5" xfId="3889" xr:uid="{A511E8D2-10B3-4555-BAE0-639D66D99B00}"/>
    <cellStyle name="Normal 8 4 4 3" xfId="809" xr:uid="{E8BCCE0B-0954-4D91-90C4-E087EE44E229}"/>
    <cellStyle name="Normal 8 4 4 3 2" xfId="2200" xr:uid="{B6D6E336-97C7-457B-9A2F-A6595603EA6B}"/>
    <cellStyle name="Normal 8 4 4 3 3" xfId="3890" xr:uid="{AED65AB8-064D-48BA-B1AB-784A6A9B06BF}"/>
    <cellStyle name="Normal 8 4 4 3 4" xfId="3891" xr:uid="{95ECE2EC-AAF0-4F4E-8060-44674BC37B80}"/>
    <cellStyle name="Normal 8 4 4 4" xfId="2201" xr:uid="{09161C7E-1831-4478-BD5B-2D47C6501C73}"/>
    <cellStyle name="Normal 8 4 4 4 2" xfId="3892" xr:uid="{853F5287-7EE5-4774-AD82-3AD3B59E0762}"/>
    <cellStyle name="Normal 8 4 4 4 3" xfId="3893" xr:uid="{637F258B-9172-4A8D-904B-9E58C21BEC5C}"/>
    <cellStyle name="Normal 8 4 4 4 4" xfId="3894" xr:uid="{E7A5B8C3-585B-412D-B5E9-A922D772823A}"/>
    <cellStyle name="Normal 8 4 4 5" xfId="3895" xr:uid="{E6967633-EA96-494E-AB25-4D5CD29F0DD6}"/>
    <cellStyle name="Normal 8 4 4 6" xfId="3896" xr:uid="{C0CFD134-8133-424C-ABDA-8F2F2F6482C0}"/>
    <cellStyle name="Normal 8 4 4 7" xfId="3897" xr:uid="{32C2EC92-56D0-461C-A1E0-6F7BE58477ED}"/>
    <cellStyle name="Normal 8 4 5" xfId="393" xr:uid="{C7CA9F1E-E749-4861-B161-F3D62D6E6F17}"/>
    <cellStyle name="Normal 8 4 5 2" xfId="810" xr:uid="{7C73C372-BDE7-4E60-B9BA-1B229D23A43D}"/>
    <cellStyle name="Normal 8 4 5 2 2" xfId="2202" xr:uid="{241A52ED-7E06-4D10-9940-83D57AB9F2A7}"/>
    <cellStyle name="Normal 8 4 5 2 3" xfId="3898" xr:uid="{C4277754-8B2E-495F-BC14-B2009F771F38}"/>
    <cellStyle name="Normal 8 4 5 2 4" xfId="3899" xr:uid="{B235B73C-49AE-4F71-8CB3-7112322F1884}"/>
    <cellStyle name="Normal 8 4 5 3" xfId="2203" xr:uid="{3FB4ABDA-2135-4F0C-90DE-F1CBF7E3455C}"/>
    <cellStyle name="Normal 8 4 5 3 2" xfId="3900" xr:uid="{9996A07D-6A5A-4531-8EA9-7806073BEAEB}"/>
    <cellStyle name="Normal 8 4 5 3 3" xfId="3901" xr:uid="{AF8F2E2C-44F3-43A2-BD7A-FA7CA730D30B}"/>
    <cellStyle name="Normal 8 4 5 3 4" xfId="3902" xr:uid="{E51EF9C3-0BFF-43B3-8D18-EE386113C944}"/>
    <cellStyle name="Normal 8 4 5 4" xfId="3903" xr:uid="{B155DA15-7AB3-49B1-9FD8-643738C20B59}"/>
    <cellStyle name="Normal 8 4 5 5" xfId="3904" xr:uid="{9D8303D8-C6A5-4FC8-B259-23B2DAFD1C7F}"/>
    <cellStyle name="Normal 8 4 5 6" xfId="3905" xr:uid="{976C4930-3FA0-4CE3-AD35-B4DB26FFFC46}"/>
    <cellStyle name="Normal 8 4 6" xfId="811" xr:uid="{469F0F18-7C21-4699-9488-BF860ADFAA01}"/>
    <cellStyle name="Normal 8 4 6 2" xfId="2204" xr:uid="{76EBB6C6-A74C-4400-A35B-6A7396C63AE7}"/>
    <cellStyle name="Normal 8 4 6 2 2" xfId="3906" xr:uid="{CF8DC5AD-4860-40B0-A193-4843F791018A}"/>
    <cellStyle name="Normal 8 4 6 2 3" xfId="3907" xr:uid="{E8389FC8-C653-4D4A-9532-3ECCA06C421A}"/>
    <cellStyle name="Normal 8 4 6 2 4" xfId="3908" xr:uid="{F649B784-9BF2-40ED-BF0C-02EECECBCA8A}"/>
    <cellStyle name="Normal 8 4 6 3" xfId="3909" xr:uid="{FAFC99A3-FC66-4705-BCF9-5D3D4A67B60F}"/>
    <cellStyle name="Normal 8 4 6 4" xfId="3910" xr:uid="{9274597E-0BE9-4125-B14E-72628AAE30E2}"/>
    <cellStyle name="Normal 8 4 6 5" xfId="3911" xr:uid="{20479F79-B35F-4C20-9DBD-CD933F7A08C0}"/>
    <cellStyle name="Normal 8 4 7" xfId="2205" xr:uid="{807BD2D4-0EF0-48E5-9078-FECF55695EFA}"/>
    <cellStyle name="Normal 8 4 7 2" xfId="3912" xr:uid="{545FC489-62CE-471A-AE5A-31EB1533ACC9}"/>
    <cellStyle name="Normal 8 4 7 3" xfId="3913" xr:uid="{F7087A8C-FCC2-46E0-B7F1-F063A8F3B513}"/>
    <cellStyle name="Normal 8 4 7 4" xfId="3914" xr:uid="{6D6328B2-6F6D-47C2-A720-8705B135C75F}"/>
    <cellStyle name="Normal 8 4 8" xfId="3915" xr:uid="{F867D734-6550-4DEB-8B74-5F273A1F1AF7}"/>
    <cellStyle name="Normal 8 4 8 2" xfId="3916" xr:uid="{996E4A1F-24E7-45B9-8022-16862F131944}"/>
    <cellStyle name="Normal 8 4 8 3" xfId="3917" xr:uid="{58FA721E-2F00-4353-8575-6F1FC8E01540}"/>
    <cellStyle name="Normal 8 4 8 4" xfId="3918" xr:uid="{EAC99B8E-44EA-4BEB-8B9D-3684F1B3D8F8}"/>
    <cellStyle name="Normal 8 4 9" xfId="3919" xr:uid="{87E83329-9734-4563-83DE-366B1326DF49}"/>
    <cellStyle name="Normal 8 5" xfId="161" xr:uid="{BE49DCF6-01D5-4AF1-8EFA-1FDD0B9763D9}"/>
    <cellStyle name="Normal 8 5 2" xfId="162" xr:uid="{385FC168-847B-417C-8235-E5426641BC4E}"/>
    <cellStyle name="Normal 8 5 2 2" xfId="394" xr:uid="{A229E84A-4E1C-4435-B1C2-E19B93BD4195}"/>
    <cellStyle name="Normal 8 5 2 2 2" xfId="812" xr:uid="{D4E00553-2333-4E38-B3AE-5E916AD62E86}"/>
    <cellStyle name="Normal 8 5 2 2 2 2" xfId="2206" xr:uid="{01B963DC-3FB1-409F-8F91-3A9D3A607FD0}"/>
    <cellStyle name="Normal 8 5 2 2 2 3" xfId="3920" xr:uid="{E1E60322-C7D4-4616-B2E6-90B743031A7A}"/>
    <cellStyle name="Normal 8 5 2 2 2 4" xfId="3921" xr:uid="{ACCD8B52-67CD-4AF2-A948-4AF72202F409}"/>
    <cellStyle name="Normal 8 5 2 2 3" xfId="2207" xr:uid="{A4CC106C-D348-4EB6-99D9-94C5A3EF4EE2}"/>
    <cellStyle name="Normal 8 5 2 2 3 2" xfId="3922" xr:uid="{59DBAB7F-12B0-466D-8D44-56877C51BA5B}"/>
    <cellStyle name="Normal 8 5 2 2 3 3" xfId="3923" xr:uid="{DA5BCDA2-21DA-4D2D-BB02-A2F0F4D5C628}"/>
    <cellStyle name="Normal 8 5 2 2 3 4" xfId="3924" xr:uid="{05E9AC0A-9BD4-455C-AB20-9759CEE168DD}"/>
    <cellStyle name="Normal 8 5 2 2 4" xfId="3925" xr:uid="{EC2BFDF9-D34D-4795-A4F9-F9A5D58B767D}"/>
    <cellStyle name="Normal 8 5 2 2 5" xfId="3926" xr:uid="{0CDF2F94-DD76-4EC1-984B-51B47FE258CE}"/>
    <cellStyle name="Normal 8 5 2 2 6" xfId="3927" xr:uid="{FE3E8BED-2550-4748-BD39-87FAFC3F9312}"/>
    <cellStyle name="Normal 8 5 2 3" xfId="813" xr:uid="{55168025-276A-4F15-A0C4-EC1680748F31}"/>
    <cellStyle name="Normal 8 5 2 3 2" xfId="2208" xr:uid="{42E63210-6BC2-46A9-8DCA-1A2B8E124F0F}"/>
    <cellStyle name="Normal 8 5 2 3 2 2" xfId="3928" xr:uid="{840F42F8-E6B5-494A-9683-24F5ACE7C08D}"/>
    <cellStyle name="Normal 8 5 2 3 2 3" xfId="3929" xr:uid="{B62FDDC3-92A0-4CD0-88AE-AAA71AA2383B}"/>
    <cellStyle name="Normal 8 5 2 3 2 4" xfId="3930" xr:uid="{C15FD79D-1AA1-4C5D-86B3-857EF2025298}"/>
    <cellStyle name="Normal 8 5 2 3 3" xfId="3931" xr:uid="{FD7A244B-226E-4E10-8189-38D2995EC27C}"/>
    <cellStyle name="Normal 8 5 2 3 4" xfId="3932" xr:uid="{9DF2A0CA-625D-4DAA-A209-F3D05C5F6431}"/>
    <cellStyle name="Normal 8 5 2 3 5" xfId="3933" xr:uid="{26977C4A-4958-4504-820E-8B8A8E42CD84}"/>
    <cellStyle name="Normal 8 5 2 4" xfId="2209" xr:uid="{B786C7E2-8B6B-4007-B961-CE1B873E5E99}"/>
    <cellStyle name="Normal 8 5 2 4 2" xfId="3934" xr:uid="{D868840C-98F1-4B51-A63B-1CACAC8CF72F}"/>
    <cellStyle name="Normal 8 5 2 4 3" xfId="3935" xr:uid="{F3774661-2D72-41E0-A26C-63C5641E676F}"/>
    <cellStyle name="Normal 8 5 2 4 4" xfId="3936" xr:uid="{01F1675C-881F-47F1-9837-6641B16163C9}"/>
    <cellStyle name="Normal 8 5 2 5" xfId="3937" xr:uid="{0D80169A-8778-40EE-ABEC-E734BB0669FE}"/>
    <cellStyle name="Normal 8 5 2 5 2" xfId="3938" xr:uid="{A6EA8BCD-A5A8-4FD2-9E72-9848AABF257D}"/>
    <cellStyle name="Normal 8 5 2 5 3" xfId="3939" xr:uid="{A8B735A5-3C44-402A-A283-B125C77D8306}"/>
    <cellStyle name="Normal 8 5 2 5 4" xfId="3940" xr:uid="{879F29C9-52B7-4456-802F-DC53969D1463}"/>
    <cellStyle name="Normal 8 5 2 6" xfId="3941" xr:uid="{B4438A60-8873-4E80-9ECD-8561ABACF284}"/>
    <cellStyle name="Normal 8 5 2 7" xfId="3942" xr:uid="{7C05C8DC-F65C-46B2-8A10-50C4FBB8BB15}"/>
    <cellStyle name="Normal 8 5 2 8" xfId="3943" xr:uid="{60E2DC3C-6F2E-41F4-8ABF-AF1BFF1F3155}"/>
    <cellStyle name="Normal 8 5 3" xfId="395" xr:uid="{F6DF114B-2EED-4E48-82E2-32FADC0C687D}"/>
    <cellStyle name="Normal 8 5 3 2" xfId="814" xr:uid="{E308CA70-B5A9-418F-993E-A1E445B5230F}"/>
    <cellStyle name="Normal 8 5 3 2 2" xfId="815" xr:uid="{831B7FED-FC1A-49D3-BE25-1F418ADB7F30}"/>
    <cellStyle name="Normal 8 5 3 2 3" xfId="3944" xr:uid="{E8650C28-0FEE-4291-ACEB-977D66798E2C}"/>
    <cellStyle name="Normal 8 5 3 2 4" xfId="3945" xr:uid="{0C9F25A6-37AB-441B-AE38-5662ED680EE6}"/>
    <cellStyle name="Normal 8 5 3 3" xfId="816" xr:uid="{59214F59-E291-4F67-B841-3D906E65B904}"/>
    <cellStyle name="Normal 8 5 3 3 2" xfId="3946" xr:uid="{1A0FD106-63CB-46B7-848E-66250CFE9ED8}"/>
    <cellStyle name="Normal 8 5 3 3 3" xfId="3947" xr:uid="{4C534644-4E0E-44BD-9657-647EBC26E4DB}"/>
    <cellStyle name="Normal 8 5 3 3 4" xfId="3948" xr:uid="{856BA356-3C4E-4308-A1CC-97F056F0C2B6}"/>
    <cellStyle name="Normal 8 5 3 4" xfId="3949" xr:uid="{969A7113-42AA-4716-9A46-6CF40D162217}"/>
    <cellStyle name="Normal 8 5 3 5" xfId="3950" xr:uid="{30AB0786-DE2C-405A-B35B-9C78849CD1A3}"/>
    <cellStyle name="Normal 8 5 3 6" xfId="3951" xr:uid="{E8457450-164A-4739-8C56-5DC3C53B39A4}"/>
    <cellStyle name="Normal 8 5 4" xfId="396" xr:uid="{6F339309-58B3-4FE3-A280-E32383EC9A20}"/>
    <cellStyle name="Normal 8 5 4 2" xfId="817" xr:uid="{18925EBB-0D45-436F-815E-05728918BC73}"/>
    <cellStyle name="Normal 8 5 4 2 2" xfId="3952" xr:uid="{5CD9593A-B8F5-4DB8-BFA4-8C431F541A0C}"/>
    <cellStyle name="Normal 8 5 4 2 3" xfId="3953" xr:uid="{C262808F-1437-4843-886B-8A9978F1FDE0}"/>
    <cellStyle name="Normal 8 5 4 2 4" xfId="3954" xr:uid="{95360017-190F-4DE7-85D0-870E8CD8EDB9}"/>
    <cellStyle name="Normal 8 5 4 3" xfId="3955" xr:uid="{901EEF16-7D83-48DE-9B6A-00AA78D4DA17}"/>
    <cellStyle name="Normal 8 5 4 4" xfId="3956" xr:uid="{7CB8B4E9-F1E1-4969-98B5-7C2E0DB6C9E6}"/>
    <cellStyle name="Normal 8 5 4 5" xfId="3957" xr:uid="{D0527069-623D-4BA7-8A76-45C7878CF56E}"/>
    <cellStyle name="Normal 8 5 5" xfId="818" xr:uid="{54F4A158-A9F6-4BD2-A2B4-84E17DFF2177}"/>
    <cellStyle name="Normal 8 5 5 2" xfId="3958" xr:uid="{96C96E03-3928-4ED4-B15D-654452E37CDF}"/>
    <cellStyle name="Normal 8 5 5 3" xfId="3959" xr:uid="{3A3FF534-326D-44E0-9336-35094B3E6C47}"/>
    <cellStyle name="Normal 8 5 5 4" xfId="3960" xr:uid="{65BAAAE1-1213-458E-A564-16CFAF738936}"/>
    <cellStyle name="Normal 8 5 6" xfId="3961" xr:uid="{239145B4-DC87-4202-89DA-5062F22657DA}"/>
    <cellStyle name="Normal 8 5 6 2" xfId="3962" xr:uid="{B9C813AB-107D-40CE-A9C4-35C2D6C531CE}"/>
    <cellStyle name="Normal 8 5 6 3" xfId="3963" xr:uid="{49996349-9D77-40D0-8714-B264D9C222F9}"/>
    <cellStyle name="Normal 8 5 6 4" xfId="3964" xr:uid="{4977878E-11C3-480F-9AE5-7F980F78A308}"/>
    <cellStyle name="Normal 8 5 7" xfId="3965" xr:uid="{941B3C99-4AC7-42AC-8B0E-C4B5219758D6}"/>
    <cellStyle name="Normal 8 5 8" xfId="3966" xr:uid="{EB76FF2D-3DFC-4C46-AC8A-A18608C43B1C}"/>
    <cellStyle name="Normal 8 5 9" xfId="3967" xr:uid="{4268F158-1C83-4228-9ADC-A8BFE9BC1FA8}"/>
    <cellStyle name="Normal 8 6" xfId="163" xr:uid="{A89CEAA5-AB3B-4450-A688-398F32DC8A35}"/>
    <cellStyle name="Normal 8 6 2" xfId="397" xr:uid="{0399DF4E-5871-490A-BA9E-962E5314C40C}"/>
    <cellStyle name="Normal 8 6 2 2" xfId="819" xr:uid="{62314B47-952A-4D00-80F8-FC0111402987}"/>
    <cellStyle name="Normal 8 6 2 2 2" xfId="2210" xr:uid="{85E1C154-0A84-489A-A2C3-6F458299477C}"/>
    <cellStyle name="Normal 8 6 2 2 2 2" xfId="2211" xr:uid="{2AF240AE-A52B-4303-9515-A5381C0B1002}"/>
    <cellStyle name="Normal 8 6 2 2 3" xfId="2212" xr:uid="{58ACB44A-0C5F-4670-B890-2F1EF2275D85}"/>
    <cellStyle name="Normal 8 6 2 2 4" xfId="3968" xr:uid="{0D3A4455-ECCA-487E-BDC6-329CAEE101E9}"/>
    <cellStyle name="Normal 8 6 2 3" xfId="2213" xr:uid="{C666D328-84E6-41D5-ABBE-E5B916B1B041}"/>
    <cellStyle name="Normal 8 6 2 3 2" xfId="2214" xr:uid="{B93B1CD6-FD4A-43B7-AA85-3E5DD9342BFF}"/>
    <cellStyle name="Normal 8 6 2 3 3" xfId="3969" xr:uid="{C52E6F5D-180E-41F4-9E6D-4BD7EBB376EC}"/>
    <cellStyle name="Normal 8 6 2 3 4" xfId="3970" xr:uid="{1689E059-2ECA-4B61-ADE1-323B0F3B968B}"/>
    <cellStyle name="Normal 8 6 2 4" xfId="2215" xr:uid="{D4A681B9-FB0C-4AEF-BDC6-051F24129C94}"/>
    <cellStyle name="Normal 8 6 2 5" xfId="3971" xr:uid="{FF91465A-5470-480F-B2C9-BE5FE650CB2A}"/>
    <cellStyle name="Normal 8 6 2 6" xfId="3972" xr:uid="{6FB7D4CF-0A72-4137-BC1A-A8F4A5E49A17}"/>
    <cellStyle name="Normal 8 6 3" xfId="820" xr:uid="{7F9B0AB0-CA42-4796-B1DA-89C2E988E3C7}"/>
    <cellStyle name="Normal 8 6 3 2" xfId="2216" xr:uid="{6B6E005B-E128-47D9-A771-CF2AB59389FF}"/>
    <cellStyle name="Normal 8 6 3 2 2" xfId="2217" xr:uid="{820B45CC-6C90-42C3-A467-71D20009E294}"/>
    <cellStyle name="Normal 8 6 3 2 3" xfId="3973" xr:uid="{07C88D4B-0B7C-4D92-AA48-4BC5AEB2D758}"/>
    <cellStyle name="Normal 8 6 3 2 4" xfId="3974" xr:uid="{BF829728-1A8C-48D6-A433-140F248561D7}"/>
    <cellStyle name="Normal 8 6 3 3" xfId="2218" xr:uid="{907DC187-9F2F-4F16-B4EC-BA81D2787825}"/>
    <cellStyle name="Normal 8 6 3 4" xfId="3975" xr:uid="{298C916F-A1F2-4333-995D-64C4B3AE7815}"/>
    <cellStyle name="Normal 8 6 3 5" xfId="3976" xr:uid="{347A2AED-136A-4BB2-AC19-CD012F3C60A9}"/>
    <cellStyle name="Normal 8 6 4" xfId="2219" xr:uid="{A794CD0D-4CB6-4C6B-8DEA-C4141C46C6A6}"/>
    <cellStyle name="Normal 8 6 4 2" xfId="2220" xr:uid="{86E72B47-AD10-4205-8FD1-E2C0DFE678EE}"/>
    <cellStyle name="Normal 8 6 4 3" xfId="3977" xr:uid="{E558D917-3E09-412A-AFD9-A60DEA38DA8A}"/>
    <cellStyle name="Normal 8 6 4 4" xfId="3978" xr:uid="{A9931EA7-F99D-43DF-93EB-359B37497337}"/>
    <cellStyle name="Normal 8 6 5" xfId="2221" xr:uid="{E866FA01-7A64-4AF4-A442-A13AD364F380}"/>
    <cellStyle name="Normal 8 6 5 2" xfId="3979" xr:uid="{C6026B45-5652-473C-A3E7-40EF3CFF1A41}"/>
    <cellStyle name="Normal 8 6 5 3" xfId="3980" xr:uid="{F211FB21-91DD-464C-B097-CAA53B33A3BF}"/>
    <cellStyle name="Normal 8 6 5 4" xfId="3981" xr:uid="{60115F9E-33B5-48F1-B34E-9545AA708E4D}"/>
    <cellStyle name="Normal 8 6 6" xfId="3982" xr:uid="{C80E9AE4-1795-44DF-B861-A68DA0FD7DC4}"/>
    <cellStyle name="Normal 8 6 7" xfId="3983" xr:uid="{DA1E83A1-FF02-4ABD-A471-D043D1DA0FDD}"/>
    <cellStyle name="Normal 8 6 8" xfId="3984" xr:uid="{4367BB04-1B0D-4133-A170-F9B062DE8CEE}"/>
    <cellStyle name="Normal 8 7" xfId="398" xr:uid="{A9FD1737-2965-4F2F-82AD-CB42E7BE4E6F}"/>
    <cellStyle name="Normal 8 7 2" xfId="821" xr:uid="{C3DEC8A6-4A30-4B7D-AC25-0C47ADB63D0F}"/>
    <cellStyle name="Normal 8 7 2 2" xfId="822" xr:uid="{F66554C4-B8B2-4E0E-8E0E-164142EADE86}"/>
    <cellStyle name="Normal 8 7 2 2 2" xfId="2222" xr:uid="{71CF9B42-3171-4204-85A5-3DC4B176CEF4}"/>
    <cellStyle name="Normal 8 7 2 2 3" xfId="3985" xr:uid="{09788FD3-9786-47A0-B705-A5BDB40F9A50}"/>
    <cellStyle name="Normal 8 7 2 2 4" xfId="3986" xr:uid="{C920D6FB-A03F-4210-B9DD-15F0DC262015}"/>
    <cellStyle name="Normal 8 7 2 3" xfId="2223" xr:uid="{99B9A4B1-9558-4A31-A7F0-B55765AAAF80}"/>
    <cellStyle name="Normal 8 7 2 4" xfId="3987" xr:uid="{601FDC43-3CC7-4B84-B339-86813D928D5F}"/>
    <cellStyle name="Normal 8 7 2 5" xfId="3988" xr:uid="{3FDC3731-0CBE-49CE-9CCE-0DFB8ECB38D2}"/>
    <cellStyle name="Normal 8 7 3" xfId="823" xr:uid="{16E22349-2D48-4BF9-A24E-F15440F392D5}"/>
    <cellStyle name="Normal 8 7 3 2" xfId="2224" xr:uid="{4A16F514-573F-452A-BC2D-DE3962AC8759}"/>
    <cellStyle name="Normal 8 7 3 3" xfId="3989" xr:uid="{93F7362D-A33A-47BD-AE82-2F80096A6AB5}"/>
    <cellStyle name="Normal 8 7 3 4" xfId="3990" xr:uid="{45B2D7CA-6D6E-45EC-B62D-A532ED1FAF9F}"/>
    <cellStyle name="Normal 8 7 4" xfId="2225" xr:uid="{C2EC8897-840D-47AC-A71B-D791A2584348}"/>
    <cellStyle name="Normal 8 7 4 2" xfId="3991" xr:uid="{8FC782B0-9689-459B-BDAE-23ED209FE9ED}"/>
    <cellStyle name="Normal 8 7 4 3" xfId="3992" xr:uid="{9B09CE1B-510B-48ED-854D-8453BD34EC0E}"/>
    <cellStyle name="Normal 8 7 4 4" xfId="3993" xr:uid="{15D442F0-2975-4FE6-8E30-A285C85B3B6C}"/>
    <cellStyle name="Normal 8 7 5" xfId="3994" xr:uid="{C759EDED-8AF8-44F2-B1DB-8CA51E208BBA}"/>
    <cellStyle name="Normal 8 7 6" xfId="3995" xr:uid="{509D1882-2B96-4128-9B01-3C6FE7147174}"/>
    <cellStyle name="Normal 8 7 7" xfId="3996" xr:uid="{A0401E0D-3701-4214-982F-2DAE8E0EC87D}"/>
    <cellStyle name="Normal 8 8" xfId="399" xr:uid="{877C8D9A-F21F-4B7D-BCE2-918D06D51475}"/>
    <cellStyle name="Normal 8 8 2" xfId="824" xr:uid="{74F2F1FA-E762-42E8-A723-6871AD686AA1}"/>
    <cellStyle name="Normal 8 8 2 2" xfId="2226" xr:uid="{50A059C7-A7C0-4552-80CA-A5CF9A4EE6D6}"/>
    <cellStyle name="Normal 8 8 2 3" xfId="3997" xr:uid="{7EC9CF26-2D8F-45DD-91FD-9DCFAAE5CC25}"/>
    <cellStyle name="Normal 8 8 2 4" xfId="3998" xr:uid="{E19D0BE6-483C-4D69-BF93-581B2540501B}"/>
    <cellStyle name="Normal 8 8 3" xfId="2227" xr:uid="{F0ACBFB6-E3CB-4DD9-9BFD-968BE600212A}"/>
    <cellStyle name="Normal 8 8 3 2" xfId="3999" xr:uid="{209BBB96-226A-4028-BA84-ADB3A2DAD55D}"/>
    <cellStyle name="Normal 8 8 3 3" xfId="4000" xr:uid="{783CC179-F098-4571-BC8E-D40B4A5FEFF5}"/>
    <cellStyle name="Normal 8 8 3 4" xfId="4001" xr:uid="{2FE1838F-5EFD-448A-A227-172C514446B6}"/>
    <cellStyle name="Normal 8 8 4" xfId="4002" xr:uid="{D4209774-D41B-4C54-86DC-48C2CB6274DD}"/>
    <cellStyle name="Normal 8 8 5" xfId="4003" xr:uid="{188C70DA-E94F-447D-8495-61667E0E3E63}"/>
    <cellStyle name="Normal 8 8 6" xfId="4004" xr:uid="{AA91CCDC-09E4-4B8F-8510-20C00336E497}"/>
    <cellStyle name="Normal 8 9" xfId="400" xr:uid="{FE839AA5-191D-4283-9AF6-844DDA1201C1}"/>
    <cellStyle name="Normal 8 9 2" xfId="2228" xr:uid="{0D5FF5F3-BF9A-415B-8154-F875FB350F47}"/>
    <cellStyle name="Normal 8 9 2 2" xfId="4005" xr:uid="{C9782EF1-15D8-4D27-B04F-855F911D961E}"/>
    <cellStyle name="Normal 8 9 2 2 2" xfId="4410" xr:uid="{D18887A7-E9A5-4635-A904-F7246C98709B}"/>
    <cellStyle name="Normal 8 9 2 2 3" xfId="4689" xr:uid="{0E88346D-4EE0-4D12-A4DC-31D0787F6BD3}"/>
    <cellStyle name="Normal 8 9 2 3" xfId="4006" xr:uid="{82B46D24-39EF-4722-8BF4-75C1ED90B10F}"/>
    <cellStyle name="Normal 8 9 2 4" xfId="4007" xr:uid="{596F7436-F36B-4951-89C2-E5EBC3A60039}"/>
    <cellStyle name="Normal 8 9 3" xfId="4008" xr:uid="{3064A744-187B-4699-93FB-D671B5814244}"/>
    <cellStyle name="Normal 8 9 4" xfId="4009" xr:uid="{1626C767-3DE2-4839-B0EF-328CF5738247}"/>
    <cellStyle name="Normal 8 9 4 2" xfId="4580" xr:uid="{A85EEE19-661E-41BB-A6A8-95127FEEF5FD}"/>
    <cellStyle name="Normal 8 9 4 3" xfId="4690" xr:uid="{5E963188-05A5-4885-B2EE-3E295DB6D50B}"/>
    <cellStyle name="Normal 8 9 4 4" xfId="4609" xr:uid="{5B8166E7-5973-4993-BDB0-204923D6040D}"/>
    <cellStyle name="Normal 8 9 5" xfId="4010" xr:uid="{04906147-1BBB-4741-955A-137A72C7ADFA}"/>
    <cellStyle name="Normal 9" xfId="164" xr:uid="{DEA0CE38-9C4B-4516-A1C4-6446948C208B}"/>
    <cellStyle name="Normal 9 10" xfId="401" xr:uid="{1594EBB1-8248-4BC3-824C-234D1F66CA2B}"/>
    <cellStyle name="Normal 9 10 2" xfId="2229" xr:uid="{288C6DBE-C57B-4F9D-A7CC-74DA2278F90C}"/>
    <cellStyle name="Normal 9 10 2 2" xfId="4011" xr:uid="{1369EC65-026E-425A-BE22-7A4E6E095ED9}"/>
    <cellStyle name="Normal 9 10 2 3" xfId="4012" xr:uid="{70B2E071-E9C4-435D-AEB0-F32B70A7C41F}"/>
    <cellStyle name="Normal 9 10 2 4" xfId="4013" xr:uid="{70F20372-644A-4E85-9F7B-220260C954D9}"/>
    <cellStyle name="Normal 9 10 3" xfId="4014" xr:uid="{37532360-2AD1-401B-A003-3AAD8433D29C}"/>
    <cellStyle name="Normal 9 10 4" xfId="4015" xr:uid="{8E6E156F-9E1D-4784-B261-86D6084DEA79}"/>
    <cellStyle name="Normal 9 10 5" xfId="4016" xr:uid="{39A7375E-AFA5-4343-AAF3-1814CF1C56AD}"/>
    <cellStyle name="Normal 9 11" xfId="2230" xr:uid="{0F028AA6-B9CD-4562-9F85-B1C27CF96B1B}"/>
    <cellStyle name="Normal 9 11 2" xfId="4017" xr:uid="{9765645B-A81E-4234-B504-D0743792C6B3}"/>
    <cellStyle name="Normal 9 11 3" xfId="4018" xr:uid="{AE3619D3-DA9E-4FCE-8EE5-27FD9886EC76}"/>
    <cellStyle name="Normal 9 11 4" xfId="4019" xr:uid="{4E6644AF-3A6C-4F4A-91CB-1AEB70D436E4}"/>
    <cellStyle name="Normal 9 12" xfId="4020" xr:uid="{6190DBB0-6C78-4AE2-AEE3-981060C5E374}"/>
    <cellStyle name="Normal 9 12 2" xfId="4021" xr:uid="{AF2E3239-55B8-4511-9259-B4E777B7487D}"/>
    <cellStyle name="Normal 9 12 3" xfId="4022" xr:uid="{AD8DA2F1-6A8B-40C0-B0C8-0F876BD1F088}"/>
    <cellStyle name="Normal 9 12 4" xfId="4023" xr:uid="{1608B681-9A51-4F59-A655-7C459CD811ED}"/>
    <cellStyle name="Normal 9 13" xfId="4024" xr:uid="{87E267D5-7544-40DB-93BD-2F3D7381C6E7}"/>
    <cellStyle name="Normal 9 13 2" xfId="4025" xr:uid="{027BBBE0-E609-4812-8C29-96363B8F29B8}"/>
    <cellStyle name="Normal 9 14" xfId="4026" xr:uid="{FAA1E88E-54EF-40F8-813C-E7D27C198356}"/>
    <cellStyle name="Normal 9 15" xfId="4027" xr:uid="{5064904B-6ADE-47E6-BFA5-AA893C182288}"/>
    <cellStyle name="Normal 9 16" xfId="4028" xr:uid="{E7818D9B-1297-49CA-99CB-3CC2A85200CB}"/>
    <cellStyle name="Normal 9 2" xfId="165" xr:uid="{07B11676-23D4-4459-88A7-20FAEA1A56AA}"/>
    <cellStyle name="Normal 9 2 2" xfId="402" xr:uid="{1611A1C8-618C-46BA-AD90-0047BDBB36A6}"/>
    <cellStyle name="Normal 9 2 2 2" xfId="4672" xr:uid="{3BFD3372-FA7E-4334-B495-A49E9A3EB97F}"/>
    <cellStyle name="Normal 9 2 3" xfId="4561" xr:uid="{1EFC6D91-B4A4-4DBC-B55A-AA7780B45704}"/>
    <cellStyle name="Normal 9 3" xfId="166" xr:uid="{D8304B70-E20A-41B3-A5A6-BF2A5836E3D6}"/>
    <cellStyle name="Normal 9 3 10" xfId="4029" xr:uid="{A0616734-05D4-43D4-8A78-99204959AD99}"/>
    <cellStyle name="Normal 9 3 11" xfId="4030" xr:uid="{34F76ED4-BFE7-4193-BB23-AE86A650AC1F}"/>
    <cellStyle name="Normal 9 3 2" xfId="167" xr:uid="{2CF16481-7EDF-4DED-BBD8-BE42FDD99F54}"/>
    <cellStyle name="Normal 9 3 2 2" xfId="168" xr:uid="{750D6DB2-658B-4B68-9C3F-7C0644A58D7C}"/>
    <cellStyle name="Normal 9 3 2 2 2" xfId="403" xr:uid="{B097F4A8-0F36-4776-B5C1-90F87289AA80}"/>
    <cellStyle name="Normal 9 3 2 2 2 2" xfId="825" xr:uid="{966C7862-0BBE-414F-A179-D791E68317DD}"/>
    <cellStyle name="Normal 9 3 2 2 2 2 2" xfId="826" xr:uid="{A1A61402-5B7A-4C31-9ED9-BC7018FF60BE}"/>
    <cellStyle name="Normal 9 3 2 2 2 2 2 2" xfId="2231" xr:uid="{C3B93262-75B0-4ADE-8FE2-D0BA6189960E}"/>
    <cellStyle name="Normal 9 3 2 2 2 2 2 2 2" xfId="2232" xr:uid="{6A6B6091-892D-4BE3-87B4-C051FA97EAD6}"/>
    <cellStyle name="Normal 9 3 2 2 2 2 2 3" xfId="2233" xr:uid="{9212C6CE-26F5-4DC3-8867-9FCD4353AA93}"/>
    <cellStyle name="Normal 9 3 2 2 2 2 3" xfId="2234" xr:uid="{F12173EB-0909-404F-8CCA-83E74FF98ACF}"/>
    <cellStyle name="Normal 9 3 2 2 2 2 3 2" xfId="2235" xr:uid="{B805FE52-BDCE-4C16-98BB-A31EEACC98B7}"/>
    <cellStyle name="Normal 9 3 2 2 2 2 4" xfId="2236" xr:uid="{E9AE2B25-9438-46B6-9092-4705DF74ED92}"/>
    <cellStyle name="Normal 9 3 2 2 2 3" xfId="827" xr:uid="{FFDA5609-B4AA-4094-8238-CEB208AE643F}"/>
    <cellStyle name="Normal 9 3 2 2 2 3 2" xfId="2237" xr:uid="{28C60207-4740-4C1E-81A0-EB8D51267CB1}"/>
    <cellStyle name="Normal 9 3 2 2 2 3 2 2" xfId="2238" xr:uid="{9CE83BD2-CF62-45AC-B881-DEA50B299CCE}"/>
    <cellStyle name="Normal 9 3 2 2 2 3 3" xfId="2239" xr:uid="{9480BCB1-5AC5-4C77-956A-618E11310B15}"/>
    <cellStyle name="Normal 9 3 2 2 2 3 4" xfId="4031" xr:uid="{80A54D91-3A04-4B0A-A0E3-3D8CB667131E}"/>
    <cellStyle name="Normal 9 3 2 2 2 4" xfId="2240" xr:uid="{5E3B6C0C-FF6F-4092-9FFB-E809E1EC2DF1}"/>
    <cellStyle name="Normal 9 3 2 2 2 4 2" xfId="2241" xr:uid="{BC5C9AA3-8082-4472-A9C9-9A95136703FE}"/>
    <cellStyle name="Normal 9 3 2 2 2 5" xfId="2242" xr:uid="{83B63213-AFD1-4646-8099-FF664FAB18E1}"/>
    <cellStyle name="Normal 9 3 2 2 2 6" xfId="4032" xr:uid="{EFFD6A74-8591-4960-B14D-49D2323038E4}"/>
    <cellStyle name="Normal 9 3 2 2 3" xfId="404" xr:uid="{59DE7D48-33D3-4E72-8669-FC0DBF281B86}"/>
    <cellStyle name="Normal 9 3 2 2 3 2" xfId="828" xr:uid="{697621A1-FC4E-439B-BE70-2B63F16FF864}"/>
    <cellStyle name="Normal 9 3 2 2 3 2 2" xfId="829" xr:uid="{111BB4FB-CA25-42A1-8D2F-FBD274B1515C}"/>
    <cellStyle name="Normal 9 3 2 2 3 2 2 2" xfId="2243" xr:uid="{E0A67009-9107-441C-9C56-0152E7EBC3E8}"/>
    <cellStyle name="Normal 9 3 2 2 3 2 2 2 2" xfId="2244" xr:uid="{D7CC1040-4170-462E-81AE-78FF920435C0}"/>
    <cellStyle name="Normal 9 3 2 2 3 2 2 3" xfId="2245" xr:uid="{4EEC80E2-0F50-4817-A46C-5A072A5C3580}"/>
    <cellStyle name="Normal 9 3 2 2 3 2 3" xfId="2246" xr:uid="{1DA0EF0A-8BD0-4D69-A2BE-9EFA67339EBD}"/>
    <cellStyle name="Normal 9 3 2 2 3 2 3 2" xfId="2247" xr:uid="{1F4F2BB7-7757-4955-95C5-931EB0AEB091}"/>
    <cellStyle name="Normal 9 3 2 2 3 2 4" xfId="2248" xr:uid="{3BC654E8-C626-43BE-8069-A60CFAE86D93}"/>
    <cellStyle name="Normal 9 3 2 2 3 3" xfId="830" xr:uid="{25F4880D-17D5-4EE4-AEF1-0C5767564544}"/>
    <cellStyle name="Normal 9 3 2 2 3 3 2" xfId="2249" xr:uid="{0D580A00-8852-4397-B372-14ADDADFB4F7}"/>
    <cellStyle name="Normal 9 3 2 2 3 3 2 2" xfId="2250" xr:uid="{B4260275-5CD3-40FD-9401-332A3169B8AA}"/>
    <cellStyle name="Normal 9 3 2 2 3 3 3" xfId="2251" xr:uid="{6F1F87DD-09BD-4FDA-B8DD-80F7D78BB27C}"/>
    <cellStyle name="Normal 9 3 2 2 3 4" xfId="2252" xr:uid="{AF99DEAD-62B5-437D-9615-E8D30CD51D18}"/>
    <cellStyle name="Normal 9 3 2 2 3 4 2" xfId="2253" xr:uid="{BCDB4A8B-284A-4192-956E-92131F356A22}"/>
    <cellStyle name="Normal 9 3 2 2 3 5" xfId="2254" xr:uid="{83CF0802-629A-466A-9715-78D67BA7C853}"/>
    <cellStyle name="Normal 9 3 2 2 4" xfId="831" xr:uid="{6E975C1A-5DB7-49F9-BF97-38CF395D6F21}"/>
    <cellStyle name="Normal 9 3 2 2 4 2" xfId="832" xr:uid="{EF69550A-CE49-4F8F-BB16-3BE93E773C75}"/>
    <cellStyle name="Normal 9 3 2 2 4 2 2" xfId="2255" xr:uid="{B4D3F7C8-986B-4C4C-9F9B-A24F08F7575A}"/>
    <cellStyle name="Normal 9 3 2 2 4 2 2 2" xfId="2256" xr:uid="{2F18D5C4-38C3-4386-B456-69837B118365}"/>
    <cellStyle name="Normal 9 3 2 2 4 2 3" xfId="2257" xr:uid="{9B0AAD36-7A7D-4506-8AB6-C8CDB2D542D4}"/>
    <cellStyle name="Normal 9 3 2 2 4 3" xfId="2258" xr:uid="{3EAEAA4C-5852-4609-80EA-07AB1BC1DFA9}"/>
    <cellStyle name="Normal 9 3 2 2 4 3 2" xfId="2259" xr:uid="{B0D5B62D-78DC-4EC1-8E1E-36806D8761B0}"/>
    <cellStyle name="Normal 9 3 2 2 4 4" xfId="2260" xr:uid="{9123DC08-692C-4D8C-A283-12590E07E37D}"/>
    <cellStyle name="Normal 9 3 2 2 5" xfId="833" xr:uid="{8424E9BB-EA95-46BA-95BE-BB83FFAB5234}"/>
    <cellStyle name="Normal 9 3 2 2 5 2" xfId="2261" xr:uid="{D98C1A31-B29D-4526-823B-EDEBD6C516E9}"/>
    <cellStyle name="Normal 9 3 2 2 5 2 2" xfId="2262" xr:uid="{71BF789F-C71B-414F-9785-C1E1ECF8A58C}"/>
    <cellStyle name="Normal 9 3 2 2 5 3" xfId="2263" xr:uid="{00DF27F7-F1F6-4EBA-83E1-796C8C0D6AD0}"/>
    <cellStyle name="Normal 9 3 2 2 5 4" xfId="4033" xr:uid="{CFB4A535-4D78-456A-B6DE-1410C25EAAB1}"/>
    <cellStyle name="Normal 9 3 2 2 6" xfId="2264" xr:uid="{1C2730B1-4AD7-41D6-8E6D-CEDCA922D48D}"/>
    <cellStyle name="Normal 9 3 2 2 6 2" xfId="2265" xr:uid="{283E0165-2B53-494E-B090-0DF033B3DC25}"/>
    <cellStyle name="Normal 9 3 2 2 7" xfId="2266" xr:uid="{E67F8BC6-3B91-4F63-925D-113D03975843}"/>
    <cellStyle name="Normal 9 3 2 2 8" xfId="4034" xr:uid="{F3945B44-E2DE-47B2-98E8-1C91CD5C3864}"/>
    <cellStyle name="Normal 9 3 2 3" xfId="405" xr:uid="{D403664B-8F0E-43E3-BB21-CED2DFD52639}"/>
    <cellStyle name="Normal 9 3 2 3 2" xfId="834" xr:uid="{694C5A02-E9B1-4C92-B420-FA8F7F0CBB8D}"/>
    <cellStyle name="Normal 9 3 2 3 2 2" xfId="835" xr:uid="{44248F5D-9AC2-4D66-BD43-8ED7AAFEFEBD}"/>
    <cellStyle name="Normal 9 3 2 3 2 2 2" xfId="2267" xr:uid="{F555DBFB-1523-43F2-888F-EE589B553D3D}"/>
    <cellStyle name="Normal 9 3 2 3 2 2 2 2" xfId="2268" xr:uid="{4DBABE74-5B0C-4343-963A-5CEAFE41BDAE}"/>
    <cellStyle name="Normal 9 3 2 3 2 2 3" xfId="2269" xr:uid="{2D02BBB8-20A9-4AB8-89B6-CA5786B2B92D}"/>
    <cellStyle name="Normal 9 3 2 3 2 3" xfId="2270" xr:uid="{8453ACF3-02EE-43CD-A1F0-FDEE24CBC485}"/>
    <cellStyle name="Normal 9 3 2 3 2 3 2" xfId="2271" xr:uid="{76E39741-209C-4FE0-A13A-9E5C38ABF46E}"/>
    <cellStyle name="Normal 9 3 2 3 2 4" xfId="2272" xr:uid="{142F668E-78A8-45E2-B5E5-03EDC9EA6EE7}"/>
    <cellStyle name="Normal 9 3 2 3 3" xfId="836" xr:uid="{D4C80B4C-2BD1-4AE3-89A6-1ADF9FBA6988}"/>
    <cellStyle name="Normal 9 3 2 3 3 2" xfId="2273" xr:uid="{09289C01-36B7-4B97-8DF8-A781E10CB672}"/>
    <cellStyle name="Normal 9 3 2 3 3 2 2" xfId="2274" xr:uid="{C9CBBD8B-A735-4C61-BCAB-C30AD1C047BF}"/>
    <cellStyle name="Normal 9 3 2 3 3 3" xfId="2275" xr:uid="{8BFE807C-CB16-423F-8115-E2C24CBDEAC3}"/>
    <cellStyle name="Normal 9 3 2 3 3 4" xfId="4035" xr:uid="{8F2A2896-53B1-4304-88AE-13BD0548F4F7}"/>
    <cellStyle name="Normal 9 3 2 3 4" xfId="2276" xr:uid="{5FB450C5-D07E-4647-8140-211342B54A16}"/>
    <cellStyle name="Normal 9 3 2 3 4 2" xfId="2277" xr:uid="{3B3D3EC9-BDD9-4241-8CD1-DAA468B527B3}"/>
    <cellStyle name="Normal 9 3 2 3 5" xfId="2278" xr:uid="{C421ED8E-26CC-44C0-9278-8AF109A17EA7}"/>
    <cellStyle name="Normal 9 3 2 3 6" xfId="4036" xr:uid="{8A9C771A-8FB8-4813-B5CE-06F2F5237223}"/>
    <cellStyle name="Normal 9 3 2 4" xfId="406" xr:uid="{EC941CE7-3EE1-42F3-AECE-C1B7FD857FAB}"/>
    <cellStyle name="Normal 9 3 2 4 2" xfId="837" xr:uid="{BA9818E0-5ADF-4DEF-B5E0-E10829ABC8C2}"/>
    <cellStyle name="Normal 9 3 2 4 2 2" xfId="838" xr:uid="{E9EBBF2C-82F0-4577-9822-9731AE87802E}"/>
    <cellStyle name="Normal 9 3 2 4 2 2 2" xfId="2279" xr:uid="{C2D2446A-00F0-427C-94D2-C97595B258F6}"/>
    <cellStyle name="Normal 9 3 2 4 2 2 2 2" xfId="2280" xr:uid="{891899E4-6342-4230-9C68-A254F3D39757}"/>
    <cellStyle name="Normal 9 3 2 4 2 2 3" xfId="2281" xr:uid="{1ACC7411-5458-41E2-B20A-198CA41F9D1F}"/>
    <cellStyle name="Normal 9 3 2 4 2 3" xfId="2282" xr:uid="{064D7A0D-8D04-4F6B-A035-F633CE1AE293}"/>
    <cellStyle name="Normal 9 3 2 4 2 3 2" xfId="2283" xr:uid="{B3573ADA-0967-49FD-97C6-C26B158E6077}"/>
    <cellStyle name="Normal 9 3 2 4 2 4" xfId="2284" xr:uid="{2F2DAC0F-5609-4672-813A-051B7F058E2F}"/>
    <cellStyle name="Normal 9 3 2 4 3" xfId="839" xr:uid="{39107186-D6E8-4EC4-9AF8-ED424D2BA473}"/>
    <cellStyle name="Normal 9 3 2 4 3 2" xfId="2285" xr:uid="{E6C6B196-C921-4C8F-A360-C01B27FE3B06}"/>
    <cellStyle name="Normal 9 3 2 4 3 2 2" xfId="2286" xr:uid="{9030710D-1260-48F5-B4C9-53B583703F10}"/>
    <cellStyle name="Normal 9 3 2 4 3 3" xfId="2287" xr:uid="{1BBDA330-BAC3-4DF5-B6EC-71B179577402}"/>
    <cellStyle name="Normal 9 3 2 4 4" xfId="2288" xr:uid="{BA322C7B-380E-4E7E-B67E-1AE78E7CD32D}"/>
    <cellStyle name="Normal 9 3 2 4 4 2" xfId="2289" xr:uid="{2AF89E50-FF40-4D39-A6AD-A1CCF14AEF16}"/>
    <cellStyle name="Normal 9 3 2 4 5" xfId="2290" xr:uid="{F0CD9D9F-CC88-4543-AC5E-F655BCD04EF1}"/>
    <cellStyle name="Normal 9 3 2 5" xfId="407" xr:uid="{E5080200-4D48-4536-B08A-26BAAD7A0AFE}"/>
    <cellStyle name="Normal 9 3 2 5 2" xfId="840" xr:uid="{D6BBF1E7-74C6-4373-A201-9EDD82CE4B17}"/>
    <cellStyle name="Normal 9 3 2 5 2 2" xfId="2291" xr:uid="{4C1886E0-B45F-437D-AAAF-2F2BB9218771}"/>
    <cellStyle name="Normal 9 3 2 5 2 2 2" xfId="2292" xr:uid="{6595D6CE-A53E-4BE9-B593-4206A67B68B6}"/>
    <cellStyle name="Normal 9 3 2 5 2 3" xfId="2293" xr:uid="{664C4E85-006D-436F-9A1E-A5102BAC76A3}"/>
    <cellStyle name="Normal 9 3 2 5 3" xfId="2294" xr:uid="{6DDD04F1-24D6-4CEF-81A5-46EC54931957}"/>
    <cellStyle name="Normal 9 3 2 5 3 2" xfId="2295" xr:uid="{0CCC354E-6B3B-4504-AAC3-0ED548234686}"/>
    <cellStyle name="Normal 9 3 2 5 4" xfId="2296" xr:uid="{4F2844ED-7443-463B-80CD-99F5EF5B2DB4}"/>
    <cellStyle name="Normal 9 3 2 6" xfId="841" xr:uid="{B3B6D2E5-EFBF-4E9D-AA76-34E9FEC8E55D}"/>
    <cellStyle name="Normal 9 3 2 6 2" xfId="2297" xr:uid="{58A73DF5-FDFF-40F3-9338-66E99383A640}"/>
    <cellStyle name="Normal 9 3 2 6 2 2" xfId="2298" xr:uid="{22C1DCA4-0166-4C47-B50A-85348D8A3B37}"/>
    <cellStyle name="Normal 9 3 2 6 3" xfId="2299" xr:uid="{9B9D4DFD-3955-41B0-B0B5-5E5806C88FC7}"/>
    <cellStyle name="Normal 9 3 2 6 4" xfId="4037" xr:uid="{CD420F97-C150-487A-9833-9AE1FFEDAD70}"/>
    <cellStyle name="Normal 9 3 2 7" xfId="2300" xr:uid="{A51EE69C-340A-48D6-9136-509A26CC8332}"/>
    <cellStyle name="Normal 9 3 2 7 2" xfId="2301" xr:uid="{A607CF07-F8DA-42D8-A7B3-514A6727C729}"/>
    <cellStyle name="Normal 9 3 2 8" xfId="2302" xr:uid="{7BD5DB34-A5E3-4EB1-8D72-64980B11559E}"/>
    <cellStyle name="Normal 9 3 2 9" xfId="4038" xr:uid="{FFA148E4-BF05-4289-8BBF-BE95B2FC91ED}"/>
    <cellStyle name="Normal 9 3 3" xfId="169" xr:uid="{EDEE8215-BD0A-46D8-9562-DEFA076ECCFD}"/>
    <cellStyle name="Normal 9 3 3 2" xfId="170" xr:uid="{F27F8707-B6D5-4716-BAAD-CEAC7BCC12D4}"/>
    <cellStyle name="Normal 9 3 3 2 2" xfId="842" xr:uid="{A0E49859-7103-4461-B92E-AE117CAC5EB6}"/>
    <cellStyle name="Normal 9 3 3 2 2 2" xfId="843" xr:uid="{DF8621C2-3341-469E-9AC8-7484F4A9C341}"/>
    <cellStyle name="Normal 9 3 3 2 2 2 2" xfId="2303" xr:uid="{3A7FD8C8-2E03-47A8-B130-FEBFD3B2FF0A}"/>
    <cellStyle name="Normal 9 3 3 2 2 2 2 2" xfId="2304" xr:uid="{93C42D85-AEE5-4DDE-858E-56250E8F147E}"/>
    <cellStyle name="Normal 9 3 3 2 2 2 3" xfId="2305" xr:uid="{AD7B1073-DE60-44E9-A4F5-D42D7ADAFF36}"/>
    <cellStyle name="Normal 9 3 3 2 2 3" xfId="2306" xr:uid="{B740D955-BA11-4406-8A8F-CE288819F7FC}"/>
    <cellStyle name="Normal 9 3 3 2 2 3 2" xfId="2307" xr:uid="{2C99F61F-9B09-49B2-8E96-B812759F4C4F}"/>
    <cellStyle name="Normal 9 3 3 2 2 4" xfId="2308" xr:uid="{5D020AE0-2CD4-4AC7-99B0-DD2EEB2CEE80}"/>
    <cellStyle name="Normal 9 3 3 2 3" xfId="844" xr:uid="{EAFEF74D-57FD-46C0-9F5D-F9CAF9426A2E}"/>
    <cellStyle name="Normal 9 3 3 2 3 2" xfId="2309" xr:uid="{96C69D0F-0909-4C39-BC0C-DDB5EB400310}"/>
    <cellStyle name="Normal 9 3 3 2 3 2 2" xfId="2310" xr:uid="{03FA1194-935C-491F-B029-9E1EEC821740}"/>
    <cellStyle name="Normal 9 3 3 2 3 3" xfId="2311" xr:uid="{0A23214A-2CBB-4C07-834F-3FA26A26A00C}"/>
    <cellStyle name="Normal 9 3 3 2 3 4" xfId="4039" xr:uid="{20D7AFD8-CE9A-4E7E-9816-4FFAEA70E4BF}"/>
    <cellStyle name="Normal 9 3 3 2 4" xfId="2312" xr:uid="{F97D4F30-0540-4BD2-9ACD-640DDEA12625}"/>
    <cellStyle name="Normal 9 3 3 2 4 2" xfId="2313" xr:uid="{46E07099-85DD-4322-9AA7-443A04039A98}"/>
    <cellStyle name="Normal 9 3 3 2 5" xfId="2314" xr:uid="{4A4F9FB2-0595-42BF-86AF-DD8EBAC3BC09}"/>
    <cellStyle name="Normal 9 3 3 2 6" xfId="4040" xr:uid="{4A4A12FF-ED3D-4AF2-A33E-C2F39DD45757}"/>
    <cellStyle name="Normal 9 3 3 3" xfId="408" xr:uid="{397251EF-58E5-46C8-A10C-542C07DE0DA7}"/>
    <cellStyle name="Normal 9 3 3 3 2" xfId="845" xr:uid="{116C8D2D-B6E7-493C-9179-AB98DEB4B298}"/>
    <cellStyle name="Normal 9 3 3 3 2 2" xfId="846" xr:uid="{5CDE729E-ED3D-45A7-9F71-277FE3610A5A}"/>
    <cellStyle name="Normal 9 3 3 3 2 2 2" xfId="2315" xr:uid="{9BEC7156-0B3A-4024-B42C-18471A2F605B}"/>
    <cellStyle name="Normal 9 3 3 3 2 2 2 2" xfId="2316" xr:uid="{AACA49CC-DDE9-4E61-B93D-E4A273AE8235}"/>
    <cellStyle name="Normal 9 3 3 3 2 2 2 2 2" xfId="4765" xr:uid="{6B5B30C7-EC2A-4B91-AB09-2EB00FCD1E59}"/>
    <cellStyle name="Normal 9 3 3 3 2 2 3" xfId="2317" xr:uid="{97AA70FD-CB04-43C3-88BD-C7219645E626}"/>
    <cellStyle name="Normal 9 3 3 3 2 2 3 2" xfId="4766" xr:uid="{137BED4C-4229-4C9C-9EAA-177DF54A5525}"/>
    <cellStyle name="Normal 9 3 3 3 2 3" xfId="2318" xr:uid="{5DA79BAB-12A7-460B-8CA9-F88EC881FF98}"/>
    <cellStyle name="Normal 9 3 3 3 2 3 2" xfId="2319" xr:uid="{99629D6C-33DF-47C6-8F0A-74BAEFC970D1}"/>
    <cellStyle name="Normal 9 3 3 3 2 3 2 2" xfId="4768" xr:uid="{6616EF99-E84C-4EB2-B430-B79136FDC55B}"/>
    <cellStyle name="Normal 9 3 3 3 2 3 3" xfId="4767" xr:uid="{07DEC33C-9EBF-41CE-913F-D2A64F4E867C}"/>
    <cellStyle name="Normal 9 3 3 3 2 4" xfId="2320" xr:uid="{7C987E71-F8EF-4FDD-8A1D-0C0BBEF57851}"/>
    <cellStyle name="Normal 9 3 3 3 2 4 2" xfId="4769" xr:uid="{29403D5F-FA98-49F9-A1C9-88F3B2942327}"/>
    <cellStyle name="Normal 9 3 3 3 3" xfId="847" xr:uid="{90A833DC-D0F9-496B-9178-4BB9311341E2}"/>
    <cellStyle name="Normal 9 3 3 3 3 2" xfId="2321" xr:uid="{463641E4-451E-402F-A1D3-F1830B4FB1A4}"/>
    <cellStyle name="Normal 9 3 3 3 3 2 2" xfId="2322" xr:uid="{24C6EFA9-B31C-4024-B469-B8CD7C1E4857}"/>
    <cellStyle name="Normal 9 3 3 3 3 2 2 2" xfId="4772" xr:uid="{1318DF1B-55F4-453F-A933-8B3BAFB9CCE3}"/>
    <cellStyle name="Normal 9 3 3 3 3 2 3" xfId="4771" xr:uid="{AA0093E3-AAF4-42CF-84EB-5F8736AF9208}"/>
    <cellStyle name="Normal 9 3 3 3 3 3" xfId="2323" xr:uid="{3FAD2789-778A-48DC-9761-DB96937667CE}"/>
    <cellStyle name="Normal 9 3 3 3 3 3 2" xfId="4773" xr:uid="{8AC2681C-6A55-4564-AD97-B6B3AE213BC5}"/>
    <cellStyle name="Normal 9 3 3 3 3 4" xfId="4770" xr:uid="{D8DA6781-8DDF-4375-91B6-2DEBC805C9B8}"/>
    <cellStyle name="Normal 9 3 3 3 4" xfId="2324" xr:uid="{EF227F91-A985-4A9B-957D-E271CEEF29A7}"/>
    <cellStyle name="Normal 9 3 3 3 4 2" xfId="2325" xr:uid="{31BE549C-A705-40F9-9A2C-B65EC4464970}"/>
    <cellStyle name="Normal 9 3 3 3 4 2 2" xfId="4775" xr:uid="{7AD9956D-1E29-410A-BD8B-BF94D426F4BA}"/>
    <cellStyle name="Normal 9 3 3 3 4 3" xfId="4774" xr:uid="{C8A3FDE6-5680-437C-AB52-DC28D601238F}"/>
    <cellStyle name="Normal 9 3 3 3 5" xfId="2326" xr:uid="{DB5B39FF-67A3-41ED-8350-5FA4B30C3A0A}"/>
    <cellStyle name="Normal 9 3 3 3 5 2" xfId="4776" xr:uid="{1BC17E0D-59BA-4625-8BE4-5AF6703D82C7}"/>
    <cellStyle name="Normal 9 3 3 4" xfId="409" xr:uid="{8F47AFB4-2639-4F26-B573-C61B4C1E2233}"/>
    <cellStyle name="Normal 9 3 3 4 2" xfId="848" xr:uid="{13CE6F47-2100-4FC7-B0C5-19156A4B103E}"/>
    <cellStyle name="Normal 9 3 3 4 2 2" xfId="2327" xr:uid="{C716EB8F-EFE9-40FA-8D71-2094B508C7A3}"/>
    <cellStyle name="Normal 9 3 3 4 2 2 2" xfId="2328" xr:uid="{A193D931-B001-4B79-9287-2BAAF4D2C56E}"/>
    <cellStyle name="Normal 9 3 3 4 2 2 2 2" xfId="4780" xr:uid="{B25C912F-AECD-4E5A-887B-7824DEC15799}"/>
    <cellStyle name="Normal 9 3 3 4 2 2 3" xfId="4779" xr:uid="{65A192A8-0B47-4757-BAC9-97104B8750D5}"/>
    <cellStyle name="Normal 9 3 3 4 2 3" xfId="2329" xr:uid="{B0E30E9D-73D6-40D8-9E41-0BDE07B2FD47}"/>
    <cellStyle name="Normal 9 3 3 4 2 3 2" xfId="4781" xr:uid="{476DBC88-B47B-4039-9888-4867456ADFF2}"/>
    <cellStyle name="Normal 9 3 3 4 2 4" xfId="4778" xr:uid="{E6D7465D-3197-4B97-8DFB-B19176F75C06}"/>
    <cellStyle name="Normal 9 3 3 4 3" xfId="2330" xr:uid="{7B413F95-341D-402B-9639-9CA3D2A54C01}"/>
    <cellStyle name="Normal 9 3 3 4 3 2" xfId="2331" xr:uid="{7F0421EC-A251-41B8-A431-6A0BC2F9A1BE}"/>
    <cellStyle name="Normal 9 3 3 4 3 2 2" xfId="4783" xr:uid="{7C69819F-3F32-4562-B993-C890E07BDDF6}"/>
    <cellStyle name="Normal 9 3 3 4 3 3" xfId="4782" xr:uid="{2F42B99C-9E68-4042-920A-7136A29D3B5D}"/>
    <cellStyle name="Normal 9 3 3 4 4" xfId="2332" xr:uid="{75BA07F2-DCD5-4409-8CD0-2C7C1A230703}"/>
    <cellStyle name="Normal 9 3 3 4 4 2" xfId="4784" xr:uid="{F455EB47-48BD-4251-9B50-4BFAB5BBEB2C}"/>
    <cellStyle name="Normal 9 3 3 4 5" xfId="4777" xr:uid="{D6E81E39-03DD-4411-87A0-DABF94A11C5B}"/>
    <cellStyle name="Normal 9 3 3 5" xfId="849" xr:uid="{F6577A3A-0C3C-4DE4-8ABA-34730A1DD250}"/>
    <cellStyle name="Normal 9 3 3 5 2" xfId="2333" xr:uid="{BE1A049B-4AAB-4CAA-BE3F-B01D6234A4A5}"/>
    <cellStyle name="Normal 9 3 3 5 2 2" xfId="2334" xr:uid="{1BB5FE2C-3E86-4C2D-AAB2-BCF1FE04C2F8}"/>
    <cellStyle name="Normal 9 3 3 5 2 2 2" xfId="4787" xr:uid="{BCA5644B-48E8-41C5-8A38-FCB2A5242BAA}"/>
    <cellStyle name="Normal 9 3 3 5 2 3" xfId="4786" xr:uid="{3552ECDE-6E4E-4F50-A15C-7F2E12835402}"/>
    <cellStyle name="Normal 9 3 3 5 3" xfId="2335" xr:uid="{B03475C8-B3B4-45AA-B930-3064388EE21E}"/>
    <cellStyle name="Normal 9 3 3 5 3 2" xfId="4788" xr:uid="{7AA2D8D5-4A7A-4033-B650-0829ADE0C0A7}"/>
    <cellStyle name="Normal 9 3 3 5 4" xfId="4041" xr:uid="{0BB5112E-C1D0-4044-BED9-6A5B5746F59B}"/>
    <cellStyle name="Normal 9 3 3 5 4 2" xfId="4789" xr:uid="{956C8B73-8E4A-47F0-B247-43FD9D65EAB1}"/>
    <cellStyle name="Normal 9 3 3 5 5" xfId="4785" xr:uid="{7CFB22A4-F517-4958-9385-77D300DF3426}"/>
    <cellStyle name="Normal 9 3 3 6" xfId="2336" xr:uid="{44F6A708-C515-49BD-A591-9F317029A8F1}"/>
    <cellStyle name="Normal 9 3 3 6 2" xfId="2337" xr:uid="{EBB933D1-446C-42B2-8C50-3A863413828E}"/>
    <cellStyle name="Normal 9 3 3 6 2 2" xfId="4791" xr:uid="{F4C1376E-02D6-4ADD-A47A-DF5C74A2E931}"/>
    <cellStyle name="Normal 9 3 3 6 3" xfId="4790" xr:uid="{FE60BF75-8FCD-419B-816F-3BE67D8DECF4}"/>
    <cellStyle name="Normal 9 3 3 7" xfId="2338" xr:uid="{064CFF21-52CB-4D0D-BA07-E8277FC4D56D}"/>
    <cellStyle name="Normal 9 3 3 7 2" xfId="4792" xr:uid="{12AE9143-91CF-42EC-A1B7-40842691F195}"/>
    <cellStyle name="Normal 9 3 3 8" xfId="4042" xr:uid="{5F99FAC4-9354-4CC6-AADB-6092AA4CBF1C}"/>
    <cellStyle name="Normal 9 3 3 8 2" xfId="4793" xr:uid="{6844983D-53D9-4A1F-BEA0-984DE3E85672}"/>
    <cellStyle name="Normal 9 3 4" xfId="171" xr:uid="{CF5964DD-49A3-49AC-B2F8-25D35D2F141B}"/>
    <cellStyle name="Normal 9 3 4 2" xfId="450" xr:uid="{6E36D781-FCF9-46AB-A05C-2A0CD44773DC}"/>
    <cellStyle name="Normal 9 3 4 2 2" xfId="850" xr:uid="{77E605F5-5E4C-4FAE-9FBC-760C7795BF2B}"/>
    <cellStyle name="Normal 9 3 4 2 2 2" xfId="2339" xr:uid="{D958035E-1A4E-4092-9C05-5DD6B88849CB}"/>
    <cellStyle name="Normal 9 3 4 2 2 2 2" xfId="2340" xr:uid="{BBA30ACD-30E2-4329-B7B3-8321F35025C0}"/>
    <cellStyle name="Normal 9 3 4 2 2 2 2 2" xfId="4798" xr:uid="{47297780-3BD8-4457-A373-8D8D03D8D4AA}"/>
    <cellStyle name="Normal 9 3 4 2 2 2 3" xfId="4797" xr:uid="{F4C0BD31-AE35-4512-9E65-D4319A8EA8D5}"/>
    <cellStyle name="Normal 9 3 4 2 2 3" xfId="2341" xr:uid="{C67ECAB3-DE82-4F27-BCA5-9448C6405BA2}"/>
    <cellStyle name="Normal 9 3 4 2 2 3 2" xfId="4799" xr:uid="{00ECA38E-25A3-4026-BF6B-749069AA2158}"/>
    <cellStyle name="Normal 9 3 4 2 2 4" xfId="4043" xr:uid="{2F9E315F-6B29-4E37-B2F2-4A7D0E15EFF4}"/>
    <cellStyle name="Normal 9 3 4 2 2 4 2" xfId="4800" xr:uid="{E9C5DAED-4D45-4FC9-9080-B83CA85674F7}"/>
    <cellStyle name="Normal 9 3 4 2 2 5" xfId="4796" xr:uid="{2A579FB1-2B57-4408-94D0-A7863AC06F2D}"/>
    <cellStyle name="Normal 9 3 4 2 3" xfId="2342" xr:uid="{4DFBFA76-2484-4E78-B505-83D6302F0397}"/>
    <cellStyle name="Normal 9 3 4 2 3 2" xfId="2343" xr:uid="{B1EBD55C-3682-406C-AD3B-2560470B4FAA}"/>
    <cellStyle name="Normal 9 3 4 2 3 2 2" xfId="4802" xr:uid="{91EB0D27-05E3-46C7-B899-D3A559AB4949}"/>
    <cellStyle name="Normal 9 3 4 2 3 3" xfId="4801" xr:uid="{ADDC2ED1-C3B5-4239-8592-B7E1E47366CA}"/>
    <cellStyle name="Normal 9 3 4 2 4" xfId="2344" xr:uid="{D9C086A3-5785-46D9-8953-F429BA1FCFD0}"/>
    <cellStyle name="Normal 9 3 4 2 4 2" xfId="4803" xr:uid="{E349C77C-97A8-45F8-A0BF-D0A921355F76}"/>
    <cellStyle name="Normal 9 3 4 2 5" xfId="4044" xr:uid="{8865CE71-C2B3-4637-856A-238AF8FD8C54}"/>
    <cellStyle name="Normal 9 3 4 2 5 2" xfId="4804" xr:uid="{2D28501F-776F-4A03-937A-D537678AE22A}"/>
    <cellStyle name="Normal 9 3 4 2 6" xfId="4795" xr:uid="{0A7065CE-8CFA-4E84-A461-6FD20FBF7FEE}"/>
    <cellStyle name="Normal 9 3 4 3" xfId="851" xr:uid="{D7D67821-0D2B-40D2-9277-5477763B32A3}"/>
    <cellStyle name="Normal 9 3 4 3 2" xfId="2345" xr:uid="{CC8D8806-50A4-468E-96F6-D86F9C8A95EE}"/>
    <cellStyle name="Normal 9 3 4 3 2 2" xfId="2346" xr:uid="{C06E2B18-D6BD-49C3-BA4D-B01FFAD33264}"/>
    <cellStyle name="Normal 9 3 4 3 2 2 2" xfId="4807" xr:uid="{5D072214-0E72-498D-805B-B61876E19E8D}"/>
    <cellStyle name="Normal 9 3 4 3 2 3" xfId="4806" xr:uid="{22D3CED5-C181-4B23-B9F3-016D6089E0C3}"/>
    <cellStyle name="Normal 9 3 4 3 3" xfId="2347" xr:uid="{6B6CBE85-04B3-43D7-8B80-EAF9C09DC0BB}"/>
    <cellStyle name="Normal 9 3 4 3 3 2" xfId="4808" xr:uid="{0E3FEACF-0FCB-40C8-A001-1377E3BAD48C}"/>
    <cellStyle name="Normal 9 3 4 3 4" xfId="4045" xr:uid="{6229BF36-CC7C-43D6-8421-F13C7E2DC584}"/>
    <cellStyle name="Normal 9 3 4 3 4 2" xfId="4809" xr:uid="{12E15DB3-C5D5-4191-8C34-866CFE7DF707}"/>
    <cellStyle name="Normal 9 3 4 3 5" xfId="4805" xr:uid="{8F1EAC6E-9537-4861-9B16-094359B976FF}"/>
    <cellStyle name="Normal 9 3 4 4" xfId="2348" xr:uid="{DDC03E88-477E-4838-AD41-DEB493971731}"/>
    <cellStyle name="Normal 9 3 4 4 2" xfId="2349" xr:uid="{17A5867C-1167-4550-8FC5-FC9A333EFC1D}"/>
    <cellStyle name="Normal 9 3 4 4 2 2" xfId="4811" xr:uid="{9F4BEC35-3FA0-4745-84F8-D8F0125C4154}"/>
    <cellStyle name="Normal 9 3 4 4 3" xfId="4046" xr:uid="{50077036-84C9-458F-9D62-657E8F037A96}"/>
    <cellStyle name="Normal 9 3 4 4 3 2" xfId="4812" xr:uid="{00B60AEF-3AD4-45F6-A0D5-6C1BEC8DBC68}"/>
    <cellStyle name="Normal 9 3 4 4 4" xfId="4047" xr:uid="{9B77ECC8-EB92-459A-BD76-D087F616E799}"/>
    <cellStyle name="Normal 9 3 4 4 4 2" xfId="4813" xr:uid="{E4DAE25E-CC57-4756-816A-4FFF8A5BC526}"/>
    <cellStyle name="Normal 9 3 4 4 5" xfId="4810" xr:uid="{CFED0A4A-2E27-4713-B068-B5DDE5AB4DDF}"/>
    <cellStyle name="Normal 9 3 4 5" xfId="2350" xr:uid="{5C0868B8-14AE-4AC2-9FA8-DA560D6ABA55}"/>
    <cellStyle name="Normal 9 3 4 5 2" xfId="4814" xr:uid="{82872F1C-CCDC-4934-8F21-A9BC3F66F4C9}"/>
    <cellStyle name="Normal 9 3 4 6" xfId="4048" xr:uid="{1AFC0E5E-48C3-4939-B4D2-261542116FD8}"/>
    <cellStyle name="Normal 9 3 4 6 2" xfId="4815" xr:uid="{F1879818-4639-4AEE-AA56-F7F6CCCF6986}"/>
    <cellStyle name="Normal 9 3 4 7" xfId="4049" xr:uid="{5382E29A-4116-4388-9324-B49FEC999A0F}"/>
    <cellStyle name="Normal 9 3 4 7 2" xfId="4816" xr:uid="{2640BE9E-938C-4B74-B87E-3B6EC141C992}"/>
    <cellStyle name="Normal 9 3 4 8" xfId="4794" xr:uid="{9E980D8C-4D68-483D-A46A-8FB3616D25EC}"/>
    <cellStyle name="Normal 9 3 5" xfId="410" xr:uid="{4DE44B75-4FDA-424A-8BCB-4F748947A2FC}"/>
    <cellStyle name="Normal 9 3 5 2" xfId="852" xr:uid="{79014E04-E52D-4E96-A882-625DAD8BCCC6}"/>
    <cellStyle name="Normal 9 3 5 2 2" xfId="853" xr:uid="{F21A6943-58BC-4584-AC5B-ACD198E25481}"/>
    <cellStyle name="Normal 9 3 5 2 2 2" xfId="2351" xr:uid="{B427969F-4CD3-4D36-9570-78F1100B0538}"/>
    <cellStyle name="Normal 9 3 5 2 2 2 2" xfId="2352" xr:uid="{97002917-AED3-4B13-BA3B-02A2101A389A}"/>
    <cellStyle name="Normal 9 3 5 2 2 2 2 2" xfId="4821" xr:uid="{835F0ECF-2B7B-4F4E-B9B1-8E26605EB23C}"/>
    <cellStyle name="Normal 9 3 5 2 2 2 3" xfId="4820" xr:uid="{C22D9341-AC3B-4642-A9E4-CE85E9E79703}"/>
    <cellStyle name="Normal 9 3 5 2 2 3" xfId="2353" xr:uid="{CFE23BA4-6A2B-46A4-89BD-B6C9ADA031D3}"/>
    <cellStyle name="Normal 9 3 5 2 2 3 2" xfId="4822" xr:uid="{3A40DF9B-EF81-4222-B84B-E4D394983D3D}"/>
    <cellStyle name="Normal 9 3 5 2 2 4" xfId="4819" xr:uid="{C15BECF2-D8E1-4C03-9AD5-8BD14E9AA720}"/>
    <cellStyle name="Normal 9 3 5 2 3" xfId="2354" xr:uid="{CE5A8817-039C-4F91-A057-89EE7373EC41}"/>
    <cellStyle name="Normal 9 3 5 2 3 2" xfId="2355" xr:uid="{E932A0AB-F6B1-401C-83F6-5F2E68097982}"/>
    <cellStyle name="Normal 9 3 5 2 3 2 2" xfId="4824" xr:uid="{D7AF3100-DC33-4507-87A7-9404976357F9}"/>
    <cellStyle name="Normal 9 3 5 2 3 3" xfId="4823" xr:uid="{31B85FE6-24B3-4AE1-B9CE-9616E7C31E30}"/>
    <cellStyle name="Normal 9 3 5 2 4" xfId="2356" xr:uid="{56F63709-290A-4715-81AE-2F7CE1216F3C}"/>
    <cellStyle name="Normal 9 3 5 2 4 2" xfId="4825" xr:uid="{75C5730A-DFB0-4100-A890-494911ECEF67}"/>
    <cellStyle name="Normal 9 3 5 2 5" xfId="4818" xr:uid="{A69E63CC-0E09-4410-82AD-26F150FD0B72}"/>
    <cellStyle name="Normal 9 3 5 3" xfId="854" xr:uid="{6D6B5875-2182-4B5A-BCC0-424299D05EE5}"/>
    <cellStyle name="Normal 9 3 5 3 2" xfId="2357" xr:uid="{30420E8B-CD58-4F9A-98A1-8C94F6553648}"/>
    <cellStyle name="Normal 9 3 5 3 2 2" xfId="2358" xr:uid="{E7683701-DAE3-4D49-8268-A4234D0148DB}"/>
    <cellStyle name="Normal 9 3 5 3 2 2 2" xfId="4828" xr:uid="{1FF4542B-7B9E-4A3F-9703-77943742FADA}"/>
    <cellStyle name="Normal 9 3 5 3 2 3" xfId="4827" xr:uid="{21E8FAA8-E137-42BD-99E5-2B87F9962505}"/>
    <cellStyle name="Normal 9 3 5 3 3" xfId="2359" xr:uid="{73C77317-A4CE-4864-9E95-58A0D0E34485}"/>
    <cellStyle name="Normal 9 3 5 3 3 2" xfId="4829" xr:uid="{C402FDAA-FE15-4AE8-BCA5-CC928670038C}"/>
    <cellStyle name="Normal 9 3 5 3 4" xfId="4050" xr:uid="{B0024153-42BE-4D97-A23E-28354B5705C3}"/>
    <cellStyle name="Normal 9 3 5 3 4 2" xfId="4830" xr:uid="{4270D4F5-B891-4949-BC6A-C2830E3461F1}"/>
    <cellStyle name="Normal 9 3 5 3 5" xfId="4826" xr:uid="{BFCF76F2-624A-4948-9CC7-F7C56459F43F}"/>
    <cellStyle name="Normal 9 3 5 4" xfId="2360" xr:uid="{BE8C26C3-00D2-434A-BD8D-19BD71E12D5C}"/>
    <cellStyle name="Normal 9 3 5 4 2" xfId="2361" xr:uid="{1AD02E09-7211-4D37-8B99-368780B3512B}"/>
    <cellStyle name="Normal 9 3 5 4 2 2" xfId="4832" xr:uid="{2341826D-E93C-436A-97B8-8DFBCB1B3034}"/>
    <cellStyle name="Normal 9 3 5 4 3" xfId="4831" xr:uid="{77C8E73B-47C6-4DF8-B443-468CFB71A06D}"/>
    <cellStyle name="Normal 9 3 5 5" xfId="2362" xr:uid="{C4535C3A-DAFE-4FA7-BFC3-6B4C192E31E8}"/>
    <cellStyle name="Normal 9 3 5 5 2" xfId="4833" xr:uid="{C50A7B83-E951-4A7D-A0AF-69DDDE729A54}"/>
    <cellStyle name="Normal 9 3 5 6" xfId="4051" xr:uid="{7987C464-7764-461D-B014-BF7910BCCEFA}"/>
    <cellStyle name="Normal 9 3 5 6 2" xfId="4834" xr:uid="{50911AC7-4489-44B4-A14C-5D046D61B1EB}"/>
    <cellStyle name="Normal 9 3 5 7" xfId="4817" xr:uid="{0B505A2B-4938-4A4D-B6DA-B84A40BB5F9B}"/>
    <cellStyle name="Normal 9 3 6" xfId="411" xr:uid="{8AEDF3DC-2933-4C6D-BFD9-0500B849859E}"/>
    <cellStyle name="Normal 9 3 6 2" xfId="855" xr:uid="{14714409-8610-4F77-8AFE-B05B5DAC98E7}"/>
    <cellStyle name="Normal 9 3 6 2 2" xfId="2363" xr:uid="{555C0E65-CB87-463B-AF05-8CAD65B3509B}"/>
    <cellStyle name="Normal 9 3 6 2 2 2" xfId="2364" xr:uid="{AF247D36-C3C3-4E6E-A5CE-1CF1FDBB18C3}"/>
    <cellStyle name="Normal 9 3 6 2 2 2 2" xfId="4838" xr:uid="{16EDF895-95D9-4B6B-88AB-5E2B6371A5F7}"/>
    <cellStyle name="Normal 9 3 6 2 2 3" xfId="4837" xr:uid="{FFD96200-E96D-418A-91C9-31DB41FCE882}"/>
    <cellStyle name="Normal 9 3 6 2 3" xfId="2365" xr:uid="{DC9AA98A-D4E0-429C-B27A-BC625AA61133}"/>
    <cellStyle name="Normal 9 3 6 2 3 2" xfId="4839" xr:uid="{391A49DF-CA03-4096-9D11-DD7374C1BD2E}"/>
    <cellStyle name="Normal 9 3 6 2 4" xfId="4052" xr:uid="{9952F735-EA3A-4900-AB80-2166E7FDBED4}"/>
    <cellStyle name="Normal 9 3 6 2 4 2" xfId="4840" xr:uid="{69EF3168-24A4-44EA-A13D-9ECA55FE9F98}"/>
    <cellStyle name="Normal 9 3 6 2 5" xfId="4836" xr:uid="{24CA970E-4B2F-45AE-8828-57667F1C62DD}"/>
    <cellStyle name="Normal 9 3 6 3" xfId="2366" xr:uid="{75E602E8-2CF9-4A8B-8146-0A61BA02EFD1}"/>
    <cellStyle name="Normal 9 3 6 3 2" xfId="2367" xr:uid="{27150CFB-6867-48B6-9B74-3DFD9E482C5F}"/>
    <cellStyle name="Normal 9 3 6 3 2 2" xfId="4842" xr:uid="{55CB42CD-BFCE-4D1B-91DC-4A274EEF3645}"/>
    <cellStyle name="Normal 9 3 6 3 3" xfId="4841" xr:uid="{64932C1D-C906-4223-BAF3-75180D8C18BD}"/>
    <cellStyle name="Normal 9 3 6 4" xfId="2368" xr:uid="{0B612A42-1195-489B-8563-6DFFF79DDB8E}"/>
    <cellStyle name="Normal 9 3 6 4 2" xfId="4843" xr:uid="{D7A9C480-0387-433D-9AAD-D3155406AE33}"/>
    <cellStyle name="Normal 9 3 6 5" xfId="4053" xr:uid="{24CA4D21-D33E-4EAD-A09E-344C16AA7D2C}"/>
    <cellStyle name="Normal 9 3 6 5 2" xfId="4844" xr:uid="{FBA52EAD-B504-4F8A-9F3E-D850956BEAAC}"/>
    <cellStyle name="Normal 9 3 6 6" xfId="4835" xr:uid="{9A80A067-4F0F-4D64-BBE6-1AE38CDB1FC2}"/>
    <cellStyle name="Normal 9 3 7" xfId="856" xr:uid="{63B7F442-E00C-4128-9A78-2BDFC4D75BAE}"/>
    <cellStyle name="Normal 9 3 7 2" xfId="2369" xr:uid="{590C67A7-AF9F-4629-AA6A-68943B996182}"/>
    <cellStyle name="Normal 9 3 7 2 2" xfId="2370" xr:uid="{3C244BED-2042-43B4-8A3F-117331DE6C62}"/>
    <cellStyle name="Normal 9 3 7 2 2 2" xfId="4847" xr:uid="{745CA5F8-1896-4EB0-AF33-F22DAB319400}"/>
    <cellStyle name="Normal 9 3 7 2 3" xfId="4846" xr:uid="{57067537-B3EC-4A6D-8A8E-BDEEE3222235}"/>
    <cellStyle name="Normal 9 3 7 3" xfId="2371" xr:uid="{1C73B4DE-A0F8-4983-9444-C55D8EC678E6}"/>
    <cellStyle name="Normal 9 3 7 3 2" xfId="4848" xr:uid="{5F122C76-A97E-4559-AAE5-F4D0DFA29097}"/>
    <cellStyle name="Normal 9 3 7 4" xfId="4054" xr:uid="{F38D6FDF-FDFE-4CEE-AEF0-5A9723886EDA}"/>
    <cellStyle name="Normal 9 3 7 4 2" xfId="4849" xr:uid="{D08ED45E-0CBA-4402-9DF0-512FAE7D5449}"/>
    <cellStyle name="Normal 9 3 7 5" xfId="4845" xr:uid="{2BCA9238-8800-40C8-B14A-C171450B4E87}"/>
    <cellStyle name="Normal 9 3 8" xfId="2372" xr:uid="{39A1BBCD-4EB6-4559-B7F5-23BD8D747D15}"/>
    <cellStyle name="Normal 9 3 8 2" xfId="2373" xr:uid="{667897D2-D015-4A0A-89A2-DC93F88CF8AB}"/>
    <cellStyle name="Normal 9 3 8 2 2" xfId="4851" xr:uid="{E52C1AFE-02AD-4941-8C3C-8900130A0988}"/>
    <cellStyle name="Normal 9 3 8 3" xfId="4055" xr:uid="{EFE694FC-7626-490E-AB07-DB19C937517F}"/>
    <cellStyle name="Normal 9 3 8 3 2" xfId="4852" xr:uid="{20BCCE18-538A-4610-BC0E-F8AA98E4E7FC}"/>
    <cellStyle name="Normal 9 3 8 4" xfId="4056" xr:uid="{5979E50E-C6BE-4579-A21A-4A66E82EDA7D}"/>
    <cellStyle name="Normal 9 3 8 4 2" xfId="4853" xr:uid="{8E5BE1A9-0604-48A0-97DB-BDC38E4B1C59}"/>
    <cellStyle name="Normal 9 3 8 5" xfId="4850" xr:uid="{1B259D07-C7C6-435D-8D95-840746363BF4}"/>
    <cellStyle name="Normal 9 3 9" xfId="2374" xr:uid="{61961B39-5A00-4826-8A08-A235133EA2FA}"/>
    <cellStyle name="Normal 9 3 9 2" xfId="4854" xr:uid="{70087D33-30FB-4DF5-AB83-B9DF20E36FCC}"/>
    <cellStyle name="Normal 9 4" xfId="172" xr:uid="{BA85145E-6C19-4852-B901-9EE9ED5FE75C}"/>
    <cellStyle name="Normal 9 4 10" xfId="4057" xr:uid="{8F378D54-2B25-45DA-A2CD-49AE515688ED}"/>
    <cellStyle name="Normal 9 4 10 2" xfId="4856" xr:uid="{C0D3C06E-B6F9-40F0-B9F7-BBD2F550E9D3}"/>
    <cellStyle name="Normal 9 4 11" xfId="4058" xr:uid="{B3978C9E-08E6-45EF-9C0D-84E1A3986D33}"/>
    <cellStyle name="Normal 9 4 11 2" xfId="4857" xr:uid="{183FC4A5-B4ED-4048-A212-71F6B34D00E1}"/>
    <cellStyle name="Normal 9 4 12" xfId="4855" xr:uid="{E65E9CB7-499B-4C00-BDB3-A034B82E5BBE}"/>
    <cellStyle name="Normal 9 4 2" xfId="173" xr:uid="{1150014D-6CBE-4712-8ED9-8F3C9B5B8982}"/>
    <cellStyle name="Normal 9 4 2 10" xfId="4858" xr:uid="{9CE3039E-9820-4BFE-A051-51EF86F54953}"/>
    <cellStyle name="Normal 9 4 2 2" xfId="174" xr:uid="{F8B36E6C-0AF0-4873-BD17-F3A578A7E33A}"/>
    <cellStyle name="Normal 9 4 2 2 2" xfId="412" xr:uid="{409E559A-3D8B-47C5-852C-D788F6F523AB}"/>
    <cellStyle name="Normal 9 4 2 2 2 2" xfId="857" xr:uid="{05E15FCA-EF02-4D4D-BE68-B6BA0DA41B16}"/>
    <cellStyle name="Normal 9 4 2 2 2 2 2" xfId="2375" xr:uid="{51D5CBB9-00CA-48F2-875E-76AD81D1EEF6}"/>
    <cellStyle name="Normal 9 4 2 2 2 2 2 2" xfId="2376" xr:uid="{F28994E3-F5A6-4AF2-B98C-C659F4987CB4}"/>
    <cellStyle name="Normal 9 4 2 2 2 2 2 2 2" xfId="4863" xr:uid="{14DFAD33-D1D9-4D5D-B9D2-8078A4C442FC}"/>
    <cellStyle name="Normal 9 4 2 2 2 2 2 3" xfId="4862" xr:uid="{915ED904-F6F5-40E5-A302-AD912C9BA6E7}"/>
    <cellStyle name="Normal 9 4 2 2 2 2 3" xfId="2377" xr:uid="{15A201CC-2AE2-465D-B8D4-9B6C58330782}"/>
    <cellStyle name="Normal 9 4 2 2 2 2 3 2" xfId="4864" xr:uid="{30C5F370-B26A-46B4-B4CF-66BA20699274}"/>
    <cellStyle name="Normal 9 4 2 2 2 2 4" xfId="4059" xr:uid="{6629552D-365D-4BB9-ACDC-0A87E680B218}"/>
    <cellStyle name="Normal 9 4 2 2 2 2 4 2" xfId="4865" xr:uid="{F4486CB0-7C61-488F-8B14-6BE5F46E000A}"/>
    <cellStyle name="Normal 9 4 2 2 2 2 5" xfId="4861" xr:uid="{49E9956C-A5D5-487F-8C3F-ED31CE67488A}"/>
    <cellStyle name="Normal 9 4 2 2 2 3" xfId="2378" xr:uid="{188DE992-517A-40C5-9DCB-F15EE791D79D}"/>
    <cellStyle name="Normal 9 4 2 2 2 3 2" xfId="2379" xr:uid="{015952D6-D0BF-485D-941D-568C93265639}"/>
    <cellStyle name="Normal 9 4 2 2 2 3 2 2" xfId="4867" xr:uid="{E035B1E3-375A-477F-BED2-8BBA6FB8F480}"/>
    <cellStyle name="Normal 9 4 2 2 2 3 3" xfId="4060" xr:uid="{99544C79-FB89-44CD-932F-AAC8FFDCD3A7}"/>
    <cellStyle name="Normal 9 4 2 2 2 3 3 2" xfId="4868" xr:uid="{7DD27E50-E9CC-4B69-AAFD-E6CF6EC26271}"/>
    <cellStyle name="Normal 9 4 2 2 2 3 4" xfId="4061" xr:uid="{D171B077-1C51-4E4F-A000-3DCF4A7C37DF}"/>
    <cellStyle name="Normal 9 4 2 2 2 3 4 2" xfId="4869" xr:uid="{B0930283-549B-4995-9E41-B71F1BACFCB0}"/>
    <cellStyle name="Normal 9 4 2 2 2 3 5" xfId="4866" xr:uid="{22C8CD3A-EF54-477D-8CCD-322E5F584F8A}"/>
    <cellStyle name="Normal 9 4 2 2 2 4" xfId="2380" xr:uid="{41724AD0-76A0-40CE-BE68-EC17DD293777}"/>
    <cellStyle name="Normal 9 4 2 2 2 4 2" xfId="4870" xr:uid="{EB4467DA-6E3F-491F-89AA-54FAE9CAF5AF}"/>
    <cellStyle name="Normal 9 4 2 2 2 5" xfId="4062" xr:uid="{105A46E2-B2CE-4291-B016-2F6B0EC4BDBC}"/>
    <cellStyle name="Normal 9 4 2 2 2 5 2" xfId="4871" xr:uid="{4D954E1D-61F0-426C-85BB-A856491ED3D2}"/>
    <cellStyle name="Normal 9 4 2 2 2 6" xfId="4063" xr:uid="{27AB0894-38C4-494D-AC73-BD1AA40FDDF4}"/>
    <cellStyle name="Normal 9 4 2 2 2 6 2" xfId="4872" xr:uid="{0D3DDE7D-B879-4586-B41C-CDD157EA9EEC}"/>
    <cellStyle name="Normal 9 4 2 2 2 7" xfId="4860" xr:uid="{8DE2120B-CFBF-4684-8373-BCF110854FED}"/>
    <cellStyle name="Normal 9 4 2 2 3" xfId="858" xr:uid="{FF60D355-D05D-4555-8FC3-6CC9A2B59202}"/>
    <cellStyle name="Normal 9 4 2 2 3 2" xfId="2381" xr:uid="{91C13F1D-DFDC-46CD-A32B-08CCEF9769F8}"/>
    <cellStyle name="Normal 9 4 2 2 3 2 2" xfId="2382" xr:uid="{BF971B3B-F4E8-4501-A0D5-B82224F6C54F}"/>
    <cellStyle name="Normal 9 4 2 2 3 2 2 2" xfId="4875" xr:uid="{A8717D07-36B1-4D0F-91D5-8A20D4D09C4B}"/>
    <cellStyle name="Normal 9 4 2 2 3 2 3" xfId="4064" xr:uid="{B1C73FE9-DD53-4A8D-BDA4-AAE58153E202}"/>
    <cellStyle name="Normal 9 4 2 2 3 2 3 2" xfId="4876" xr:uid="{8DE01A83-3799-4ED1-837C-21DC9C91AC34}"/>
    <cellStyle name="Normal 9 4 2 2 3 2 4" xfId="4065" xr:uid="{34075B23-F2E5-43B8-A2A4-24D5ACB98600}"/>
    <cellStyle name="Normal 9 4 2 2 3 2 4 2" xfId="4877" xr:uid="{6849CC10-EC1C-4274-BF80-46352061CE90}"/>
    <cellStyle name="Normal 9 4 2 2 3 2 5" xfId="4874" xr:uid="{D3BFC3D9-C4CE-4231-94B9-1E4E1C13EA96}"/>
    <cellStyle name="Normal 9 4 2 2 3 3" xfId="2383" xr:uid="{6CB62367-5889-4F09-9C92-F994354328E7}"/>
    <cellStyle name="Normal 9 4 2 2 3 3 2" xfId="4878" xr:uid="{4DB33C97-B140-4C46-B427-027077983C6A}"/>
    <cellStyle name="Normal 9 4 2 2 3 4" xfId="4066" xr:uid="{26EFC92C-DB11-4F2C-B633-2FA5CE65AB6C}"/>
    <cellStyle name="Normal 9 4 2 2 3 4 2" xfId="4879" xr:uid="{12D97D00-5A7A-47DA-AC6B-53ECCD32324A}"/>
    <cellStyle name="Normal 9 4 2 2 3 5" xfId="4067" xr:uid="{82E34B05-8A68-4931-91C4-9A630B8B1806}"/>
    <cellStyle name="Normal 9 4 2 2 3 5 2" xfId="4880" xr:uid="{8FF8EE3E-961D-43A1-A567-44A92A86EC3C}"/>
    <cellStyle name="Normal 9 4 2 2 3 6" xfId="4873" xr:uid="{D4570B4D-6C65-4069-8376-894141C55358}"/>
    <cellStyle name="Normal 9 4 2 2 4" xfId="2384" xr:uid="{182A7D84-696C-4CE4-A9FB-8C4CDBE7E767}"/>
    <cellStyle name="Normal 9 4 2 2 4 2" xfId="2385" xr:uid="{D2B3E3EA-17A3-4804-8C67-28C911A7DF06}"/>
    <cellStyle name="Normal 9 4 2 2 4 2 2" xfId="4882" xr:uid="{9AB4D586-9002-4668-ADA9-BEEFE27F6547}"/>
    <cellStyle name="Normal 9 4 2 2 4 3" xfId="4068" xr:uid="{1BC2CFCB-0295-4F32-8D3F-34C571E4CD13}"/>
    <cellStyle name="Normal 9 4 2 2 4 3 2" xfId="4883" xr:uid="{EF86C057-2C20-4280-B630-E5DA865A57F7}"/>
    <cellStyle name="Normal 9 4 2 2 4 4" xfId="4069" xr:uid="{4D62EE38-00FF-4CF3-A743-6445993E0E5C}"/>
    <cellStyle name="Normal 9 4 2 2 4 4 2" xfId="4884" xr:uid="{A3EB0386-CFB5-4002-86C2-DC4DF698DE52}"/>
    <cellStyle name="Normal 9 4 2 2 4 5" xfId="4881" xr:uid="{2C7A1949-7975-4280-A27C-8BB1E76A18C3}"/>
    <cellStyle name="Normal 9 4 2 2 5" xfId="2386" xr:uid="{F2AFF470-34B6-478D-BDE8-66A19AF2F8AF}"/>
    <cellStyle name="Normal 9 4 2 2 5 2" xfId="4070" xr:uid="{F431A391-D90C-40AB-BDF2-E821EA37F674}"/>
    <cellStyle name="Normal 9 4 2 2 5 2 2" xfId="4886" xr:uid="{741C4273-88E6-4B81-ADF1-B0347D01AD1F}"/>
    <cellStyle name="Normal 9 4 2 2 5 3" xfId="4071" xr:uid="{A5237121-BD25-4D7C-801D-B7AB50619A51}"/>
    <cellStyle name="Normal 9 4 2 2 5 3 2" xfId="4887" xr:uid="{3E9DFE93-19D2-4AEA-89B0-B5D29C8270DB}"/>
    <cellStyle name="Normal 9 4 2 2 5 4" xfId="4072" xr:uid="{147CB1F0-9116-4C09-B7BB-1EB939D84FBC}"/>
    <cellStyle name="Normal 9 4 2 2 5 4 2" xfId="4888" xr:uid="{ABB59B4F-9F21-480D-B606-CE02CBD46456}"/>
    <cellStyle name="Normal 9 4 2 2 5 5" xfId="4885" xr:uid="{12A99C2C-70C8-4059-9FB9-000596999F30}"/>
    <cellStyle name="Normal 9 4 2 2 6" xfId="4073" xr:uid="{B1475A55-8BC8-4B84-857E-8223D5E20A3F}"/>
    <cellStyle name="Normal 9 4 2 2 6 2" xfId="4889" xr:uid="{6BDF8832-3122-411F-92B6-8E8919D28859}"/>
    <cellStyle name="Normal 9 4 2 2 7" xfId="4074" xr:uid="{36AA6511-0177-4367-9724-249479E0886B}"/>
    <cellStyle name="Normal 9 4 2 2 7 2" xfId="4890" xr:uid="{39B49C2D-C44C-4860-8B56-5E0AA13830EF}"/>
    <cellStyle name="Normal 9 4 2 2 8" xfId="4075" xr:uid="{66792C2F-3C3C-4921-B5EE-D4012F00EBB9}"/>
    <cellStyle name="Normal 9 4 2 2 8 2" xfId="4891" xr:uid="{E030BB07-0C18-4545-AA6C-57D24984AC16}"/>
    <cellStyle name="Normal 9 4 2 2 9" xfId="4859" xr:uid="{E4D1753F-3F26-4CB7-B430-377525D55847}"/>
    <cellStyle name="Normal 9 4 2 3" xfId="413" xr:uid="{3B611089-A319-4FBC-94A2-8B0467AA3AD8}"/>
    <cellStyle name="Normal 9 4 2 3 2" xfId="859" xr:uid="{E2BFA0AC-630E-4EC3-A47D-3E27619479ED}"/>
    <cellStyle name="Normal 9 4 2 3 2 2" xfId="860" xr:uid="{85CF19F7-62AB-4324-91ED-AB75974DBF66}"/>
    <cellStyle name="Normal 9 4 2 3 2 2 2" xfId="2387" xr:uid="{DE97856D-9F78-4E21-80C4-2613F37BE65E}"/>
    <cellStyle name="Normal 9 4 2 3 2 2 2 2" xfId="2388" xr:uid="{44E41E8F-6838-4B8F-8613-CAA39A25E354}"/>
    <cellStyle name="Normal 9 4 2 3 2 2 2 2 2" xfId="4896" xr:uid="{78E6580D-4D1C-42EA-9518-D067FA8724F1}"/>
    <cellStyle name="Normal 9 4 2 3 2 2 2 3" xfId="4895" xr:uid="{6D3ABF25-1770-4AA4-A873-E80F15825A2E}"/>
    <cellStyle name="Normal 9 4 2 3 2 2 3" xfId="2389" xr:uid="{5E75A10C-BB12-4C23-B4BE-549BF086772C}"/>
    <cellStyle name="Normal 9 4 2 3 2 2 3 2" xfId="4897" xr:uid="{269EC95A-DF79-4D00-95B6-16F567D5AF73}"/>
    <cellStyle name="Normal 9 4 2 3 2 2 4" xfId="4894" xr:uid="{A0A055CC-B351-41AE-A85E-5B6A70424326}"/>
    <cellStyle name="Normal 9 4 2 3 2 3" xfId="2390" xr:uid="{4E912C9A-E324-4AB8-B91B-0F3D6627FE7B}"/>
    <cellStyle name="Normal 9 4 2 3 2 3 2" xfId="2391" xr:uid="{FE50DDF5-EA7E-442B-BDBB-2FEB8815226B}"/>
    <cellStyle name="Normal 9 4 2 3 2 3 2 2" xfId="4899" xr:uid="{F7BAD829-2593-4294-994D-820AC19DACC3}"/>
    <cellStyle name="Normal 9 4 2 3 2 3 3" xfId="4898" xr:uid="{3A61CDEB-346D-4628-A681-437AEF70B370}"/>
    <cellStyle name="Normal 9 4 2 3 2 4" xfId="2392" xr:uid="{81FADAEC-5600-47F3-BC13-D4651D90F968}"/>
    <cellStyle name="Normal 9 4 2 3 2 4 2" xfId="4900" xr:uid="{E79C3440-942D-495A-B655-BAEFF8ED229F}"/>
    <cellStyle name="Normal 9 4 2 3 2 5" xfId="4893" xr:uid="{88438B35-61F9-401C-A4CE-FA2B67D7B00B}"/>
    <cellStyle name="Normal 9 4 2 3 3" xfId="861" xr:uid="{2DAE8131-582B-44AE-8245-562E853F840B}"/>
    <cellStyle name="Normal 9 4 2 3 3 2" xfId="2393" xr:uid="{77D3B9AA-6125-4267-8FB1-5799E3ABE929}"/>
    <cellStyle name="Normal 9 4 2 3 3 2 2" xfId="2394" xr:uid="{95F1FBB4-0D75-4BD1-9776-767A679A4243}"/>
    <cellStyle name="Normal 9 4 2 3 3 2 2 2" xfId="4903" xr:uid="{66812C24-1324-4862-B65B-4B9FE9FFC4FD}"/>
    <cellStyle name="Normal 9 4 2 3 3 2 3" xfId="4902" xr:uid="{7B6DB21F-2D04-498F-B4B7-11EC1F45EB18}"/>
    <cellStyle name="Normal 9 4 2 3 3 3" xfId="2395" xr:uid="{3F8762CF-E856-4FD7-BB8C-753D62E78AD1}"/>
    <cellStyle name="Normal 9 4 2 3 3 3 2" xfId="4904" xr:uid="{207C3217-9A32-4734-A96B-2D353C49FEAD}"/>
    <cellStyle name="Normal 9 4 2 3 3 4" xfId="4076" xr:uid="{6225AB7F-8A5E-467E-96DF-3C850AF7717C}"/>
    <cellStyle name="Normal 9 4 2 3 3 4 2" xfId="4905" xr:uid="{7B35723B-D1F9-42D0-AA5D-1F6B9C582041}"/>
    <cellStyle name="Normal 9 4 2 3 3 5" xfId="4901" xr:uid="{A52D0EED-7E90-4EC8-972B-130E898479EC}"/>
    <cellStyle name="Normal 9 4 2 3 4" xfId="2396" xr:uid="{FB454FEE-33C1-4FA8-9BB8-459E2DD8B014}"/>
    <cellStyle name="Normal 9 4 2 3 4 2" xfId="2397" xr:uid="{0E498D7E-E49C-414F-AE9A-ACA9775BE8B6}"/>
    <cellStyle name="Normal 9 4 2 3 4 2 2" xfId="4907" xr:uid="{3210B2FC-AE3B-4ED5-95EA-46070FACD34A}"/>
    <cellStyle name="Normal 9 4 2 3 4 3" xfId="4906" xr:uid="{AD2991AC-F8B8-4566-B95C-54B3E3CFB563}"/>
    <cellStyle name="Normal 9 4 2 3 5" xfId="2398" xr:uid="{DDB7353E-1FD1-4DDD-B6B6-AAD5330580BF}"/>
    <cellStyle name="Normal 9 4 2 3 5 2" xfId="4908" xr:uid="{A5FBB867-FD11-4D49-98A3-5AE71FA69757}"/>
    <cellStyle name="Normal 9 4 2 3 6" xfId="4077" xr:uid="{9F0113E2-9B78-4E4A-A974-408AF9C76864}"/>
    <cellStyle name="Normal 9 4 2 3 6 2" xfId="4909" xr:uid="{D2D6D53C-A4FB-496E-8396-B25E15539430}"/>
    <cellStyle name="Normal 9 4 2 3 7" xfId="4892" xr:uid="{F06FDB32-8930-481E-9BF9-10E7162F298A}"/>
    <cellStyle name="Normal 9 4 2 4" xfId="414" xr:uid="{3F20C294-DA6F-4563-B266-A04C514C6583}"/>
    <cellStyle name="Normal 9 4 2 4 2" xfId="862" xr:uid="{F5326EBE-616F-43BE-84A5-86442A28858A}"/>
    <cellStyle name="Normal 9 4 2 4 2 2" xfId="2399" xr:uid="{4DF95187-CC0F-4600-A45A-B51FFE30C178}"/>
    <cellStyle name="Normal 9 4 2 4 2 2 2" xfId="2400" xr:uid="{19132BB2-A54C-4471-B8BE-BEFBBB70FD55}"/>
    <cellStyle name="Normal 9 4 2 4 2 2 2 2" xfId="4913" xr:uid="{CD0CAAC0-6905-42DA-832C-A041F7946415}"/>
    <cellStyle name="Normal 9 4 2 4 2 2 3" xfId="4912" xr:uid="{90FDC899-069F-4787-9817-B63E4222223D}"/>
    <cellStyle name="Normal 9 4 2 4 2 3" xfId="2401" xr:uid="{6AB95C7D-8746-4345-A3D5-CC187D42066E}"/>
    <cellStyle name="Normal 9 4 2 4 2 3 2" xfId="4914" xr:uid="{5AA6BA8F-21A8-4ACE-8945-E68CEE2BC0F5}"/>
    <cellStyle name="Normal 9 4 2 4 2 4" xfId="4078" xr:uid="{A4921D9B-9409-478E-BF5C-480DCF72DF7B}"/>
    <cellStyle name="Normal 9 4 2 4 2 4 2" xfId="4915" xr:uid="{679D6193-7FC5-4C2F-8AE9-82265802B1B2}"/>
    <cellStyle name="Normal 9 4 2 4 2 5" xfId="4911" xr:uid="{4CDC7273-201A-4CF7-9B92-03A020A5E8E1}"/>
    <cellStyle name="Normal 9 4 2 4 3" xfId="2402" xr:uid="{D9787205-B2CA-444D-8F6D-2A90ECE48BA4}"/>
    <cellStyle name="Normal 9 4 2 4 3 2" xfId="2403" xr:uid="{8CD757D9-3F4E-46FF-A467-B8DA6E89FAD2}"/>
    <cellStyle name="Normal 9 4 2 4 3 2 2" xfId="4917" xr:uid="{033024F9-15C7-40FC-BD2E-F8F982F97CB1}"/>
    <cellStyle name="Normal 9 4 2 4 3 3" xfId="4916" xr:uid="{DCC27F0E-A877-4359-9E99-8F3ECD6B02BC}"/>
    <cellStyle name="Normal 9 4 2 4 4" xfId="2404" xr:uid="{1A993A26-907E-4055-A64F-C2B5C1393DDA}"/>
    <cellStyle name="Normal 9 4 2 4 4 2" xfId="4918" xr:uid="{AB59B2F7-991D-4237-B605-92C1EDF89B41}"/>
    <cellStyle name="Normal 9 4 2 4 5" xfId="4079" xr:uid="{D7624D94-DB7E-4B52-AA8E-EDD3E58D7237}"/>
    <cellStyle name="Normal 9 4 2 4 5 2" xfId="4919" xr:uid="{05C7F54B-DAA6-45A6-A0C9-765650A77279}"/>
    <cellStyle name="Normal 9 4 2 4 6" xfId="4910" xr:uid="{2DFB829F-3E5D-46AC-B331-3162CE7C3416}"/>
    <cellStyle name="Normal 9 4 2 5" xfId="415" xr:uid="{6F718997-0B02-4514-B6C4-D2E80F8C98F6}"/>
    <cellStyle name="Normal 9 4 2 5 2" xfId="2405" xr:uid="{64D29379-99B9-4795-9299-6E016CC40994}"/>
    <cellStyle name="Normal 9 4 2 5 2 2" xfId="2406" xr:uid="{67D5D384-C44F-4041-B55B-EAEA434A9E2A}"/>
    <cellStyle name="Normal 9 4 2 5 2 2 2" xfId="4922" xr:uid="{406295EF-978E-49C5-9CF8-F977B90AAFD3}"/>
    <cellStyle name="Normal 9 4 2 5 2 3" xfId="4921" xr:uid="{6B84D280-DB77-484D-8960-6E9D6320183C}"/>
    <cellStyle name="Normal 9 4 2 5 3" xfId="2407" xr:uid="{AA1AAF94-8830-4541-A16E-E2EE7719D1A9}"/>
    <cellStyle name="Normal 9 4 2 5 3 2" xfId="4923" xr:uid="{78602C54-FE27-43EB-8940-44616C44B841}"/>
    <cellStyle name="Normal 9 4 2 5 4" xfId="4080" xr:uid="{E2F24B37-CC7B-4B1E-B934-90151511B097}"/>
    <cellStyle name="Normal 9 4 2 5 4 2" xfId="4924" xr:uid="{3A57E8CB-1F51-4DF7-B7E4-29C168681BEC}"/>
    <cellStyle name="Normal 9 4 2 5 5" xfId="4920" xr:uid="{B975D838-371B-42F2-B991-4285CE6FEA37}"/>
    <cellStyle name="Normal 9 4 2 6" xfId="2408" xr:uid="{6C9B572B-79C1-4AA4-9970-956DE13B777C}"/>
    <cellStyle name="Normal 9 4 2 6 2" xfId="2409" xr:uid="{BF560DA3-6DA0-434C-9AF0-54912A8AB42A}"/>
    <cellStyle name="Normal 9 4 2 6 2 2" xfId="4926" xr:uid="{14484F32-E74C-4ECD-8378-EF03D00C22CA}"/>
    <cellStyle name="Normal 9 4 2 6 3" xfId="4081" xr:uid="{347ED84A-B177-44C3-B329-37C15190D0E1}"/>
    <cellStyle name="Normal 9 4 2 6 3 2" xfId="4927" xr:uid="{197DE7E0-F455-4BD7-B240-4AB88F040199}"/>
    <cellStyle name="Normal 9 4 2 6 4" xfId="4082" xr:uid="{365126B9-F5F8-4631-8CC1-6775399C39E3}"/>
    <cellStyle name="Normal 9 4 2 6 4 2" xfId="4928" xr:uid="{322C0D07-6512-49B0-9C05-44797899940C}"/>
    <cellStyle name="Normal 9 4 2 6 5" xfId="4925" xr:uid="{6D415B7A-F61D-47B4-BE33-494925C8479F}"/>
    <cellStyle name="Normal 9 4 2 7" xfId="2410" xr:uid="{1B3B2D56-AB90-4A53-A568-C0A4E279132F}"/>
    <cellStyle name="Normal 9 4 2 7 2" xfId="4929" xr:uid="{07E69126-C205-4CA3-851E-501888A0774F}"/>
    <cellStyle name="Normal 9 4 2 8" xfId="4083" xr:uid="{0B6E4E35-E7A1-40B3-8188-14245EB739E8}"/>
    <cellStyle name="Normal 9 4 2 8 2" xfId="4930" xr:uid="{BC4C6D74-4B52-4301-952F-72D921428B75}"/>
    <cellStyle name="Normal 9 4 2 9" xfId="4084" xr:uid="{7187D193-0BB3-451E-B443-CF85659D844B}"/>
    <cellStyle name="Normal 9 4 2 9 2" xfId="4931" xr:uid="{3868D58B-B780-4E23-9AE6-7472B395380F}"/>
    <cellStyle name="Normal 9 4 3" xfId="175" xr:uid="{983882CF-0585-4B1B-B49B-3A831996E103}"/>
    <cellStyle name="Normal 9 4 3 2" xfId="176" xr:uid="{08CFDBDC-23D6-478D-B287-ABB6C301A3C0}"/>
    <cellStyle name="Normal 9 4 3 2 2" xfId="863" xr:uid="{588B21F5-247B-43E9-9442-F06720304ACC}"/>
    <cellStyle name="Normal 9 4 3 2 2 2" xfId="2411" xr:uid="{F5D9BA52-62B6-49D3-ACD8-74821ABBFFAA}"/>
    <cellStyle name="Normal 9 4 3 2 2 2 2" xfId="2412" xr:uid="{1790CD0C-C5BB-4A81-9049-A42A709240C2}"/>
    <cellStyle name="Normal 9 4 3 2 2 2 2 2" xfId="4500" xr:uid="{51FF39ED-7428-4C64-95A2-11B864B0C3D4}"/>
    <cellStyle name="Normal 9 4 3 2 2 2 2 2 2" xfId="5307" xr:uid="{020B97A1-E1D4-4946-BCC1-2B8B7AF3EC61}"/>
    <cellStyle name="Normal 9 4 3 2 2 2 2 2 3" xfId="4936" xr:uid="{3B161512-8942-485F-B9B5-A7870B04A6D3}"/>
    <cellStyle name="Normal 9 4 3 2 2 2 3" xfId="4501" xr:uid="{1097DEC5-4E09-4A76-99D1-64FBB8515C16}"/>
    <cellStyle name="Normal 9 4 3 2 2 2 3 2" xfId="5308" xr:uid="{809A2D29-15A3-4807-924B-1AD6CCF46914}"/>
    <cellStyle name="Normal 9 4 3 2 2 2 3 3" xfId="4935" xr:uid="{44D80D34-362F-4E8C-A768-7FB86FF637CD}"/>
    <cellStyle name="Normal 9 4 3 2 2 3" xfId="2413" xr:uid="{A8C14F17-74A3-4608-A3B6-CA069BA64126}"/>
    <cellStyle name="Normal 9 4 3 2 2 3 2" xfId="4502" xr:uid="{E4822A6C-1273-449F-AD83-BE38CC2AC63D}"/>
    <cellStyle name="Normal 9 4 3 2 2 3 2 2" xfId="5309" xr:uid="{727D103B-1A7F-4A64-8968-9727D7CF60FF}"/>
    <cellStyle name="Normal 9 4 3 2 2 3 2 3" xfId="4937" xr:uid="{01AC1C4F-90A2-4BB0-AF03-6E6F2C86FE21}"/>
    <cellStyle name="Normal 9 4 3 2 2 4" xfId="4085" xr:uid="{33A7C3BC-894E-4DB7-88A4-8A9DC748C891}"/>
    <cellStyle name="Normal 9 4 3 2 2 4 2" xfId="4938" xr:uid="{1BE05AAC-524E-4AD1-83FF-86705F76D133}"/>
    <cellStyle name="Normal 9 4 3 2 2 5" xfId="4934" xr:uid="{339607F8-ABA4-4A2C-9D4E-CEC55DF7E528}"/>
    <cellStyle name="Normal 9 4 3 2 3" xfId="2414" xr:uid="{A62966E3-8515-4AFC-B347-7418B655565F}"/>
    <cellStyle name="Normal 9 4 3 2 3 2" xfId="2415" xr:uid="{8EC39A71-1F8E-43A8-AE22-378C22A76691}"/>
    <cellStyle name="Normal 9 4 3 2 3 2 2" xfId="4503" xr:uid="{05BDCB8B-74A3-4635-90A2-F6023CB3AECF}"/>
    <cellStyle name="Normal 9 4 3 2 3 2 2 2" xfId="5310" xr:uid="{AFF6A9D5-6EF5-4747-B613-18E8CD161EF0}"/>
    <cellStyle name="Normal 9 4 3 2 3 2 2 3" xfId="4940" xr:uid="{DA4EEF0F-D7B8-40A5-B864-8F6CC35BDF8A}"/>
    <cellStyle name="Normal 9 4 3 2 3 3" xfId="4086" xr:uid="{86D62057-D264-4B57-A725-0F40901CA9FA}"/>
    <cellStyle name="Normal 9 4 3 2 3 3 2" xfId="4941" xr:uid="{C3876A53-78B8-4CA4-83FC-6CB12DA6EAF8}"/>
    <cellStyle name="Normal 9 4 3 2 3 4" xfId="4087" xr:uid="{BB1D9BDB-2B85-47F7-803E-76E28002D25E}"/>
    <cellStyle name="Normal 9 4 3 2 3 4 2" xfId="4942" xr:uid="{3FAAF1FD-3F8C-4173-A1BB-32ADA9252EAA}"/>
    <cellStyle name="Normal 9 4 3 2 3 5" xfId="4939" xr:uid="{7983DF9D-44EB-42EA-A7B2-C0AF835D0C02}"/>
    <cellStyle name="Normal 9 4 3 2 4" xfId="2416" xr:uid="{62B96AF1-FF58-4CC2-ACC5-D05C966110F6}"/>
    <cellStyle name="Normal 9 4 3 2 4 2" xfId="4504" xr:uid="{1F9161A0-9181-405F-A222-E416224AB3E7}"/>
    <cellStyle name="Normal 9 4 3 2 4 2 2" xfId="5311" xr:uid="{3E43EE94-2EE4-4578-AB6F-225D01980C4D}"/>
    <cellStyle name="Normal 9 4 3 2 4 2 3" xfId="4943" xr:uid="{7772471C-8EC0-4B9B-B94E-CCC91AE9CAC8}"/>
    <cellStyle name="Normal 9 4 3 2 5" xfId="4088" xr:uid="{C47B792F-DDB5-4123-BB8D-8D1BC02467E7}"/>
    <cellStyle name="Normal 9 4 3 2 5 2" xfId="4944" xr:uid="{AB24E6CD-85C8-4CFE-A3E5-54B6B2B337C2}"/>
    <cellStyle name="Normal 9 4 3 2 6" xfId="4089" xr:uid="{3DEFC04F-98FD-45F3-90AE-E09ACFC7F636}"/>
    <cellStyle name="Normal 9 4 3 2 6 2" xfId="4945" xr:uid="{981EC748-8071-45A6-AC72-AB3FAF949F4C}"/>
    <cellStyle name="Normal 9 4 3 2 7" xfId="4933" xr:uid="{21EE10A1-015F-4103-88EA-E1ECA44B1F60}"/>
    <cellStyle name="Normal 9 4 3 3" xfId="416" xr:uid="{5B845B83-30B3-48BE-94D1-9739FCC4C924}"/>
    <cellStyle name="Normal 9 4 3 3 2" xfId="2417" xr:uid="{66BABCA9-07E4-469E-8AB0-A3F59FE653E9}"/>
    <cellStyle name="Normal 9 4 3 3 2 2" xfId="2418" xr:uid="{5EE055F8-B6B2-4FC6-8328-E5D283DB4C6E}"/>
    <cellStyle name="Normal 9 4 3 3 2 2 2" xfId="4505" xr:uid="{4E1CCFFC-AA95-4BEA-A1CD-7D1C9A6FE12E}"/>
    <cellStyle name="Normal 9 4 3 3 2 2 2 2" xfId="5312" xr:uid="{B3CA2207-5214-4F6F-96E8-C2F3B32AD112}"/>
    <cellStyle name="Normal 9 4 3 3 2 2 2 3" xfId="4948" xr:uid="{0F99C1A0-8415-4F09-AA58-8CA0ED9B702C}"/>
    <cellStyle name="Normal 9 4 3 3 2 3" xfId="4090" xr:uid="{4A85C7BA-0D1E-4B9B-9810-DAAD36EC7538}"/>
    <cellStyle name="Normal 9 4 3 3 2 3 2" xfId="4949" xr:uid="{94BA28C1-073D-4C6E-8C69-A7070340AC4C}"/>
    <cellStyle name="Normal 9 4 3 3 2 4" xfId="4091" xr:uid="{91EC03AA-A345-4D7F-9FBD-B1D0EA03BCD6}"/>
    <cellStyle name="Normal 9 4 3 3 2 4 2" xfId="4950" xr:uid="{2F11E7E2-D4AC-4996-BD37-F6860A6D9E35}"/>
    <cellStyle name="Normal 9 4 3 3 2 5" xfId="4947" xr:uid="{7FE162FF-FB7C-48CB-B730-C5F3859A6544}"/>
    <cellStyle name="Normal 9 4 3 3 3" xfId="2419" xr:uid="{90316A8E-54A6-4C91-A188-B2A31A9A5D45}"/>
    <cellStyle name="Normal 9 4 3 3 3 2" xfId="4506" xr:uid="{61B25B68-0BBE-4CCF-9367-EA25A7AA40E3}"/>
    <cellStyle name="Normal 9 4 3 3 3 2 2" xfId="5313" xr:uid="{2BA5ACBB-C550-41CC-ACC7-C1DCE212FFA1}"/>
    <cellStyle name="Normal 9 4 3 3 3 2 3" xfId="4951" xr:uid="{28FAE63B-D59B-429E-991E-1E88F5C95D13}"/>
    <cellStyle name="Normal 9 4 3 3 4" xfId="4092" xr:uid="{2D77E71E-2792-482F-B330-BE9D5DD94ACC}"/>
    <cellStyle name="Normal 9 4 3 3 4 2" xfId="4952" xr:uid="{60368CF6-A7AE-473F-9C2F-F2C9280273C5}"/>
    <cellStyle name="Normal 9 4 3 3 5" xfId="4093" xr:uid="{FE81F92A-E70F-4D2D-B2B4-741E7EE56831}"/>
    <cellStyle name="Normal 9 4 3 3 5 2" xfId="4953" xr:uid="{79734BE2-0167-4D0F-872F-B1AB6878C9A7}"/>
    <cellStyle name="Normal 9 4 3 3 6" xfId="4946" xr:uid="{3DFBF243-57EC-44D1-AFAF-13007F228505}"/>
    <cellStyle name="Normal 9 4 3 4" xfId="2420" xr:uid="{14136EC6-682D-4B7C-A3B3-ED97DFAF44A1}"/>
    <cellStyle name="Normal 9 4 3 4 2" xfId="2421" xr:uid="{AB072DE8-9579-4649-BCCB-AD666FC5AEA7}"/>
    <cellStyle name="Normal 9 4 3 4 2 2" xfId="4507" xr:uid="{A8FF0C2E-8DBA-4305-BEBC-FD9482150C8F}"/>
    <cellStyle name="Normal 9 4 3 4 2 2 2" xfId="5314" xr:uid="{D5F34367-13AF-45E4-B941-19FF72864A0B}"/>
    <cellStyle name="Normal 9 4 3 4 2 2 3" xfId="4955" xr:uid="{A9117A4C-02E5-4007-80A6-2C48C45DB5D7}"/>
    <cellStyle name="Normal 9 4 3 4 3" xfId="4094" xr:uid="{DFF86C8B-8E4E-4C10-9754-8F3A05FF6897}"/>
    <cellStyle name="Normal 9 4 3 4 3 2" xfId="4956" xr:uid="{476D44AB-0037-424E-93C5-DD725B74B688}"/>
    <cellStyle name="Normal 9 4 3 4 4" xfId="4095" xr:uid="{F86A8422-CF33-493F-A969-148D4C4EE6B2}"/>
    <cellStyle name="Normal 9 4 3 4 4 2" xfId="4957" xr:uid="{92DD7697-8F5F-4241-A13E-9E673821C3D3}"/>
    <cellStyle name="Normal 9 4 3 4 5" xfId="4954" xr:uid="{C453D43E-403F-4B1E-A045-EFE1B7BA9EFE}"/>
    <cellStyle name="Normal 9 4 3 5" xfId="2422" xr:uid="{996AC154-146F-4C85-954D-F2A1DBAB975F}"/>
    <cellStyle name="Normal 9 4 3 5 2" xfId="4096" xr:uid="{5AFF00C8-497D-4F63-B548-559D31FE958C}"/>
    <cellStyle name="Normal 9 4 3 5 2 2" xfId="4959" xr:uid="{1A959DB8-8510-46E2-BE82-25205E7E9545}"/>
    <cellStyle name="Normal 9 4 3 5 3" xfId="4097" xr:uid="{46C5C6E7-CFB5-438C-8DEC-9A59D63C3B96}"/>
    <cellStyle name="Normal 9 4 3 5 3 2" xfId="4960" xr:uid="{8E96A51D-B9A2-4506-A902-AD0FCCD25EE6}"/>
    <cellStyle name="Normal 9 4 3 5 4" xfId="4098" xr:uid="{ED043621-B7DD-4F25-BE58-B12CC66E2CD5}"/>
    <cellStyle name="Normal 9 4 3 5 4 2" xfId="4961" xr:uid="{80DA18B1-D545-4EC3-B028-69D7F77C4DFF}"/>
    <cellStyle name="Normal 9 4 3 5 5" xfId="4958" xr:uid="{F75AE040-6352-486B-94F7-2CA0F81D3FEC}"/>
    <cellStyle name="Normal 9 4 3 6" xfId="4099" xr:uid="{ACEDA1CC-580D-4C10-88CC-8CE065318208}"/>
    <cellStyle name="Normal 9 4 3 6 2" xfId="4962" xr:uid="{05D49CFD-B1F0-462C-8FE8-EDF59106C924}"/>
    <cellStyle name="Normal 9 4 3 7" xfId="4100" xr:uid="{E9DA1755-28CA-49DA-91CD-F7A5D7BE5D8A}"/>
    <cellStyle name="Normal 9 4 3 7 2" xfId="4963" xr:uid="{04D7B768-BDA3-482A-8E4C-FB7E4648487B}"/>
    <cellStyle name="Normal 9 4 3 8" xfId="4101" xr:uid="{6EA92C32-A5F9-4C8C-B897-B90EBABC94EF}"/>
    <cellStyle name="Normal 9 4 3 8 2" xfId="4964" xr:uid="{FAF80927-5E3A-4131-A1C4-7E597B90B7E0}"/>
    <cellStyle name="Normal 9 4 3 9" xfId="4932" xr:uid="{99919E9E-5D81-4D0C-ABDE-413F828822B9}"/>
    <cellStyle name="Normal 9 4 4" xfId="177" xr:uid="{328B5EB7-114E-43D1-B4AF-AB7689590501}"/>
    <cellStyle name="Normal 9 4 4 2" xfId="864" xr:uid="{EC294BBF-1DB8-4DB4-9A65-F54D3F28A4A3}"/>
    <cellStyle name="Normal 9 4 4 2 2" xfId="865" xr:uid="{627734AC-EE15-41A2-9EF6-CA2163666724}"/>
    <cellStyle name="Normal 9 4 4 2 2 2" xfId="2423" xr:uid="{D8DE7667-900A-4FAA-848F-64E8809826E1}"/>
    <cellStyle name="Normal 9 4 4 2 2 2 2" xfId="2424" xr:uid="{7EE398EB-9399-4CE1-8995-4B7B30877F07}"/>
    <cellStyle name="Normal 9 4 4 2 2 2 2 2" xfId="4969" xr:uid="{D62D9F88-0F1F-4519-B7C7-05EC2C43834E}"/>
    <cellStyle name="Normal 9 4 4 2 2 2 3" xfId="4968" xr:uid="{DA62A01A-B877-4AEB-8471-4319FF1514CF}"/>
    <cellStyle name="Normal 9 4 4 2 2 3" xfId="2425" xr:uid="{0C0FFCBA-0B2D-4D75-BA02-42F9B6D88E15}"/>
    <cellStyle name="Normal 9 4 4 2 2 3 2" xfId="4970" xr:uid="{B3312174-A865-45CB-82A2-27DB71F53973}"/>
    <cellStyle name="Normal 9 4 4 2 2 4" xfId="4102" xr:uid="{14845E26-9CE5-467F-ADFA-543EAF5045D1}"/>
    <cellStyle name="Normal 9 4 4 2 2 4 2" xfId="4971" xr:uid="{07AACF48-B08C-4AC3-AD0F-E117B0DE8E9C}"/>
    <cellStyle name="Normal 9 4 4 2 2 5" xfId="4967" xr:uid="{202142C5-4A80-437C-A4BE-8EC794ADEDE7}"/>
    <cellStyle name="Normal 9 4 4 2 3" xfId="2426" xr:uid="{81F57A54-E5EB-41B5-A1CA-B263D74CBDD3}"/>
    <cellStyle name="Normal 9 4 4 2 3 2" xfId="2427" xr:uid="{461504AE-667D-4F25-AE85-CF10F2B787E6}"/>
    <cellStyle name="Normal 9 4 4 2 3 2 2" xfId="4973" xr:uid="{78310893-7B18-4828-B6EE-C6D2FAD877F3}"/>
    <cellStyle name="Normal 9 4 4 2 3 3" xfId="4972" xr:uid="{039A6C71-FD4C-4162-B613-8C1291094C42}"/>
    <cellStyle name="Normal 9 4 4 2 4" xfId="2428" xr:uid="{F3A10802-8432-4BD4-A6E2-7270DB921A73}"/>
    <cellStyle name="Normal 9 4 4 2 4 2" xfId="4974" xr:uid="{8930F91E-020C-4250-AC0F-1EF90DB81258}"/>
    <cellStyle name="Normal 9 4 4 2 5" xfId="4103" xr:uid="{6D7307C2-F54E-47AD-A560-E472FBA1E679}"/>
    <cellStyle name="Normal 9 4 4 2 5 2" xfId="4975" xr:uid="{2E72F230-DA53-47DD-87D8-30277E3B9B17}"/>
    <cellStyle name="Normal 9 4 4 2 6" xfId="4966" xr:uid="{34E69438-8BAC-4E89-AD51-1C69B42E89BE}"/>
    <cellStyle name="Normal 9 4 4 3" xfId="866" xr:uid="{0AE2024E-C88A-4182-BAFA-D3AF1C2D7B85}"/>
    <cellStyle name="Normal 9 4 4 3 2" xfId="2429" xr:uid="{0296849C-1CEA-4243-B19B-F100AB28B9F1}"/>
    <cellStyle name="Normal 9 4 4 3 2 2" xfId="2430" xr:uid="{BAFEC5F9-93F6-4F8A-AFA0-C4EEE33D2617}"/>
    <cellStyle name="Normal 9 4 4 3 2 2 2" xfId="4978" xr:uid="{A5D2D7FA-3781-4ABA-B607-1A14B48076A7}"/>
    <cellStyle name="Normal 9 4 4 3 2 3" xfId="4977" xr:uid="{62346ED0-6BF6-44BA-A340-776899FD425D}"/>
    <cellStyle name="Normal 9 4 4 3 3" xfId="2431" xr:uid="{668272F3-5134-4C30-91AE-A3CC73B9817A}"/>
    <cellStyle name="Normal 9 4 4 3 3 2" xfId="4979" xr:uid="{221B983F-558D-410C-9603-EBB85FD1B972}"/>
    <cellStyle name="Normal 9 4 4 3 4" xfId="4104" xr:uid="{9C0DD15B-C8DE-457E-98F0-1D2F1C9B9462}"/>
    <cellStyle name="Normal 9 4 4 3 4 2" xfId="4980" xr:uid="{08E2BD7B-6FDD-4709-9C54-BF9A6EA91856}"/>
    <cellStyle name="Normal 9 4 4 3 5" xfId="4976" xr:uid="{CE5057E3-1A56-4D0D-82C6-5BF3D7D32738}"/>
    <cellStyle name="Normal 9 4 4 4" xfId="2432" xr:uid="{087ADCE6-6C29-47C1-B8A0-627A56281738}"/>
    <cellStyle name="Normal 9 4 4 4 2" xfId="2433" xr:uid="{2F0E20D1-36D3-4CED-8DD9-A5A86C7F7BEC}"/>
    <cellStyle name="Normal 9 4 4 4 2 2" xfId="4982" xr:uid="{E9D298DE-09F3-438B-898B-3C1CDCE503FF}"/>
    <cellStyle name="Normal 9 4 4 4 3" xfId="4105" xr:uid="{E9709F82-6BD7-4381-AFC1-6334FA3D0839}"/>
    <cellStyle name="Normal 9 4 4 4 3 2" xfId="4983" xr:uid="{9351E441-2E2B-46D9-8628-0D7E2901988B}"/>
    <cellStyle name="Normal 9 4 4 4 4" xfId="4106" xr:uid="{D3366CD0-2E8E-4CC5-9E7D-F5A5DA6EACFD}"/>
    <cellStyle name="Normal 9 4 4 4 4 2" xfId="4984" xr:uid="{4938DA38-FAC4-4885-80E1-07735360463A}"/>
    <cellStyle name="Normal 9 4 4 4 5" xfId="4981" xr:uid="{4E655A93-2120-47EF-9F93-3DAB46F894BA}"/>
    <cellStyle name="Normal 9 4 4 5" xfId="2434" xr:uid="{CC551058-86BC-41DD-839C-84EF7E169FCE}"/>
    <cellStyle name="Normal 9 4 4 5 2" xfId="4985" xr:uid="{11DB0813-E625-44F1-984F-B2D67D3C9C0A}"/>
    <cellStyle name="Normal 9 4 4 6" xfId="4107" xr:uid="{8B4DBD8B-0EF6-453D-9792-390270207A44}"/>
    <cellStyle name="Normal 9 4 4 6 2" xfId="4986" xr:uid="{5C0893C7-C3D8-43D6-A29F-6A78DD9C06CF}"/>
    <cellStyle name="Normal 9 4 4 7" xfId="4108" xr:uid="{E0D034F3-5056-442F-B920-DB9307A651D8}"/>
    <cellStyle name="Normal 9 4 4 7 2" xfId="4987" xr:uid="{4CCD1A22-2032-4D82-9E14-AB2683FD8960}"/>
    <cellStyle name="Normal 9 4 4 8" xfId="4965" xr:uid="{A97FF28C-796C-492C-BE65-ACCE4F6F10CF}"/>
    <cellStyle name="Normal 9 4 5" xfId="417" xr:uid="{8989A3F3-D170-41D7-8477-E2A84E0BB3B9}"/>
    <cellStyle name="Normal 9 4 5 2" xfId="867" xr:uid="{8A4A9734-87AA-4B52-BE93-CC4E7FED7E69}"/>
    <cellStyle name="Normal 9 4 5 2 2" xfId="2435" xr:uid="{55CE88C2-96A2-47B1-B603-4468AAAB2701}"/>
    <cellStyle name="Normal 9 4 5 2 2 2" xfId="2436" xr:uid="{F4AECCF8-DD10-47B4-8ACE-E77EDFF1D74D}"/>
    <cellStyle name="Normal 9 4 5 2 2 2 2" xfId="4991" xr:uid="{B0A104E2-8719-498B-9CFD-81EFA105C462}"/>
    <cellStyle name="Normal 9 4 5 2 2 3" xfId="4990" xr:uid="{1DD25CCD-9F2A-472F-9374-AF36B21FEFDB}"/>
    <cellStyle name="Normal 9 4 5 2 3" xfId="2437" xr:uid="{19014637-070B-4E9E-BCB8-41BC3EFE8E3E}"/>
    <cellStyle name="Normal 9 4 5 2 3 2" xfId="4992" xr:uid="{A466B559-B9ED-4880-9ED5-2836173B1740}"/>
    <cellStyle name="Normal 9 4 5 2 4" xfId="4109" xr:uid="{15B6E709-0CFC-4304-8B42-B72167B98FC6}"/>
    <cellStyle name="Normal 9 4 5 2 4 2" xfId="4993" xr:uid="{5978C3EC-1540-4EEE-9CEF-B9BFDD78E0CE}"/>
    <cellStyle name="Normal 9 4 5 2 5" xfId="4989" xr:uid="{55E12F09-E519-409F-9033-4AB2EA6FCE07}"/>
    <cellStyle name="Normal 9 4 5 3" xfId="2438" xr:uid="{B3EF1EB1-8D0D-4EAE-A188-F3D14A0400DF}"/>
    <cellStyle name="Normal 9 4 5 3 2" xfId="2439" xr:uid="{8D92F430-C6B8-4EFF-A720-B9654BEB1BA2}"/>
    <cellStyle name="Normal 9 4 5 3 2 2" xfId="4995" xr:uid="{80EB14D7-2425-4312-932C-1272DF240D3A}"/>
    <cellStyle name="Normal 9 4 5 3 3" xfId="4110" xr:uid="{E57C0FF0-AC92-44C6-86BA-1620CF289091}"/>
    <cellStyle name="Normal 9 4 5 3 3 2" xfId="4996" xr:uid="{38209E26-224D-4A31-A3B9-A08C56B5E01D}"/>
    <cellStyle name="Normal 9 4 5 3 4" xfId="4111" xr:uid="{1AF68D23-7863-43CF-8EC8-46A03815111F}"/>
    <cellStyle name="Normal 9 4 5 3 4 2" xfId="4997" xr:uid="{5D267A67-F016-4080-AEBA-4E4EEE3E582C}"/>
    <cellStyle name="Normal 9 4 5 3 5" xfId="4994" xr:uid="{A5113832-2DDE-4A60-895A-28A4DBA44E4F}"/>
    <cellStyle name="Normal 9 4 5 4" xfId="2440" xr:uid="{719A4E79-6C3F-4758-AEA2-380467B15072}"/>
    <cellStyle name="Normal 9 4 5 4 2" xfId="4998" xr:uid="{2FF03B3B-D63F-4D54-B9D2-23C247584198}"/>
    <cellStyle name="Normal 9 4 5 5" xfId="4112" xr:uid="{F6F7B5F9-C11C-417C-B851-68AF8AB4F545}"/>
    <cellStyle name="Normal 9 4 5 5 2" xfId="4999" xr:uid="{F8C1A252-26FF-46C6-ADDA-5F37790ED536}"/>
    <cellStyle name="Normal 9 4 5 6" xfId="4113" xr:uid="{A5E2D8A6-CA2F-4BEB-9A45-9D0BF5FDB942}"/>
    <cellStyle name="Normal 9 4 5 6 2" xfId="5000" xr:uid="{7FFC56E3-5C48-4EBC-B607-7A0C3C37ADA7}"/>
    <cellStyle name="Normal 9 4 5 7" xfId="4988" xr:uid="{8CA8C335-A916-4160-9FCD-0BEB7A310D19}"/>
    <cellStyle name="Normal 9 4 6" xfId="418" xr:uid="{B21C8007-DA6E-4CDC-BBD4-30197537A063}"/>
    <cellStyle name="Normal 9 4 6 2" xfId="2441" xr:uid="{CB7F1D10-AA56-4893-920F-710F9819494B}"/>
    <cellStyle name="Normal 9 4 6 2 2" xfId="2442" xr:uid="{7DCBF454-9E1D-4E54-92F3-DEB918BFBDA8}"/>
    <cellStyle name="Normal 9 4 6 2 2 2" xfId="5003" xr:uid="{D24C1D20-7805-4CFC-8292-33DB28A76425}"/>
    <cellStyle name="Normal 9 4 6 2 3" xfId="4114" xr:uid="{240594F4-C07F-4B4D-8FC9-DE62857A6D7B}"/>
    <cellStyle name="Normal 9 4 6 2 3 2" xfId="5004" xr:uid="{0393B6C4-0AEA-4191-BB76-C9AC0899F0BF}"/>
    <cellStyle name="Normal 9 4 6 2 4" xfId="4115" xr:uid="{547E29F4-4D8B-4B6B-9A90-20B5B2A664A7}"/>
    <cellStyle name="Normal 9 4 6 2 4 2" xfId="5005" xr:uid="{AD40D5F8-12F8-4D03-A381-4AD8A8581C27}"/>
    <cellStyle name="Normal 9 4 6 2 5" xfId="5002" xr:uid="{911D8C8A-FDD8-4FF7-A759-07E4B2851A3E}"/>
    <cellStyle name="Normal 9 4 6 3" xfId="2443" xr:uid="{25C639C2-2DE6-40D5-8438-61F38DB3ADA2}"/>
    <cellStyle name="Normal 9 4 6 3 2" xfId="5006" xr:uid="{1ED827CC-023A-4EE2-A381-11884E985BE0}"/>
    <cellStyle name="Normal 9 4 6 4" xfId="4116" xr:uid="{73AC1B56-953B-4E95-A92A-FBDCB2F8F170}"/>
    <cellStyle name="Normal 9 4 6 4 2" xfId="5007" xr:uid="{F57914D9-C037-4F76-B3F5-6FC0B52B906C}"/>
    <cellStyle name="Normal 9 4 6 5" xfId="4117" xr:uid="{D50D9C8D-0C47-46DB-9218-CC7E89AC9633}"/>
    <cellStyle name="Normal 9 4 6 5 2" xfId="5008" xr:uid="{2F709909-E313-41CE-B877-045F911E4F42}"/>
    <cellStyle name="Normal 9 4 6 6" xfId="5001" xr:uid="{98744BD7-CEE1-49E6-B761-43B5A5BF8DB7}"/>
    <cellStyle name="Normal 9 4 7" xfId="2444" xr:uid="{636B2464-3F22-4BAB-BD82-048BCAE44DAD}"/>
    <cellStyle name="Normal 9 4 7 2" xfId="2445" xr:uid="{26211CBA-A6AD-4A55-808E-FFA8BCF9E954}"/>
    <cellStyle name="Normal 9 4 7 2 2" xfId="5010" xr:uid="{1E78117E-6ED2-47A9-BF5D-BA1221458D69}"/>
    <cellStyle name="Normal 9 4 7 3" xfId="4118" xr:uid="{FDB736E8-1992-456B-A1AE-9A2EA0D8D887}"/>
    <cellStyle name="Normal 9 4 7 3 2" xfId="5011" xr:uid="{C7F0CBD3-C102-4134-B0A5-DBD2944F3BF6}"/>
    <cellStyle name="Normal 9 4 7 4" xfId="4119" xr:uid="{CF351DA4-D747-4490-886B-9C1AC2A4D9A6}"/>
    <cellStyle name="Normal 9 4 7 4 2" xfId="5012" xr:uid="{17096FF1-D053-41CA-A0E3-EBB1EA72D784}"/>
    <cellStyle name="Normal 9 4 7 5" xfId="5009" xr:uid="{9E67735F-A0DC-4141-B2E1-87CDE241C807}"/>
    <cellStyle name="Normal 9 4 8" xfId="2446" xr:uid="{D204A77F-A668-4AB4-93BA-0922CB4D283B}"/>
    <cellStyle name="Normal 9 4 8 2" xfId="4120" xr:uid="{CD265FB8-82E7-4343-9BCF-15F2330783E7}"/>
    <cellStyle name="Normal 9 4 8 2 2" xfId="5014" xr:uid="{3305ABD5-D6C0-4759-A6C7-7A807FF4C1E5}"/>
    <cellStyle name="Normal 9 4 8 3" xfId="4121" xr:uid="{F0EE232A-4121-4C23-805E-EA52BC3A19FC}"/>
    <cellStyle name="Normal 9 4 8 3 2" xfId="5015" xr:uid="{B4BE868F-BD88-46BC-A847-DC61527885F1}"/>
    <cellStyle name="Normal 9 4 8 4" xfId="4122" xr:uid="{75D46A5C-4FA1-4BF7-82D6-418557DE2776}"/>
    <cellStyle name="Normal 9 4 8 4 2" xfId="5016" xr:uid="{B46E9C8C-320B-44C8-9305-2E9579C65742}"/>
    <cellStyle name="Normal 9 4 8 5" xfId="5013" xr:uid="{2F6C32DC-78D2-4650-89DC-3944C9EB00CF}"/>
    <cellStyle name="Normal 9 4 9" xfId="4123" xr:uid="{19B4C9B0-325D-4947-916C-7DEAA537668E}"/>
    <cellStyle name="Normal 9 4 9 2" xfId="5017" xr:uid="{1888BDA8-F287-43FE-9952-9FBCF889DA11}"/>
    <cellStyle name="Normal 9 5" xfId="178" xr:uid="{7C1F00A8-C1C9-430E-BF2F-82A0805A65E3}"/>
    <cellStyle name="Normal 9 5 10" xfId="4124" xr:uid="{684A6D70-81B7-4AE0-81A0-686DD92D03BF}"/>
    <cellStyle name="Normal 9 5 10 2" xfId="5019" xr:uid="{275EBCCE-375B-4513-A3E2-633394F0FA27}"/>
    <cellStyle name="Normal 9 5 11" xfId="4125" xr:uid="{289447B4-C8EB-4A32-A785-A49A1DED639D}"/>
    <cellStyle name="Normal 9 5 11 2" xfId="5020" xr:uid="{5FA9FA75-BCFB-4A97-952A-B74217493ED8}"/>
    <cellStyle name="Normal 9 5 12" xfId="5018" xr:uid="{6743114B-2E54-4E30-B977-E22DC0B42DD7}"/>
    <cellStyle name="Normal 9 5 2" xfId="179" xr:uid="{35E463D0-E783-4EBB-866E-98B222E18523}"/>
    <cellStyle name="Normal 9 5 2 10" xfId="5021" xr:uid="{07C4FACF-7196-4B1C-876E-955132808BE7}"/>
    <cellStyle name="Normal 9 5 2 2" xfId="419" xr:uid="{44B234EE-34B7-450D-96C0-B276538746B4}"/>
    <cellStyle name="Normal 9 5 2 2 2" xfId="868" xr:uid="{32D69D4E-2550-48FF-B3D1-0B3D75CFEB59}"/>
    <cellStyle name="Normal 9 5 2 2 2 2" xfId="869" xr:uid="{94D4FD5E-CF8C-48C2-965E-C465042C6821}"/>
    <cellStyle name="Normal 9 5 2 2 2 2 2" xfId="2447" xr:uid="{17D03C3C-306F-433D-AC41-02612319C517}"/>
    <cellStyle name="Normal 9 5 2 2 2 2 2 2" xfId="5025" xr:uid="{DDEF0A5A-6BF4-458A-9126-AFB45EAAD002}"/>
    <cellStyle name="Normal 9 5 2 2 2 2 3" xfId="4126" xr:uid="{B55ED7B1-07D6-4F85-A600-4C276A9D40C9}"/>
    <cellStyle name="Normal 9 5 2 2 2 2 3 2" xfId="5026" xr:uid="{0200D582-6066-4318-9C39-3CC5A5C5BA07}"/>
    <cellStyle name="Normal 9 5 2 2 2 2 4" xfId="4127" xr:uid="{9B837A48-A602-4EA5-A0AD-09CBD342378A}"/>
    <cellStyle name="Normal 9 5 2 2 2 2 4 2" xfId="5027" xr:uid="{F2A4D68D-4EC5-4742-9C1A-3A41F585113C}"/>
    <cellStyle name="Normal 9 5 2 2 2 2 5" xfId="5024" xr:uid="{EE013038-E13A-4850-BE15-0B24A32B4A03}"/>
    <cellStyle name="Normal 9 5 2 2 2 3" xfId="2448" xr:uid="{D08AB6DD-244C-46BC-9DD0-B2D420ADE341}"/>
    <cellStyle name="Normal 9 5 2 2 2 3 2" xfId="4128" xr:uid="{C46FB241-B1AD-44CA-BFFD-9128D53E36E4}"/>
    <cellStyle name="Normal 9 5 2 2 2 3 2 2" xfId="5029" xr:uid="{4422EF42-B57C-4557-9DCE-3B1F140E0DBA}"/>
    <cellStyle name="Normal 9 5 2 2 2 3 3" xfId="4129" xr:uid="{318D5CDA-047B-4087-9882-B04ACCC80839}"/>
    <cellStyle name="Normal 9 5 2 2 2 3 3 2" xfId="5030" xr:uid="{6C474B60-A3DE-44FD-A6D6-CA764F26D1B0}"/>
    <cellStyle name="Normal 9 5 2 2 2 3 4" xfId="4130" xr:uid="{2A46BD78-2E66-4E8B-ABCC-198A77B7E9D2}"/>
    <cellStyle name="Normal 9 5 2 2 2 3 4 2" xfId="5031" xr:uid="{A095C487-5A3D-4CDA-84A7-5E92795108E7}"/>
    <cellStyle name="Normal 9 5 2 2 2 3 5" xfId="5028" xr:uid="{B5ADE97E-287E-423C-813B-2A7DF8AE084E}"/>
    <cellStyle name="Normal 9 5 2 2 2 4" xfId="4131" xr:uid="{8A4EE159-BAFD-4A9D-9F7F-5746EA439CF7}"/>
    <cellStyle name="Normal 9 5 2 2 2 4 2" xfId="5032" xr:uid="{2B0DADC4-3005-4BCD-B3AD-CD4FF9E8327A}"/>
    <cellStyle name="Normal 9 5 2 2 2 5" xfId="4132" xr:uid="{9A96AEA9-18E2-4C80-A9E3-A2E8FBA2B9F1}"/>
    <cellStyle name="Normal 9 5 2 2 2 5 2" xfId="5033" xr:uid="{98D21744-260D-4850-A4E7-BF88AF42CEE3}"/>
    <cellStyle name="Normal 9 5 2 2 2 6" xfId="4133" xr:uid="{D1F1C7FE-6A27-4B2B-B525-95BF568D2C3B}"/>
    <cellStyle name="Normal 9 5 2 2 2 6 2" xfId="5034" xr:uid="{B62F26BC-7866-4996-AD21-F00A5CCE6A44}"/>
    <cellStyle name="Normal 9 5 2 2 2 7" xfId="5023" xr:uid="{F4C5059A-6A1D-4B55-AEB7-0A6C3E6A07F5}"/>
    <cellStyle name="Normal 9 5 2 2 3" xfId="870" xr:uid="{F6E03676-A800-4563-9824-7C1FEE389874}"/>
    <cellStyle name="Normal 9 5 2 2 3 2" xfId="2449" xr:uid="{476B9089-86F7-470B-BE2E-A8AE8E790498}"/>
    <cellStyle name="Normal 9 5 2 2 3 2 2" xfId="4134" xr:uid="{5A621A7A-2AF4-4873-8B40-335791D98360}"/>
    <cellStyle name="Normal 9 5 2 2 3 2 2 2" xfId="5037" xr:uid="{B859667D-CB59-443B-A8D7-91337FA088AF}"/>
    <cellStyle name="Normal 9 5 2 2 3 2 3" xfId="4135" xr:uid="{EED5F224-6A8B-4200-BE04-A8EE6437C320}"/>
    <cellStyle name="Normal 9 5 2 2 3 2 3 2" xfId="5038" xr:uid="{2441D5DA-BEBB-4E66-8D85-57575A451D10}"/>
    <cellStyle name="Normal 9 5 2 2 3 2 4" xfId="4136" xr:uid="{B9CCC625-243F-44C3-BD7D-CC2B054A070A}"/>
    <cellStyle name="Normal 9 5 2 2 3 2 4 2" xfId="5039" xr:uid="{DBFD13A4-F89A-45EE-B2D3-51551E9DFBAC}"/>
    <cellStyle name="Normal 9 5 2 2 3 2 5" xfId="5036" xr:uid="{C07C5230-46B4-4FA4-BDF4-BA2710AD7DE7}"/>
    <cellStyle name="Normal 9 5 2 2 3 3" xfId="4137" xr:uid="{6C054746-1DAD-4508-B011-7A8EB2FB9534}"/>
    <cellStyle name="Normal 9 5 2 2 3 3 2" xfId="5040" xr:uid="{0CD8B7BC-E499-4446-9100-98DF8DBB8953}"/>
    <cellStyle name="Normal 9 5 2 2 3 4" xfId="4138" xr:uid="{96DF5597-E7D6-40EB-8FE1-58D47EE2D8D1}"/>
    <cellStyle name="Normal 9 5 2 2 3 4 2" xfId="5041" xr:uid="{9EEE4F4F-EB18-4BC4-95D8-CC1461A38BC9}"/>
    <cellStyle name="Normal 9 5 2 2 3 5" xfId="4139" xr:uid="{F69E5595-19C3-427E-A2CF-33C27F765FB0}"/>
    <cellStyle name="Normal 9 5 2 2 3 5 2" xfId="5042" xr:uid="{EAB2471A-5E76-4652-854B-5F6DAD699262}"/>
    <cellStyle name="Normal 9 5 2 2 3 6" xfId="5035" xr:uid="{1A2AE5BD-0221-4008-BE50-B65598E9951F}"/>
    <cellStyle name="Normal 9 5 2 2 4" xfId="2450" xr:uid="{15C6D88D-36B8-434D-A59B-69EA2AF1B6C5}"/>
    <cellStyle name="Normal 9 5 2 2 4 2" xfId="4140" xr:uid="{36C34ACF-E779-4DD7-BE6B-B4E2766ED51E}"/>
    <cellStyle name="Normal 9 5 2 2 4 2 2" xfId="5044" xr:uid="{07E3396C-2369-463E-8EC6-B65A27805142}"/>
    <cellStyle name="Normal 9 5 2 2 4 3" xfId="4141" xr:uid="{A2C7891D-B84D-4FEE-9B3E-A34D2F26C91D}"/>
    <cellStyle name="Normal 9 5 2 2 4 3 2" xfId="5045" xr:uid="{3E43109E-1162-4936-9AAD-52972285CB06}"/>
    <cellStyle name="Normal 9 5 2 2 4 4" xfId="4142" xr:uid="{FA6BFCAC-16FD-40AD-B110-FEABB071809D}"/>
    <cellStyle name="Normal 9 5 2 2 4 4 2" xfId="5046" xr:uid="{14A4B2F7-4FC4-4D93-A90A-811EA2DD0B77}"/>
    <cellStyle name="Normal 9 5 2 2 4 5" xfId="5043" xr:uid="{9715D6F3-486A-4046-9AA5-0347E8FE8DF4}"/>
    <cellStyle name="Normal 9 5 2 2 5" xfId="4143" xr:uid="{A70F385F-FC61-4647-8B79-B11ACC303E79}"/>
    <cellStyle name="Normal 9 5 2 2 5 2" xfId="4144" xr:uid="{7EE7C93E-5D63-447E-BA7E-9E1BB7186DEF}"/>
    <cellStyle name="Normal 9 5 2 2 5 2 2" xfId="5048" xr:uid="{0EC4CD4E-5675-4B12-8A62-868AB685FDDC}"/>
    <cellStyle name="Normal 9 5 2 2 5 3" xfId="4145" xr:uid="{6723AA3F-D246-45C2-9695-6FA4FA6BDD73}"/>
    <cellStyle name="Normal 9 5 2 2 5 3 2" xfId="5049" xr:uid="{F2EB21BA-6E80-4077-8389-4BC65D9C5D2C}"/>
    <cellStyle name="Normal 9 5 2 2 5 4" xfId="4146" xr:uid="{8F90D35D-968D-42EB-BBA7-CCCC2F80EEC5}"/>
    <cellStyle name="Normal 9 5 2 2 5 4 2" xfId="5050" xr:uid="{1C962E52-5CB0-439B-BA1D-D2A5A45E465A}"/>
    <cellStyle name="Normal 9 5 2 2 5 5" xfId="5047" xr:uid="{153787BD-B9D5-4AD1-9FB1-2378B1546B39}"/>
    <cellStyle name="Normal 9 5 2 2 6" xfId="4147" xr:uid="{FA88BC1F-A95B-4A37-AEAE-183D0D5729E6}"/>
    <cellStyle name="Normal 9 5 2 2 6 2" xfId="5051" xr:uid="{670999A8-DA55-4BF7-B71E-C03B350F6D66}"/>
    <cellStyle name="Normal 9 5 2 2 7" xfId="4148" xr:uid="{962C141E-A54C-4D6D-897D-A8D0FE523366}"/>
    <cellStyle name="Normal 9 5 2 2 7 2" xfId="5052" xr:uid="{60B73829-55F9-46F5-BF78-68CE348E4E1E}"/>
    <cellStyle name="Normal 9 5 2 2 8" xfId="4149" xr:uid="{90BAE1A8-51DE-48A7-A24E-64D0AA0EB36E}"/>
    <cellStyle name="Normal 9 5 2 2 8 2" xfId="5053" xr:uid="{1E4439F0-BEF7-4B94-A718-73C23F5A86D3}"/>
    <cellStyle name="Normal 9 5 2 2 9" xfId="5022" xr:uid="{102AA66A-84ED-4F41-82AD-EA0FE346B2D2}"/>
    <cellStyle name="Normal 9 5 2 3" xfId="871" xr:uid="{A35D1A69-CB6D-4BCD-A3AA-0DAE4F6E2A71}"/>
    <cellStyle name="Normal 9 5 2 3 2" xfId="872" xr:uid="{46D50CBE-6EC4-44F2-B2B0-E09036E384E4}"/>
    <cellStyle name="Normal 9 5 2 3 2 2" xfId="873" xr:uid="{094D8A44-3362-4CE9-831B-71D0EC9B543C}"/>
    <cellStyle name="Normal 9 5 2 3 2 2 2" xfId="5056" xr:uid="{7CF5EE26-07DF-43D9-8E25-F56C8F06F9A2}"/>
    <cellStyle name="Normal 9 5 2 3 2 3" xfId="4150" xr:uid="{CC229CE7-5C0C-42DA-9A50-F67234D01D2A}"/>
    <cellStyle name="Normal 9 5 2 3 2 3 2" xfId="5057" xr:uid="{2B239820-D88D-49C2-8FFC-876694F87A28}"/>
    <cellStyle name="Normal 9 5 2 3 2 4" xfId="4151" xr:uid="{7AE48F29-19AC-47C7-ACDA-F8DE205B71E6}"/>
    <cellStyle name="Normal 9 5 2 3 2 4 2" xfId="5058" xr:uid="{04AF55EA-D219-4AF3-9EC9-A27B73757DFF}"/>
    <cellStyle name="Normal 9 5 2 3 2 5" xfId="5055" xr:uid="{3A5EF850-8AF8-4D9A-8C64-64DE915C115E}"/>
    <cellStyle name="Normal 9 5 2 3 3" xfId="874" xr:uid="{B588DD71-FC86-4571-8E3C-D8804B34B844}"/>
    <cellStyle name="Normal 9 5 2 3 3 2" xfId="4152" xr:uid="{4FD9A2C9-AF35-498A-A46E-A45BDA59BBAD}"/>
    <cellStyle name="Normal 9 5 2 3 3 2 2" xfId="5060" xr:uid="{3D53C236-3981-46E7-90B6-DE06B27242D4}"/>
    <cellStyle name="Normal 9 5 2 3 3 3" xfId="4153" xr:uid="{F15BDA48-0542-4620-B33B-DA1B5BC6C101}"/>
    <cellStyle name="Normal 9 5 2 3 3 3 2" xfId="5061" xr:uid="{FB47E6F8-CCDC-479A-9028-DCF62194CD96}"/>
    <cellStyle name="Normal 9 5 2 3 3 4" xfId="4154" xr:uid="{8E3EFD8B-92AE-4C39-B332-5D399C0C9974}"/>
    <cellStyle name="Normal 9 5 2 3 3 4 2" xfId="5062" xr:uid="{8FD2A83B-AB2D-4D93-89E3-407512C3308F}"/>
    <cellStyle name="Normal 9 5 2 3 3 5" xfId="5059" xr:uid="{B1F356C2-2D1A-4ADF-BB62-E77DACAF4772}"/>
    <cellStyle name="Normal 9 5 2 3 4" xfId="4155" xr:uid="{14D5C77F-2BC0-469C-9672-46BE5BFCB2F0}"/>
    <cellStyle name="Normal 9 5 2 3 4 2" xfId="5063" xr:uid="{4A3981E2-D38F-4ADD-96EA-867C5190C3F8}"/>
    <cellStyle name="Normal 9 5 2 3 5" xfId="4156" xr:uid="{FAF45EF0-1A74-4A5C-A078-A0C8444D67B3}"/>
    <cellStyle name="Normal 9 5 2 3 5 2" xfId="5064" xr:uid="{F79783EC-0D94-4A37-84E2-770E4748C011}"/>
    <cellStyle name="Normal 9 5 2 3 6" xfId="4157" xr:uid="{7EA47EA5-E57B-47E5-BE1F-F7A34DF35756}"/>
    <cellStyle name="Normal 9 5 2 3 6 2" xfId="5065" xr:uid="{CD814432-F487-4960-9988-35113EFB9AFA}"/>
    <cellStyle name="Normal 9 5 2 3 7" xfId="5054" xr:uid="{D61EB66F-63F6-41FB-BFC3-38BB29162C4D}"/>
    <cellStyle name="Normal 9 5 2 4" xfId="875" xr:uid="{C723D5B1-B6CC-4F8E-9B76-C17BCD8C4BDB}"/>
    <cellStyle name="Normal 9 5 2 4 2" xfId="876" xr:uid="{62A9444D-CD81-4E5B-BE5F-AF00DDC27497}"/>
    <cellStyle name="Normal 9 5 2 4 2 2" xfId="4158" xr:uid="{091BB89B-342C-4204-B7B3-DBF6C115F712}"/>
    <cellStyle name="Normal 9 5 2 4 2 2 2" xfId="5068" xr:uid="{BA355ED5-CD97-42A7-93B3-03585D24E2AC}"/>
    <cellStyle name="Normal 9 5 2 4 2 3" xfId="4159" xr:uid="{BED236B9-BCC9-478C-AA63-C2DC6DAD43D0}"/>
    <cellStyle name="Normal 9 5 2 4 2 3 2" xfId="5069" xr:uid="{542FC20A-D11B-4FA1-A5A2-A622AA922F15}"/>
    <cellStyle name="Normal 9 5 2 4 2 4" xfId="4160" xr:uid="{2F2EF6C7-5D60-4586-AF32-2F23EA77013F}"/>
    <cellStyle name="Normal 9 5 2 4 2 4 2" xfId="5070" xr:uid="{CF9776EB-A75D-48D8-86D3-CE01AB32205C}"/>
    <cellStyle name="Normal 9 5 2 4 2 5" xfId="5067" xr:uid="{42A8CDFC-33D8-4D85-8177-118AA59E2671}"/>
    <cellStyle name="Normal 9 5 2 4 3" xfId="4161" xr:uid="{9EAF602C-8764-46B6-8EA9-3EBFD4611BCF}"/>
    <cellStyle name="Normal 9 5 2 4 3 2" xfId="5071" xr:uid="{1B9A23B7-33E5-4758-A459-CC10C8FFCE04}"/>
    <cellStyle name="Normal 9 5 2 4 4" xfId="4162" xr:uid="{089DDF75-5A36-4A8F-A63C-A6DD049F1526}"/>
    <cellStyle name="Normal 9 5 2 4 4 2" xfId="5072" xr:uid="{D1A36305-3F97-4133-B67A-CD266049D069}"/>
    <cellStyle name="Normal 9 5 2 4 5" xfId="4163" xr:uid="{CDDBD6CF-5A9E-4EF8-ACA7-28F424E83F23}"/>
    <cellStyle name="Normal 9 5 2 4 5 2" xfId="5073" xr:uid="{2A04F391-5832-4C40-8B33-B0B46DBDF0D5}"/>
    <cellStyle name="Normal 9 5 2 4 6" xfId="5066" xr:uid="{BE9CD031-A379-4931-889A-637E6A90DD69}"/>
    <cellStyle name="Normal 9 5 2 5" xfId="877" xr:uid="{D5595846-EDFA-40BB-A10D-4B09337CA20A}"/>
    <cellStyle name="Normal 9 5 2 5 2" xfId="4164" xr:uid="{57D307FD-0DD6-4A13-A307-0DEE5EF79CA0}"/>
    <cellStyle name="Normal 9 5 2 5 2 2" xfId="5075" xr:uid="{05810D01-B7B8-44AF-9C2F-92193D663A19}"/>
    <cellStyle name="Normal 9 5 2 5 3" xfId="4165" xr:uid="{87B4DEBC-08BD-4FAC-94C7-44A860F3FA20}"/>
    <cellStyle name="Normal 9 5 2 5 3 2" xfId="5076" xr:uid="{D1790F72-493A-4683-B3BE-242E2C571E2C}"/>
    <cellStyle name="Normal 9 5 2 5 4" xfId="4166" xr:uid="{7B50A305-BFB7-4568-9552-F52705607F4E}"/>
    <cellStyle name="Normal 9 5 2 5 4 2" xfId="5077" xr:uid="{C29E6291-0931-4E33-9B39-1F84D4CA4DEA}"/>
    <cellStyle name="Normal 9 5 2 5 5" xfId="5074" xr:uid="{D5D57144-4D54-445D-ABDF-55E302AF1FF1}"/>
    <cellStyle name="Normal 9 5 2 6" xfId="4167" xr:uid="{51FAAFC9-302E-4473-88CB-F8665F5C27F7}"/>
    <cellStyle name="Normal 9 5 2 6 2" xfId="4168" xr:uid="{4C4EA129-A175-4D08-93B3-43E0C0F40C8D}"/>
    <cellStyle name="Normal 9 5 2 6 2 2" xfId="5079" xr:uid="{EA53C9A7-697E-44ED-9DDA-88222A3BE51D}"/>
    <cellStyle name="Normal 9 5 2 6 3" xfId="4169" xr:uid="{FDCC0660-D600-44DF-98DE-279C5258D5B7}"/>
    <cellStyle name="Normal 9 5 2 6 3 2" xfId="5080" xr:uid="{A83817CF-7E73-48CB-9295-68C0E0AE33C6}"/>
    <cellStyle name="Normal 9 5 2 6 4" xfId="4170" xr:uid="{759B89FD-C9B9-462B-835B-7D850D0D96B9}"/>
    <cellStyle name="Normal 9 5 2 6 4 2" xfId="5081" xr:uid="{86DCBC56-5898-436F-83DD-B5D7C488AB19}"/>
    <cellStyle name="Normal 9 5 2 6 5" xfId="5078" xr:uid="{0BC6E854-6BD0-44BD-98A6-132CE9B3D100}"/>
    <cellStyle name="Normal 9 5 2 7" xfId="4171" xr:uid="{2380268C-CADC-462E-B187-9D2C0BF705D2}"/>
    <cellStyle name="Normal 9 5 2 7 2" xfId="5082" xr:uid="{51232DE9-6423-4A96-864F-6B0748C65FFA}"/>
    <cellStyle name="Normal 9 5 2 8" xfId="4172" xr:uid="{667125A8-D02B-436B-A99C-F77438139511}"/>
    <cellStyle name="Normal 9 5 2 8 2" xfId="5083" xr:uid="{D275D043-4675-4C52-A08A-894D64C2FBFF}"/>
    <cellStyle name="Normal 9 5 2 9" xfId="4173" xr:uid="{236F05AD-7437-4857-8062-5360FBE13358}"/>
    <cellStyle name="Normal 9 5 2 9 2" xfId="5084" xr:uid="{310C86B3-FBDE-4A0E-BFD0-278B4C450976}"/>
    <cellStyle name="Normal 9 5 3" xfId="420" xr:uid="{7BBB02D6-934C-47A2-9B19-7E97D58E134C}"/>
    <cellStyle name="Normal 9 5 3 2" xfId="878" xr:uid="{212733AB-0711-44CB-8855-1398419B0FE2}"/>
    <cellStyle name="Normal 9 5 3 2 2" xfId="879" xr:uid="{5AA6496A-87BB-47D0-B166-BF705AE95A27}"/>
    <cellStyle name="Normal 9 5 3 2 2 2" xfId="2451" xr:uid="{C0741108-4119-4E0F-BB97-424707DDD668}"/>
    <cellStyle name="Normal 9 5 3 2 2 2 2" xfId="2452" xr:uid="{A4922792-9D3D-408D-8854-D597A00F068A}"/>
    <cellStyle name="Normal 9 5 3 2 2 2 2 2" xfId="5089" xr:uid="{343B56C0-25BF-43FC-B058-32467D288149}"/>
    <cellStyle name="Normal 9 5 3 2 2 2 3" xfId="5088" xr:uid="{E2DD93A9-CABB-4016-9ED7-06D252835410}"/>
    <cellStyle name="Normal 9 5 3 2 2 3" xfId="2453" xr:uid="{4C2146A2-0E40-42D0-9568-5421D46EC125}"/>
    <cellStyle name="Normal 9 5 3 2 2 3 2" xfId="5090" xr:uid="{19E72901-24EC-4E28-B708-387462C8FDAE}"/>
    <cellStyle name="Normal 9 5 3 2 2 4" xfId="4174" xr:uid="{50501362-8098-4EA7-BB6F-C22272F8E7D9}"/>
    <cellStyle name="Normal 9 5 3 2 2 4 2" xfId="5091" xr:uid="{CB1101E2-920E-4D40-8B7F-34FA216679A9}"/>
    <cellStyle name="Normal 9 5 3 2 2 5" xfId="5087" xr:uid="{23A367E5-BBAE-476B-A729-DE0817069B67}"/>
    <cellStyle name="Normal 9 5 3 2 3" xfId="2454" xr:uid="{1F69C1B8-4B8D-4DEF-9DBB-BE5385156B71}"/>
    <cellStyle name="Normal 9 5 3 2 3 2" xfId="2455" xr:uid="{4B6BFA0C-3D65-4195-A38A-A6CA7FD71AB2}"/>
    <cellStyle name="Normal 9 5 3 2 3 2 2" xfId="5093" xr:uid="{52282607-272B-428B-9A0E-5A48D2D15FC8}"/>
    <cellStyle name="Normal 9 5 3 2 3 3" xfId="4175" xr:uid="{788EF709-AC95-4194-A723-F5CA15499FDE}"/>
    <cellStyle name="Normal 9 5 3 2 3 3 2" xfId="5094" xr:uid="{14DE6722-12AC-429A-9AF4-AD42214658DD}"/>
    <cellStyle name="Normal 9 5 3 2 3 4" xfId="4176" xr:uid="{98B49C5C-149A-4813-A355-E4C21E2B7603}"/>
    <cellStyle name="Normal 9 5 3 2 3 4 2" xfId="5095" xr:uid="{861CFCF3-847C-4F67-A9EF-2F15777D3BE7}"/>
    <cellStyle name="Normal 9 5 3 2 3 5" xfId="5092" xr:uid="{CFDB3EA6-7492-4B4A-9876-4836E2B99E1A}"/>
    <cellStyle name="Normal 9 5 3 2 4" xfId="2456" xr:uid="{270EEAC6-C5B0-48AF-83EB-15C2DAE03A08}"/>
    <cellStyle name="Normal 9 5 3 2 4 2" xfId="5096" xr:uid="{01A7B44C-263D-441D-88EF-B84E1EC3A347}"/>
    <cellStyle name="Normal 9 5 3 2 5" xfId="4177" xr:uid="{2819439A-AC5B-4959-9BBC-2C74E630A8BB}"/>
    <cellStyle name="Normal 9 5 3 2 5 2" xfId="5097" xr:uid="{0236EEB3-1BBD-45D1-8E37-405E8803D48F}"/>
    <cellStyle name="Normal 9 5 3 2 6" xfId="4178" xr:uid="{784860BA-E3A5-4CE8-81E2-97530F2C1865}"/>
    <cellStyle name="Normal 9 5 3 2 6 2" xfId="5098" xr:uid="{AA9322A9-FA73-42FB-B3AE-DB0B25D1178D}"/>
    <cellStyle name="Normal 9 5 3 2 7" xfId="5086" xr:uid="{7720ABD4-B89B-4712-B7D8-5A6E08C02A5A}"/>
    <cellStyle name="Normal 9 5 3 3" xfId="880" xr:uid="{D9ACBCC5-747B-44D7-82CB-9121996B7E5D}"/>
    <cellStyle name="Normal 9 5 3 3 2" xfId="2457" xr:uid="{37375BA9-79C9-4A69-BDB3-E89E9884DE11}"/>
    <cellStyle name="Normal 9 5 3 3 2 2" xfId="2458" xr:uid="{0BEA7FB8-78AD-4E43-9F85-2EE8EC2227D7}"/>
    <cellStyle name="Normal 9 5 3 3 2 2 2" xfId="5101" xr:uid="{2F3315F0-38A6-479F-BF11-3E7A3D1A4859}"/>
    <cellStyle name="Normal 9 5 3 3 2 3" xfId="4179" xr:uid="{EEED9E4C-3017-4F3E-882F-EEEEB8BC8402}"/>
    <cellStyle name="Normal 9 5 3 3 2 3 2" xfId="5102" xr:uid="{7EB22C08-3DBE-4A6E-9CCA-2F30E5D32CC5}"/>
    <cellStyle name="Normal 9 5 3 3 2 4" xfId="4180" xr:uid="{8C376671-2ECD-45CB-8EB8-F415ACD95A2A}"/>
    <cellStyle name="Normal 9 5 3 3 2 4 2" xfId="5103" xr:uid="{B8A199DC-3C8D-4ABC-A059-281C0E75A228}"/>
    <cellStyle name="Normal 9 5 3 3 2 5" xfId="5100" xr:uid="{19B2EF66-7C5F-4936-86EE-1D600A800508}"/>
    <cellStyle name="Normal 9 5 3 3 3" xfId="2459" xr:uid="{52274C47-F189-4CB5-8B68-65D0A1E91E11}"/>
    <cellStyle name="Normal 9 5 3 3 3 2" xfId="5104" xr:uid="{9FD3BF80-15DF-43C0-832A-7EB1DF090991}"/>
    <cellStyle name="Normal 9 5 3 3 4" xfId="4181" xr:uid="{CE72D9B6-D6A6-44DB-A6ED-E30FD1D1C686}"/>
    <cellStyle name="Normal 9 5 3 3 4 2" xfId="5105" xr:uid="{6CCAC43D-3E3E-4F0C-BDF3-D7E4D0FBEB1B}"/>
    <cellStyle name="Normal 9 5 3 3 5" xfId="4182" xr:uid="{C74EB297-6245-4C78-8B2C-85EFE764547E}"/>
    <cellStyle name="Normal 9 5 3 3 5 2" xfId="5106" xr:uid="{D6B6BC6E-CFCE-426F-B079-798E44FABFBF}"/>
    <cellStyle name="Normal 9 5 3 3 6" xfId="5099" xr:uid="{9001AF0C-A345-4C68-AC72-EB15A81A93F3}"/>
    <cellStyle name="Normal 9 5 3 4" xfId="2460" xr:uid="{AB4C9E93-3385-4B0C-AB6B-4AF8DD9E7A22}"/>
    <cellStyle name="Normal 9 5 3 4 2" xfId="2461" xr:uid="{2081691C-722A-483E-B31C-68DA11B630E0}"/>
    <cellStyle name="Normal 9 5 3 4 2 2" xfId="5108" xr:uid="{7EDCC5BA-84EA-4439-88A4-93F9781027EF}"/>
    <cellStyle name="Normal 9 5 3 4 3" xfId="4183" xr:uid="{D4D08F0F-472F-40E5-A5B4-0610C4563045}"/>
    <cellStyle name="Normal 9 5 3 4 3 2" xfId="5109" xr:uid="{2F45044E-B12B-44AA-9DAC-FD509255F119}"/>
    <cellStyle name="Normal 9 5 3 4 4" xfId="4184" xr:uid="{87BF4DD9-B18F-46CA-9FBF-F2B53A9DE6B2}"/>
    <cellStyle name="Normal 9 5 3 4 4 2" xfId="5110" xr:uid="{2E5FDF81-5EBA-4845-B2DA-D712F21C683E}"/>
    <cellStyle name="Normal 9 5 3 4 5" xfId="5107" xr:uid="{2A31FD29-FF44-46FA-8DD9-629ABA1972EE}"/>
    <cellStyle name="Normal 9 5 3 5" xfId="2462" xr:uid="{491CC66B-B2A4-4CCF-B46B-FB3C381755D0}"/>
    <cellStyle name="Normal 9 5 3 5 2" xfId="4185" xr:uid="{CC8FC3E7-D90E-4EB9-AEF2-B7E0AAFBD2CE}"/>
    <cellStyle name="Normal 9 5 3 5 2 2" xfId="5112" xr:uid="{7CFE3B47-3681-47B1-8EE6-CB11F237BA10}"/>
    <cellStyle name="Normal 9 5 3 5 3" xfId="4186" xr:uid="{8D6F6F06-E015-4C5E-A2BE-E1A08AA3BADD}"/>
    <cellStyle name="Normal 9 5 3 5 3 2" xfId="5113" xr:uid="{09112F23-1661-4231-88FD-35945F304F92}"/>
    <cellStyle name="Normal 9 5 3 5 4" xfId="4187" xr:uid="{10D86999-CE66-44F7-B608-249677680134}"/>
    <cellStyle name="Normal 9 5 3 5 4 2" xfId="5114" xr:uid="{56956DDE-756C-469A-97B9-D1E8AA48E559}"/>
    <cellStyle name="Normal 9 5 3 5 5" xfId="5111" xr:uid="{F6DAE62E-815E-455B-888C-BD6A9DE1128D}"/>
    <cellStyle name="Normal 9 5 3 6" xfId="4188" xr:uid="{FE9F373E-A944-4637-B3F8-8A94515B080E}"/>
    <cellStyle name="Normal 9 5 3 6 2" xfId="5115" xr:uid="{DA01AD8B-A47B-4709-ACB1-08B3FBD5B686}"/>
    <cellStyle name="Normal 9 5 3 7" xfId="4189" xr:uid="{9DC664FF-0853-4130-8635-1208CBD34BA5}"/>
    <cellStyle name="Normal 9 5 3 7 2" xfId="5116" xr:uid="{F6C297D5-4B63-405E-9E3B-FF3466B41C02}"/>
    <cellStyle name="Normal 9 5 3 8" xfId="4190" xr:uid="{34FB92B7-AD13-466B-B120-C04F5D75E408}"/>
    <cellStyle name="Normal 9 5 3 8 2" xfId="5117" xr:uid="{AFBB6150-3BC3-4A84-B67F-5B92EA8709E5}"/>
    <cellStyle name="Normal 9 5 3 9" xfId="5085" xr:uid="{7B9939B1-7A8C-41F6-8E26-3FE5C9D5AC68}"/>
    <cellStyle name="Normal 9 5 4" xfId="421" xr:uid="{FD1336D9-2F76-4DCC-A155-8F67E50ED9D8}"/>
    <cellStyle name="Normal 9 5 4 2" xfId="881" xr:uid="{12E79218-CE23-4A23-AB6F-7047F7DD80F2}"/>
    <cellStyle name="Normal 9 5 4 2 2" xfId="882" xr:uid="{2C0239E4-DE8F-4E0F-8706-658B8C12BA3B}"/>
    <cellStyle name="Normal 9 5 4 2 2 2" xfId="2463" xr:uid="{5E6528F2-9970-4114-A024-AABDB45F0AF1}"/>
    <cellStyle name="Normal 9 5 4 2 2 2 2" xfId="5121" xr:uid="{43E99290-E3FD-4DE0-A24A-7A16E42B74DC}"/>
    <cellStyle name="Normal 9 5 4 2 2 3" xfId="4191" xr:uid="{61792B69-7C51-4016-BE45-1AA51980FC6E}"/>
    <cellStyle name="Normal 9 5 4 2 2 3 2" xfId="5122" xr:uid="{4AED5BDA-22EA-4368-9431-07EDF9DE6EFB}"/>
    <cellStyle name="Normal 9 5 4 2 2 4" xfId="4192" xr:uid="{62024306-37DC-405D-9E41-94CD83533D69}"/>
    <cellStyle name="Normal 9 5 4 2 2 4 2" xfId="5123" xr:uid="{7CB1C720-C4C2-471F-B5BB-B1EFDA733BDB}"/>
    <cellStyle name="Normal 9 5 4 2 2 5" xfId="5120" xr:uid="{E80495D3-462C-415E-8F68-CD645178C2F2}"/>
    <cellStyle name="Normal 9 5 4 2 3" xfId="2464" xr:uid="{A4597097-1433-4737-A774-F9C841EDE295}"/>
    <cellStyle name="Normal 9 5 4 2 3 2" xfId="5124" xr:uid="{931AEE82-0037-4A31-9094-14F8D8EA379D}"/>
    <cellStyle name="Normal 9 5 4 2 4" xfId="4193" xr:uid="{5ED6AE33-934A-49BD-BA8E-A874E4D5C6A7}"/>
    <cellStyle name="Normal 9 5 4 2 4 2" xfId="5125" xr:uid="{604FBF7A-8503-46B1-8FA3-BF3C850DBD26}"/>
    <cellStyle name="Normal 9 5 4 2 5" xfId="4194" xr:uid="{0D647AF7-EADB-494A-857F-11FB202509EB}"/>
    <cellStyle name="Normal 9 5 4 2 5 2" xfId="5126" xr:uid="{0E50234B-4EF3-4D5F-94C7-39F2E4762C1E}"/>
    <cellStyle name="Normal 9 5 4 2 6" xfId="5119" xr:uid="{C9F25369-3285-4629-9EC3-DE5B15BD5174}"/>
    <cellStyle name="Normal 9 5 4 3" xfId="883" xr:uid="{E4D017EE-AE5C-4F8C-9ADF-6CFD99178935}"/>
    <cellStyle name="Normal 9 5 4 3 2" xfId="2465" xr:uid="{D2343175-D41E-44DB-A7C4-8AD04EFFC14A}"/>
    <cellStyle name="Normal 9 5 4 3 2 2" xfId="5128" xr:uid="{1E3CAAFF-C021-42D6-A917-109E30A93A2F}"/>
    <cellStyle name="Normal 9 5 4 3 3" xfId="4195" xr:uid="{156FC01D-4E22-4E15-A4AC-BD37EB48F4D3}"/>
    <cellStyle name="Normal 9 5 4 3 3 2" xfId="5129" xr:uid="{7B0FF003-E6A5-49C1-A723-BCFFFCFDA6C0}"/>
    <cellStyle name="Normal 9 5 4 3 4" xfId="4196" xr:uid="{CC3334DF-1036-4D99-B116-1CD695A05C03}"/>
    <cellStyle name="Normal 9 5 4 3 4 2" xfId="5130" xr:uid="{8230FB54-8089-455C-84CA-6DC8CEA337DE}"/>
    <cellStyle name="Normal 9 5 4 3 5" xfId="5127" xr:uid="{00ADA990-49AE-499C-B7BB-0EB3165DB478}"/>
    <cellStyle name="Normal 9 5 4 4" xfId="2466" xr:uid="{0EFD7BD3-69B7-4BC3-8319-F13F954685F5}"/>
    <cellStyle name="Normal 9 5 4 4 2" xfId="4197" xr:uid="{DA9FF1DF-D8F6-4412-A054-2D0BFB50C307}"/>
    <cellStyle name="Normal 9 5 4 4 2 2" xfId="5132" xr:uid="{5439B774-DC11-493B-8DAA-20A786246C18}"/>
    <cellStyle name="Normal 9 5 4 4 3" xfId="4198" xr:uid="{A2E34FB2-819E-4D38-B8B1-60194EE48748}"/>
    <cellStyle name="Normal 9 5 4 4 3 2" xfId="5133" xr:uid="{75C7339E-2160-48CC-A494-CDFEC4A86449}"/>
    <cellStyle name="Normal 9 5 4 4 4" xfId="4199" xr:uid="{D7DA2DEE-245E-4DE0-ACB2-7F1DF1F44514}"/>
    <cellStyle name="Normal 9 5 4 4 4 2" xfId="5134" xr:uid="{17F0B411-C7B3-4CD5-9616-4B782C8E5A26}"/>
    <cellStyle name="Normal 9 5 4 4 5" xfId="5131" xr:uid="{9BE10A14-0F2A-49CA-B9D6-4DBB54BCD573}"/>
    <cellStyle name="Normal 9 5 4 5" xfId="4200" xr:uid="{B570C298-0F39-47D0-9BD2-9306B7C438EB}"/>
    <cellStyle name="Normal 9 5 4 5 2" xfId="5135" xr:uid="{10DC724F-F0DC-46A8-A2D5-7BB69879B98F}"/>
    <cellStyle name="Normal 9 5 4 6" xfId="4201" xr:uid="{EB2EFF8E-0537-4C92-AFAA-EBB5CCB30CDE}"/>
    <cellStyle name="Normal 9 5 4 6 2" xfId="5136" xr:uid="{95975B00-79B7-4560-8D33-8FF19A2A710E}"/>
    <cellStyle name="Normal 9 5 4 7" xfId="4202" xr:uid="{075DC11B-FB04-4D17-A2CC-FECF220A86ED}"/>
    <cellStyle name="Normal 9 5 4 7 2" xfId="5137" xr:uid="{28C3C227-4E87-4841-AFD8-D0B7935F8B1E}"/>
    <cellStyle name="Normal 9 5 4 8" xfId="5118" xr:uid="{48034DA3-86B1-4112-A856-181F1D0B4C5E}"/>
    <cellStyle name="Normal 9 5 5" xfId="422" xr:uid="{6C5F8141-B257-4034-829C-47CD3121DF2D}"/>
    <cellStyle name="Normal 9 5 5 2" xfId="884" xr:uid="{C7BD1D99-0838-4D0D-9C3E-2231724BB4D9}"/>
    <cellStyle name="Normal 9 5 5 2 2" xfId="2467" xr:uid="{3ED2EA94-37EF-4E5A-826B-1581E225DA24}"/>
    <cellStyle name="Normal 9 5 5 2 2 2" xfId="5140" xr:uid="{CC3674AE-FE73-4AE1-9E5A-9BD74A81C38D}"/>
    <cellStyle name="Normal 9 5 5 2 3" xfId="4203" xr:uid="{25FFCF2C-039D-494C-9D80-6199908F933D}"/>
    <cellStyle name="Normal 9 5 5 2 3 2" xfId="5141" xr:uid="{E11059EC-FAEE-4DD5-B4BB-A34DA3A61A0D}"/>
    <cellStyle name="Normal 9 5 5 2 4" xfId="4204" xr:uid="{B9476D45-457E-4940-9E10-3B4C4329BBE6}"/>
    <cellStyle name="Normal 9 5 5 2 4 2" xfId="5142" xr:uid="{74D686CF-F088-4366-A40A-F72AAB5FB983}"/>
    <cellStyle name="Normal 9 5 5 2 5" xfId="5139" xr:uid="{269BFED5-812B-4CE2-8CC4-E9F8B615C039}"/>
    <cellStyle name="Normal 9 5 5 3" xfId="2468" xr:uid="{47904CB2-CFE5-4231-970D-CDA8B2684ED6}"/>
    <cellStyle name="Normal 9 5 5 3 2" xfId="4205" xr:uid="{3912EB45-3633-48E6-B427-E1CDF50E8C11}"/>
    <cellStyle name="Normal 9 5 5 3 2 2" xfId="5144" xr:uid="{B14F0BD9-CFB6-4283-85AA-D8252C30F1FA}"/>
    <cellStyle name="Normal 9 5 5 3 3" xfId="4206" xr:uid="{EEF5F965-4ED7-4A47-858F-7D9CE1A4A39F}"/>
    <cellStyle name="Normal 9 5 5 3 3 2" xfId="5145" xr:uid="{51A38964-AAB5-4F63-B6F6-F20D8010C897}"/>
    <cellStyle name="Normal 9 5 5 3 4" xfId="4207" xr:uid="{063A21E1-7828-4AEA-92B5-2C1DBB2D7C62}"/>
    <cellStyle name="Normal 9 5 5 3 4 2" xfId="5146" xr:uid="{DEFA21FF-8BAB-4BAB-8E37-FAEF35D7648E}"/>
    <cellStyle name="Normal 9 5 5 3 5" xfId="5143" xr:uid="{FB195D32-09B6-4A25-8776-00C3A12E61C6}"/>
    <cellStyle name="Normal 9 5 5 4" xfId="4208" xr:uid="{09B61058-59A3-4279-93DE-B50E6D049EC3}"/>
    <cellStyle name="Normal 9 5 5 4 2" xfId="5147" xr:uid="{E7ACD5C9-F5E5-43A5-8034-84335E3C1DCB}"/>
    <cellStyle name="Normal 9 5 5 5" xfId="4209" xr:uid="{D9A20D8F-F1EA-4013-A497-1DA9D0869A1D}"/>
    <cellStyle name="Normal 9 5 5 5 2" xfId="5148" xr:uid="{4FD20BFF-78B7-49B0-869F-E2EE672006B8}"/>
    <cellStyle name="Normal 9 5 5 6" xfId="4210" xr:uid="{0D861AFD-D9D5-40D8-BB7E-EA8E260521E4}"/>
    <cellStyle name="Normal 9 5 5 6 2" xfId="5149" xr:uid="{65BF8A53-60CA-4727-B3A0-167032461685}"/>
    <cellStyle name="Normal 9 5 5 7" xfId="5138" xr:uid="{86E1E521-91E7-4855-A147-0FBCCB069EEC}"/>
    <cellStyle name="Normal 9 5 6" xfId="885" xr:uid="{DD0CE700-DBD3-42E5-9B3C-ECFA040BDEC8}"/>
    <cellStyle name="Normal 9 5 6 2" xfId="2469" xr:uid="{E241867E-4F24-4FFB-9E0A-5A74C81AE9BE}"/>
    <cellStyle name="Normal 9 5 6 2 2" xfId="4211" xr:uid="{B9BBD92B-8F9F-4F2E-9D91-096F87F3054D}"/>
    <cellStyle name="Normal 9 5 6 2 2 2" xfId="5152" xr:uid="{CCD03A41-99E5-47D7-912B-560D12DDE33E}"/>
    <cellStyle name="Normal 9 5 6 2 3" xfId="4212" xr:uid="{FB221180-0B56-4CFB-B2AA-217E5DCEA643}"/>
    <cellStyle name="Normal 9 5 6 2 3 2" xfId="5153" xr:uid="{577EA887-B66C-4A94-BDAF-F1B6C312C7D4}"/>
    <cellStyle name="Normal 9 5 6 2 4" xfId="4213" xr:uid="{12F504F4-15D8-4747-B71D-A854367CE1B2}"/>
    <cellStyle name="Normal 9 5 6 2 4 2" xfId="5154" xr:uid="{276B8600-4DC6-4A73-8A40-0CF7C50B110B}"/>
    <cellStyle name="Normal 9 5 6 2 5" xfId="5151" xr:uid="{C69DEF7B-E640-4BC6-A95B-6A3DC93708C2}"/>
    <cellStyle name="Normal 9 5 6 3" xfId="4214" xr:uid="{9912AE81-1716-4B8B-AF03-67619D837D9E}"/>
    <cellStyle name="Normal 9 5 6 3 2" xfId="5155" xr:uid="{49D544FF-3A8F-4918-ADC3-D752554C2FA4}"/>
    <cellStyle name="Normal 9 5 6 4" xfId="4215" xr:uid="{23129886-E974-4EA7-BAB5-B475C0EBE411}"/>
    <cellStyle name="Normal 9 5 6 4 2" xfId="5156" xr:uid="{B797FF16-9315-45BB-B6EC-718B77C67CCD}"/>
    <cellStyle name="Normal 9 5 6 5" xfId="4216" xr:uid="{0496A4C5-885B-49F4-8FB8-1B5ECE6588DF}"/>
    <cellStyle name="Normal 9 5 6 5 2" xfId="5157" xr:uid="{28C3DB59-C893-47A9-82A3-ED4533C9D53B}"/>
    <cellStyle name="Normal 9 5 6 6" xfId="5150" xr:uid="{2DFFFF57-1BF6-4E6B-A51F-F04C79C14809}"/>
    <cellStyle name="Normal 9 5 7" xfId="2470" xr:uid="{ABD8BA5F-967C-4519-B443-D8892EF1ED6B}"/>
    <cellStyle name="Normal 9 5 7 2" xfId="4217" xr:uid="{4457B10A-190A-4BB4-9574-D5DAFBA1A542}"/>
    <cellStyle name="Normal 9 5 7 2 2" xfId="5159" xr:uid="{3A506730-CDF8-4C29-AD4D-EAC86710D28B}"/>
    <cellStyle name="Normal 9 5 7 3" xfId="4218" xr:uid="{31DD469C-3AD7-404B-A039-0F6FDE352186}"/>
    <cellStyle name="Normal 9 5 7 3 2" xfId="5160" xr:uid="{F10F50DA-2C93-4D4F-A05B-2B90E7EA7FE7}"/>
    <cellStyle name="Normal 9 5 7 4" xfId="4219" xr:uid="{EB7872B5-D639-47AA-879A-EFCAAE9C2145}"/>
    <cellStyle name="Normal 9 5 7 4 2" xfId="5161" xr:uid="{75F639ED-76FE-4575-83E6-0584F9339220}"/>
    <cellStyle name="Normal 9 5 7 5" xfId="5158" xr:uid="{3F233D20-56F9-4713-9650-F45B94EA8D4B}"/>
    <cellStyle name="Normal 9 5 8" xfId="4220" xr:uid="{0B330A20-D606-426A-BDE2-888B5C51E6AF}"/>
    <cellStyle name="Normal 9 5 8 2" xfId="4221" xr:uid="{00FCE7B5-8D2B-470F-A7C3-04FC85CB34B2}"/>
    <cellStyle name="Normal 9 5 8 2 2" xfId="5163" xr:uid="{36D6441C-35EB-4D55-A0F6-EA1832CD0F94}"/>
    <cellStyle name="Normal 9 5 8 3" xfId="4222" xr:uid="{D0AA3B68-7C5D-40CE-84A8-20B18C46290C}"/>
    <cellStyle name="Normal 9 5 8 3 2" xfId="5164" xr:uid="{6B867949-B001-487B-8CE6-24914D9771C3}"/>
    <cellStyle name="Normal 9 5 8 4" xfId="4223" xr:uid="{28804346-7455-4663-9884-843A225660F8}"/>
    <cellStyle name="Normal 9 5 8 4 2" xfId="5165" xr:uid="{D9C654A6-DD27-4099-8F71-A7FA9DF7FAE0}"/>
    <cellStyle name="Normal 9 5 8 5" xfId="5162" xr:uid="{6AA5A51A-2773-440B-B16A-2EA137692BCA}"/>
    <cellStyle name="Normal 9 5 9" xfId="4224" xr:uid="{C495E1FF-90F9-40E5-A8FC-E123E476E13A}"/>
    <cellStyle name="Normal 9 5 9 2" xfId="5166" xr:uid="{B099CC0F-20C0-4E07-B1E3-217290E1EC75}"/>
    <cellStyle name="Normal 9 6" xfId="180" xr:uid="{C00F4B86-1A8F-49E9-9F34-13B75F35318A}"/>
    <cellStyle name="Normal 9 6 10" xfId="5167" xr:uid="{16034CDF-C76F-4AC4-8DC0-78C190F820E4}"/>
    <cellStyle name="Normal 9 6 2" xfId="181" xr:uid="{9BDAF3D8-F89B-4315-A7AE-8A1612D1A6B7}"/>
    <cellStyle name="Normal 9 6 2 2" xfId="423" xr:uid="{4AC454CA-ABB4-468E-B515-A7E9A0011E5D}"/>
    <cellStyle name="Normal 9 6 2 2 2" xfId="886" xr:uid="{26E2484D-5292-45DE-81D2-432914678B6B}"/>
    <cellStyle name="Normal 9 6 2 2 2 2" xfId="2471" xr:uid="{BAD38105-155C-4A24-90E4-78BF27080E58}"/>
    <cellStyle name="Normal 9 6 2 2 2 2 2" xfId="5171" xr:uid="{47329CB9-F4BE-40EE-B162-2C339500385C}"/>
    <cellStyle name="Normal 9 6 2 2 2 3" xfId="4225" xr:uid="{D6FDF7F7-3D52-4CC6-B70F-6EB8296E308E}"/>
    <cellStyle name="Normal 9 6 2 2 2 3 2" xfId="5172" xr:uid="{63AFF2A6-6854-4459-AFBF-A8363B01AA18}"/>
    <cellStyle name="Normal 9 6 2 2 2 4" xfId="4226" xr:uid="{BC7DC299-39E7-4F5A-AA6D-E0E74CC5C0EF}"/>
    <cellStyle name="Normal 9 6 2 2 2 4 2" xfId="5173" xr:uid="{35C74430-4089-4F93-84BA-DD750ED9E73B}"/>
    <cellStyle name="Normal 9 6 2 2 2 5" xfId="5170" xr:uid="{26778AEC-2065-46B0-9CE9-275039A7F386}"/>
    <cellStyle name="Normal 9 6 2 2 3" xfId="2472" xr:uid="{DA150A24-D8DB-44A6-8E24-F34404047373}"/>
    <cellStyle name="Normal 9 6 2 2 3 2" xfId="4227" xr:uid="{B938052D-775F-4E56-BD85-637152988FC2}"/>
    <cellStyle name="Normal 9 6 2 2 3 2 2" xfId="5175" xr:uid="{D0297F94-2220-4FBC-ADE7-66959EE50373}"/>
    <cellStyle name="Normal 9 6 2 2 3 3" xfId="4228" xr:uid="{B02382D3-9498-4C89-9BBE-6D08F4978E96}"/>
    <cellStyle name="Normal 9 6 2 2 3 3 2" xfId="5176" xr:uid="{C31CB344-9F25-4FED-878B-3290C60E2F90}"/>
    <cellStyle name="Normal 9 6 2 2 3 4" xfId="4229" xr:uid="{D15C9FA0-4EEF-40A4-B233-30FEE07419F6}"/>
    <cellStyle name="Normal 9 6 2 2 3 4 2" xfId="5177" xr:uid="{8254B722-585E-4F93-ABD9-85EEB3B4FB48}"/>
    <cellStyle name="Normal 9 6 2 2 3 5" xfId="5174" xr:uid="{C672672C-A150-4961-9F4F-CF77881D48C4}"/>
    <cellStyle name="Normal 9 6 2 2 4" xfId="4230" xr:uid="{E8EB9549-8E43-458A-BC62-E175BD13B3A9}"/>
    <cellStyle name="Normal 9 6 2 2 4 2" xfId="5178" xr:uid="{E9B62688-3935-4B96-B344-C4531D0BA701}"/>
    <cellStyle name="Normal 9 6 2 2 5" xfId="4231" xr:uid="{9CA766F4-BDC4-46B5-8E90-C832F4AF7688}"/>
    <cellStyle name="Normal 9 6 2 2 5 2" xfId="5179" xr:uid="{4B128CA8-2385-4730-A26A-27A63C65C885}"/>
    <cellStyle name="Normal 9 6 2 2 6" xfId="4232" xr:uid="{C5A16992-6EAB-403B-890C-9628E03C648F}"/>
    <cellStyle name="Normal 9 6 2 2 6 2" xfId="5180" xr:uid="{A24131FB-6DD8-49CF-984C-D3D17DD36B8A}"/>
    <cellStyle name="Normal 9 6 2 2 7" xfId="5169" xr:uid="{E238844F-24BD-4ECD-B03E-CE39E82A7475}"/>
    <cellStyle name="Normal 9 6 2 3" xfId="887" xr:uid="{593AF1F0-9B6D-47E2-886A-323A944A8410}"/>
    <cellStyle name="Normal 9 6 2 3 2" xfId="2473" xr:uid="{723A282E-5B21-4A9F-8422-07241D6EE5BA}"/>
    <cellStyle name="Normal 9 6 2 3 2 2" xfId="4233" xr:uid="{2DDE4BFD-9BDA-44CB-B457-9AFE1C20727E}"/>
    <cellStyle name="Normal 9 6 2 3 2 2 2" xfId="5183" xr:uid="{7A67945A-F5F6-4278-9E21-FBC82FB80109}"/>
    <cellStyle name="Normal 9 6 2 3 2 3" xfId="4234" xr:uid="{14F55613-3739-4FF0-96AB-4F81E252407A}"/>
    <cellStyle name="Normal 9 6 2 3 2 3 2" xfId="5184" xr:uid="{A24F63AF-7721-4506-89A0-C94DAEDBA116}"/>
    <cellStyle name="Normal 9 6 2 3 2 4" xfId="4235" xr:uid="{2D562C42-44B7-454B-A1D2-5221CF3E47F5}"/>
    <cellStyle name="Normal 9 6 2 3 2 4 2" xfId="5185" xr:uid="{331808F8-EDF2-4C4F-A926-F796BFE4C83A}"/>
    <cellStyle name="Normal 9 6 2 3 2 5" xfId="5182" xr:uid="{E6392825-E77C-4D2D-A0AD-D1322D8DF063}"/>
    <cellStyle name="Normal 9 6 2 3 3" xfId="4236" xr:uid="{CB484092-EBA0-4DBC-AF41-8511D638C430}"/>
    <cellStyle name="Normal 9 6 2 3 3 2" xfId="5186" xr:uid="{B4C431D7-8BE4-40C6-9044-A519D8B63FE1}"/>
    <cellStyle name="Normal 9 6 2 3 4" xfId="4237" xr:uid="{E075BDB2-69AC-4574-ABC2-7931C29E3418}"/>
    <cellStyle name="Normal 9 6 2 3 4 2" xfId="5187" xr:uid="{6841A32F-4FD2-4AF9-8ACC-4B00D015CFEA}"/>
    <cellStyle name="Normal 9 6 2 3 5" xfId="4238" xr:uid="{202C3097-CE21-42F3-975C-3380AC72CE72}"/>
    <cellStyle name="Normal 9 6 2 3 5 2" xfId="5188" xr:uid="{0FA02C88-496D-48F0-9B55-EA299B872A8F}"/>
    <cellStyle name="Normal 9 6 2 3 6" xfId="5181" xr:uid="{2A6090D9-6AA4-4E61-886F-2437AF37BB40}"/>
    <cellStyle name="Normal 9 6 2 4" xfId="2474" xr:uid="{515A1B20-8322-4DC7-8362-634D726F6AAF}"/>
    <cellStyle name="Normal 9 6 2 4 2" xfId="4239" xr:uid="{B01EEF86-3E80-47C0-B6A3-1353B7C604DC}"/>
    <cellStyle name="Normal 9 6 2 4 2 2" xfId="5190" xr:uid="{C29BB155-5050-468B-84ED-0C3E710B1417}"/>
    <cellStyle name="Normal 9 6 2 4 3" xfId="4240" xr:uid="{37B459C5-5B1D-4B26-9DDD-8030209DCBBD}"/>
    <cellStyle name="Normal 9 6 2 4 3 2" xfId="5191" xr:uid="{3DBD73DD-C747-4C55-A644-8A69242A9911}"/>
    <cellStyle name="Normal 9 6 2 4 4" xfId="4241" xr:uid="{37D13D12-0189-43E4-B749-65967AACB4CA}"/>
    <cellStyle name="Normal 9 6 2 4 4 2" xfId="5192" xr:uid="{2CB10F20-A297-4186-8260-C094B1D7C361}"/>
    <cellStyle name="Normal 9 6 2 4 5" xfId="5189" xr:uid="{73E5E6A8-16EA-4C30-8B63-3C2AA1001B46}"/>
    <cellStyle name="Normal 9 6 2 5" xfId="4242" xr:uid="{F267BF4D-152A-475A-AD62-5368F12DBB11}"/>
    <cellStyle name="Normal 9 6 2 5 2" xfId="4243" xr:uid="{3E78D0EC-2B55-4DB5-BA27-B242A728A18C}"/>
    <cellStyle name="Normal 9 6 2 5 2 2" xfId="5194" xr:uid="{FBE1467E-8E70-4783-8A42-728478437AEC}"/>
    <cellStyle name="Normal 9 6 2 5 3" xfId="4244" xr:uid="{12BC0206-1733-435D-ADB7-44616874A988}"/>
    <cellStyle name="Normal 9 6 2 5 3 2" xfId="5195" xr:uid="{8BFC5F61-706C-4EE0-99E9-68F2848A33C0}"/>
    <cellStyle name="Normal 9 6 2 5 4" xfId="4245" xr:uid="{0638AD54-FDFA-4277-820E-B4E0D60BD5CC}"/>
    <cellStyle name="Normal 9 6 2 5 4 2" xfId="5196" xr:uid="{D0A0F695-B4F2-4781-A3B7-7ECF6D720C59}"/>
    <cellStyle name="Normal 9 6 2 5 5" xfId="5193" xr:uid="{EF334A14-CE22-4AB5-93FD-FA2C1BE005D1}"/>
    <cellStyle name="Normal 9 6 2 6" xfId="4246" xr:uid="{B4FA8FBB-9178-4F23-ACD2-9887558FC710}"/>
    <cellStyle name="Normal 9 6 2 6 2" xfId="5197" xr:uid="{57D09380-FB68-4E5A-B99B-B16412AA9633}"/>
    <cellStyle name="Normal 9 6 2 7" xfId="4247" xr:uid="{4F2B3F05-D708-479A-B0C8-0AAD45AB1BE8}"/>
    <cellStyle name="Normal 9 6 2 7 2" xfId="5198" xr:uid="{69BDB559-8FCC-484E-B4E1-52AB2FB00370}"/>
    <cellStyle name="Normal 9 6 2 8" xfId="4248" xr:uid="{43C3B4BC-21D2-4B25-8B37-B0C79D518066}"/>
    <cellStyle name="Normal 9 6 2 8 2" xfId="5199" xr:uid="{A8195255-CD51-4DAA-AADC-3E0979491A7A}"/>
    <cellStyle name="Normal 9 6 2 9" xfId="5168" xr:uid="{DBB5F357-ECB9-4824-8011-856A34CE4F40}"/>
    <cellStyle name="Normal 9 6 3" xfId="424" xr:uid="{ACCF8475-33A1-437D-AC27-86FED81892A0}"/>
    <cellStyle name="Normal 9 6 3 2" xfId="888" xr:uid="{F846F757-4175-488F-910F-631906FF7519}"/>
    <cellStyle name="Normal 9 6 3 2 2" xfId="889" xr:uid="{0976BCA9-C306-414F-B4F5-269259D14FF5}"/>
    <cellStyle name="Normal 9 6 3 2 2 2" xfId="5202" xr:uid="{F9E76C84-1715-4536-B2A7-A162EA0A8C4F}"/>
    <cellStyle name="Normal 9 6 3 2 3" xfId="4249" xr:uid="{4D52783B-0461-4ED2-BE50-D4CE8F4D4796}"/>
    <cellStyle name="Normal 9 6 3 2 3 2" xfId="5203" xr:uid="{02EBF2C8-5D20-44A5-8ADA-6BAE3DAE8C72}"/>
    <cellStyle name="Normal 9 6 3 2 4" xfId="4250" xr:uid="{D6A72FA0-3B93-496E-9B18-BACCF613222F}"/>
    <cellStyle name="Normal 9 6 3 2 4 2" xfId="5204" xr:uid="{3A21E88C-B3C4-4811-95A9-6D3C67DD42C6}"/>
    <cellStyle name="Normal 9 6 3 2 5" xfId="5201" xr:uid="{79E70648-58EA-4E48-8B68-CEDACFA3FEC1}"/>
    <cellStyle name="Normal 9 6 3 3" xfId="890" xr:uid="{6E086C4D-CDC5-4AD1-B059-6F0946415533}"/>
    <cellStyle name="Normal 9 6 3 3 2" xfId="4251" xr:uid="{F3AB599D-7165-4CCD-A92C-8E04F33DFEA8}"/>
    <cellStyle name="Normal 9 6 3 3 2 2" xfId="5206" xr:uid="{2766CF6B-59AC-4FBC-A97C-322AD85F3AE0}"/>
    <cellStyle name="Normal 9 6 3 3 3" xfId="4252" xr:uid="{5B03B724-453E-4354-B590-CDFEB07207D5}"/>
    <cellStyle name="Normal 9 6 3 3 3 2" xfId="5207" xr:uid="{CBC48F20-29B7-4E25-B0FA-E49159D274A0}"/>
    <cellStyle name="Normal 9 6 3 3 4" xfId="4253" xr:uid="{CBEF0134-606B-4DFF-8492-119A3479BEB5}"/>
    <cellStyle name="Normal 9 6 3 3 4 2" xfId="5208" xr:uid="{0B47452B-A39E-42D6-B539-FAC009693E0A}"/>
    <cellStyle name="Normal 9 6 3 3 5" xfId="5205" xr:uid="{AFDBC642-D190-49BE-BC3E-48B81D50118F}"/>
    <cellStyle name="Normal 9 6 3 4" xfId="4254" xr:uid="{062085A5-CE3C-4B11-946F-89831886D736}"/>
    <cellStyle name="Normal 9 6 3 4 2" xfId="5209" xr:uid="{F271C76D-F93E-49F7-9736-6C7439B6B2A6}"/>
    <cellStyle name="Normal 9 6 3 5" xfId="4255" xr:uid="{E317221F-1232-48CC-ABAD-3F16902EA5AC}"/>
    <cellStyle name="Normal 9 6 3 5 2" xfId="5210" xr:uid="{F53E4316-AB02-46B3-B5E6-8C6B2CC26F06}"/>
    <cellStyle name="Normal 9 6 3 6" xfId="4256" xr:uid="{0E0505CF-328E-49DC-BD91-B79282C69D28}"/>
    <cellStyle name="Normal 9 6 3 6 2" xfId="5211" xr:uid="{6A081778-75C7-4865-A69E-2BB9299160F2}"/>
    <cellStyle name="Normal 9 6 3 7" xfId="5200" xr:uid="{DE1231C6-DCC7-4136-9D3C-E4A858326360}"/>
    <cellStyle name="Normal 9 6 4" xfId="425" xr:uid="{7D33A6BC-9569-4A4D-A621-95FBF64181D8}"/>
    <cellStyle name="Normal 9 6 4 2" xfId="891" xr:uid="{DAF9DDE9-DD98-409A-8C18-618AA3787797}"/>
    <cellStyle name="Normal 9 6 4 2 2" xfId="4257" xr:uid="{D4E4565F-4B3D-476A-B879-A4EB190E0134}"/>
    <cellStyle name="Normal 9 6 4 2 2 2" xfId="5214" xr:uid="{A5C08C92-8782-4871-B72F-3F20C5650A8E}"/>
    <cellStyle name="Normal 9 6 4 2 3" xfId="4258" xr:uid="{DCED5C13-B3C2-48C0-85F4-358C30F7A0E6}"/>
    <cellStyle name="Normal 9 6 4 2 3 2" xfId="5215" xr:uid="{4615AE1F-24A5-4E81-86E2-983C9A16191D}"/>
    <cellStyle name="Normal 9 6 4 2 4" xfId="4259" xr:uid="{4C37FB7E-5EFE-4E6E-87FA-ECC2D06D2FCF}"/>
    <cellStyle name="Normal 9 6 4 2 4 2" xfId="5216" xr:uid="{63018B73-74D3-4D9E-9BFC-036EA25FDF28}"/>
    <cellStyle name="Normal 9 6 4 2 5" xfId="5213" xr:uid="{90D888C9-BBD7-47F0-88D7-5A0149509A86}"/>
    <cellStyle name="Normal 9 6 4 3" xfId="4260" xr:uid="{AD78DF8C-F940-4860-9305-DF4228034E55}"/>
    <cellStyle name="Normal 9 6 4 3 2" xfId="5217" xr:uid="{5E35EEF8-F859-410D-BA3F-CA6E3B6E0FBD}"/>
    <cellStyle name="Normal 9 6 4 4" xfId="4261" xr:uid="{E9716C9B-8497-4305-8400-6D174642A656}"/>
    <cellStyle name="Normal 9 6 4 4 2" xfId="5218" xr:uid="{562F7C1A-DEBC-45F0-A453-2CA3D8B715C9}"/>
    <cellStyle name="Normal 9 6 4 5" xfId="4262" xr:uid="{19BF2F86-C233-4510-8215-866FFA4C119E}"/>
    <cellStyle name="Normal 9 6 4 5 2" xfId="5219" xr:uid="{CF21E8E6-3766-4B60-8C1D-F8759A497A6B}"/>
    <cellStyle name="Normal 9 6 4 6" xfId="5212" xr:uid="{F290613F-7368-49E7-B898-FCC57B81FCAA}"/>
    <cellStyle name="Normal 9 6 5" xfId="892" xr:uid="{92BEAE97-ADED-4922-B9A8-10079068FCF1}"/>
    <cellStyle name="Normal 9 6 5 2" xfId="4263" xr:uid="{71EF152E-DD61-4A3E-B976-36F4002A4FD8}"/>
    <cellStyle name="Normal 9 6 5 2 2" xfId="5221" xr:uid="{4EEA7CEF-FF5A-4E80-9203-C9A753411923}"/>
    <cellStyle name="Normal 9 6 5 3" xfId="4264" xr:uid="{06693BB0-41AE-4084-949B-3ABA80FA55D8}"/>
    <cellStyle name="Normal 9 6 5 3 2" xfId="5222" xr:uid="{F644F3F5-4050-4917-B16C-97922BF12041}"/>
    <cellStyle name="Normal 9 6 5 4" xfId="4265" xr:uid="{36346117-1137-4B7E-9C75-8EC848DA7CD1}"/>
    <cellStyle name="Normal 9 6 5 4 2" xfId="5223" xr:uid="{432440B8-1F5E-4953-A69D-BB24C8FECE6E}"/>
    <cellStyle name="Normal 9 6 5 5" xfId="5220" xr:uid="{CFDF6F55-3534-4A99-9DF9-F9E22DCC78F0}"/>
    <cellStyle name="Normal 9 6 6" xfId="4266" xr:uid="{1F224E39-EC1A-4089-9150-8C7CC7D287EE}"/>
    <cellStyle name="Normal 9 6 6 2" xfId="4267" xr:uid="{E1794814-CFE1-4A13-B202-489852F0B442}"/>
    <cellStyle name="Normal 9 6 6 2 2" xfId="5225" xr:uid="{71899344-380D-4347-9B92-68BF8C028FD0}"/>
    <cellStyle name="Normal 9 6 6 3" xfId="4268" xr:uid="{C360A2BF-EA10-4F47-9F71-725AC84D5FFA}"/>
    <cellStyle name="Normal 9 6 6 3 2" xfId="5226" xr:uid="{8BEFDE1E-5777-4DDD-BD40-3D34ACC6B22D}"/>
    <cellStyle name="Normal 9 6 6 4" xfId="4269" xr:uid="{25587E70-D9DA-4884-8800-B32E4947010A}"/>
    <cellStyle name="Normal 9 6 6 4 2" xfId="5227" xr:uid="{71C88815-AACC-4F5F-9D9E-955DAF05BE60}"/>
    <cellStyle name="Normal 9 6 6 5" xfId="5224" xr:uid="{FCF01BFC-D49A-4985-BA30-6D8E9EC488A8}"/>
    <cellStyle name="Normal 9 6 7" xfId="4270" xr:uid="{A239FBB5-C0AD-4BFB-B757-8F30CFD701A4}"/>
    <cellStyle name="Normal 9 6 7 2" xfId="5228" xr:uid="{2CEB97AC-12BD-425C-AAF6-6C525565029A}"/>
    <cellStyle name="Normal 9 6 8" xfId="4271" xr:uid="{FB0D57F4-4790-4650-AAE8-D4466B0C09A6}"/>
    <cellStyle name="Normal 9 6 8 2" xfId="5229" xr:uid="{F98221D4-5E82-402C-A43D-3B24527BEB71}"/>
    <cellStyle name="Normal 9 6 9" xfId="4272" xr:uid="{930A5CC2-5C89-4982-B779-BD9962D2D5C6}"/>
    <cellStyle name="Normal 9 6 9 2" xfId="5230" xr:uid="{485548EB-3678-48E1-ADFC-ECB42F0F11CC}"/>
    <cellStyle name="Normal 9 7" xfId="182" xr:uid="{BCD2D981-FC79-4EDE-A80A-5E8614513630}"/>
    <cellStyle name="Normal 9 7 2" xfId="426" xr:uid="{16BB1BBD-9616-40E5-ADB5-C20B39B5F42A}"/>
    <cellStyle name="Normal 9 7 2 2" xfId="893" xr:uid="{1E2F982A-1F03-4406-9F02-2F04225E3B23}"/>
    <cellStyle name="Normal 9 7 2 2 2" xfId="2475" xr:uid="{287853BF-1F32-417E-8AB2-DA0184F82936}"/>
    <cellStyle name="Normal 9 7 2 2 2 2" xfId="2476" xr:uid="{94C3B198-C620-4AB9-BAFC-215490707839}"/>
    <cellStyle name="Normal 9 7 2 2 2 2 2" xfId="5235" xr:uid="{01C35880-A0AC-44A1-AA28-1644708589A5}"/>
    <cellStyle name="Normal 9 7 2 2 2 3" xfId="5234" xr:uid="{8061A549-C5B2-4228-945C-759A2E08F82E}"/>
    <cellStyle name="Normal 9 7 2 2 3" xfId="2477" xr:uid="{30F19029-12D1-4D30-A6EF-4BCC603FFEAC}"/>
    <cellStyle name="Normal 9 7 2 2 3 2" xfId="5236" xr:uid="{84711875-3C57-410B-B3FA-108F993D123B}"/>
    <cellStyle name="Normal 9 7 2 2 4" xfId="4273" xr:uid="{010192B1-5D9B-4C8F-8C20-655CA2EA7A20}"/>
    <cellStyle name="Normal 9 7 2 2 4 2" xfId="5237" xr:uid="{C4734927-2700-4A29-9867-FF9BCDCF8D57}"/>
    <cellStyle name="Normal 9 7 2 2 5" xfId="5233" xr:uid="{1FA9812B-0BCF-4631-A3A1-D0A561000268}"/>
    <cellStyle name="Normal 9 7 2 3" xfId="2478" xr:uid="{C0464556-7A00-427E-97D6-00F64C683432}"/>
    <cellStyle name="Normal 9 7 2 3 2" xfId="2479" xr:uid="{2024A031-1141-46BE-9720-F682F128667C}"/>
    <cellStyle name="Normal 9 7 2 3 2 2" xfId="5239" xr:uid="{75F48ADD-6CC9-4CF4-A17A-171D045D3CC4}"/>
    <cellStyle name="Normal 9 7 2 3 3" xfId="4274" xr:uid="{80E07884-9D18-4910-BF83-042D13F69D1D}"/>
    <cellStyle name="Normal 9 7 2 3 3 2" xfId="5240" xr:uid="{C70B93F2-D7FF-43D1-AD6C-CFF16762C847}"/>
    <cellStyle name="Normal 9 7 2 3 4" xfId="4275" xr:uid="{46649A3C-D5E3-4279-B9DA-FF79B14BF4E9}"/>
    <cellStyle name="Normal 9 7 2 3 4 2" xfId="5241" xr:uid="{4A82EDC2-E230-4880-A911-9C9292491F41}"/>
    <cellStyle name="Normal 9 7 2 3 5" xfId="5238" xr:uid="{080BF670-5592-4CEB-A9A5-53C0EDFC1EBE}"/>
    <cellStyle name="Normal 9 7 2 4" xfId="2480" xr:uid="{14644F25-1D9C-4FB2-9422-98B205A8358B}"/>
    <cellStyle name="Normal 9 7 2 4 2" xfId="5242" xr:uid="{4FB28865-E05F-4146-BB0A-E761CC8466CF}"/>
    <cellStyle name="Normal 9 7 2 5" xfId="4276" xr:uid="{31E4D30B-294C-468E-BB8D-8AA39F9186D7}"/>
    <cellStyle name="Normal 9 7 2 5 2" xfId="5243" xr:uid="{112B287C-7692-40FD-B2D1-28BB83F134C6}"/>
    <cellStyle name="Normal 9 7 2 6" xfId="4277" xr:uid="{A7ED0C29-55A9-4B80-8EE8-5C74E95ACAD9}"/>
    <cellStyle name="Normal 9 7 2 6 2" xfId="5244" xr:uid="{6AA44908-E296-493F-A60F-0EE74AEB0353}"/>
    <cellStyle name="Normal 9 7 2 7" xfId="5232" xr:uid="{F0BB788E-4573-4FD0-A142-6BD2F708DC1F}"/>
    <cellStyle name="Normal 9 7 3" xfId="894" xr:uid="{7713BB0E-F6F2-4A5B-8C25-FECA3095D336}"/>
    <cellStyle name="Normal 9 7 3 2" xfId="2481" xr:uid="{55364EA2-057F-4BE2-BD5C-7EE78BCC412F}"/>
    <cellStyle name="Normal 9 7 3 2 2" xfId="2482" xr:uid="{7784BCC3-9343-4F47-AFDA-23EC1040F2E3}"/>
    <cellStyle name="Normal 9 7 3 2 2 2" xfId="5247" xr:uid="{6777CC1D-2D3B-4EF1-838B-26C2DC1A2544}"/>
    <cellStyle name="Normal 9 7 3 2 3" xfId="4278" xr:uid="{9303331F-FF18-48D7-A7BA-895B5027F330}"/>
    <cellStyle name="Normal 9 7 3 2 3 2" xfId="5248" xr:uid="{32C14D7C-C266-4C9E-8909-5F40A7155330}"/>
    <cellStyle name="Normal 9 7 3 2 4" xfId="4279" xr:uid="{26B518FF-78AE-480D-99EA-9C66DF748B5C}"/>
    <cellStyle name="Normal 9 7 3 2 4 2" xfId="5249" xr:uid="{A9365067-98D9-4622-9976-0AB02A6A0091}"/>
    <cellStyle name="Normal 9 7 3 2 5" xfId="5246" xr:uid="{4146A507-909C-439D-9FAD-0EFC832CA427}"/>
    <cellStyle name="Normal 9 7 3 3" xfId="2483" xr:uid="{85F86B36-EE12-4E31-9780-2D1E45ED53C2}"/>
    <cellStyle name="Normal 9 7 3 3 2" xfId="5250" xr:uid="{CD960C6A-F20A-4F81-8891-78A19DCCE2BB}"/>
    <cellStyle name="Normal 9 7 3 4" xfId="4280" xr:uid="{263390F9-BF22-46F3-B348-DF66A218EDFA}"/>
    <cellStyle name="Normal 9 7 3 4 2" xfId="5251" xr:uid="{F420E66E-9D8C-4C20-A795-14F5F9AA196E}"/>
    <cellStyle name="Normal 9 7 3 5" xfId="4281" xr:uid="{AFA0D3B9-EF89-4879-9D11-DB70EFBCC0B6}"/>
    <cellStyle name="Normal 9 7 3 5 2" xfId="5252" xr:uid="{85D52DC1-40CF-410B-89DE-0E543351B7B2}"/>
    <cellStyle name="Normal 9 7 3 6" xfId="5245" xr:uid="{D7088670-28E6-4CCA-A5DD-5AFC37A1621D}"/>
    <cellStyle name="Normal 9 7 4" xfId="2484" xr:uid="{67DE4529-535A-433C-ABB6-C1D5A2CEBF14}"/>
    <cellStyle name="Normal 9 7 4 2" xfId="2485" xr:uid="{2BF41E4A-A046-412D-8A36-F1FA973AEE4C}"/>
    <cellStyle name="Normal 9 7 4 2 2" xfId="5254" xr:uid="{5A8090F7-FD81-42C1-8849-4308F792793F}"/>
    <cellStyle name="Normal 9 7 4 3" xfId="4282" xr:uid="{ABAC3BF3-75AE-46BB-96F2-A4F2BBD958BF}"/>
    <cellStyle name="Normal 9 7 4 3 2" xfId="5255" xr:uid="{3E6AE1CF-A2FA-4198-AA2E-CDD68ADA9DEC}"/>
    <cellStyle name="Normal 9 7 4 4" xfId="4283" xr:uid="{B768C724-A5F7-47C8-9AC9-B72DE92089A8}"/>
    <cellStyle name="Normal 9 7 4 4 2" xfId="5256" xr:uid="{BB80A9D3-E6C3-4B36-A37B-D5697EB640FA}"/>
    <cellStyle name="Normal 9 7 4 5" xfId="5253" xr:uid="{89795006-1363-461B-AF7C-61F47F69AAD5}"/>
    <cellStyle name="Normal 9 7 5" xfId="2486" xr:uid="{B8ED5CC0-4845-4384-9376-563A04B0E17D}"/>
    <cellStyle name="Normal 9 7 5 2" xfId="4284" xr:uid="{A72542BB-914B-4426-A3C6-13B749AF3D1B}"/>
    <cellStyle name="Normal 9 7 5 2 2" xfId="5258" xr:uid="{AAAEA210-E8F9-42C5-8B6E-F0918985FD74}"/>
    <cellStyle name="Normal 9 7 5 3" xfId="4285" xr:uid="{7614602F-959A-48A3-B7A2-80DD477B60D6}"/>
    <cellStyle name="Normal 9 7 5 3 2" xfId="5259" xr:uid="{CF8BF920-1521-45F7-A486-E4809272102B}"/>
    <cellStyle name="Normal 9 7 5 4" xfId="4286" xr:uid="{04F70E50-B11B-46C9-A278-CB3DCE6FDCE9}"/>
    <cellStyle name="Normal 9 7 5 4 2" xfId="5260" xr:uid="{D6117B3C-517E-4276-BC77-B1FDD3A7B6C2}"/>
    <cellStyle name="Normal 9 7 5 5" xfId="5257" xr:uid="{03213FA5-A1EA-4CD9-A85C-A7EA7946FCE0}"/>
    <cellStyle name="Normal 9 7 6" xfId="4287" xr:uid="{76E6F32D-FDA4-4AF1-837D-3F28871F8617}"/>
    <cellStyle name="Normal 9 7 6 2" xfId="5261" xr:uid="{6038BCF7-B261-4045-8210-61D91B0EC9D8}"/>
    <cellStyle name="Normal 9 7 7" xfId="4288" xr:uid="{81914D21-FF71-425A-B0ED-D0E84DCC0D96}"/>
    <cellStyle name="Normal 9 7 7 2" xfId="5262" xr:uid="{8E705B38-0532-4E89-AB4B-C09EDC46AD1D}"/>
    <cellStyle name="Normal 9 7 8" xfId="4289" xr:uid="{D65E521C-188B-42E7-A8CB-0F0092477A07}"/>
    <cellStyle name="Normal 9 7 8 2" xfId="5263" xr:uid="{ADA10B7B-3CC1-42FE-BE84-3C083B836244}"/>
    <cellStyle name="Normal 9 7 9" xfId="5231" xr:uid="{3AE5FEEF-9537-40CB-B7F5-4F2194C5C431}"/>
    <cellStyle name="Normal 9 8" xfId="427" xr:uid="{E5B675C9-EFE4-46B8-B20B-ABB5BC63F912}"/>
    <cellStyle name="Normal 9 8 2" xfId="895" xr:uid="{765A1FF4-C627-45D9-8D17-E03EC12DDECA}"/>
    <cellStyle name="Normal 9 8 2 2" xfId="896" xr:uid="{D2F3C5A1-5699-4582-955C-9999745B4DEB}"/>
    <cellStyle name="Normal 9 8 2 2 2" xfId="2487" xr:uid="{39055EA4-08F1-404B-9DFC-69B41853042C}"/>
    <cellStyle name="Normal 9 8 2 2 2 2" xfId="5267" xr:uid="{C0034731-D1E1-4AF6-8937-292F0E6D69A9}"/>
    <cellStyle name="Normal 9 8 2 2 3" xfId="4290" xr:uid="{9625C362-84BE-44A4-A26F-C6CF83B56086}"/>
    <cellStyle name="Normal 9 8 2 2 3 2" xfId="5268" xr:uid="{12B52FA6-9D7C-466E-B4A5-6A49498F416F}"/>
    <cellStyle name="Normal 9 8 2 2 4" xfId="4291" xr:uid="{E6775F1D-B801-42F5-83AE-20AEC176CD5D}"/>
    <cellStyle name="Normal 9 8 2 2 4 2" xfId="5269" xr:uid="{39991A39-B8BB-4EE1-AA21-9D103A42A5D2}"/>
    <cellStyle name="Normal 9 8 2 2 5" xfId="5266" xr:uid="{DF77C32F-A69F-4A2A-BF1F-9A334F7AB383}"/>
    <cellStyle name="Normal 9 8 2 3" xfId="2488" xr:uid="{3798D94E-0F15-4DF8-8EA5-B30ECC659CE2}"/>
    <cellStyle name="Normal 9 8 2 3 2" xfId="5270" xr:uid="{9549D750-AB26-4ECF-97CB-6C28CA168914}"/>
    <cellStyle name="Normal 9 8 2 4" xfId="4292" xr:uid="{2D425F28-8F2C-4196-A573-0141F4EB0622}"/>
    <cellStyle name="Normal 9 8 2 4 2" xfId="5271" xr:uid="{624314B0-CB5A-4C4E-9FFE-9164FE5F6ABC}"/>
    <cellStyle name="Normal 9 8 2 5" xfId="4293" xr:uid="{76C7395A-A8BD-4453-8376-172723C0D503}"/>
    <cellStyle name="Normal 9 8 2 5 2" xfId="5272" xr:uid="{9C3D1578-365E-4E59-9D8D-9D6FF00D7C27}"/>
    <cellStyle name="Normal 9 8 2 6" xfId="5265" xr:uid="{1A2D27A7-D774-4651-A5F7-85D436313700}"/>
    <cellStyle name="Normal 9 8 3" xfId="897" xr:uid="{810F0047-FF9C-43F1-8C42-64CFE12559F3}"/>
    <cellStyle name="Normal 9 8 3 2" xfId="2489" xr:uid="{B1C4E07A-A78B-4872-B510-CF30B30CBA62}"/>
    <cellStyle name="Normal 9 8 3 2 2" xfId="5274" xr:uid="{904C48E2-187F-40AA-BF62-FAB313FE6BBF}"/>
    <cellStyle name="Normal 9 8 3 3" xfId="4294" xr:uid="{1F75B627-39F1-41C2-A285-DE891D2D2C76}"/>
    <cellStyle name="Normal 9 8 3 3 2" xfId="5275" xr:uid="{B34F33F2-B7D2-48C8-A515-93F9C762A265}"/>
    <cellStyle name="Normal 9 8 3 4" xfId="4295" xr:uid="{395449EF-8C24-4BAC-BC3E-210FBECEBCA9}"/>
    <cellStyle name="Normal 9 8 3 4 2" xfId="5276" xr:uid="{C0DE15B3-3B2F-404D-9F27-91F0234C176C}"/>
    <cellStyle name="Normal 9 8 3 5" xfId="5273" xr:uid="{842812CE-FBA0-4794-95C6-3040F057F957}"/>
    <cellStyle name="Normal 9 8 4" xfId="2490" xr:uid="{50B916DD-65D3-4B86-893F-25A8CE0D4526}"/>
    <cellStyle name="Normal 9 8 4 2" xfId="4296" xr:uid="{3794A2C0-1249-43AA-A68D-0053ABB08103}"/>
    <cellStyle name="Normal 9 8 4 2 2" xfId="5278" xr:uid="{CC4AC4A2-E2A5-4184-93EC-5F37993B6CD1}"/>
    <cellStyle name="Normal 9 8 4 3" xfId="4297" xr:uid="{2056CD90-3894-4A9C-9F23-BF4BB924941E}"/>
    <cellStyle name="Normal 9 8 4 3 2" xfId="5279" xr:uid="{6FA7007F-E789-489E-8B3B-AB83BA852A20}"/>
    <cellStyle name="Normal 9 8 4 4" xfId="4298" xr:uid="{27388057-A87F-49A1-B0C5-59D6FEFB2415}"/>
    <cellStyle name="Normal 9 8 4 4 2" xfId="5280" xr:uid="{2D334BE1-498F-4ED5-AF34-CB5B45B8DA36}"/>
    <cellStyle name="Normal 9 8 4 5" xfId="5277" xr:uid="{12A7C152-9F48-4096-8A48-227C2B477868}"/>
    <cellStyle name="Normal 9 8 5" xfId="4299" xr:uid="{7DA9A9B7-A9CE-41E6-A4AF-5240397F4EC3}"/>
    <cellStyle name="Normal 9 8 5 2" xfId="5281" xr:uid="{CFE41FBA-20A0-4728-9881-74A99010D531}"/>
    <cellStyle name="Normal 9 8 6" xfId="4300" xr:uid="{4CF07E7F-5828-44BC-9E80-3FC71348136A}"/>
    <cellStyle name="Normal 9 8 6 2" xfId="5282" xr:uid="{D368CD3A-24C1-467C-AB31-F18217F32D53}"/>
    <cellStyle name="Normal 9 8 7" xfId="4301" xr:uid="{B6C6C869-015C-4F9A-902A-30A6DC2B3A32}"/>
    <cellStyle name="Normal 9 8 7 2" xfId="5283" xr:uid="{7FD0A818-244A-49AF-80B2-AD8CAD34EB21}"/>
    <cellStyle name="Normal 9 8 8" xfId="5264" xr:uid="{D0DCDA07-D476-4625-AE2A-775AD0E225C5}"/>
    <cellStyle name="Normal 9 9" xfId="428" xr:uid="{B1F8579F-C4F3-4DE4-B352-6837D16C8DF2}"/>
    <cellStyle name="Normal 9 9 2" xfId="898" xr:uid="{67C9BBE3-13DD-449C-B13A-A406F374296C}"/>
    <cellStyle name="Normal 9 9 2 2" xfId="2491" xr:uid="{7FE57BDC-58BE-432B-B8F6-7DD7E910FEE7}"/>
    <cellStyle name="Normal 9 9 2 2 2" xfId="5286" xr:uid="{F4D72DE1-EC9A-44FD-9063-CC534DB07971}"/>
    <cellStyle name="Normal 9 9 2 3" xfId="4302" xr:uid="{1A65D2AC-E4E7-4138-8837-471BE16E921F}"/>
    <cellStyle name="Normal 9 9 2 3 2" xfId="5287" xr:uid="{0FC74820-8241-4D00-B5CC-6A5F86E54A67}"/>
    <cellStyle name="Normal 9 9 2 4" xfId="4303" xr:uid="{D262A20D-0350-428D-B6CB-9D80F835CE36}"/>
    <cellStyle name="Normal 9 9 2 4 2" xfId="5288" xr:uid="{9386750F-E9B2-43B5-995D-69C122D51226}"/>
    <cellStyle name="Normal 9 9 2 5" xfId="5285" xr:uid="{495DD442-E47F-446E-A047-8EDAC3B443B3}"/>
    <cellStyle name="Normal 9 9 3" xfId="2492" xr:uid="{793F3F61-2C38-437C-995A-E14A78EAAA20}"/>
    <cellStyle name="Normal 9 9 3 2" xfId="4304" xr:uid="{3912E0F9-FCD2-4BCB-AABA-6E5A4E47020A}"/>
    <cellStyle name="Normal 9 9 3 2 2" xfId="5290" xr:uid="{84577C54-9DF1-41A0-B829-AA9EEF4A59D3}"/>
    <cellStyle name="Normal 9 9 3 3" xfId="4305" xr:uid="{10B74DB8-FDDB-4DD9-A260-A214A7DA1D18}"/>
    <cellStyle name="Normal 9 9 3 3 2" xfId="5291" xr:uid="{E1DDF9D9-04AC-4309-8E35-913A52BD0D6F}"/>
    <cellStyle name="Normal 9 9 3 4" xfId="4306" xr:uid="{1C1B0147-50D0-4C4C-91F4-C41867EA8305}"/>
    <cellStyle name="Normal 9 9 3 4 2" xfId="5292" xr:uid="{1FE7FFC0-C3FA-4971-8538-8713BBECB651}"/>
    <cellStyle name="Normal 9 9 3 5" xfId="5289" xr:uid="{FD93F1F8-EA37-4CD7-BDE5-6F7A7FC54BD3}"/>
    <cellStyle name="Normal 9 9 4" xfId="4307" xr:uid="{3B729072-351A-4A9B-829E-F19BB54B1373}"/>
    <cellStyle name="Normal 9 9 4 2" xfId="5293" xr:uid="{60D56F08-5D31-4E20-830A-C944BD7042F2}"/>
    <cellStyle name="Normal 9 9 5" xfId="4308" xr:uid="{37DF0009-1AD2-4E40-AFF2-55B513CBDD2A}"/>
    <cellStyle name="Normal 9 9 5 2" xfId="5294" xr:uid="{9FCFE406-2858-40C2-A64F-25BBF3C2F9EA}"/>
    <cellStyle name="Normal 9 9 6" xfId="4309" xr:uid="{FFA1AD94-5D64-4B1C-81A4-8FBA9701CC4A}"/>
    <cellStyle name="Normal 9 9 6 2" xfId="5295" xr:uid="{19A05B9C-4BF6-4452-AB48-9A94F33472F2}"/>
    <cellStyle name="Normal 9 9 7" xfId="5284" xr:uid="{842F9499-12EE-47AA-AE70-C546BB3AF363}"/>
    <cellStyle name="Percent 2" xfId="183" xr:uid="{341C798F-4730-478A-96A0-B67307400FD6}"/>
    <cellStyle name="Percent 2 2" xfId="5296" xr:uid="{81E20851-CFA6-4035-8EB0-DF51712CDF26}"/>
    <cellStyle name="Гиперссылка 2" xfId="4" xr:uid="{49BAA0F8-B3D3-41B5-87DD-435502328B29}"/>
    <cellStyle name="Гиперссылка 2 2" xfId="5297" xr:uid="{69F493E5-A985-499D-81A0-7F813A0FBB67}"/>
    <cellStyle name="Обычный 2" xfId="1" xr:uid="{A3CD5D5E-4502-4158-8112-08CDD679ACF5}"/>
    <cellStyle name="Обычный 2 2" xfId="5" xr:uid="{D19F253E-EE9B-4476-9D91-2EE3A6D7A3DC}"/>
    <cellStyle name="Обычный 2 2 2" xfId="5299" xr:uid="{FE737652-7B8B-4449-9702-F723C355901A}"/>
    <cellStyle name="Обычный 2 3" xfId="5298" xr:uid="{3AD86325-25B3-46A9-8D2E-B5B0F42B5879}"/>
    <cellStyle name="常规_Sheet1_1" xfId="4411" xr:uid="{1424D90C-A77B-4289-A8A8-E6A7320FAFD0}"/>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F32" sqref="F32"/>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6" t="s">
        <v>2</v>
      </c>
      <c r="C8" s="94"/>
      <c r="D8" s="94"/>
      <c r="E8" s="94"/>
      <c r="F8" s="94"/>
      <c r="G8" s="95"/>
    </row>
    <row r="9" spans="2:7" ht="14.25">
      <c r="B9" s="146"/>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6"/>
  <sheetViews>
    <sheetView tabSelected="1" topLeftCell="A62" zoomScale="90" zoomScaleNormal="90" workbookViewId="0">
      <selection activeCell="H21" sqref="H2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775</v>
      </c>
      <c r="C10" s="132"/>
      <c r="D10" s="132"/>
      <c r="E10" s="132"/>
      <c r="F10" s="127"/>
      <c r="G10" s="128"/>
      <c r="H10" s="128" t="s">
        <v>775</v>
      </c>
      <c r="I10" s="132"/>
      <c r="J10" s="151">
        <v>51542</v>
      </c>
      <c r="K10" s="127"/>
    </row>
    <row r="11" spans="1:11">
      <c r="A11" s="126"/>
      <c r="B11" s="126" t="s">
        <v>776</v>
      </c>
      <c r="C11" s="132"/>
      <c r="D11" s="132"/>
      <c r="E11" s="132"/>
      <c r="F11" s="127"/>
      <c r="G11" s="128"/>
      <c r="H11" s="128" t="s">
        <v>776</v>
      </c>
      <c r="I11" s="132"/>
      <c r="J11" s="152"/>
      <c r="K11" s="127"/>
    </row>
    <row r="12" spans="1:11">
      <c r="A12" s="126"/>
      <c r="B12" s="126" t="s">
        <v>718</v>
      </c>
      <c r="C12" s="132"/>
      <c r="D12" s="132"/>
      <c r="E12" s="132"/>
      <c r="F12" s="127"/>
      <c r="G12" s="128"/>
      <c r="H12" s="128" t="s">
        <v>718</v>
      </c>
      <c r="I12" s="132"/>
      <c r="J12" s="132"/>
      <c r="K12" s="127"/>
    </row>
    <row r="13" spans="1:11">
      <c r="A13" s="126"/>
      <c r="B13" s="126" t="s">
        <v>777</v>
      </c>
      <c r="C13" s="132"/>
      <c r="D13" s="132"/>
      <c r="E13" s="132"/>
      <c r="F13" s="127"/>
      <c r="G13" s="128"/>
      <c r="H13" s="128" t="s">
        <v>719</v>
      </c>
      <c r="I13" s="132"/>
      <c r="J13" s="111" t="s">
        <v>16</v>
      </c>
      <c r="K13" s="127"/>
    </row>
    <row r="14" spans="1:11" ht="15" customHeight="1">
      <c r="A14" s="126"/>
      <c r="B14" s="126" t="s">
        <v>720</v>
      </c>
      <c r="C14" s="132"/>
      <c r="D14" s="132"/>
      <c r="E14" s="132"/>
      <c r="F14" s="127"/>
      <c r="G14" s="128"/>
      <c r="H14" s="128" t="s">
        <v>720</v>
      </c>
      <c r="I14" s="132"/>
      <c r="J14" s="153">
        <v>45193</v>
      </c>
      <c r="K14" s="127"/>
    </row>
    <row r="15" spans="1:11" ht="15" customHeight="1">
      <c r="A15" s="126"/>
      <c r="B15" s="6" t="s">
        <v>11</v>
      </c>
      <c r="C15" s="7"/>
      <c r="D15" s="7"/>
      <c r="E15" s="7"/>
      <c r="F15" s="8"/>
      <c r="G15" s="128"/>
      <c r="H15" s="9" t="s">
        <v>11</v>
      </c>
      <c r="I15" s="132"/>
      <c r="J15" s="154"/>
      <c r="K15" s="127"/>
    </row>
    <row r="16" spans="1:11" ht="15" customHeight="1">
      <c r="A16" s="126"/>
      <c r="B16" s="132"/>
      <c r="C16" s="132"/>
      <c r="D16" s="132"/>
      <c r="E16" s="132"/>
      <c r="F16" s="132"/>
      <c r="G16" s="132"/>
      <c r="H16" s="132"/>
      <c r="I16" s="135" t="s">
        <v>147</v>
      </c>
      <c r="J16" s="141">
        <v>40106</v>
      </c>
      <c r="K16" s="127"/>
    </row>
    <row r="17" spans="1:11">
      <c r="A17" s="126"/>
      <c r="B17" s="132" t="s">
        <v>721</v>
      </c>
      <c r="C17" s="132"/>
      <c r="D17" s="132"/>
      <c r="E17" s="132"/>
      <c r="F17" s="132"/>
      <c r="G17" s="132"/>
      <c r="H17" s="132"/>
      <c r="I17" s="135" t="s">
        <v>148</v>
      </c>
      <c r="J17" s="141" t="s">
        <v>774</v>
      </c>
      <c r="K17" s="127"/>
    </row>
    <row r="18" spans="1:11" ht="18">
      <c r="A18" s="126"/>
      <c r="B18" s="132" t="s">
        <v>722</v>
      </c>
      <c r="C18" s="132"/>
      <c r="D18" s="132"/>
      <c r="E18" s="132"/>
      <c r="F18" s="132"/>
      <c r="G18" s="132"/>
      <c r="H18" s="132"/>
      <c r="I18" s="134" t="s">
        <v>264</v>
      </c>
      <c r="J18" s="116" t="s">
        <v>167</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5" t="s">
        <v>207</v>
      </c>
      <c r="G20" s="156"/>
      <c r="H20" s="112" t="s">
        <v>174</v>
      </c>
      <c r="I20" s="112" t="s">
        <v>208</v>
      </c>
      <c r="J20" s="112" t="s">
        <v>26</v>
      </c>
      <c r="K20" s="127"/>
    </row>
    <row r="21" spans="1:11">
      <c r="A21" s="126"/>
      <c r="B21" s="117"/>
      <c r="C21" s="117"/>
      <c r="D21" s="118"/>
      <c r="E21" s="118"/>
      <c r="F21" s="157"/>
      <c r="G21" s="158"/>
      <c r="H21" s="117" t="s">
        <v>146</v>
      </c>
      <c r="I21" s="117"/>
      <c r="J21" s="117"/>
      <c r="K21" s="127"/>
    </row>
    <row r="22" spans="1:11" ht="24">
      <c r="A22" s="126"/>
      <c r="B22" s="119">
        <v>20</v>
      </c>
      <c r="C22" s="10" t="s">
        <v>723</v>
      </c>
      <c r="D22" s="130" t="s">
        <v>723</v>
      </c>
      <c r="E22" s="130" t="s">
        <v>589</v>
      </c>
      <c r="F22" s="147"/>
      <c r="G22" s="148"/>
      <c r="H22" s="11" t="s">
        <v>767</v>
      </c>
      <c r="I22" s="14">
        <v>0.15</v>
      </c>
      <c r="J22" s="121">
        <f t="shared" ref="J22:J53" si="0">I22*B22</f>
        <v>3</v>
      </c>
      <c r="K22" s="127"/>
    </row>
    <row r="23" spans="1:11" ht="24">
      <c r="A23" s="126"/>
      <c r="B23" s="119">
        <v>6</v>
      </c>
      <c r="C23" s="10" t="s">
        <v>724</v>
      </c>
      <c r="D23" s="130" t="s">
        <v>724</v>
      </c>
      <c r="E23" s="130" t="s">
        <v>34</v>
      </c>
      <c r="F23" s="147" t="s">
        <v>112</v>
      </c>
      <c r="G23" s="148"/>
      <c r="H23" s="11" t="s">
        <v>725</v>
      </c>
      <c r="I23" s="14">
        <v>0.39</v>
      </c>
      <c r="J23" s="121">
        <f t="shared" si="0"/>
        <v>2.34</v>
      </c>
      <c r="K23" s="127"/>
    </row>
    <row r="24" spans="1:11" ht="24">
      <c r="A24" s="126"/>
      <c r="B24" s="119">
        <v>6</v>
      </c>
      <c r="C24" s="10" t="s">
        <v>724</v>
      </c>
      <c r="D24" s="130" t="s">
        <v>724</v>
      </c>
      <c r="E24" s="130" t="s">
        <v>34</v>
      </c>
      <c r="F24" s="147" t="s">
        <v>216</v>
      </c>
      <c r="G24" s="148"/>
      <c r="H24" s="11" t="s">
        <v>725</v>
      </c>
      <c r="I24" s="14">
        <v>0.39</v>
      </c>
      <c r="J24" s="121">
        <f t="shared" si="0"/>
        <v>2.34</v>
      </c>
      <c r="K24" s="127"/>
    </row>
    <row r="25" spans="1:11" ht="24">
      <c r="A25" s="126"/>
      <c r="B25" s="119">
        <v>1</v>
      </c>
      <c r="C25" s="10" t="s">
        <v>726</v>
      </c>
      <c r="D25" s="130" t="s">
        <v>726</v>
      </c>
      <c r="E25" s="130" t="s">
        <v>28</v>
      </c>
      <c r="F25" s="147"/>
      <c r="G25" s="148"/>
      <c r="H25" s="11" t="s">
        <v>727</v>
      </c>
      <c r="I25" s="14">
        <v>13.73</v>
      </c>
      <c r="J25" s="121">
        <f t="shared" si="0"/>
        <v>13.73</v>
      </c>
      <c r="K25" s="127"/>
    </row>
    <row r="26" spans="1:11" ht="36">
      <c r="A26" s="126"/>
      <c r="B26" s="119">
        <v>1</v>
      </c>
      <c r="C26" s="10" t="s">
        <v>728</v>
      </c>
      <c r="D26" s="130" t="s">
        <v>761</v>
      </c>
      <c r="E26" s="130" t="s">
        <v>210</v>
      </c>
      <c r="F26" s="147"/>
      <c r="G26" s="148"/>
      <c r="H26" s="11" t="s">
        <v>729</v>
      </c>
      <c r="I26" s="14">
        <v>19.93</v>
      </c>
      <c r="J26" s="121">
        <f t="shared" si="0"/>
        <v>19.93</v>
      </c>
      <c r="K26" s="127"/>
    </row>
    <row r="27" spans="1:11" ht="36">
      <c r="A27" s="126"/>
      <c r="B27" s="119">
        <v>1</v>
      </c>
      <c r="C27" s="10" t="s">
        <v>730</v>
      </c>
      <c r="D27" s="130" t="s">
        <v>762</v>
      </c>
      <c r="E27" s="130" t="s">
        <v>210</v>
      </c>
      <c r="F27" s="147"/>
      <c r="G27" s="148"/>
      <c r="H27" s="11" t="s">
        <v>768</v>
      </c>
      <c r="I27" s="14">
        <v>20.39</v>
      </c>
      <c r="J27" s="121">
        <f t="shared" si="0"/>
        <v>20.39</v>
      </c>
      <c r="K27" s="127"/>
    </row>
    <row r="28" spans="1:11" ht="24">
      <c r="A28" s="126"/>
      <c r="B28" s="119">
        <v>20</v>
      </c>
      <c r="C28" s="10" t="s">
        <v>668</v>
      </c>
      <c r="D28" s="130" t="s">
        <v>668</v>
      </c>
      <c r="E28" s="130" t="s">
        <v>30</v>
      </c>
      <c r="F28" s="147" t="s">
        <v>112</v>
      </c>
      <c r="G28" s="148"/>
      <c r="H28" s="11" t="s">
        <v>731</v>
      </c>
      <c r="I28" s="14">
        <v>0.74</v>
      </c>
      <c r="J28" s="121">
        <f t="shared" si="0"/>
        <v>14.8</v>
      </c>
      <c r="K28" s="127"/>
    </row>
    <row r="29" spans="1:11" ht="24">
      <c r="A29" s="126"/>
      <c r="B29" s="119">
        <v>20</v>
      </c>
      <c r="C29" s="10" t="s">
        <v>668</v>
      </c>
      <c r="D29" s="130" t="s">
        <v>668</v>
      </c>
      <c r="E29" s="130" t="s">
        <v>30</v>
      </c>
      <c r="F29" s="147" t="s">
        <v>218</v>
      </c>
      <c r="G29" s="148"/>
      <c r="H29" s="11" t="s">
        <v>731</v>
      </c>
      <c r="I29" s="14">
        <v>0.74</v>
      </c>
      <c r="J29" s="121">
        <f t="shared" si="0"/>
        <v>14.8</v>
      </c>
      <c r="K29" s="127"/>
    </row>
    <row r="30" spans="1:11" ht="24">
      <c r="A30" s="126"/>
      <c r="B30" s="119">
        <v>20</v>
      </c>
      <c r="C30" s="10" t="s">
        <v>668</v>
      </c>
      <c r="D30" s="130" t="s">
        <v>668</v>
      </c>
      <c r="E30" s="130" t="s">
        <v>30</v>
      </c>
      <c r="F30" s="147" t="s">
        <v>219</v>
      </c>
      <c r="G30" s="148"/>
      <c r="H30" s="11" t="s">
        <v>731</v>
      </c>
      <c r="I30" s="14">
        <v>0.74</v>
      </c>
      <c r="J30" s="121">
        <f t="shared" si="0"/>
        <v>14.8</v>
      </c>
      <c r="K30" s="127"/>
    </row>
    <row r="31" spans="1:11" ht="24">
      <c r="A31" s="126"/>
      <c r="B31" s="119">
        <v>10</v>
      </c>
      <c r="C31" s="10" t="s">
        <v>668</v>
      </c>
      <c r="D31" s="130" t="s">
        <v>668</v>
      </c>
      <c r="E31" s="130" t="s">
        <v>30</v>
      </c>
      <c r="F31" s="147" t="s">
        <v>269</v>
      </c>
      <c r="G31" s="148"/>
      <c r="H31" s="11" t="s">
        <v>731</v>
      </c>
      <c r="I31" s="14">
        <v>0.74</v>
      </c>
      <c r="J31" s="121">
        <f t="shared" si="0"/>
        <v>7.4</v>
      </c>
      <c r="K31" s="127"/>
    </row>
    <row r="32" spans="1:11" ht="24">
      <c r="A32" s="126"/>
      <c r="B32" s="119">
        <v>20</v>
      </c>
      <c r="C32" s="10" t="s">
        <v>668</v>
      </c>
      <c r="D32" s="130" t="s">
        <v>668</v>
      </c>
      <c r="E32" s="130" t="s">
        <v>30</v>
      </c>
      <c r="F32" s="147" t="s">
        <v>220</v>
      </c>
      <c r="G32" s="148"/>
      <c r="H32" s="11" t="s">
        <v>731</v>
      </c>
      <c r="I32" s="14">
        <v>0.74</v>
      </c>
      <c r="J32" s="121">
        <f t="shared" si="0"/>
        <v>14.8</v>
      </c>
      <c r="K32" s="127"/>
    </row>
    <row r="33" spans="1:11" ht="24">
      <c r="A33" s="126"/>
      <c r="B33" s="119">
        <v>10</v>
      </c>
      <c r="C33" s="10" t="s">
        <v>668</v>
      </c>
      <c r="D33" s="130" t="s">
        <v>668</v>
      </c>
      <c r="E33" s="130" t="s">
        <v>30</v>
      </c>
      <c r="F33" s="147" t="s">
        <v>272</v>
      </c>
      <c r="G33" s="148"/>
      <c r="H33" s="11" t="s">
        <v>731</v>
      </c>
      <c r="I33" s="14">
        <v>0.74</v>
      </c>
      <c r="J33" s="121">
        <f t="shared" si="0"/>
        <v>7.4</v>
      </c>
      <c r="K33" s="127"/>
    </row>
    <row r="34" spans="1:11" ht="24">
      <c r="A34" s="126"/>
      <c r="B34" s="119">
        <v>20</v>
      </c>
      <c r="C34" s="10" t="s">
        <v>668</v>
      </c>
      <c r="D34" s="130" t="s">
        <v>668</v>
      </c>
      <c r="E34" s="130" t="s">
        <v>30</v>
      </c>
      <c r="F34" s="147" t="s">
        <v>274</v>
      </c>
      <c r="G34" s="148"/>
      <c r="H34" s="11" t="s">
        <v>731</v>
      </c>
      <c r="I34" s="14">
        <v>0.74</v>
      </c>
      <c r="J34" s="121">
        <f t="shared" si="0"/>
        <v>14.8</v>
      </c>
      <c r="K34" s="127"/>
    </row>
    <row r="35" spans="1:11" ht="24">
      <c r="A35" s="126"/>
      <c r="B35" s="119">
        <v>20</v>
      </c>
      <c r="C35" s="10" t="s">
        <v>668</v>
      </c>
      <c r="D35" s="130" t="s">
        <v>668</v>
      </c>
      <c r="E35" s="130" t="s">
        <v>30</v>
      </c>
      <c r="F35" s="147" t="s">
        <v>275</v>
      </c>
      <c r="G35" s="148"/>
      <c r="H35" s="11" t="s">
        <v>731</v>
      </c>
      <c r="I35" s="14">
        <v>0.74</v>
      </c>
      <c r="J35" s="121">
        <f t="shared" si="0"/>
        <v>14.8</v>
      </c>
      <c r="K35" s="127"/>
    </row>
    <row r="36" spans="1:11" ht="24">
      <c r="A36" s="126"/>
      <c r="B36" s="119">
        <v>20</v>
      </c>
      <c r="C36" s="10" t="s">
        <v>668</v>
      </c>
      <c r="D36" s="130" t="s">
        <v>668</v>
      </c>
      <c r="E36" s="130" t="s">
        <v>30</v>
      </c>
      <c r="F36" s="147" t="s">
        <v>276</v>
      </c>
      <c r="G36" s="148"/>
      <c r="H36" s="11" t="s">
        <v>731</v>
      </c>
      <c r="I36" s="14">
        <v>0.74</v>
      </c>
      <c r="J36" s="121">
        <f t="shared" si="0"/>
        <v>14.8</v>
      </c>
      <c r="K36" s="127"/>
    </row>
    <row r="37" spans="1:11" ht="24">
      <c r="A37" s="126"/>
      <c r="B37" s="119">
        <v>10</v>
      </c>
      <c r="C37" s="10" t="s">
        <v>732</v>
      </c>
      <c r="D37" s="130" t="s">
        <v>732</v>
      </c>
      <c r="E37" s="130" t="s">
        <v>30</v>
      </c>
      <c r="F37" s="147" t="s">
        <v>112</v>
      </c>
      <c r="G37" s="148"/>
      <c r="H37" s="11" t="s">
        <v>733</v>
      </c>
      <c r="I37" s="14">
        <v>0.87</v>
      </c>
      <c r="J37" s="121">
        <f t="shared" si="0"/>
        <v>8.6999999999999993</v>
      </c>
      <c r="K37" s="127"/>
    </row>
    <row r="38" spans="1:11" ht="24">
      <c r="A38" s="126"/>
      <c r="B38" s="119">
        <v>10</v>
      </c>
      <c r="C38" s="10" t="s">
        <v>732</v>
      </c>
      <c r="D38" s="130" t="s">
        <v>732</v>
      </c>
      <c r="E38" s="130" t="s">
        <v>30</v>
      </c>
      <c r="F38" s="147" t="s">
        <v>218</v>
      </c>
      <c r="G38" s="148"/>
      <c r="H38" s="11" t="s">
        <v>733</v>
      </c>
      <c r="I38" s="14">
        <v>0.87</v>
      </c>
      <c r="J38" s="121">
        <f t="shared" si="0"/>
        <v>8.6999999999999993</v>
      </c>
      <c r="K38" s="127"/>
    </row>
    <row r="39" spans="1:11" ht="24">
      <c r="A39" s="126"/>
      <c r="B39" s="119">
        <v>10</v>
      </c>
      <c r="C39" s="10" t="s">
        <v>732</v>
      </c>
      <c r="D39" s="130" t="s">
        <v>732</v>
      </c>
      <c r="E39" s="130" t="s">
        <v>30</v>
      </c>
      <c r="F39" s="147" t="s">
        <v>269</v>
      </c>
      <c r="G39" s="148"/>
      <c r="H39" s="11" t="s">
        <v>733</v>
      </c>
      <c r="I39" s="14">
        <v>0.87</v>
      </c>
      <c r="J39" s="121">
        <f t="shared" si="0"/>
        <v>8.6999999999999993</v>
      </c>
      <c r="K39" s="127"/>
    </row>
    <row r="40" spans="1:11" ht="24">
      <c r="A40" s="126"/>
      <c r="B40" s="119">
        <v>10</v>
      </c>
      <c r="C40" s="10" t="s">
        <v>732</v>
      </c>
      <c r="D40" s="130" t="s">
        <v>732</v>
      </c>
      <c r="E40" s="130" t="s">
        <v>31</v>
      </c>
      <c r="F40" s="147" t="s">
        <v>112</v>
      </c>
      <c r="G40" s="148"/>
      <c r="H40" s="11" t="s">
        <v>733</v>
      </c>
      <c r="I40" s="14">
        <v>0.87</v>
      </c>
      <c r="J40" s="121">
        <f t="shared" si="0"/>
        <v>8.6999999999999993</v>
      </c>
      <c r="K40" s="127"/>
    </row>
    <row r="41" spans="1:11" ht="24">
      <c r="A41" s="126"/>
      <c r="B41" s="119">
        <v>10</v>
      </c>
      <c r="C41" s="10" t="s">
        <v>732</v>
      </c>
      <c r="D41" s="130" t="s">
        <v>732</v>
      </c>
      <c r="E41" s="130" t="s">
        <v>32</v>
      </c>
      <c r="F41" s="147" t="s">
        <v>112</v>
      </c>
      <c r="G41" s="148"/>
      <c r="H41" s="11" t="s">
        <v>733</v>
      </c>
      <c r="I41" s="14">
        <v>0.87</v>
      </c>
      <c r="J41" s="121">
        <f t="shared" si="0"/>
        <v>8.6999999999999993</v>
      </c>
      <c r="K41" s="127"/>
    </row>
    <row r="42" spans="1:11" ht="24">
      <c r="A42" s="126"/>
      <c r="B42" s="119">
        <v>20</v>
      </c>
      <c r="C42" s="10" t="s">
        <v>734</v>
      </c>
      <c r="D42" s="130" t="s">
        <v>734</v>
      </c>
      <c r="E42" s="130" t="s">
        <v>735</v>
      </c>
      <c r="F42" s="147"/>
      <c r="G42" s="148"/>
      <c r="H42" s="11" t="s">
        <v>769</v>
      </c>
      <c r="I42" s="14">
        <v>0.15</v>
      </c>
      <c r="J42" s="121">
        <f t="shared" si="0"/>
        <v>3</v>
      </c>
      <c r="K42" s="127"/>
    </row>
    <row r="43" spans="1:11" ht="24">
      <c r="A43" s="126"/>
      <c r="B43" s="119">
        <v>20</v>
      </c>
      <c r="C43" s="10" t="s">
        <v>736</v>
      </c>
      <c r="D43" s="130" t="s">
        <v>736</v>
      </c>
      <c r="E43" s="130" t="s">
        <v>31</v>
      </c>
      <c r="F43" s="147" t="s">
        <v>735</v>
      </c>
      <c r="G43" s="148"/>
      <c r="H43" s="11" t="s">
        <v>770</v>
      </c>
      <c r="I43" s="14">
        <v>0.15</v>
      </c>
      <c r="J43" s="121">
        <f t="shared" si="0"/>
        <v>3</v>
      </c>
      <c r="K43" s="127"/>
    </row>
    <row r="44" spans="1:11" ht="24">
      <c r="A44" s="126"/>
      <c r="B44" s="119">
        <v>10</v>
      </c>
      <c r="C44" s="10" t="s">
        <v>737</v>
      </c>
      <c r="D44" s="130" t="s">
        <v>737</v>
      </c>
      <c r="E44" s="130" t="s">
        <v>735</v>
      </c>
      <c r="F44" s="147"/>
      <c r="G44" s="148"/>
      <c r="H44" s="11" t="s">
        <v>771</v>
      </c>
      <c r="I44" s="14">
        <v>0.17</v>
      </c>
      <c r="J44" s="121">
        <f t="shared" si="0"/>
        <v>1.7000000000000002</v>
      </c>
      <c r="K44" s="127"/>
    </row>
    <row r="45" spans="1:11" ht="24">
      <c r="A45" s="126"/>
      <c r="B45" s="119">
        <v>50</v>
      </c>
      <c r="C45" s="10" t="s">
        <v>738</v>
      </c>
      <c r="D45" s="130" t="s">
        <v>763</v>
      </c>
      <c r="E45" s="130" t="s">
        <v>739</v>
      </c>
      <c r="F45" s="147"/>
      <c r="G45" s="148"/>
      <c r="H45" s="11" t="s">
        <v>740</v>
      </c>
      <c r="I45" s="14">
        <v>0.12</v>
      </c>
      <c r="J45" s="121">
        <f t="shared" si="0"/>
        <v>6</v>
      </c>
      <c r="K45" s="127"/>
    </row>
    <row r="46" spans="1:11" ht="24">
      <c r="A46" s="126"/>
      <c r="B46" s="119">
        <v>10</v>
      </c>
      <c r="C46" s="10" t="s">
        <v>741</v>
      </c>
      <c r="D46" s="130" t="s">
        <v>741</v>
      </c>
      <c r="E46" s="130"/>
      <c r="F46" s="147"/>
      <c r="G46" s="148"/>
      <c r="H46" s="11" t="s">
        <v>742</v>
      </c>
      <c r="I46" s="14">
        <v>0.63</v>
      </c>
      <c r="J46" s="121">
        <f t="shared" si="0"/>
        <v>6.3</v>
      </c>
      <c r="K46" s="127"/>
    </row>
    <row r="47" spans="1:11" ht="24">
      <c r="A47" s="126"/>
      <c r="B47" s="119">
        <v>10</v>
      </c>
      <c r="C47" s="10" t="s">
        <v>743</v>
      </c>
      <c r="D47" s="130" t="s">
        <v>743</v>
      </c>
      <c r="E47" s="130"/>
      <c r="F47" s="147"/>
      <c r="G47" s="148"/>
      <c r="H47" s="11" t="s">
        <v>744</v>
      </c>
      <c r="I47" s="14">
        <v>0.56000000000000005</v>
      </c>
      <c r="J47" s="121">
        <f t="shared" si="0"/>
        <v>5.6000000000000005</v>
      </c>
      <c r="K47" s="127"/>
    </row>
    <row r="48" spans="1:11" ht="24">
      <c r="A48" s="126"/>
      <c r="B48" s="119">
        <v>10</v>
      </c>
      <c r="C48" s="10" t="s">
        <v>745</v>
      </c>
      <c r="D48" s="130" t="s">
        <v>745</v>
      </c>
      <c r="E48" s="130"/>
      <c r="F48" s="147"/>
      <c r="G48" s="148"/>
      <c r="H48" s="11" t="s">
        <v>746</v>
      </c>
      <c r="I48" s="14">
        <v>0.64</v>
      </c>
      <c r="J48" s="121">
        <f t="shared" si="0"/>
        <v>6.4</v>
      </c>
      <c r="K48" s="127"/>
    </row>
    <row r="49" spans="1:11" ht="24">
      <c r="A49" s="126"/>
      <c r="B49" s="119">
        <v>5</v>
      </c>
      <c r="C49" s="10" t="s">
        <v>747</v>
      </c>
      <c r="D49" s="130" t="s">
        <v>747</v>
      </c>
      <c r="E49" s="130"/>
      <c r="F49" s="147"/>
      <c r="G49" s="148"/>
      <c r="H49" s="11" t="s">
        <v>748</v>
      </c>
      <c r="I49" s="14">
        <v>0.95</v>
      </c>
      <c r="J49" s="121">
        <f t="shared" si="0"/>
        <v>4.75</v>
      </c>
      <c r="K49" s="127"/>
    </row>
    <row r="50" spans="1:11" ht="24">
      <c r="A50" s="126"/>
      <c r="B50" s="119">
        <v>4</v>
      </c>
      <c r="C50" s="10" t="s">
        <v>749</v>
      </c>
      <c r="D50" s="130" t="s">
        <v>749</v>
      </c>
      <c r="E50" s="130"/>
      <c r="F50" s="147"/>
      <c r="G50" s="148"/>
      <c r="H50" s="11" t="s">
        <v>750</v>
      </c>
      <c r="I50" s="14">
        <v>1.2</v>
      </c>
      <c r="J50" s="121">
        <f t="shared" si="0"/>
        <v>4.8</v>
      </c>
      <c r="K50" s="127"/>
    </row>
    <row r="51" spans="1:11" ht="24">
      <c r="A51" s="126"/>
      <c r="B51" s="119">
        <v>2</v>
      </c>
      <c r="C51" s="10" t="s">
        <v>751</v>
      </c>
      <c r="D51" s="130" t="s">
        <v>751</v>
      </c>
      <c r="E51" s="130" t="s">
        <v>55</v>
      </c>
      <c r="F51" s="147"/>
      <c r="G51" s="148"/>
      <c r="H51" s="11" t="s">
        <v>752</v>
      </c>
      <c r="I51" s="14">
        <v>0.6</v>
      </c>
      <c r="J51" s="121">
        <f t="shared" si="0"/>
        <v>1.2</v>
      </c>
      <c r="K51" s="127"/>
    </row>
    <row r="52" spans="1:11" ht="24">
      <c r="A52" s="126"/>
      <c r="B52" s="119">
        <v>2</v>
      </c>
      <c r="C52" s="10" t="s">
        <v>751</v>
      </c>
      <c r="D52" s="130" t="s">
        <v>751</v>
      </c>
      <c r="E52" s="130" t="s">
        <v>52</v>
      </c>
      <c r="F52" s="147"/>
      <c r="G52" s="148"/>
      <c r="H52" s="11" t="s">
        <v>752</v>
      </c>
      <c r="I52" s="14">
        <v>0.6</v>
      </c>
      <c r="J52" s="121">
        <f t="shared" si="0"/>
        <v>1.2</v>
      </c>
      <c r="K52" s="127"/>
    </row>
    <row r="53" spans="1:11" ht="24">
      <c r="A53" s="126"/>
      <c r="B53" s="119">
        <v>2</v>
      </c>
      <c r="C53" s="10" t="s">
        <v>751</v>
      </c>
      <c r="D53" s="130" t="s">
        <v>751</v>
      </c>
      <c r="E53" s="130" t="s">
        <v>54</v>
      </c>
      <c r="F53" s="147"/>
      <c r="G53" s="148"/>
      <c r="H53" s="11" t="s">
        <v>752</v>
      </c>
      <c r="I53" s="14">
        <v>0.6</v>
      </c>
      <c r="J53" s="121">
        <f t="shared" si="0"/>
        <v>1.2</v>
      </c>
      <c r="K53" s="127"/>
    </row>
    <row r="54" spans="1:11" ht="24">
      <c r="A54" s="126"/>
      <c r="B54" s="119">
        <v>2</v>
      </c>
      <c r="C54" s="10" t="s">
        <v>753</v>
      </c>
      <c r="D54" s="130" t="s">
        <v>764</v>
      </c>
      <c r="E54" s="130" t="s">
        <v>32</v>
      </c>
      <c r="F54" s="147"/>
      <c r="G54" s="148"/>
      <c r="H54" s="11" t="s">
        <v>772</v>
      </c>
      <c r="I54" s="14">
        <v>0.6</v>
      </c>
      <c r="J54" s="121">
        <f t="shared" ref="J54:J85" si="1">I54*B54</f>
        <v>1.2</v>
      </c>
      <c r="K54" s="127"/>
    </row>
    <row r="55" spans="1:11" ht="24">
      <c r="A55" s="126"/>
      <c r="B55" s="119">
        <v>4</v>
      </c>
      <c r="C55" s="10" t="s">
        <v>753</v>
      </c>
      <c r="D55" s="130" t="s">
        <v>753</v>
      </c>
      <c r="E55" s="130" t="s">
        <v>33</v>
      </c>
      <c r="F55" s="147"/>
      <c r="G55" s="148"/>
      <c r="H55" s="11" t="s">
        <v>772</v>
      </c>
      <c r="I55" s="14">
        <v>0.6</v>
      </c>
      <c r="J55" s="121">
        <f t="shared" si="1"/>
        <v>2.4</v>
      </c>
      <c r="K55" s="127"/>
    </row>
    <row r="56" spans="1:11" ht="24">
      <c r="A56" s="126"/>
      <c r="B56" s="119">
        <v>6</v>
      </c>
      <c r="C56" s="10" t="s">
        <v>753</v>
      </c>
      <c r="D56" s="130" t="s">
        <v>753</v>
      </c>
      <c r="E56" s="130" t="s">
        <v>34</v>
      </c>
      <c r="F56" s="147"/>
      <c r="G56" s="148"/>
      <c r="H56" s="11" t="s">
        <v>772</v>
      </c>
      <c r="I56" s="14">
        <v>0.6</v>
      </c>
      <c r="J56" s="121">
        <f t="shared" si="1"/>
        <v>3.5999999999999996</v>
      </c>
      <c r="K56" s="127"/>
    </row>
    <row r="57" spans="1:11" ht="24">
      <c r="A57" s="126"/>
      <c r="B57" s="119">
        <v>6</v>
      </c>
      <c r="C57" s="10" t="s">
        <v>753</v>
      </c>
      <c r="D57" s="130" t="s">
        <v>765</v>
      </c>
      <c r="E57" s="130" t="s">
        <v>53</v>
      </c>
      <c r="F57" s="147"/>
      <c r="G57" s="148"/>
      <c r="H57" s="11" t="s">
        <v>772</v>
      </c>
      <c r="I57" s="14">
        <v>1.2</v>
      </c>
      <c r="J57" s="121">
        <f t="shared" si="1"/>
        <v>7.1999999999999993</v>
      </c>
      <c r="K57" s="127"/>
    </row>
    <row r="58" spans="1:11" ht="24">
      <c r="A58" s="126"/>
      <c r="B58" s="119">
        <v>2</v>
      </c>
      <c r="C58" s="10" t="s">
        <v>753</v>
      </c>
      <c r="D58" s="130" t="s">
        <v>765</v>
      </c>
      <c r="E58" s="130" t="s">
        <v>55</v>
      </c>
      <c r="F58" s="147"/>
      <c r="G58" s="148"/>
      <c r="H58" s="11" t="s">
        <v>772</v>
      </c>
      <c r="I58" s="14">
        <v>1.2</v>
      </c>
      <c r="J58" s="121">
        <f t="shared" si="1"/>
        <v>2.4</v>
      </c>
      <c r="K58" s="127"/>
    </row>
    <row r="59" spans="1:11" ht="24">
      <c r="A59" s="126"/>
      <c r="B59" s="119">
        <v>2</v>
      </c>
      <c r="C59" s="10" t="s">
        <v>753</v>
      </c>
      <c r="D59" s="130" t="s">
        <v>765</v>
      </c>
      <c r="E59" s="130" t="s">
        <v>36</v>
      </c>
      <c r="F59" s="147"/>
      <c r="G59" s="148"/>
      <c r="H59" s="11" t="s">
        <v>772</v>
      </c>
      <c r="I59" s="14">
        <v>1.2</v>
      </c>
      <c r="J59" s="121">
        <f t="shared" si="1"/>
        <v>2.4</v>
      </c>
      <c r="K59" s="127"/>
    </row>
    <row r="60" spans="1:11" ht="24">
      <c r="A60" s="126"/>
      <c r="B60" s="119">
        <v>2</v>
      </c>
      <c r="C60" s="10" t="s">
        <v>754</v>
      </c>
      <c r="D60" s="130" t="s">
        <v>754</v>
      </c>
      <c r="E60" s="130" t="s">
        <v>112</v>
      </c>
      <c r="F60" s="147"/>
      <c r="G60" s="148"/>
      <c r="H60" s="11" t="s">
        <v>755</v>
      </c>
      <c r="I60" s="14">
        <v>2.06</v>
      </c>
      <c r="J60" s="121">
        <f t="shared" si="1"/>
        <v>4.12</v>
      </c>
      <c r="K60" s="127"/>
    </row>
    <row r="61" spans="1:11" ht="24">
      <c r="A61" s="126"/>
      <c r="B61" s="119">
        <v>1</v>
      </c>
      <c r="C61" s="10" t="s">
        <v>754</v>
      </c>
      <c r="D61" s="130" t="s">
        <v>754</v>
      </c>
      <c r="E61" s="130" t="s">
        <v>218</v>
      </c>
      <c r="F61" s="147"/>
      <c r="G61" s="148"/>
      <c r="H61" s="11" t="s">
        <v>755</v>
      </c>
      <c r="I61" s="14">
        <v>2.06</v>
      </c>
      <c r="J61" s="121">
        <f t="shared" si="1"/>
        <v>2.06</v>
      </c>
      <c r="K61" s="127"/>
    </row>
    <row r="62" spans="1:11" ht="24">
      <c r="A62" s="126"/>
      <c r="B62" s="119">
        <v>1</v>
      </c>
      <c r="C62" s="10" t="s">
        <v>754</v>
      </c>
      <c r="D62" s="130" t="s">
        <v>754</v>
      </c>
      <c r="E62" s="130" t="s">
        <v>220</v>
      </c>
      <c r="F62" s="147"/>
      <c r="G62" s="148"/>
      <c r="H62" s="11" t="s">
        <v>755</v>
      </c>
      <c r="I62" s="14">
        <v>2.06</v>
      </c>
      <c r="J62" s="121">
        <f t="shared" si="1"/>
        <v>2.06</v>
      </c>
      <c r="K62" s="127"/>
    </row>
    <row r="63" spans="1:11" ht="24">
      <c r="A63" s="126"/>
      <c r="B63" s="119">
        <v>1</v>
      </c>
      <c r="C63" s="10" t="s">
        <v>754</v>
      </c>
      <c r="D63" s="130" t="s">
        <v>754</v>
      </c>
      <c r="E63" s="130" t="s">
        <v>273</v>
      </c>
      <c r="F63" s="147"/>
      <c r="G63" s="148"/>
      <c r="H63" s="11" t="s">
        <v>755</v>
      </c>
      <c r="I63" s="14">
        <v>2.06</v>
      </c>
      <c r="J63" s="121">
        <f t="shared" si="1"/>
        <v>2.06</v>
      </c>
      <c r="K63" s="127"/>
    </row>
    <row r="64" spans="1:11" ht="24">
      <c r="A64" s="126"/>
      <c r="B64" s="119">
        <v>2</v>
      </c>
      <c r="C64" s="10" t="s">
        <v>756</v>
      </c>
      <c r="D64" s="130" t="s">
        <v>756</v>
      </c>
      <c r="E64" s="130" t="s">
        <v>30</v>
      </c>
      <c r="F64" s="147"/>
      <c r="G64" s="148"/>
      <c r="H64" s="11" t="s">
        <v>757</v>
      </c>
      <c r="I64" s="14">
        <v>3.35</v>
      </c>
      <c r="J64" s="121">
        <f t="shared" si="1"/>
        <v>6.7</v>
      </c>
      <c r="K64" s="127"/>
    </row>
    <row r="65" spans="1:11" ht="24">
      <c r="A65" s="126"/>
      <c r="B65" s="119">
        <v>2</v>
      </c>
      <c r="C65" s="10" t="s">
        <v>756</v>
      </c>
      <c r="D65" s="130" t="s">
        <v>756</v>
      </c>
      <c r="E65" s="130" t="s">
        <v>31</v>
      </c>
      <c r="F65" s="147"/>
      <c r="G65" s="148"/>
      <c r="H65" s="11" t="s">
        <v>757</v>
      </c>
      <c r="I65" s="14">
        <v>3.35</v>
      </c>
      <c r="J65" s="121">
        <f t="shared" si="1"/>
        <v>6.7</v>
      </c>
      <c r="K65" s="127"/>
    </row>
    <row r="66" spans="1:11" ht="24">
      <c r="A66" s="126"/>
      <c r="B66" s="119">
        <v>2</v>
      </c>
      <c r="C66" s="10" t="s">
        <v>756</v>
      </c>
      <c r="D66" s="130" t="s">
        <v>756</v>
      </c>
      <c r="E66" s="130" t="s">
        <v>32</v>
      </c>
      <c r="F66" s="147"/>
      <c r="G66" s="148"/>
      <c r="H66" s="11" t="s">
        <v>757</v>
      </c>
      <c r="I66" s="14">
        <v>3.35</v>
      </c>
      <c r="J66" s="121">
        <f t="shared" si="1"/>
        <v>6.7</v>
      </c>
      <c r="K66" s="127"/>
    </row>
    <row r="67" spans="1:11" ht="24">
      <c r="A67" s="126"/>
      <c r="B67" s="119">
        <v>2</v>
      </c>
      <c r="C67" s="10" t="s">
        <v>756</v>
      </c>
      <c r="D67" s="130" t="s">
        <v>756</v>
      </c>
      <c r="E67" s="130" t="s">
        <v>33</v>
      </c>
      <c r="F67" s="147"/>
      <c r="G67" s="148"/>
      <c r="H67" s="11" t="s">
        <v>757</v>
      </c>
      <c r="I67" s="14">
        <v>3.35</v>
      </c>
      <c r="J67" s="121">
        <f t="shared" si="1"/>
        <v>6.7</v>
      </c>
      <c r="K67" s="127"/>
    </row>
    <row r="68" spans="1:11" ht="24">
      <c r="A68" s="126"/>
      <c r="B68" s="119">
        <v>2</v>
      </c>
      <c r="C68" s="10" t="s">
        <v>756</v>
      </c>
      <c r="D68" s="130" t="s">
        <v>756</v>
      </c>
      <c r="E68" s="130" t="s">
        <v>34</v>
      </c>
      <c r="F68" s="147"/>
      <c r="G68" s="148"/>
      <c r="H68" s="11" t="s">
        <v>757</v>
      </c>
      <c r="I68" s="14">
        <v>3.35</v>
      </c>
      <c r="J68" s="121">
        <f t="shared" si="1"/>
        <v>6.7</v>
      </c>
      <c r="K68" s="127"/>
    </row>
    <row r="69" spans="1:11" ht="24">
      <c r="A69" s="126"/>
      <c r="B69" s="119">
        <v>4</v>
      </c>
      <c r="C69" s="10" t="s">
        <v>758</v>
      </c>
      <c r="D69" s="130" t="s">
        <v>758</v>
      </c>
      <c r="E69" s="130" t="s">
        <v>115</v>
      </c>
      <c r="F69" s="147"/>
      <c r="G69" s="148"/>
      <c r="H69" s="11" t="s">
        <v>759</v>
      </c>
      <c r="I69" s="14">
        <v>0.55000000000000004</v>
      </c>
      <c r="J69" s="121">
        <f t="shared" si="1"/>
        <v>2.2000000000000002</v>
      </c>
      <c r="K69" s="127"/>
    </row>
    <row r="70" spans="1:11" ht="24">
      <c r="A70" s="126"/>
      <c r="B70" s="119">
        <v>6</v>
      </c>
      <c r="C70" s="10" t="s">
        <v>758</v>
      </c>
      <c r="D70" s="130" t="s">
        <v>758</v>
      </c>
      <c r="E70" s="130" t="s">
        <v>735</v>
      </c>
      <c r="F70" s="147"/>
      <c r="G70" s="148"/>
      <c r="H70" s="11" t="s">
        <v>759</v>
      </c>
      <c r="I70" s="14">
        <v>0.55000000000000004</v>
      </c>
      <c r="J70" s="121">
        <f t="shared" si="1"/>
        <v>3.3000000000000003</v>
      </c>
      <c r="K70" s="127"/>
    </row>
    <row r="71" spans="1:11" ht="24">
      <c r="A71" s="126"/>
      <c r="B71" s="120">
        <v>2</v>
      </c>
      <c r="C71" s="12" t="s">
        <v>758</v>
      </c>
      <c r="D71" s="131" t="s">
        <v>758</v>
      </c>
      <c r="E71" s="131" t="s">
        <v>760</v>
      </c>
      <c r="F71" s="149"/>
      <c r="G71" s="150"/>
      <c r="H71" s="13" t="s">
        <v>759</v>
      </c>
      <c r="I71" s="15">
        <v>0.55000000000000004</v>
      </c>
      <c r="J71" s="122">
        <f t="shared" si="1"/>
        <v>1.1000000000000001</v>
      </c>
      <c r="K71" s="127"/>
    </row>
    <row r="72" spans="1:11">
      <c r="A72" s="126"/>
      <c r="B72" s="138"/>
      <c r="C72" s="138"/>
      <c r="D72" s="138"/>
      <c r="E72" s="138"/>
      <c r="F72" s="138"/>
      <c r="G72" s="138"/>
      <c r="H72" s="138"/>
      <c r="I72" s="139" t="s">
        <v>261</v>
      </c>
      <c r="J72" s="140">
        <f>SUM(J22:J71)</f>
        <v>338.37999999999988</v>
      </c>
      <c r="K72" s="127"/>
    </row>
    <row r="73" spans="1:11">
      <c r="A73" s="126"/>
      <c r="B73" s="138"/>
      <c r="C73" s="138"/>
      <c r="D73" s="138"/>
      <c r="E73" s="138"/>
      <c r="F73" s="138"/>
      <c r="G73" s="138"/>
      <c r="H73" s="138"/>
      <c r="I73" s="139" t="s">
        <v>778</v>
      </c>
      <c r="J73" s="140">
        <f>J72*-20%</f>
        <v>-67.675999999999974</v>
      </c>
      <c r="K73" s="127"/>
    </row>
    <row r="74" spans="1:11" outlineLevel="1">
      <c r="A74" s="126"/>
      <c r="B74" s="138"/>
      <c r="C74" s="138"/>
      <c r="D74" s="138"/>
      <c r="E74" s="138"/>
      <c r="F74" s="138"/>
      <c r="G74" s="138"/>
      <c r="H74" s="138"/>
      <c r="I74" s="139" t="s">
        <v>779</v>
      </c>
      <c r="J74" s="140">
        <v>0</v>
      </c>
      <c r="K74" s="127"/>
    </row>
    <row r="75" spans="1:11">
      <c r="A75" s="126"/>
      <c r="B75" s="138"/>
      <c r="C75" s="138"/>
      <c r="D75" s="138"/>
      <c r="E75" s="138"/>
      <c r="F75" s="138"/>
      <c r="G75" s="138"/>
      <c r="H75" s="138"/>
      <c r="I75" s="139" t="s">
        <v>263</v>
      </c>
      <c r="J75" s="140">
        <f>SUM(J72:J74)</f>
        <v>270.70399999999989</v>
      </c>
      <c r="K75" s="127"/>
    </row>
    <row r="76" spans="1:11">
      <c r="A76" s="6"/>
      <c r="B76" s="7"/>
      <c r="C76" s="7"/>
      <c r="D76" s="7"/>
      <c r="E76" s="7"/>
      <c r="F76" s="7"/>
      <c r="G76" s="7"/>
      <c r="H76" s="145" t="s">
        <v>782</v>
      </c>
      <c r="I76" s="7"/>
      <c r="J76" s="7"/>
      <c r="K76" s="8"/>
    </row>
    <row r="78" spans="1:11">
      <c r="H78" s="1" t="s">
        <v>780</v>
      </c>
      <c r="I78" s="144">
        <v>338.38</v>
      </c>
    </row>
    <row r="79" spans="1:11">
      <c r="H79" s="142" t="s">
        <v>781</v>
      </c>
      <c r="I79" s="143">
        <f>I78-J75</f>
        <v>67.676000000000101</v>
      </c>
    </row>
    <row r="81" spans="8:9">
      <c r="H81" s="1" t="s">
        <v>773</v>
      </c>
      <c r="I81" s="103">
        <f>'Tax Invoice'!E14</f>
        <v>43.72</v>
      </c>
    </row>
    <row r="82" spans="8:9">
      <c r="H82" s="1" t="s">
        <v>711</v>
      </c>
      <c r="I82" s="103">
        <f>'Tax Invoice'!M11</f>
        <v>35.869999999999997</v>
      </c>
    </row>
    <row r="83" spans="8:9">
      <c r="H83" s="1" t="s">
        <v>714</v>
      </c>
      <c r="I83" s="103">
        <f>I85/I82</f>
        <v>412.4330526902703</v>
      </c>
    </row>
    <row r="84" spans="8:9">
      <c r="H84" s="1" t="s">
        <v>715</v>
      </c>
      <c r="I84" s="103">
        <f>I86/I82</f>
        <v>329.94644215221626</v>
      </c>
    </row>
    <row r="85" spans="8:9">
      <c r="H85" s="1" t="s">
        <v>712</v>
      </c>
      <c r="I85" s="103">
        <f>J72*I81</f>
        <v>14793.973599999994</v>
      </c>
    </row>
    <row r="86" spans="8:9">
      <c r="H86" s="1" t="s">
        <v>713</v>
      </c>
      <c r="I86" s="103">
        <f>J75*I81</f>
        <v>11835.178879999996</v>
      </c>
    </row>
  </sheetData>
  <mergeCells count="54">
    <mergeCell ref="F23:G23"/>
    <mergeCell ref="F24:G24"/>
    <mergeCell ref="F25:G25"/>
    <mergeCell ref="F26:G26"/>
    <mergeCell ref="F27:G27"/>
    <mergeCell ref="J10:J11"/>
    <mergeCell ref="J14:J15"/>
    <mergeCell ref="F20:G20"/>
    <mergeCell ref="F21:G21"/>
    <mergeCell ref="F22:G22"/>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8:G68"/>
    <mergeCell ref="F69:G69"/>
    <mergeCell ref="F70:G70"/>
    <mergeCell ref="F71:G71"/>
    <mergeCell ref="F63:G63"/>
    <mergeCell ref="F64:G64"/>
    <mergeCell ref="F65:G65"/>
    <mergeCell ref="F66:G66"/>
    <mergeCell ref="F67:G6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439</v>
      </c>
      <c r="O1" t="s">
        <v>149</v>
      </c>
      <c r="T1" t="s">
        <v>261</v>
      </c>
      <c r="U1">
        <v>338.37999999999988</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338.37999999999988</v>
      </c>
    </row>
    <row r="5" spans="1:21">
      <c r="A5" s="126"/>
      <c r="B5" s="133" t="s">
        <v>142</v>
      </c>
      <c r="C5" s="132"/>
      <c r="D5" s="132"/>
      <c r="E5" s="132"/>
      <c r="F5" s="132"/>
      <c r="G5" s="132"/>
      <c r="H5" s="132"/>
      <c r="I5" s="132"/>
      <c r="J5" s="127"/>
      <c r="S5" t="s">
        <v>766</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1"/>
      <c r="J10" s="127"/>
    </row>
    <row r="11" spans="1:21">
      <c r="A11" s="126"/>
      <c r="B11" s="126" t="s">
        <v>717</v>
      </c>
      <c r="C11" s="132"/>
      <c r="D11" s="132"/>
      <c r="E11" s="127"/>
      <c r="F11" s="128"/>
      <c r="G11" s="128" t="s">
        <v>717</v>
      </c>
      <c r="H11" s="132"/>
      <c r="I11" s="152"/>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720</v>
      </c>
      <c r="C14" s="132"/>
      <c r="D14" s="132"/>
      <c r="E14" s="127"/>
      <c r="F14" s="128"/>
      <c r="G14" s="128" t="s">
        <v>720</v>
      </c>
      <c r="H14" s="132"/>
      <c r="I14" s="153">
        <v>45193</v>
      </c>
      <c r="J14" s="127"/>
    </row>
    <row r="15" spans="1:21">
      <c r="A15" s="126"/>
      <c r="B15" s="6" t="s">
        <v>11</v>
      </c>
      <c r="C15" s="7"/>
      <c r="D15" s="7"/>
      <c r="E15" s="8"/>
      <c r="F15" s="128"/>
      <c r="G15" s="9" t="s">
        <v>11</v>
      </c>
      <c r="H15" s="132"/>
      <c r="I15" s="154"/>
      <c r="J15" s="127"/>
    </row>
    <row r="16" spans="1:21">
      <c r="A16" s="126"/>
      <c r="B16" s="132"/>
      <c r="C16" s="132"/>
      <c r="D16" s="132"/>
      <c r="E16" s="132"/>
      <c r="F16" s="132"/>
      <c r="G16" s="132"/>
      <c r="H16" s="135" t="s">
        <v>147</v>
      </c>
      <c r="I16" s="141">
        <v>40106</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167</v>
      </c>
      <c r="J18" s="127"/>
    </row>
    <row r="19" spans="1:16">
      <c r="A19" s="126"/>
      <c r="B19" s="132"/>
      <c r="C19" s="132"/>
      <c r="D19" s="132"/>
      <c r="E19" s="132"/>
      <c r="F19" s="132"/>
      <c r="G19" s="132"/>
      <c r="H19" s="132"/>
      <c r="I19" s="132"/>
      <c r="J19" s="127"/>
      <c r="P19">
        <v>45193</v>
      </c>
    </row>
    <row r="20" spans="1:16">
      <c r="A20" s="126"/>
      <c r="B20" s="112" t="s">
        <v>204</v>
      </c>
      <c r="C20" s="112" t="s">
        <v>205</v>
      </c>
      <c r="D20" s="129" t="s">
        <v>206</v>
      </c>
      <c r="E20" s="155" t="s">
        <v>207</v>
      </c>
      <c r="F20" s="156"/>
      <c r="G20" s="112" t="s">
        <v>174</v>
      </c>
      <c r="H20" s="112" t="s">
        <v>208</v>
      </c>
      <c r="I20" s="112" t="s">
        <v>26</v>
      </c>
      <c r="J20" s="127"/>
    </row>
    <row r="21" spans="1:16">
      <c r="A21" s="126"/>
      <c r="B21" s="117"/>
      <c r="C21" s="117"/>
      <c r="D21" s="118"/>
      <c r="E21" s="157"/>
      <c r="F21" s="158"/>
      <c r="G21" s="117" t="s">
        <v>146</v>
      </c>
      <c r="H21" s="117"/>
      <c r="I21" s="117"/>
      <c r="J21" s="127"/>
    </row>
    <row r="22" spans="1:16" ht="180">
      <c r="A22" s="126"/>
      <c r="B22" s="119">
        <v>20</v>
      </c>
      <c r="C22" s="10" t="s">
        <v>723</v>
      </c>
      <c r="D22" s="130" t="s">
        <v>589</v>
      </c>
      <c r="E22" s="147"/>
      <c r="F22" s="148"/>
      <c r="G22" s="11" t="s">
        <v>767</v>
      </c>
      <c r="H22" s="14">
        <v>0.15</v>
      </c>
      <c r="I22" s="121">
        <f t="shared" ref="I22:I53" si="0">H22*B22</f>
        <v>3</v>
      </c>
      <c r="J22" s="127"/>
    </row>
    <row r="23" spans="1:16" ht="192">
      <c r="A23" s="126"/>
      <c r="B23" s="119">
        <v>6</v>
      </c>
      <c r="C23" s="10" t="s">
        <v>724</v>
      </c>
      <c r="D23" s="130" t="s">
        <v>34</v>
      </c>
      <c r="E23" s="147" t="s">
        <v>112</v>
      </c>
      <c r="F23" s="148"/>
      <c r="G23" s="11" t="s">
        <v>725</v>
      </c>
      <c r="H23" s="14">
        <v>0.39</v>
      </c>
      <c r="I23" s="121">
        <f t="shared" si="0"/>
        <v>2.34</v>
      </c>
      <c r="J23" s="127"/>
    </row>
    <row r="24" spans="1:16" ht="192">
      <c r="A24" s="126"/>
      <c r="B24" s="119">
        <v>6</v>
      </c>
      <c r="C24" s="10" t="s">
        <v>724</v>
      </c>
      <c r="D24" s="130" t="s">
        <v>34</v>
      </c>
      <c r="E24" s="147" t="s">
        <v>216</v>
      </c>
      <c r="F24" s="148"/>
      <c r="G24" s="11" t="s">
        <v>725</v>
      </c>
      <c r="H24" s="14">
        <v>0.39</v>
      </c>
      <c r="I24" s="121">
        <f t="shared" si="0"/>
        <v>2.34</v>
      </c>
      <c r="J24" s="127"/>
    </row>
    <row r="25" spans="1:16" ht="132">
      <c r="A25" s="126"/>
      <c r="B25" s="119">
        <v>1</v>
      </c>
      <c r="C25" s="10" t="s">
        <v>726</v>
      </c>
      <c r="D25" s="130" t="s">
        <v>28</v>
      </c>
      <c r="E25" s="147"/>
      <c r="F25" s="148"/>
      <c r="G25" s="11" t="s">
        <v>727</v>
      </c>
      <c r="H25" s="14">
        <v>13.73</v>
      </c>
      <c r="I25" s="121">
        <f t="shared" si="0"/>
        <v>13.73</v>
      </c>
      <c r="J25" s="127"/>
    </row>
    <row r="26" spans="1:16" ht="252">
      <c r="A26" s="126"/>
      <c r="B26" s="119">
        <v>1</v>
      </c>
      <c r="C26" s="10" t="s">
        <v>728</v>
      </c>
      <c r="D26" s="130" t="s">
        <v>210</v>
      </c>
      <c r="E26" s="147"/>
      <c r="F26" s="148"/>
      <c r="G26" s="11" t="s">
        <v>729</v>
      </c>
      <c r="H26" s="14">
        <v>19.93</v>
      </c>
      <c r="I26" s="121">
        <f t="shared" si="0"/>
        <v>19.93</v>
      </c>
      <c r="J26" s="127"/>
    </row>
    <row r="27" spans="1:16" ht="276">
      <c r="A27" s="126"/>
      <c r="B27" s="119">
        <v>1</v>
      </c>
      <c r="C27" s="10" t="s">
        <v>730</v>
      </c>
      <c r="D27" s="130" t="s">
        <v>210</v>
      </c>
      <c r="E27" s="147"/>
      <c r="F27" s="148"/>
      <c r="G27" s="11" t="s">
        <v>768</v>
      </c>
      <c r="H27" s="14">
        <v>20.39</v>
      </c>
      <c r="I27" s="121">
        <f t="shared" si="0"/>
        <v>20.39</v>
      </c>
      <c r="J27" s="127"/>
    </row>
    <row r="28" spans="1:16" ht="180">
      <c r="A28" s="126"/>
      <c r="B28" s="119">
        <v>20</v>
      </c>
      <c r="C28" s="10" t="s">
        <v>668</v>
      </c>
      <c r="D28" s="130" t="s">
        <v>30</v>
      </c>
      <c r="E28" s="147" t="s">
        <v>112</v>
      </c>
      <c r="F28" s="148"/>
      <c r="G28" s="11" t="s">
        <v>731</v>
      </c>
      <c r="H28" s="14">
        <v>0.74</v>
      </c>
      <c r="I28" s="121">
        <f t="shared" si="0"/>
        <v>14.8</v>
      </c>
      <c r="J28" s="127"/>
    </row>
    <row r="29" spans="1:16" ht="180">
      <c r="A29" s="126"/>
      <c r="B29" s="119">
        <v>20</v>
      </c>
      <c r="C29" s="10" t="s">
        <v>668</v>
      </c>
      <c r="D29" s="130" t="s">
        <v>30</v>
      </c>
      <c r="E29" s="147" t="s">
        <v>218</v>
      </c>
      <c r="F29" s="148"/>
      <c r="G29" s="11" t="s">
        <v>731</v>
      </c>
      <c r="H29" s="14">
        <v>0.74</v>
      </c>
      <c r="I29" s="121">
        <f t="shared" si="0"/>
        <v>14.8</v>
      </c>
      <c r="J29" s="127"/>
    </row>
    <row r="30" spans="1:16" ht="180">
      <c r="A30" s="126"/>
      <c r="B30" s="119">
        <v>20</v>
      </c>
      <c r="C30" s="10" t="s">
        <v>668</v>
      </c>
      <c r="D30" s="130" t="s">
        <v>30</v>
      </c>
      <c r="E30" s="147" t="s">
        <v>219</v>
      </c>
      <c r="F30" s="148"/>
      <c r="G30" s="11" t="s">
        <v>731</v>
      </c>
      <c r="H30" s="14">
        <v>0.74</v>
      </c>
      <c r="I30" s="121">
        <f t="shared" si="0"/>
        <v>14.8</v>
      </c>
      <c r="J30" s="127"/>
    </row>
    <row r="31" spans="1:16" ht="180">
      <c r="A31" s="126"/>
      <c r="B31" s="119">
        <v>10</v>
      </c>
      <c r="C31" s="10" t="s">
        <v>668</v>
      </c>
      <c r="D31" s="130" t="s">
        <v>30</v>
      </c>
      <c r="E31" s="147" t="s">
        <v>269</v>
      </c>
      <c r="F31" s="148"/>
      <c r="G31" s="11" t="s">
        <v>731</v>
      </c>
      <c r="H31" s="14">
        <v>0.74</v>
      </c>
      <c r="I31" s="121">
        <f t="shared" si="0"/>
        <v>7.4</v>
      </c>
      <c r="J31" s="127"/>
    </row>
    <row r="32" spans="1:16" ht="180">
      <c r="A32" s="126"/>
      <c r="B32" s="119">
        <v>20</v>
      </c>
      <c r="C32" s="10" t="s">
        <v>668</v>
      </c>
      <c r="D32" s="130" t="s">
        <v>30</v>
      </c>
      <c r="E32" s="147" t="s">
        <v>220</v>
      </c>
      <c r="F32" s="148"/>
      <c r="G32" s="11" t="s">
        <v>731</v>
      </c>
      <c r="H32" s="14">
        <v>0.74</v>
      </c>
      <c r="I32" s="121">
        <f t="shared" si="0"/>
        <v>14.8</v>
      </c>
      <c r="J32" s="127"/>
    </row>
    <row r="33" spans="1:10" ht="180">
      <c r="A33" s="126"/>
      <c r="B33" s="119">
        <v>10</v>
      </c>
      <c r="C33" s="10" t="s">
        <v>668</v>
      </c>
      <c r="D33" s="130" t="s">
        <v>30</v>
      </c>
      <c r="E33" s="147" t="s">
        <v>272</v>
      </c>
      <c r="F33" s="148"/>
      <c r="G33" s="11" t="s">
        <v>731</v>
      </c>
      <c r="H33" s="14">
        <v>0.74</v>
      </c>
      <c r="I33" s="121">
        <f t="shared" si="0"/>
        <v>7.4</v>
      </c>
      <c r="J33" s="127"/>
    </row>
    <row r="34" spans="1:10" ht="180">
      <c r="A34" s="126"/>
      <c r="B34" s="119">
        <v>20</v>
      </c>
      <c r="C34" s="10" t="s">
        <v>668</v>
      </c>
      <c r="D34" s="130" t="s">
        <v>30</v>
      </c>
      <c r="E34" s="147" t="s">
        <v>274</v>
      </c>
      <c r="F34" s="148"/>
      <c r="G34" s="11" t="s">
        <v>731</v>
      </c>
      <c r="H34" s="14">
        <v>0.74</v>
      </c>
      <c r="I34" s="121">
        <f t="shared" si="0"/>
        <v>14.8</v>
      </c>
      <c r="J34" s="127"/>
    </row>
    <row r="35" spans="1:10" ht="180">
      <c r="A35" s="126"/>
      <c r="B35" s="119">
        <v>20</v>
      </c>
      <c r="C35" s="10" t="s">
        <v>668</v>
      </c>
      <c r="D35" s="130" t="s">
        <v>30</v>
      </c>
      <c r="E35" s="147" t="s">
        <v>275</v>
      </c>
      <c r="F35" s="148"/>
      <c r="G35" s="11" t="s">
        <v>731</v>
      </c>
      <c r="H35" s="14">
        <v>0.74</v>
      </c>
      <c r="I35" s="121">
        <f t="shared" si="0"/>
        <v>14.8</v>
      </c>
      <c r="J35" s="127"/>
    </row>
    <row r="36" spans="1:10" ht="180">
      <c r="A36" s="126"/>
      <c r="B36" s="119">
        <v>20</v>
      </c>
      <c r="C36" s="10" t="s">
        <v>668</v>
      </c>
      <c r="D36" s="130" t="s">
        <v>30</v>
      </c>
      <c r="E36" s="147" t="s">
        <v>276</v>
      </c>
      <c r="F36" s="148"/>
      <c r="G36" s="11" t="s">
        <v>731</v>
      </c>
      <c r="H36" s="14">
        <v>0.74</v>
      </c>
      <c r="I36" s="121">
        <f t="shared" si="0"/>
        <v>14.8</v>
      </c>
      <c r="J36" s="127"/>
    </row>
    <row r="37" spans="1:10" ht="180">
      <c r="A37" s="126"/>
      <c r="B37" s="119">
        <v>10</v>
      </c>
      <c r="C37" s="10" t="s">
        <v>732</v>
      </c>
      <c r="D37" s="130" t="s">
        <v>30</v>
      </c>
      <c r="E37" s="147" t="s">
        <v>112</v>
      </c>
      <c r="F37" s="148"/>
      <c r="G37" s="11" t="s">
        <v>733</v>
      </c>
      <c r="H37" s="14">
        <v>0.87</v>
      </c>
      <c r="I37" s="121">
        <f t="shared" si="0"/>
        <v>8.6999999999999993</v>
      </c>
      <c r="J37" s="127"/>
    </row>
    <row r="38" spans="1:10" ht="180">
      <c r="A38" s="126"/>
      <c r="B38" s="119">
        <v>10</v>
      </c>
      <c r="C38" s="10" t="s">
        <v>732</v>
      </c>
      <c r="D38" s="130" t="s">
        <v>30</v>
      </c>
      <c r="E38" s="147" t="s">
        <v>218</v>
      </c>
      <c r="F38" s="148"/>
      <c r="G38" s="11" t="s">
        <v>733</v>
      </c>
      <c r="H38" s="14">
        <v>0.87</v>
      </c>
      <c r="I38" s="121">
        <f t="shared" si="0"/>
        <v>8.6999999999999993</v>
      </c>
      <c r="J38" s="127"/>
    </row>
    <row r="39" spans="1:10" ht="180">
      <c r="A39" s="126"/>
      <c r="B39" s="119">
        <v>10</v>
      </c>
      <c r="C39" s="10" t="s">
        <v>732</v>
      </c>
      <c r="D39" s="130" t="s">
        <v>30</v>
      </c>
      <c r="E39" s="147" t="s">
        <v>269</v>
      </c>
      <c r="F39" s="148"/>
      <c r="G39" s="11" t="s">
        <v>733</v>
      </c>
      <c r="H39" s="14">
        <v>0.87</v>
      </c>
      <c r="I39" s="121">
        <f t="shared" si="0"/>
        <v>8.6999999999999993</v>
      </c>
      <c r="J39" s="127"/>
    </row>
    <row r="40" spans="1:10" ht="180">
      <c r="A40" s="126"/>
      <c r="B40" s="119">
        <v>10</v>
      </c>
      <c r="C40" s="10" t="s">
        <v>732</v>
      </c>
      <c r="D40" s="130" t="s">
        <v>31</v>
      </c>
      <c r="E40" s="147" t="s">
        <v>112</v>
      </c>
      <c r="F40" s="148"/>
      <c r="G40" s="11" t="s">
        <v>733</v>
      </c>
      <c r="H40" s="14">
        <v>0.87</v>
      </c>
      <c r="I40" s="121">
        <f t="shared" si="0"/>
        <v>8.6999999999999993</v>
      </c>
      <c r="J40" s="127"/>
    </row>
    <row r="41" spans="1:10" ht="180">
      <c r="A41" s="126"/>
      <c r="B41" s="119">
        <v>10</v>
      </c>
      <c r="C41" s="10" t="s">
        <v>732</v>
      </c>
      <c r="D41" s="130" t="s">
        <v>32</v>
      </c>
      <c r="E41" s="147" t="s">
        <v>112</v>
      </c>
      <c r="F41" s="148"/>
      <c r="G41" s="11" t="s">
        <v>733</v>
      </c>
      <c r="H41" s="14">
        <v>0.87</v>
      </c>
      <c r="I41" s="121">
        <f t="shared" si="0"/>
        <v>8.6999999999999993</v>
      </c>
      <c r="J41" s="127"/>
    </row>
    <row r="42" spans="1:10" ht="156">
      <c r="A42" s="126"/>
      <c r="B42" s="119">
        <v>20</v>
      </c>
      <c r="C42" s="10" t="s">
        <v>734</v>
      </c>
      <c r="D42" s="130" t="s">
        <v>735</v>
      </c>
      <c r="E42" s="147"/>
      <c r="F42" s="148"/>
      <c r="G42" s="11" t="s">
        <v>769</v>
      </c>
      <c r="H42" s="14">
        <v>0.15</v>
      </c>
      <c r="I42" s="121">
        <f t="shared" si="0"/>
        <v>3</v>
      </c>
      <c r="J42" s="127"/>
    </row>
    <row r="43" spans="1:10" ht="156">
      <c r="A43" s="126"/>
      <c r="B43" s="119">
        <v>20</v>
      </c>
      <c r="C43" s="10" t="s">
        <v>736</v>
      </c>
      <c r="D43" s="130" t="s">
        <v>31</v>
      </c>
      <c r="E43" s="147" t="s">
        <v>735</v>
      </c>
      <c r="F43" s="148"/>
      <c r="G43" s="11" t="s">
        <v>770</v>
      </c>
      <c r="H43" s="14">
        <v>0.15</v>
      </c>
      <c r="I43" s="121">
        <f t="shared" si="0"/>
        <v>3</v>
      </c>
      <c r="J43" s="127"/>
    </row>
    <row r="44" spans="1:10" ht="156">
      <c r="A44" s="126"/>
      <c r="B44" s="119">
        <v>10</v>
      </c>
      <c r="C44" s="10" t="s">
        <v>737</v>
      </c>
      <c r="D44" s="130" t="s">
        <v>735</v>
      </c>
      <c r="E44" s="147"/>
      <c r="F44" s="148"/>
      <c r="G44" s="11" t="s">
        <v>771</v>
      </c>
      <c r="H44" s="14">
        <v>0.17</v>
      </c>
      <c r="I44" s="121">
        <f t="shared" si="0"/>
        <v>1.7000000000000002</v>
      </c>
      <c r="J44" s="127"/>
    </row>
    <row r="45" spans="1:10" ht="168">
      <c r="A45" s="126"/>
      <c r="B45" s="119">
        <v>50</v>
      </c>
      <c r="C45" s="10" t="s">
        <v>738</v>
      </c>
      <c r="D45" s="130" t="s">
        <v>739</v>
      </c>
      <c r="E45" s="147"/>
      <c r="F45" s="148"/>
      <c r="G45" s="11" t="s">
        <v>740</v>
      </c>
      <c r="H45" s="14">
        <v>0.12</v>
      </c>
      <c r="I45" s="121">
        <f t="shared" si="0"/>
        <v>6</v>
      </c>
      <c r="J45" s="127"/>
    </row>
    <row r="46" spans="1:10" ht="144">
      <c r="A46" s="126"/>
      <c r="B46" s="119">
        <v>10</v>
      </c>
      <c r="C46" s="10" t="s">
        <v>741</v>
      </c>
      <c r="D46" s="130"/>
      <c r="E46" s="147"/>
      <c r="F46" s="148"/>
      <c r="G46" s="11" t="s">
        <v>742</v>
      </c>
      <c r="H46" s="14">
        <v>0.63</v>
      </c>
      <c r="I46" s="121">
        <f t="shared" si="0"/>
        <v>6.3</v>
      </c>
      <c r="J46" s="127"/>
    </row>
    <row r="47" spans="1:10" ht="132">
      <c r="A47" s="126"/>
      <c r="B47" s="119">
        <v>10</v>
      </c>
      <c r="C47" s="10" t="s">
        <v>743</v>
      </c>
      <c r="D47" s="130"/>
      <c r="E47" s="147"/>
      <c r="F47" s="148"/>
      <c r="G47" s="11" t="s">
        <v>744</v>
      </c>
      <c r="H47" s="14">
        <v>0.56000000000000005</v>
      </c>
      <c r="I47" s="121">
        <f t="shared" si="0"/>
        <v>5.6000000000000005</v>
      </c>
      <c r="J47" s="127"/>
    </row>
    <row r="48" spans="1:10" ht="120">
      <c r="A48" s="126"/>
      <c r="B48" s="119">
        <v>10</v>
      </c>
      <c r="C48" s="10" t="s">
        <v>745</v>
      </c>
      <c r="D48" s="130"/>
      <c r="E48" s="147"/>
      <c r="F48" s="148"/>
      <c r="G48" s="11" t="s">
        <v>746</v>
      </c>
      <c r="H48" s="14">
        <v>0.64</v>
      </c>
      <c r="I48" s="121">
        <f t="shared" si="0"/>
        <v>6.4</v>
      </c>
      <c r="J48" s="127"/>
    </row>
    <row r="49" spans="1:10" ht="120">
      <c r="A49" s="126"/>
      <c r="B49" s="119">
        <v>5</v>
      </c>
      <c r="C49" s="10" t="s">
        <v>747</v>
      </c>
      <c r="D49" s="130"/>
      <c r="E49" s="147"/>
      <c r="F49" s="148"/>
      <c r="G49" s="11" t="s">
        <v>748</v>
      </c>
      <c r="H49" s="14">
        <v>0.95</v>
      </c>
      <c r="I49" s="121">
        <f t="shared" si="0"/>
        <v>4.75</v>
      </c>
      <c r="J49" s="127"/>
    </row>
    <row r="50" spans="1:10" ht="120">
      <c r="A50" s="126"/>
      <c r="B50" s="119">
        <v>4</v>
      </c>
      <c r="C50" s="10" t="s">
        <v>749</v>
      </c>
      <c r="D50" s="130"/>
      <c r="E50" s="147"/>
      <c r="F50" s="148"/>
      <c r="G50" s="11" t="s">
        <v>750</v>
      </c>
      <c r="H50" s="14">
        <v>1.2</v>
      </c>
      <c r="I50" s="121">
        <f t="shared" si="0"/>
        <v>4.8</v>
      </c>
      <c r="J50" s="127"/>
    </row>
    <row r="51" spans="1:10" ht="132">
      <c r="A51" s="126"/>
      <c r="B51" s="119">
        <v>2</v>
      </c>
      <c r="C51" s="10" t="s">
        <v>751</v>
      </c>
      <c r="D51" s="130" t="s">
        <v>55</v>
      </c>
      <c r="E51" s="147"/>
      <c r="F51" s="148"/>
      <c r="G51" s="11" t="s">
        <v>752</v>
      </c>
      <c r="H51" s="14">
        <v>0.6</v>
      </c>
      <c r="I51" s="121">
        <f t="shared" si="0"/>
        <v>1.2</v>
      </c>
      <c r="J51" s="127"/>
    </row>
    <row r="52" spans="1:10" ht="132">
      <c r="A52" s="126"/>
      <c r="B52" s="119">
        <v>2</v>
      </c>
      <c r="C52" s="10" t="s">
        <v>751</v>
      </c>
      <c r="D52" s="130" t="s">
        <v>52</v>
      </c>
      <c r="E52" s="147"/>
      <c r="F52" s="148"/>
      <c r="G52" s="11" t="s">
        <v>752</v>
      </c>
      <c r="H52" s="14">
        <v>0.6</v>
      </c>
      <c r="I52" s="121">
        <f t="shared" si="0"/>
        <v>1.2</v>
      </c>
      <c r="J52" s="127"/>
    </row>
    <row r="53" spans="1:10" ht="132">
      <c r="A53" s="126"/>
      <c r="B53" s="119">
        <v>2</v>
      </c>
      <c r="C53" s="10" t="s">
        <v>751</v>
      </c>
      <c r="D53" s="130" t="s">
        <v>54</v>
      </c>
      <c r="E53" s="147"/>
      <c r="F53" s="148"/>
      <c r="G53" s="11" t="s">
        <v>752</v>
      </c>
      <c r="H53" s="14">
        <v>0.6</v>
      </c>
      <c r="I53" s="121">
        <f t="shared" si="0"/>
        <v>1.2</v>
      </c>
      <c r="J53" s="127"/>
    </row>
    <row r="54" spans="1:10" ht="180">
      <c r="A54" s="126"/>
      <c r="B54" s="119">
        <v>2</v>
      </c>
      <c r="C54" s="10" t="s">
        <v>753</v>
      </c>
      <c r="D54" s="130" t="s">
        <v>32</v>
      </c>
      <c r="E54" s="147"/>
      <c r="F54" s="148"/>
      <c r="G54" s="11" t="s">
        <v>772</v>
      </c>
      <c r="H54" s="14">
        <v>0.6</v>
      </c>
      <c r="I54" s="121">
        <f t="shared" ref="I54:I85" si="1">H54*B54</f>
        <v>1.2</v>
      </c>
      <c r="J54" s="127"/>
    </row>
    <row r="55" spans="1:10" ht="180">
      <c r="A55" s="126"/>
      <c r="B55" s="119">
        <v>4</v>
      </c>
      <c r="C55" s="10" t="s">
        <v>753</v>
      </c>
      <c r="D55" s="130" t="s">
        <v>33</v>
      </c>
      <c r="E55" s="147"/>
      <c r="F55" s="148"/>
      <c r="G55" s="11" t="s">
        <v>772</v>
      </c>
      <c r="H55" s="14">
        <v>0.6</v>
      </c>
      <c r="I55" s="121">
        <f t="shared" si="1"/>
        <v>2.4</v>
      </c>
      <c r="J55" s="127"/>
    </row>
    <row r="56" spans="1:10" ht="180">
      <c r="A56" s="126"/>
      <c r="B56" s="119">
        <v>6</v>
      </c>
      <c r="C56" s="10" t="s">
        <v>753</v>
      </c>
      <c r="D56" s="130" t="s">
        <v>34</v>
      </c>
      <c r="E56" s="147"/>
      <c r="F56" s="148"/>
      <c r="G56" s="11" t="s">
        <v>772</v>
      </c>
      <c r="H56" s="14">
        <v>0.6</v>
      </c>
      <c r="I56" s="121">
        <f t="shared" si="1"/>
        <v>3.5999999999999996</v>
      </c>
      <c r="J56" s="127"/>
    </row>
    <row r="57" spans="1:10" ht="180">
      <c r="A57" s="126"/>
      <c r="B57" s="119">
        <v>6</v>
      </c>
      <c r="C57" s="10" t="s">
        <v>753</v>
      </c>
      <c r="D57" s="130" t="s">
        <v>53</v>
      </c>
      <c r="E57" s="147"/>
      <c r="F57" s="148"/>
      <c r="G57" s="11" t="s">
        <v>772</v>
      </c>
      <c r="H57" s="14">
        <v>1.2</v>
      </c>
      <c r="I57" s="121">
        <f t="shared" si="1"/>
        <v>7.1999999999999993</v>
      </c>
      <c r="J57" s="127"/>
    </row>
    <row r="58" spans="1:10" ht="180">
      <c r="A58" s="126"/>
      <c r="B58" s="119">
        <v>2</v>
      </c>
      <c r="C58" s="10" t="s">
        <v>753</v>
      </c>
      <c r="D58" s="130" t="s">
        <v>55</v>
      </c>
      <c r="E58" s="147"/>
      <c r="F58" s="148"/>
      <c r="G58" s="11" t="s">
        <v>772</v>
      </c>
      <c r="H58" s="14">
        <v>1.2</v>
      </c>
      <c r="I58" s="121">
        <f t="shared" si="1"/>
        <v>2.4</v>
      </c>
      <c r="J58" s="127"/>
    </row>
    <row r="59" spans="1:10" ht="180">
      <c r="A59" s="126"/>
      <c r="B59" s="119">
        <v>2</v>
      </c>
      <c r="C59" s="10" t="s">
        <v>753</v>
      </c>
      <c r="D59" s="130" t="s">
        <v>36</v>
      </c>
      <c r="E59" s="147"/>
      <c r="F59" s="148"/>
      <c r="G59" s="11" t="s">
        <v>772</v>
      </c>
      <c r="H59" s="14">
        <v>1.2</v>
      </c>
      <c r="I59" s="121">
        <f t="shared" si="1"/>
        <v>2.4</v>
      </c>
      <c r="J59" s="127"/>
    </row>
    <row r="60" spans="1:10" ht="144">
      <c r="A60" s="126"/>
      <c r="B60" s="119">
        <v>2</v>
      </c>
      <c r="C60" s="10" t="s">
        <v>754</v>
      </c>
      <c r="D60" s="130" t="s">
        <v>112</v>
      </c>
      <c r="E60" s="147"/>
      <c r="F60" s="148"/>
      <c r="G60" s="11" t="s">
        <v>755</v>
      </c>
      <c r="H60" s="14">
        <v>2.06</v>
      </c>
      <c r="I60" s="121">
        <f t="shared" si="1"/>
        <v>4.12</v>
      </c>
      <c r="J60" s="127"/>
    </row>
    <row r="61" spans="1:10" ht="144">
      <c r="A61" s="126"/>
      <c r="B61" s="119">
        <v>1</v>
      </c>
      <c r="C61" s="10" t="s">
        <v>754</v>
      </c>
      <c r="D61" s="130" t="s">
        <v>218</v>
      </c>
      <c r="E61" s="147"/>
      <c r="F61" s="148"/>
      <c r="G61" s="11" t="s">
        <v>755</v>
      </c>
      <c r="H61" s="14">
        <v>2.06</v>
      </c>
      <c r="I61" s="121">
        <f t="shared" si="1"/>
        <v>2.06</v>
      </c>
      <c r="J61" s="127"/>
    </row>
    <row r="62" spans="1:10" ht="144">
      <c r="A62" s="126"/>
      <c r="B62" s="119">
        <v>1</v>
      </c>
      <c r="C62" s="10" t="s">
        <v>754</v>
      </c>
      <c r="D62" s="130" t="s">
        <v>220</v>
      </c>
      <c r="E62" s="147"/>
      <c r="F62" s="148"/>
      <c r="G62" s="11" t="s">
        <v>755</v>
      </c>
      <c r="H62" s="14">
        <v>2.06</v>
      </c>
      <c r="I62" s="121">
        <f t="shared" si="1"/>
        <v>2.06</v>
      </c>
      <c r="J62" s="127"/>
    </row>
    <row r="63" spans="1:10" ht="144">
      <c r="A63" s="126"/>
      <c r="B63" s="119">
        <v>1</v>
      </c>
      <c r="C63" s="10" t="s">
        <v>754</v>
      </c>
      <c r="D63" s="130" t="s">
        <v>273</v>
      </c>
      <c r="E63" s="147"/>
      <c r="F63" s="148"/>
      <c r="G63" s="11" t="s">
        <v>755</v>
      </c>
      <c r="H63" s="14">
        <v>2.06</v>
      </c>
      <c r="I63" s="121">
        <f t="shared" si="1"/>
        <v>2.06</v>
      </c>
      <c r="J63" s="127"/>
    </row>
    <row r="64" spans="1:10" ht="108">
      <c r="A64" s="126"/>
      <c r="B64" s="119">
        <v>2</v>
      </c>
      <c r="C64" s="10" t="s">
        <v>756</v>
      </c>
      <c r="D64" s="130" t="s">
        <v>30</v>
      </c>
      <c r="E64" s="147"/>
      <c r="F64" s="148"/>
      <c r="G64" s="11" t="s">
        <v>757</v>
      </c>
      <c r="H64" s="14">
        <v>3.35</v>
      </c>
      <c r="I64" s="121">
        <f t="shared" si="1"/>
        <v>6.7</v>
      </c>
      <c r="J64" s="127"/>
    </row>
    <row r="65" spans="1:10" ht="108">
      <c r="A65" s="126"/>
      <c r="B65" s="119">
        <v>2</v>
      </c>
      <c r="C65" s="10" t="s">
        <v>756</v>
      </c>
      <c r="D65" s="130" t="s">
        <v>31</v>
      </c>
      <c r="E65" s="147"/>
      <c r="F65" s="148"/>
      <c r="G65" s="11" t="s">
        <v>757</v>
      </c>
      <c r="H65" s="14">
        <v>3.35</v>
      </c>
      <c r="I65" s="121">
        <f t="shared" si="1"/>
        <v>6.7</v>
      </c>
      <c r="J65" s="127"/>
    </row>
    <row r="66" spans="1:10" ht="108">
      <c r="A66" s="126"/>
      <c r="B66" s="119">
        <v>2</v>
      </c>
      <c r="C66" s="10" t="s">
        <v>756</v>
      </c>
      <c r="D66" s="130" t="s">
        <v>32</v>
      </c>
      <c r="E66" s="147"/>
      <c r="F66" s="148"/>
      <c r="G66" s="11" t="s">
        <v>757</v>
      </c>
      <c r="H66" s="14">
        <v>3.35</v>
      </c>
      <c r="I66" s="121">
        <f t="shared" si="1"/>
        <v>6.7</v>
      </c>
      <c r="J66" s="127"/>
    </row>
    <row r="67" spans="1:10" ht="108">
      <c r="A67" s="126"/>
      <c r="B67" s="119">
        <v>2</v>
      </c>
      <c r="C67" s="10" t="s">
        <v>756</v>
      </c>
      <c r="D67" s="130" t="s">
        <v>33</v>
      </c>
      <c r="E67" s="147"/>
      <c r="F67" s="148"/>
      <c r="G67" s="11" t="s">
        <v>757</v>
      </c>
      <c r="H67" s="14">
        <v>3.35</v>
      </c>
      <c r="I67" s="121">
        <f t="shared" si="1"/>
        <v>6.7</v>
      </c>
      <c r="J67" s="127"/>
    </row>
    <row r="68" spans="1:10" ht="108">
      <c r="A68" s="126"/>
      <c r="B68" s="119">
        <v>2</v>
      </c>
      <c r="C68" s="10" t="s">
        <v>756</v>
      </c>
      <c r="D68" s="130" t="s">
        <v>34</v>
      </c>
      <c r="E68" s="147"/>
      <c r="F68" s="148"/>
      <c r="G68" s="11" t="s">
        <v>757</v>
      </c>
      <c r="H68" s="14">
        <v>3.35</v>
      </c>
      <c r="I68" s="121">
        <f t="shared" si="1"/>
        <v>6.7</v>
      </c>
      <c r="J68" s="127"/>
    </row>
    <row r="69" spans="1:10" ht="96">
      <c r="A69" s="126"/>
      <c r="B69" s="119">
        <v>4</v>
      </c>
      <c r="C69" s="10" t="s">
        <v>758</v>
      </c>
      <c r="D69" s="130" t="s">
        <v>115</v>
      </c>
      <c r="E69" s="147"/>
      <c r="F69" s="148"/>
      <c r="G69" s="11" t="s">
        <v>759</v>
      </c>
      <c r="H69" s="14">
        <v>0.55000000000000004</v>
      </c>
      <c r="I69" s="121">
        <f t="shared" si="1"/>
        <v>2.2000000000000002</v>
      </c>
      <c r="J69" s="127"/>
    </row>
    <row r="70" spans="1:10" ht="96">
      <c r="A70" s="126"/>
      <c r="B70" s="119">
        <v>6</v>
      </c>
      <c r="C70" s="10" t="s">
        <v>758</v>
      </c>
      <c r="D70" s="130" t="s">
        <v>735</v>
      </c>
      <c r="E70" s="147"/>
      <c r="F70" s="148"/>
      <c r="G70" s="11" t="s">
        <v>759</v>
      </c>
      <c r="H70" s="14">
        <v>0.55000000000000004</v>
      </c>
      <c r="I70" s="121">
        <f t="shared" si="1"/>
        <v>3.3000000000000003</v>
      </c>
      <c r="J70" s="127"/>
    </row>
    <row r="71" spans="1:10" ht="96">
      <c r="A71" s="126"/>
      <c r="B71" s="120">
        <v>2</v>
      </c>
      <c r="C71" s="12" t="s">
        <v>758</v>
      </c>
      <c r="D71" s="131" t="s">
        <v>760</v>
      </c>
      <c r="E71" s="149"/>
      <c r="F71" s="150"/>
      <c r="G71" s="13" t="s">
        <v>759</v>
      </c>
      <c r="H71" s="15">
        <v>0.55000000000000004</v>
      </c>
      <c r="I71" s="122">
        <f t="shared" si="1"/>
        <v>1.1000000000000001</v>
      </c>
      <c r="J71" s="127"/>
    </row>
  </sheetData>
  <mergeCells count="54">
    <mergeCell ref="E23:F23"/>
    <mergeCell ref="E24:F24"/>
    <mergeCell ref="E25:F25"/>
    <mergeCell ref="E26:F26"/>
    <mergeCell ref="E27:F27"/>
    <mergeCell ref="I10:I11"/>
    <mergeCell ref="I14:I15"/>
    <mergeCell ref="E20:F20"/>
    <mergeCell ref="E21:F21"/>
    <mergeCell ref="E22:F22"/>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8:F68"/>
    <mergeCell ref="E69:F69"/>
    <mergeCell ref="E70:F70"/>
    <mergeCell ref="E71:F71"/>
    <mergeCell ref="E63:F63"/>
    <mergeCell ref="E64:F64"/>
    <mergeCell ref="E65:F65"/>
    <mergeCell ref="E66:F66"/>
    <mergeCell ref="E67:F6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3"/>
  <sheetViews>
    <sheetView topLeftCell="A63" zoomScale="90" zoomScaleNormal="90" workbookViewId="0">
      <selection activeCell="I89" sqref="I8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0.5</v>
      </c>
      <c r="O1" t="s">
        <v>187</v>
      </c>
    </row>
    <row r="2" spans="1:15" ht="15.75" customHeight="1">
      <c r="A2" s="126"/>
      <c r="B2" s="136" t="s">
        <v>139</v>
      </c>
      <c r="C2" s="132"/>
      <c r="D2" s="132"/>
      <c r="E2" s="132"/>
      <c r="F2" s="132"/>
      <c r="G2" s="132"/>
      <c r="H2" s="132"/>
      <c r="I2" s="132"/>
      <c r="J2" s="132"/>
      <c r="K2" s="137" t="s">
        <v>145</v>
      </c>
      <c r="L2" s="127"/>
      <c r="N2">
        <v>338.37999999999988</v>
      </c>
      <c r="O2" t="s">
        <v>188</v>
      </c>
    </row>
    <row r="3" spans="1:15" ht="12.75" customHeight="1">
      <c r="A3" s="126"/>
      <c r="B3" s="133" t="s">
        <v>140</v>
      </c>
      <c r="C3" s="132"/>
      <c r="D3" s="132"/>
      <c r="E3" s="132"/>
      <c r="F3" s="132"/>
      <c r="G3" s="132"/>
      <c r="H3" s="132"/>
      <c r="I3" s="132"/>
      <c r="J3" s="132"/>
      <c r="K3" s="132"/>
      <c r="L3" s="127"/>
      <c r="N3">
        <v>338.37999999999988</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775</v>
      </c>
      <c r="C10" s="132"/>
      <c r="D10" s="132"/>
      <c r="E10" s="132"/>
      <c r="F10" s="127"/>
      <c r="G10" s="128"/>
      <c r="H10" s="128" t="s">
        <v>775</v>
      </c>
      <c r="I10" s="132"/>
      <c r="J10" s="132"/>
      <c r="K10" s="151">
        <f>IF(Invoice!J10&lt;&gt;"",Invoice!J10,"")</f>
        <v>51542</v>
      </c>
      <c r="L10" s="127"/>
    </row>
    <row r="11" spans="1:15" ht="12.75" customHeight="1">
      <c r="A11" s="126"/>
      <c r="B11" s="126" t="s">
        <v>776</v>
      </c>
      <c r="C11" s="132"/>
      <c r="D11" s="132"/>
      <c r="E11" s="132"/>
      <c r="F11" s="127"/>
      <c r="G11" s="128"/>
      <c r="H11" s="128" t="s">
        <v>776</v>
      </c>
      <c r="I11" s="132"/>
      <c r="J11" s="132"/>
      <c r="K11" s="152"/>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777</v>
      </c>
      <c r="C13" s="132"/>
      <c r="D13" s="132"/>
      <c r="E13" s="132"/>
      <c r="F13" s="127"/>
      <c r="G13" s="128"/>
      <c r="H13" s="128" t="s">
        <v>777</v>
      </c>
      <c r="I13" s="132"/>
      <c r="J13" s="132"/>
      <c r="K13" s="111" t="s">
        <v>16</v>
      </c>
      <c r="L13" s="127"/>
    </row>
    <row r="14" spans="1:15" ht="15" customHeight="1">
      <c r="A14" s="126"/>
      <c r="B14" s="126" t="s">
        <v>720</v>
      </c>
      <c r="C14" s="132"/>
      <c r="D14" s="132"/>
      <c r="E14" s="132"/>
      <c r="F14" s="127"/>
      <c r="G14" s="128"/>
      <c r="H14" s="128" t="s">
        <v>720</v>
      </c>
      <c r="I14" s="132"/>
      <c r="J14" s="132"/>
      <c r="K14" s="153">
        <f>Invoice!J14</f>
        <v>45193</v>
      </c>
      <c r="L14" s="127"/>
    </row>
    <row r="15" spans="1:15" ht="15" customHeight="1">
      <c r="A15" s="126"/>
      <c r="B15" s="6" t="s">
        <v>11</v>
      </c>
      <c r="C15" s="7"/>
      <c r="D15" s="7"/>
      <c r="E15" s="7"/>
      <c r="F15" s="8"/>
      <c r="G15" s="128"/>
      <c r="H15" s="9" t="s">
        <v>784</v>
      </c>
      <c r="I15" s="132"/>
      <c r="J15" s="132"/>
      <c r="K15" s="154"/>
      <c r="L15" s="127"/>
    </row>
    <row r="16" spans="1:15" ht="15" customHeight="1">
      <c r="A16" s="126"/>
      <c r="B16" s="132"/>
      <c r="C16" s="132"/>
      <c r="D16" s="132"/>
      <c r="E16" s="132"/>
      <c r="F16" s="132"/>
      <c r="G16" s="132"/>
      <c r="H16" s="132"/>
      <c r="I16" s="135" t="s">
        <v>147</v>
      </c>
      <c r="J16" s="135" t="s">
        <v>147</v>
      </c>
      <c r="K16" s="141">
        <v>40106</v>
      </c>
      <c r="L16" s="127"/>
    </row>
    <row r="17" spans="1:12" ht="12.75" customHeight="1">
      <c r="A17" s="126"/>
      <c r="B17" s="132" t="s">
        <v>721</v>
      </c>
      <c r="C17" s="132"/>
      <c r="D17" s="132"/>
      <c r="E17" s="132"/>
      <c r="F17" s="132"/>
      <c r="G17" s="132"/>
      <c r="H17" s="132"/>
      <c r="I17" s="135" t="s">
        <v>148</v>
      </c>
      <c r="J17" s="135" t="s">
        <v>148</v>
      </c>
      <c r="K17" s="141" t="str">
        <f>IF(Invoice!J17&lt;&gt;"",Invoice!J17,"")</f>
        <v>Didi</v>
      </c>
      <c r="L17" s="127"/>
    </row>
    <row r="18" spans="1:12" ht="18" customHeight="1">
      <c r="A18" s="126"/>
      <c r="B18" s="132" t="s">
        <v>722</v>
      </c>
      <c r="C18" s="132"/>
      <c r="D18" s="132"/>
      <c r="E18" s="132"/>
      <c r="F18" s="132"/>
      <c r="G18" s="132"/>
      <c r="H18" s="132"/>
      <c r="I18" s="134" t="s">
        <v>264</v>
      </c>
      <c r="J18" s="134" t="s">
        <v>264</v>
      </c>
      <c r="K18" s="116" t="s">
        <v>167</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5" t="s">
        <v>207</v>
      </c>
      <c r="G20" s="156"/>
      <c r="H20" s="112" t="s">
        <v>174</v>
      </c>
      <c r="I20" s="112" t="s">
        <v>208</v>
      </c>
      <c r="J20" s="112" t="s">
        <v>208</v>
      </c>
      <c r="K20" s="112" t="s">
        <v>26</v>
      </c>
      <c r="L20" s="127"/>
    </row>
    <row r="21" spans="1:12" ht="12.75" customHeight="1">
      <c r="A21" s="126"/>
      <c r="B21" s="117"/>
      <c r="C21" s="117"/>
      <c r="D21" s="117"/>
      <c r="E21" s="118"/>
      <c r="F21" s="157"/>
      <c r="G21" s="158"/>
      <c r="H21" s="117" t="s">
        <v>146</v>
      </c>
      <c r="I21" s="117"/>
      <c r="J21" s="117"/>
      <c r="K21" s="117"/>
      <c r="L21" s="127"/>
    </row>
    <row r="22" spans="1:12" ht="24" customHeight="1">
      <c r="A22" s="126"/>
      <c r="B22" s="119">
        <f>'Tax Invoice'!D18</f>
        <v>20</v>
      </c>
      <c r="C22" s="10" t="s">
        <v>723</v>
      </c>
      <c r="D22" s="10" t="s">
        <v>723</v>
      </c>
      <c r="E22" s="130" t="s">
        <v>589</v>
      </c>
      <c r="F22" s="147"/>
      <c r="G22" s="148"/>
      <c r="H22" s="11" t="s">
        <v>767</v>
      </c>
      <c r="I22" s="14">
        <f t="shared" ref="I22:I53" si="0">ROUNDUP(J22*$N$1,2)</f>
        <v>0.08</v>
      </c>
      <c r="J22" s="14">
        <v>0.15</v>
      </c>
      <c r="K22" s="121">
        <f t="shared" ref="K22:K53" si="1">I22*B22</f>
        <v>1.6</v>
      </c>
      <c r="L22" s="127"/>
    </row>
    <row r="23" spans="1:12" ht="24" customHeight="1">
      <c r="A23" s="126"/>
      <c r="B23" s="119">
        <f>'Tax Invoice'!D19</f>
        <v>6</v>
      </c>
      <c r="C23" s="10" t="s">
        <v>724</v>
      </c>
      <c r="D23" s="10" t="s">
        <v>724</v>
      </c>
      <c r="E23" s="130" t="s">
        <v>34</v>
      </c>
      <c r="F23" s="147" t="s">
        <v>112</v>
      </c>
      <c r="G23" s="148"/>
      <c r="H23" s="11" t="s">
        <v>725</v>
      </c>
      <c r="I23" s="14">
        <f t="shared" si="0"/>
        <v>0.2</v>
      </c>
      <c r="J23" s="14">
        <v>0.39</v>
      </c>
      <c r="K23" s="121">
        <f t="shared" si="1"/>
        <v>1.2000000000000002</v>
      </c>
      <c r="L23" s="127"/>
    </row>
    <row r="24" spans="1:12" ht="24" customHeight="1">
      <c r="A24" s="126"/>
      <c r="B24" s="119">
        <f>'Tax Invoice'!D20</f>
        <v>6</v>
      </c>
      <c r="C24" s="10" t="s">
        <v>724</v>
      </c>
      <c r="D24" s="10" t="s">
        <v>724</v>
      </c>
      <c r="E24" s="130" t="s">
        <v>34</v>
      </c>
      <c r="F24" s="147" t="s">
        <v>216</v>
      </c>
      <c r="G24" s="148"/>
      <c r="H24" s="11" t="s">
        <v>725</v>
      </c>
      <c r="I24" s="14">
        <f t="shared" si="0"/>
        <v>0.2</v>
      </c>
      <c r="J24" s="14">
        <v>0.39</v>
      </c>
      <c r="K24" s="121">
        <f t="shared" si="1"/>
        <v>1.2000000000000002</v>
      </c>
      <c r="L24" s="127"/>
    </row>
    <row r="25" spans="1:12" ht="24" customHeight="1">
      <c r="A25" s="126"/>
      <c r="B25" s="119">
        <f>'Tax Invoice'!D21</f>
        <v>1</v>
      </c>
      <c r="C25" s="10" t="s">
        <v>726</v>
      </c>
      <c r="D25" s="10" t="s">
        <v>726</v>
      </c>
      <c r="E25" s="130" t="s">
        <v>28</v>
      </c>
      <c r="F25" s="147"/>
      <c r="G25" s="148"/>
      <c r="H25" s="11" t="s">
        <v>727</v>
      </c>
      <c r="I25" s="14">
        <f t="shared" si="0"/>
        <v>6.87</v>
      </c>
      <c r="J25" s="14">
        <v>13.73</v>
      </c>
      <c r="K25" s="121">
        <f t="shared" si="1"/>
        <v>6.87</v>
      </c>
      <c r="L25" s="127"/>
    </row>
    <row r="26" spans="1:12" ht="36" customHeight="1">
      <c r="A26" s="126"/>
      <c r="B26" s="119">
        <f>'Tax Invoice'!D22</f>
        <v>1</v>
      </c>
      <c r="C26" s="10" t="s">
        <v>728</v>
      </c>
      <c r="D26" s="10" t="s">
        <v>761</v>
      </c>
      <c r="E26" s="130" t="s">
        <v>210</v>
      </c>
      <c r="F26" s="147"/>
      <c r="G26" s="148"/>
      <c r="H26" s="11" t="s">
        <v>729</v>
      </c>
      <c r="I26" s="14">
        <f t="shared" si="0"/>
        <v>9.9700000000000006</v>
      </c>
      <c r="J26" s="14">
        <v>19.93</v>
      </c>
      <c r="K26" s="121">
        <f t="shared" si="1"/>
        <v>9.9700000000000006</v>
      </c>
      <c r="L26" s="127"/>
    </row>
    <row r="27" spans="1:12" ht="36" customHeight="1">
      <c r="A27" s="126"/>
      <c r="B27" s="119">
        <f>'Tax Invoice'!D23</f>
        <v>1</v>
      </c>
      <c r="C27" s="10" t="s">
        <v>730</v>
      </c>
      <c r="D27" s="10" t="s">
        <v>762</v>
      </c>
      <c r="E27" s="130" t="s">
        <v>210</v>
      </c>
      <c r="F27" s="147"/>
      <c r="G27" s="148"/>
      <c r="H27" s="11" t="s">
        <v>768</v>
      </c>
      <c r="I27" s="14">
        <f t="shared" si="0"/>
        <v>10.199999999999999</v>
      </c>
      <c r="J27" s="14">
        <v>20.39</v>
      </c>
      <c r="K27" s="121">
        <f t="shared" si="1"/>
        <v>10.199999999999999</v>
      </c>
      <c r="L27" s="127"/>
    </row>
    <row r="28" spans="1:12" ht="24" customHeight="1">
      <c r="A28" s="126"/>
      <c r="B28" s="119">
        <f>'Tax Invoice'!D24</f>
        <v>20</v>
      </c>
      <c r="C28" s="10" t="s">
        <v>668</v>
      </c>
      <c r="D28" s="10" t="s">
        <v>668</v>
      </c>
      <c r="E28" s="130" t="s">
        <v>30</v>
      </c>
      <c r="F28" s="147" t="s">
        <v>112</v>
      </c>
      <c r="G28" s="148"/>
      <c r="H28" s="11" t="s">
        <v>731</v>
      </c>
      <c r="I28" s="14">
        <f t="shared" si="0"/>
        <v>0.37</v>
      </c>
      <c r="J28" s="14">
        <v>0.74</v>
      </c>
      <c r="K28" s="121">
        <f t="shared" si="1"/>
        <v>7.4</v>
      </c>
      <c r="L28" s="127"/>
    </row>
    <row r="29" spans="1:12" ht="24" customHeight="1">
      <c r="A29" s="126"/>
      <c r="B29" s="119">
        <f>'Tax Invoice'!D25</f>
        <v>20</v>
      </c>
      <c r="C29" s="10" t="s">
        <v>668</v>
      </c>
      <c r="D29" s="10" t="s">
        <v>668</v>
      </c>
      <c r="E29" s="130" t="s">
        <v>30</v>
      </c>
      <c r="F29" s="147" t="s">
        <v>218</v>
      </c>
      <c r="G29" s="148"/>
      <c r="H29" s="11" t="s">
        <v>731</v>
      </c>
      <c r="I29" s="14">
        <f t="shared" si="0"/>
        <v>0.37</v>
      </c>
      <c r="J29" s="14">
        <v>0.74</v>
      </c>
      <c r="K29" s="121">
        <f t="shared" si="1"/>
        <v>7.4</v>
      </c>
      <c r="L29" s="127"/>
    </row>
    <row r="30" spans="1:12" ht="24" customHeight="1">
      <c r="A30" s="126"/>
      <c r="B30" s="119">
        <f>'Tax Invoice'!D26</f>
        <v>20</v>
      </c>
      <c r="C30" s="10" t="s">
        <v>668</v>
      </c>
      <c r="D30" s="10" t="s">
        <v>668</v>
      </c>
      <c r="E30" s="130" t="s">
        <v>30</v>
      </c>
      <c r="F30" s="147" t="s">
        <v>219</v>
      </c>
      <c r="G30" s="148"/>
      <c r="H30" s="11" t="s">
        <v>731</v>
      </c>
      <c r="I30" s="14">
        <f t="shared" si="0"/>
        <v>0.37</v>
      </c>
      <c r="J30" s="14">
        <v>0.74</v>
      </c>
      <c r="K30" s="121">
        <f t="shared" si="1"/>
        <v>7.4</v>
      </c>
      <c r="L30" s="127"/>
    </row>
    <row r="31" spans="1:12" ht="24" customHeight="1">
      <c r="A31" s="126"/>
      <c r="B31" s="119">
        <f>'Tax Invoice'!D27</f>
        <v>10</v>
      </c>
      <c r="C31" s="10" t="s">
        <v>668</v>
      </c>
      <c r="D31" s="10" t="s">
        <v>668</v>
      </c>
      <c r="E31" s="130" t="s">
        <v>30</v>
      </c>
      <c r="F31" s="147" t="s">
        <v>269</v>
      </c>
      <c r="G31" s="148"/>
      <c r="H31" s="11" t="s">
        <v>731</v>
      </c>
      <c r="I31" s="14">
        <f t="shared" si="0"/>
        <v>0.37</v>
      </c>
      <c r="J31" s="14">
        <v>0.74</v>
      </c>
      <c r="K31" s="121">
        <f t="shared" si="1"/>
        <v>3.7</v>
      </c>
      <c r="L31" s="127"/>
    </row>
    <row r="32" spans="1:12" ht="24" customHeight="1">
      <c r="A32" s="126"/>
      <c r="B32" s="119">
        <f>'Tax Invoice'!D28</f>
        <v>20</v>
      </c>
      <c r="C32" s="10" t="s">
        <v>668</v>
      </c>
      <c r="D32" s="10" t="s">
        <v>668</v>
      </c>
      <c r="E32" s="130" t="s">
        <v>30</v>
      </c>
      <c r="F32" s="147" t="s">
        <v>220</v>
      </c>
      <c r="G32" s="148"/>
      <c r="H32" s="11" t="s">
        <v>731</v>
      </c>
      <c r="I32" s="14">
        <f t="shared" si="0"/>
        <v>0.37</v>
      </c>
      <c r="J32" s="14">
        <v>0.74</v>
      </c>
      <c r="K32" s="121">
        <f t="shared" si="1"/>
        <v>7.4</v>
      </c>
      <c r="L32" s="127"/>
    </row>
    <row r="33" spans="1:12" ht="24" customHeight="1">
      <c r="A33" s="126"/>
      <c r="B33" s="119">
        <f>'Tax Invoice'!D29</f>
        <v>10</v>
      </c>
      <c r="C33" s="10" t="s">
        <v>668</v>
      </c>
      <c r="D33" s="10" t="s">
        <v>668</v>
      </c>
      <c r="E33" s="130" t="s">
        <v>30</v>
      </c>
      <c r="F33" s="147" t="s">
        <v>272</v>
      </c>
      <c r="G33" s="148"/>
      <c r="H33" s="11" t="s">
        <v>731</v>
      </c>
      <c r="I33" s="14">
        <f t="shared" si="0"/>
        <v>0.37</v>
      </c>
      <c r="J33" s="14">
        <v>0.74</v>
      </c>
      <c r="K33" s="121">
        <f t="shared" si="1"/>
        <v>3.7</v>
      </c>
      <c r="L33" s="127"/>
    </row>
    <row r="34" spans="1:12" ht="24" customHeight="1">
      <c r="A34" s="126"/>
      <c r="B34" s="119">
        <f>'Tax Invoice'!D30</f>
        <v>20</v>
      </c>
      <c r="C34" s="10" t="s">
        <v>668</v>
      </c>
      <c r="D34" s="10" t="s">
        <v>668</v>
      </c>
      <c r="E34" s="130" t="s">
        <v>30</v>
      </c>
      <c r="F34" s="147" t="s">
        <v>274</v>
      </c>
      <c r="G34" s="148"/>
      <c r="H34" s="11" t="s">
        <v>731</v>
      </c>
      <c r="I34" s="14">
        <f t="shared" si="0"/>
        <v>0.37</v>
      </c>
      <c r="J34" s="14">
        <v>0.74</v>
      </c>
      <c r="K34" s="121">
        <f t="shared" si="1"/>
        <v>7.4</v>
      </c>
      <c r="L34" s="127"/>
    </row>
    <row r="35" spans="1:12" ht="24" customHeight="1">
      <c r="A35" s="126"/>
      <c r="B35" s="119">
        <f>'Tax Invoice'!D31</f>
        <v>20</v>
      </c>
      <c r="C35" s="10" t="s">
        <v>668</v>
      </c>
      <c r="D35" s="10" t="s">
        <v>668</v>
      </c>
      <c r="E35" s="130" t="s">
        <v>30</v>
      </c>
      <c r="F35" s="147" t="s">
        <v>275</v>
      </c>
      <c r="G35" s="148"/>
      <c r="H35" s="11" t="s">
        <v>731</v>
      </c>
      <c r="I35" s="14">
        <f t="shared" si="0"/>
        <v>0.37</v>
      </c>
      <c r="J35" s="14">
        <v>0.74</v>
      </c>
      <c r="K35" s="121">
        <f t="shared" si="1"/>
        <v>7.4</v>
      </c>
      <c r="L35" s="127"/>
    </row>
    <row r="36" spans="1:12" ht="24" customHeight="1">
      <c r="A36" s="126"/>
      <c r="B36" s="119">
        <f>'Tax Invoice'!D32</f>
        <v>20</v>
      </c>
      <c r="C36" s="10" t="s">
        <v>668</v>
      </c>
      <c r="D36" s="10" t="s">
        <v>668</v>
      </c>
      <c r="E36" s="130" t="s">
        <v>30</v>
      </c>
      <c r="F36" s="147" t="s">
        <v>276</v>
      </c>
      <c r="G36" s="148"/>
      <c r="H36" s="11" t="s">
        <v>731</v>
      </c>
      <c r="I36" s="14">
        <f t="shared" si="0"/>
        <v>0.37</v>
      </c>
      <c r="J36" s="14">
        <v>0.74</v>
      </c>
      <c r="K36" s="121">
        <f t="shared" si="1"/>
        <v>7.4</v>
      </c>
      <c r="L36" s="127"/>
    </row>
    <row r="37" spans="1:12" ht="24" customHeight="1">
      <c r="A37" s="126"/>
      <c r="B37" s="119">
        <f>'Tax Invoice'!D33</f>
        <v>10</v>
      </c>
      <c r="C37" s="10" t="s">
        <v>732</v>
      </c>
      <c r="D37" s="10" t="s">
        <v>732</v>
      </c>
      <c r="E37" s="130" t="s">
        <v>30</v>
      </c>
      <c r="F37" s="147" t="s">
        <v>112</v>
      </c>
      <c r="G37" s="148"/>
      <c r="H37" s="11" t="s">
        <v>733</v>
      </c>
      <c r="I37" s="14">
        <f t="shared" si="0"/>
        <v>0.44</v>
      </c>
      <c r="J37" s="14">
        <v>0.87</v>
      </c>
      <c r="K37" s="121">
        <f t="shared" si="1"/>
        <v>4.4000000000000004</v>
      </c>
      <c r="L37" s="127"/>
    </row>
    <row r="38" spans="1:12" ht="24" customHeight="1">
      <c r="A38" s="126"/>
      <c r="B38" s="119">
        <f>'Tax Invoice'!D34</f>
        <v>10</v>
      </c>
      <c r="C38" s="10" t="s">
        <v>732</v>
      </c>
      <c r="D38" s="10" t="s">
        <v>732</v>
      </c>
      <c r="E38" s="130" t="s">
        <v>30</v>
      </c>
      <c r="F38" s="147" t="s">
        <v>218</v>
      </c>
      <c r="G38" s="148"/>
      <c r="H38" s="11" t="s">
        <v>733</v>
      </c>
      <c r="I38" s="14">
        <f t="shared" si="0"/>
        <v>0.44</v>
      </c>
      <c r="J38" s="14">
        <v>0.87</v>
      </c>
      <c r="K38" s="121">
        <f t="shared" si="1"/>
        <v>4.4000000000000004</v>
      </c>
      <c r="L38" s="127"/>
    </row>
    <row r="39" spans="1:12" ht="24" customHeight="1">
      <c r="A39" s="126"/>
      <c r="B39" s="119">
        <f>'Tax Invoice'!D35</f>
        <v>10</v>
      </c>
      <c r="C39" s="10" t="s">
        <v>732</v>
      </c>
      <c r="D39" s="10" t="s">
        <v>732</v>
      </c>
      <c r="E39" s="130" t="s">
        <v>30</v>
      </c>
      <c r="F39" s="147" t="s">
        <v>269</v>
      </c>
      <c r="G39" s="148"/>
      <c r="H39" s="11" t="s">
        <v>733</v>
      </c>
      <c r="I39" s="14">
        <f t="shared" si="0"/>
        <v>0.44</v>
      </c>
      <c r="J39" s="14">
        <v>0.87</v>
      </c>
      <c r="K39" s="121">
        <f t="shared" si="1"/>
        <v>4.4000000000000004</v>
      </c>
      <c r="L39" s="127"/>
    </row>
    <row r="40" spans="1:12" ht="24" customHeight="1">
      <c r="A40" s="126"/>
      <c r="B40" s="119">
        <f>'Tax Invoice'!D36</f>
        <v>10</v>
      </c>
      <c r="C40" s="10" t="s">
        <v>732</v>
      </c>
      <c r="D40" s="10" t="s">
        <v>732</v>
      </c>
      <c r="E40" s="130" t="s">
        <v>31</v>
      </c>
      <c r="F40" s="147" t="s">
        <v>112</v>
      </c>
      <c r="G40" s="148"/>
      <c r="H40" s="11" t="s">
        <v>733</v>
      </c>
      <c r="I40" s="14">
        <f t="shared" si="0"/>
        <v>0.44</v>
      </c>
      <c r="J40" s="14">
        <v>0.87</v>
      </c>
      <c r="K40" s="121">
        <f t="shared" si="1"/>
        <v>4.4000000000000004</v>
      </c>
      <c r="L40" s="127"/>
    </row>
    <row r="41" spans="1:12" ht="24" customHeight="1">
      <c r="A41" s="126"/>
      <c r="B41" s="119">
        <f>'Tax Invoice'!D37</f>
        <v>10</v>
      </c>
      <c r="C41" s="10" t="s">
        <v>732</v>
      </c>
      <c r="D41" s="10" t="s">
        <v>732</v>
      </c>
      <c r="E41" s="130" t="s">
        <v>32</v>
      </c>
      <c r="F41" s="147" t="s">
        <v>112</v>
      </c>
      <c r="G41" s="148"/>
      <c r="H41" s="11" t="s">
        <v>733</v>
      </c>
      <c r="I41" s="14">
        <f t="shared" si="0"/>
        <v>0.44</v>
      </c>
      <c r="J41" s="14">
        <v>0.87</v>
      </c>
      <c r="K41" s="121">
        <f t="shared" si="1"/>
        <v>4.4000000000000004</v>
      </c>
      <c r="L41" s="127"/>
    </row>
    <row r="42" spans="1:12" ht="24" customHeight="1">
      <c r="A42" s="126"/>
      <c r="B42" s="119">
        <f>'Tax Invoice'!D38</f>
        <v>20</v>
      </c>
      <c r="C42" s="10" t="s">
        <v>734</v>
      </c>
      <c r="D42" s="10" t="s">
        <v>734</v>
      </c>
      <c r="E42" s="130" t="s">
        <v>735</v>
      </c>
      <c r="F42" s="147"/>
      <c r="G42" s="148"/>
      <c r="H42" s="11" t="s">
        <v>769</v>
      </c>
      <c r="I42" s="14">
        <f t="shared" si="0"/>
        <v>0.08</v>
      </c>
      <c r="J42" s="14">
        <v>0.15</v>
      </c>
      <c r="K42" s="121">
        <f t="shared" si="1"/>
        <v>1.6</v>
      </c>
      <c r="L42" s="127"/>
    </row>
    <row r="43" spans="1:12" ht="24" customHeight="1">
      <c r="A43" s="126"/>
      <c r="B43" s="119">
        <f>'Tax Invoice'!D39</f>
        <v>20</v>
      </c>
      <c r="C43" s="10" t="s">
        <v>736</v>
      </c>
      <c r="D43" s="10" t="s">
        <v>736</v>
      </c>
      <c r="E43" s="130" t="s">
        <v>31</v>
      </c>
      <c r="F43" s="147" t="s">
        <v>735</v>
      </c>
      <c r="G43" s="148"/>
      <c r="H43" s="11" t="s">
        <v>770</v>
      </c>
      <c r="I43" s="14">
        <f t="shared" si="0"/>
        <v>0.08</v>
      </c>
      <c r="J43" s="14">
        <v>0.15</v>
      </c>
      <c r="K43" s="121">
        <f t="shared" si="1"/>
        <v>1.6</v>
      </c>
      <c r="L43" s="127"/>
    </row>
    <row r="44" spans="1:12" ht="24" customHeight="1">
      <c r="A44" s="126"/>
      <c r="B44" s="119">
        <f>'Tax Invoice'!D40</f>
        <v>10</v>
      </c>
      <c r="C44" s="10" t="s">
        <v>737</v>
      </c>
      <c r="D44" s="10" t="s">
        <v>737</v>
      </c>
      <c r="E44" s="130" t="s">
        <v>735</v>
      </c>
      <c r="F44" s="147"/>
      <c r="G44" s="148"/>
      <c r="H44" s="11" t="s">
        <v>771</v>
      </c>
      <c r="I44" s="14">
        <f t="shared" si="0"/>
        <v>0.09</v>
      </c>
      <c r="J44" s="14">
        <v>0.17</v>
      </c>
      <c r="K44" s="121">
        <f t="shared" si="1"/>
        <v>0.89999999999999991</v>
      </c>
      <c r="L44" s="127"/>
    </row>
    <row r="45" spans="1:12" ht="24" customHeight="1">
      <c r="A45" s="126"/>
      <c r="B45" s="119">
        <f>'Tax Invoice'!D41</f>
        <v>50</v>
      </c>
      <c r="C45" s="10" t="s">
        <v>738</v>
      </c>
      <c r="D45" s="10" t="s">
        <v>763</v>
      </c>
      <c r="E45" s="130" t="s">
        <v>739</v>
      </c>
      <c r="F45" s="147"/>
      <c r="G45" s="148"/>
      <c r="H45" s="11" t="s">
        <v>740</v>
      </c>
      <c r="I45" s="14">
        <f t="shared" si="0"/>
        <v>0.06</v>
      </c>
      <c r="J45" s="14">
        <v>0.12</v>
      </c>
      <c r="K45" s="121">
        <f t="shared" si="1"/>
        <v>3</v>
      </c>
      <c r="L45" s="127"/>
    </row>
    <row r="46" spans="1:12" ht="24" customHeight="1">
      <c r="A46" s="126"/>
      <c r="B46" s="119">
        <f>'Tax Invoice'!D42</f>
        <v>10</v>
      </c>
      <c r="C46" s="10" t="s">
        <v>741</v>
      </c>
      <c r="D46" s="10" t="s">
        <v>741</v>
      </c>
      <c r="E46" s="130"/>
      <c r="F46" s="147"/>
      <c r="G46" s="148"/>
      <c r="H46" s="11" t="s">
        <v>742</v>
      </c>
      <c r="I46" s="14">
        <f t="shared" si="0"/>
        <v>0.32</v>
      </c>
      <c r="J46" s="14">
        <v>0.63</v>
      </c>
      <c r="K46" s="121">
        <f t="shared" si="1"/>
        <v>3.2</v>
      </c>
      <c r="L46" s="127"/>
    </row>
    <row r="47" spans="1:12" ht="24" customHeight="1">
      <c r="A47" s="126"/>
      <c r="B47" s="119">
        <f>'Tax Invoice'!D43</f>
        <v>10</v>
      </c>
      <c r="C47" s="10" t="s">
        <v>743</v>
      </c>
      <c r="D47" s="10" t="s">
        <v>743</v>
      </c>
      <c r="E47" s="130"/>
      <c r="F47" s="147"/>
      <c r="G47" s="148"/>
      <c r="H47" s="11" t="s">
        <v>744</v>
      </c>
      <c r="I47" s="14">
        <f t="shared" si="0"/>
        <v>0.28000000000000003</v>
      </c>
      <c r="J47" s="14">
        <v>0.56000000000000005</v>
      </c>
      <c r="K47" s="121">
        <f t="shared" si="1"/>
        <v>2.8000000000000003</v>
      </c>
      <c r="L47" s="127"/>
    </row>
    <row r="48" spans="1:12" ht="24" customHeight="1">
      <c r="A48" s="126"/>
      <c r="B48" s="119">
        <f>'Tax Invoice'!D44</f>
        <v>10</v>
      </c>
      <c r="C48" s="10" t="s">
        <v>745</v>
      </c>
      <c r="D48" s="10" t="s">
        <v>745</v>
      </c>
      <c r="E48" s="130"/>
      <c r="F48" s="147"/>
      <c r="G48" s="148"/>
      <c r="H48" s="11" t="s">
        <v>746</v>
      </c>
      <c r="I48" s="14">
        <f t="shared" si="0"/>
        <v>0.32</v>
      </c>
      <c r="J48" s="14">
        <v>0.64</v>
      </c>
      <c r="K48" s="121">
        <f t="shared" si="1"/>
        <v>3.2</v>
      </c>
      <c r="L48" s="127"/>
    </row>
    <row r="49" spans="1:12" ht="24" customHeight="1">
      <c r="A49" s="126"/>
      <c r="B49" s="119">
        <f>'Tax Invoice'!D45</f>
        <v>5</v>
      </c>
      <c r="C49" s="10" t="s">
        <v>747</v>
      </c>
      <c r="D49" s="10" t="s">
        <v>747</v>
      </c>
      <c r="E49" s="130"/>
      <c r="F49" s="147"/>
      <c r="G49" s="148"/>
      <c r="H49" s="11" t="s">
        <v>748</v>
      </c>
      <c r="I49" s="14">
        <f t="shared" si="0"/>
        <v>0.48</v>
      </c>
      <c r="J49" s="14">
        <v>0.95</v>
      </c>
      <c r="K49" s="121">
        <f t="shared" si="1"/>
        <v>2.4</v>
      </c>
      <c r="L49" s="127"/>
    </row>
    <row r="50" spans="1:12" ht="24" customHeight="1">
      <c r="A50" s="126"/>
      <c r="B50" s="119">
        <f>'Tax Invoice'!D46</f>
        <v>4</v>
      </c>
      <c r="C50" s="10" t="s">
        <v>749</v>
      </c>
      <c r="D50" s="10" t="s">
        <v>749</v>
      </c>
      <c r="E50" s="130"/>
      <c r="F50" s="147"/>
      <c r="G50" s="148"/>
      <c r="H50" s="11" t="s">
        <v>750</v>
      </c>
      <c r="I50" s="14">
        <f t="shared" si="0"/>
        <v>0.6</v>
      </c>
      <c r="J50" s="14">
        <v>1.2</v>
      </c>
      <c r="K50" s="121">
        <f t="shared" si="1"/>
        <v>2.4</v>
      </c>
      <c r="L50" s="127"/>
    </row>
    <row r="51" spans="1:12" ht="24" customHeight="1">
      <c r="A51" s="126"/>
      <c r="B51" s="119">
        <f>'Tax Invoice'!D47</f>
        <v>2</v>
      </c>
      <c r="C51" s="10" t="s">
        <v>751</v>
      </c>
      <c r="D51" s="10" t="s">
        <v>751</v>
      </c>
      <c r="E51" s="130" t="s">
        <v>55</v>
      </c>
      <c r="F51" s="147"/>
      <c r="G51" s="148"/>
      <c r="H51" s="11" t="s">
        <v>752</v>
      </c>
      <c r="I51" s="14">
        <f t="shared" si="0"/>
        <v>0.3</v>
      </c>
      <c r="J51" s="14">
        <v>0.6</v>
      </c>
      <c r="K51" s="121">
        <f t="shared" si="1"/>
        <v>0.6</v>
      </c>
      <c r="L51" s="127"/>
    </row>
    <row r="52" spans="1:12" ht="24" customHeight="1">
      <c r="A52" s="126"/>
      <c r="B52" s="119">
        <f>'Tax Invoice'!D48</f>
        <v>2</v>
      </c>
      <c r="C52" s="10" t="s">
        <v>751</v>
      </c>
      <c r="D52" s="10" t="s">
        <v>751</v>
      </c>
      <c r="E52" s="130" t="s">
        <v>52</v>
      </c>
      <c r="F52" s="147"/>
      <c r="G52" s="148"/>
      <c r="H52" s="11" t="s">
        <v>752</v>
      </c>
      <c r="I52" s="14">
        <f t="shared" si="0"/>
        <v>0.3</v>
      </c>
      <c r="J52" s="14">
        <v>0.6</v>
      </c>
      <c r="K52" s="121">
        <f t="shared" si="1"/>
        <v>0.6</v>
      </c>
      <c r="L52" s="127"/>
    </row>
    <row r="53" spans="1:12" ht="24" customHeight="1">
      <c r="A53" s="126"/>
      <c r="B53" s="119">
        <f>'Tax Invoice'!D49</f>
        <v>2</v>
      </c>
      <c r="C53" s="10" t="s">
        <v>751</v>
      </c>
      <c r="D53" s="10" t="s">
        <v>751</v>
      </c>
      <c r="E53" s="130" t="s">
        <v>54</v>
      </c>
      <c r="F53" s="147"/>
      <c r="G53" s="148"/>
      <c r="H53" s="11" t="s">
        <v>752</v>
      </c>
      <c r="I53" s="14">
        <f t="shared" si="0"/>
        <v>0.3</v>
      </c>
      <c r="J53" s="14">
        <v>0.6</v>
      </c>
      <c r="K53" s="121">
        <f t="shared" si="1"/>
        <v>0.6</v>
      </c>
      <c r="L53" s="127"/>
    </row>
    <row r="54" spans="1:12" ht="24" customHeight="1">
      <c r="A54" s="126"/>
      <c r="B54" s="119">
        <f>'Tax Invoice'!D50</f>
        <v>2</v>
      </c>
      <c r="C54" s="10" t="s">
        <v>753</v>
      </c>
      <c r="D54" s="10" t="s">
        <v>764</v>
      </c>
      <c r="E54" s="130" t="s">
        <v>32</v>
      </c>
      <c r="F54" s="147"/>
      <c r="G54" s="148"/>
      <c r="H54" s="11" t="s">
        <v>772</v>
      </c>
      <c r="I54" s="14">
        <f t="shared" ref="I54:I85" si="2">ROUNDUP(J54*$N$1,2)</f>
        <v>0.3</v>
      </c>
      <c r="J54" s="14">
        <v>0.6</v>
      </c>
      <c r="K54" s="121">
        <f t="shared" ref="K54:K71" si="3">I54*B54</f>
        <v>0.6</v>
      </c>
      <c r="L54" s="127"/>
    </row>
    <row r="55" spans="1:12" ht="24" customHeight="1">
      <c r="A55" s="126"/>
      <c r="B55" s="119">
        <f>'Tax Invoice'!D51</f>
        <v>4</v>
      </c>
      <c r="C55" s="10" t="s">
        <v>753</v>
      </c>
      <c r="D55" s="10" t="s">
        <v>753</v>
      </c>
      <c r="E55" s="130" t="s">
        <v>33</v>
      </c>
      <c r="F55" s="147"/>
      <c r="G55" s="148"/>
      <c r="H55" s="11" t="s">
        <v>772</v>
      </c>
      <c r="I55" s="14">
        <f t="shared" si="2"/>
        <v>0.3</v>
      </c>
      <c r="J55" s="14">
        <v>0.6</v>
      </c>
      <c r="K55" s="121">
        <f t="shared" si="3"/>
        <v>1.2</v>
      </c>
      <c r="L55" s="127"/>
    </row>
    <row r="56" spans="1:12" ht="24" customHeight="1">
      <c r="A56" s="126"/>
      <c r="B56" s="119">
        <f>'Tax Invoice'!D52</f>
        <v>6</v>
      </c>
      <c r="C56" s="10" t="s">
        <v>753</v>
      </c>
      <c r="D56" s="10" t="s">
        <v>753</v>
      </c>
      <c r="E56" s="130" t="s">
        <v>34</v>
      </c>
      <c r="F56" s="147"/>
      <c r="G56" s="148"/>
      <c r="H56" s="11" t="s">
        <v>772</v>
      </c>
      <c r="I56" s="14">
        <f t="shared" si="2"/>
        <v>0.3</v>
      </c>
      <c r="J56" s="14">
        <v>0.6</v>
      </c>
      <c r="K56" s="121">
        <f t="shared" si="3"/>
        <v>1.7999999999999998</v>
      </c>
      <c r="L56" s="127"/>
    </row>
    <row r="57" spans="1:12" ht="24" customHeight="1">
      <c r="A57" s="126"/>
      <c r="B57" s="119">
        <f>'Tax Invoice'!D53</f>
        <v>6</v>
      </c>
      <c r="C57" s="10" t="s">
        <v>753</v>
      </c>
      <c r="D57" s="10" t="s">
        <v>765</v>
      </c>
      <c r="E57" s="130" t="s">
        <v>53</v>
      </c>
      <c r="F57" s="147"/>
      <c r="G57" s="148"/>
      <c r="H57" s="11" t="s">
        <v>772</v>
      </c>
      <c r="I57" s="14">
        <f t="shared" si="2"/>
        <v>0.6</v>
      </c>
      <c r="J57" s="14">
        <v>1.2</v>
      </c>
      <c r="K57" s="121">
        <f t="shared" si="3"/>
        <v>3.5999999999999996</v>
      </c>
      <c r="L57" s="127"/>
    </row>
    <row r="58" spans="1:12" ht="24" customHeight="1">
      <c r="A58" s="126"/>
      <c r="B58" s="119">
        <f>'Tax Invoice'!D54</f>
        <v>2</v>
      </c>
      <c r="C58" s="10" t="s">
        <v>753</v>
      </c>
      <c r="D58" s="10" t="s">
        <v>765</v>
      </c>
      <c r="E58" s="130" t="s">
        <v>55</v>
      </c>
      <c r="F58" s="147"/>
      <c r="G58" s="148"/>
      <c r="H58" s="11" t="s">
        <v>772</v>
      </c>
      <c r="I58" s="14">
        <f t="shared" si="2"/>
        <v>0.6</v>
      </c>
      <c r="J58" s="14">
        <v>1.2</v>
      </c>
      <c r="K58" s="121">
        <f t="shared" si="3"/>
        <v>1.2</v>
      </c>
      <c r="L58" s="127"/>
    </row>
    <row r="59" spans="1:12" ht="24" customHeight="1">
      <c r="A59" s="126"/>
      <c r="B59" s="119">
        <f>'Tax Invoice'!D55</f>
        <v>2</v>
      </c>
      <c r="C59" s="10" t="s">
        <v>753</v>
      </c>
      <c r="D59" s="10" t="s">
        <v>765</v>
      </c>
      <c r="E59" s="130" t="s">
        <v>36</v>
      </c>
      <c r="F59" s="147"/>
      <c r="G59" s="148"/>
      <c r="H59" s="11" t="s">
        <v>772</v>
      </c>
      <c r="I59" s="14">
        <f t="shared" si="2"/>
        <v>0.6</v>
      </c>
      <c r="J59" s="14">
        <v>1.2</v>
      </c>
      <c r="K59" s="121">
        <f t="shared" si="3"/>
        <v>1.2</v>
      </c>
      <c r="L59" s="127"/>
    </row>
    <row r="60" spans="1:12" ht="24" customHeight="1">
      <c r="A60" s="126"/>
      <c r="B60" s="119">
        <f>'Tax Invoice'!D56</f>
        <v>2</v>
      </c>
      <c r="C60" s="10" t="s">
        <v>754</v>
      </c>
      <c r="D60" s="10" t="s">
        <v>754</v>
      </c>
      <c r="E60" s="130" t="s">
        <v>112</v>
      </c>
      <c r="F60" s="147"/>
      <c r="G60" s="148"/>
      <c r="H60" s="11" t="s">
        <v>755</v>
      </c>
      <c r="I60" s="14">
        <f t="shared" si="2"/>
        <v>1.03</v>
      </c>
      <c r="J60" s="14">
        <v>2.06</v>
      </c>
      <c r="K60" s="121">
        <f t="shared" si="3"/>
        <v>2.06</v>
      </c>
      <c r="L60" s="127"/>
    </row>
    <row r="61" spans="1:12" ht="24" customHeight="1">
      <c r="A61" s="126"/>
      <c r="B61" s="119">
        <f>'Tax Invoice'!D57</f>
        <v>1</v>
      </c>
      <c r="C61" s="10" t="s">
        <v>754</v>
      </c>
      <c r="D61" s="10" t="s">
        <v>754</v>
      </c>
      <c r="E61" s="130" t="s">
        <v>218</v>
      </c>
      <c r="F61" s="147"/>
      <c r="G61" s="148"/>
      <c r="H61" s="11" t="s">
        <v>755</v>
      </c>
      <c r="I61" s="14">
        <f t="shared" si="2"/>
        <v>1.03</v>
      </c>
      <c r="J61" s="14">
        <v>2.06</v>
      </c>
      <c r="K61" s="121">
        <f t="shared" si="3"/>
        <v>1.03</v>
      </c>
      <c r="L61" s="127"/>
    </row>
    <row r="62" spans="1:12" ht="24" customHeight="1">
      <c r="A62" s="126"/>
      <c r="B62" s="119">
        <f>'Tax Invoice'!D58</f>
        <v>1</v>
      </c>
      <c r="C62" s="10" t="s">
        <v>754</v>
      </c>
      <c r="D62" s="10" t="s">
        <v>754</v>
      </c>
      <c r="E62" s="130" t="s">
        <v>220</v>
      </c>
      <c r="F62" s="147"/>
      <c r="G62" s="148"/>
      <c r="H62" s="11" t="s">
        <v>755</v>
      </c>
      <c r="I62" s="14">
        <f t="shared" si="2"/>
        <v>1.03</v>
      </c>
      <c r="J62" s="14">
        <v>2.06</v>
      </c>
      <c r="K62" s="121">
        <f t="shared" si="3"/>
        <v>1.03</v>
      </c>
      <c r="L62" s="127"/>
    </row>
    <row r="63" spans="1:12" ht="24" customHeight="1">
      <c r="A63" s="126"/>
      <c r="B63" s="119">
        <f>'Tax Invoice'!D59</f>
        <v>1</v>
      </c>
      <c r="C63" s="10" t="s">
        <v>754</v>
      </c>
      <c r="D63" s="10" t="s">
        <v>754</v>
      </c>
      <c r="E63" s="130" t="s">
        <v>273</v>
      </c>
      <c r="F63" s="147"/>
      <c r="G63" s="148"/>
      <c r="H63" s="11" t="s">
        <v>755</v>
      </c>
      <c r="I63" s="14">
        <f t="shared" si="2"/>
        <v>1.03</v>
      </c>
      <c r="J63" s="14">
        <v>2.06</v>
      </c>
      <c r="K63" s="121">
        <f t="shared" si="3"/>
        <v>1.03</v>
      </c>
      <c r="L63" s="127"/>
    </row>
    <row r="64" spans="1:12" ht="24" customHeight="1">
      <c r="A64" s="126"/>
      <c r="B64" s="119">
        <f>'Tax Invoice'!D60</f>
        <v>2</v>
      </c>
      <c r="C64" s="10" t="s">
        <v>756</v>
      </c>
      <c r="D64" s="10" t="s">
        <v>756</v>
      </c>
      <c r="E64" s="130" t="s">
        <v>30</v>
      </c>
      <c r="F64" s="147"/>
      <c r="G64" s="148"/>
      <c r="H64" s="11" t="s">
        <v>757</v>
      </c>
      <c r="I64" s="14">
        <f t="shared" si="2"/>
        <v>1.68</v>
      </c>
      <c r="J64" s="14">
        <v>3.35</v>
      </c>
      <c r="K64" s="121">
        <f t="shared" si="3"/>
        <v>3.36</v>
      </c>
      <c r="L64" s="127"/>
    </row>
    <row r="65" spans="1:12" ht="24" customHeight="1">
      <c r="A65" s="126"/>
      <c r="B65" s="119">
        <f>'Tax Invoice'!D61</f>
        <v>2</v>
      </c>
      <c r="C65" s="10" t="s">
        <v>756</v>
      </c>
      <c r="D65" s="10" t="s">
        <v>756</v>
      </c>
      <c r="E65" s="130" t="s">
        <v>31</v>
      </c>
      <c r="F65" s="147"/>
      <c r="G65" s="148"/>
      <c r="H65" s="11" t="s">
        <v>757</v>
      </c>
      <c r="I65" s="14">
        <f t="shared" si="2"/>
        <v>1.68</v>
      </c>
      <c r="J65" s="14">
        <v>3.35</v>
      </c>
      <c r="K65" s="121">
        <f t="shared" si="3"/>
        <v>3.36</v>
      </c>
      <c r="L65" s="127"/>
    </row>
    <row r="66" spans="1:12" ht="24" customHeight="1">
      <c r="A66" s="126"/>
      <c r="B66" s="119">
        <f>'Tax Invoice'!D62</f>
        <v>2</v>
      </c>
      <c r="C66" s="10" t="s">
        <v>756</v>
      </c>
      <c r="D66" s="10" t="s">
        <v>756</v>
      </c>
      <c r="E66" s="130" t="s">
        <v>32</v>
      </c>
      <c r="F66" s="147"/>
      <c r="G66" s="148"/>
      <c r="H66" s="11" t="s">
        <v>757</v>
      </c>
      <c r="I66" s="14">
        <f t="shared" si="2"/>
        <v>1.68</v>
      </c>
      <c r="J66" s="14">
        <v>3.35</v>
      </c>
      <c r="K66" s="121">
        <f t="shared" si="3"/>
        <v>3.36</v>
      </c>
      <c r="L66" s="127"/>
    </row>
    <row r="67" spans="1:12" ht="24" customHeight="1">
      <c r="A67" s="126"/>
      <c r="B67" s="119">
        <f>'Tax Invoice'!D63</f>
        <v>2</v>
      </c>
      <c r="C67" s="10" t="s">
        <v>756</v>
      </c>
      <c r="D67" s="10" t="s">
        <v>756</v>
      </c>
      <c r="E67" s="130" t="s">
        <v>33</v>
      </c>
      <c r="F67" s="147"/>
      <c r="G67" s="148"/>
      <c r="H67" s="11" t="s">
        <v>757</v>
      </c>
      <c r="I67" s="14">
        <f t="shared" si="2"/>
        <v>1.68</v>
      </c>
      <c r="J67" s="14">
        <v>3.35</v>
      </c>
      <c r="K67" s="121">
        <f t="shared" si="3"/>
        <v>3.36</v>
      </c>
      <c r="L67" s="127"/>
    </row>
    <row r="68" spans="1:12" ht="24" customHeight="1">
      <c r="A68" s="126"/>
      <c r="B68" s="119">
        <f>'Tax Invoice'!D64</f>
        <v>2</v>
      </c>
      <c r="C68" s="10" t="s">
        <v>756</v>
      </c>
      <c r="D68" s="10" t="s">
        <v>756</v>
      </c>
      <c r="E68" s="130" t="s">
        <v>34</v>
      </c>
      <c r="F68" s="147"/>
      <c r="G68" s="148"/>
      <c r="H68" s="11" t="s">
        <v>757</v>
      </c>
      <c r="I68" s="14">
        <f t="shared" si="2"/>
        <v>1.68</v>
      </c>
      <c r="J68" s="14">
        <v>3.35</v>
      </c>
      <c r="K68" s="121">
        <f t="shared" si="3"/>
        <v>3.36</v>
      </c>
      <c r="L68" s="127"/>
    </row>
    <row r="69" spans="1:12" ht="24" customHeight="1">
      <c r="A69" s="126"/>
      <c r="B69" s="119">
        <f>'Tax Invoice'!D65</f>
        <v>4</v>
      </c>
      <c r="C69" s="10" t="s">
        <v>758</v>
      </c>
      <c r="D69" s="10" t="s">
        <v>758</v>
      </c>
      <c r="E69" s="130" t="s">
        <v>115</v>
      </c>
      <c r="F69" s="147"/>
      <c r="G69" s="148"/>
      <c r="H69" s="11" t="s">
        <v>759</v>
      </c>
      <c r="I69" s="14">
        <f t="shared" si="2"/>
        <v>0.28000000000000003</v>
      </c>
      <c r="J69" s="14">
        <v>0.55000000000000004</v>
      </c>
      <c r="K69" s="121">
        <f t="shared" si="3"/>
        <v>1.1200000000000001</v>
      </c>
      <c r="L69" s="127"/>
    </row>
    <row r="70" spans="1:12" ht="24" customHeight="1">
      <c r="A70" s="126"/>
      <c r="B70" s="119">
        <f>'Tax Invoice'!D66</f>
        <v>6</v>
      </c>
      <c r="C70" s="10" t="s">
        <v>758</v>
      </c>
      <c r="D70" s="10" t="s">
        <v>758</v>
      </c>
      <c r="E70" s="130" t="s">
        <v>735</v>
      </c>
      <c r="F70" s="147"/>
      <c r="G70" s="148"/>
      <c r="H70" s="11" t="s">
        <v>759</v>
      </c>
      <c r="I70" s="14">
        <f t="shared" si="2"/>
        <v>0.28000000000000003</v>
      </c>
      <c r="J70" s="14">
        <v>0.55000000000000004</v>
      </c>
      <c r="K70" s="121">
        <f t="shared" si="3"/>
        <v>1.6800000000000002</v>
      </c>
      <c r="L70" s="127"/>
    </row>
    <row r="71" spans="1:12" ht="24" customHeight="1">
      <c r="A71" s="126"/>
      <c r="B71" s="120">
        <f>'Tax Invoice'!D67</f>
        <v>2</v>
      </c>
      <c r="C71" s="12" t="s">
        <v>758</v>
      </c>
      <c r="D71" s="12" t="s">
        <v>758</v>
      </c>
      <c r="E71" s="131" t="s">
        <v>760</v>
      </c>
      <c r="F71" s="149"/>
      <c r="G71" s="150"/>
      <c r="H71" s="13" t="s">
        <v>759</v>
      </c>
      <c r="I71" s="15">
        <f t="shared" si="2"/>
        <v>0.28000000000000003</v>
      </c>
      <c r="J71" s="15">
        <v>0.55000000000000004</v>
      </c>
      <c r="K71" s="122">
        <f t="shared" si="3"/>
        <v>0.56000000000000005</v>
      </c>
      <c r="L71" s="127"/>
    </row>
    <row r="72" spans="1:12" ht="12.75" customHeight="1">
      <c r="A72" s="126"/>
      <c r="B72" s="138">
        <f>SUM(B22:B71)</f>
        <v>439</v>
      </c>
      <c r="C72" s="138" t="s">
        <v>149</v>
      </c>
      <c r="D72" s="138"/>
      <c r="E72" s="138"/>
      <c r="F72" s="138"/>
      <c r="G72" s="138"/>
      <c r="H72" s="138"/>
      <c r="I72" s="139" t="s">
        <v>261</v>
      </c>
      <c r="J72" s="139" t="s">
        <v>261</v>
      </c>
      <c r="K72" s="140">
        <f>SUM(K22:K71)</f>
        <v>170.0500000000001</v>
      </c>
      <c r="L72" s="127"/>
    </row>
    <row r="73" spans="1:12" ht="12.75" customHeight="1">
      <c r="A73" s="126"/>
      <c r="B73" s="138"/>
      <c r="C73" s="138"/>
      <c r="D73" s="138"/>
      <c r="E73" s="138"/>
      <c r="F73" s="138"/>
      <c r="G73" s="138"/>
      <c r="H73" s="138"/>
      <c r="I73" s="139" t="s">
        <v>778</v>
      </c>
      <c r="J73" s="139" t="s">
        <v>190</v>
      </c>
      <c r="K73" s="140">
        <f>Invoice!J73</f>
        <v>-67.675999999999974</v>
      </c>
      <c r="L73" s="127"/>
    </row>
    <row r="74" spans="1:12" ht="12.75" customHeight="1" outlineLevel="1">
      <c r="A74" s="126"/>
      <c r="B74" s="138"/>
      <c r="C74" s="138"/>
      <c r="D74" s="138"/>
      <c r="E74" s="138"/>
      <c r="F74" s="138"/>
      <c r="G74" s="138"/>
      <c r="H74" s="138"/>
      <c r="I74" s="139" t="s">
        <v>779</v>
      </c>
      <c r="J74" s="139" t="s">
        <v>191</v>
      </c>
      <c r="K74" s="140">
        <f>Invoice!J74</f>
        <v>0</v>
      </c>
      <c r="L74" s="127"/>
    </row>
    <row r="75" spans="1:12" ht="12.75" customHeight="1">
      <c r="A75" s="126"/>
      <c r="B75" s="138"/>
      <c r="C75" s="138"/>
      <c r="D75" s="138"/>
      <c r="E75" s="138"/>
      <c r="F75" s="138"/>
      <c r="G75" s="138"/>
      <c r="H75" s="138"/>
      <c r="I75" s="139" t="s">
        <v>263</v>
      </c>
      <c r="J75" s="139" t="s">
        <v>263</v>
      </c>
      <c r="K75" s="140">
        <f>SUM(K72:K74)</f>
        <v>102.37400000000012</v>
      </c>
      <c r="L75" s="127"/>
    </row>
    <row r="76" spans="1:12" ht="12.75" customHeight="1">
      <c r="A76" s="6"/>
      <c r="B76" s="7"/>
      <c r="C76" s="7"/>
      <c r="D76" s="7"/>
      <c r="E76" s="7"/>
      <c r="F76" s="7"/>
      <c r="G76" s="7"/>
      <c r="H76" s="145" t="s">
        <v>783</v>
      </c>
      <c r="I76" s="7"/>
      <c r="J76" s="7"/>
      <c r="K76" s="7"/>
      <c r="L76" s="8"/>
    </row>
    <row r="77" spans="1:12" ht="12.75" customHeight="1"/>
    <row r="78" spans="1:12" ht="12.75" customHeight="1"/>
    <row r="79" spans="1:12" ht="12.75" customHeight="1"/>
    <row r="80" spans="1:12" ht="12.75" customHeight="1"/>
    <row r="81" ht="12.75" customHeight="1"/>
    <row r="82" ht="12.75" customHeight="1"/>
    <row r="83" ht="12.75" customHeight="1"/>
  </sheetData>
  <mergeCells count="54">
    <mergeCell ref="F24:G24"/>
    <mergeCell ref="F25:G25"/>
    <mergeCell ref="F23:G23"/>
    <mergeCell ref="F26:G26"/>
    <mergeCell ref="F27:G27"/>
    <mergeCell ref="F20:G20"/>
    <mergeCell ref="F21:G21"/>
    <mergeCell ref="F22:G22"/>
    <mergeCell ref="K10:K11"/>
    <mergeCell ref="K14:K15"/>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8:G68"/>
    <mergeCell ref="F69:G69"/>
    <mergeCell ref="F70:G70"/>
    <mergeCell ref="F71:G71"/>
    <mergeCell ref="F63:G63"/>
    <mergeCell ref="F64:G64"/>
    <mergeCell ref="F65:G65"/>
    <mergeCell ref="F66:G66"/>
    <mergeCell ref="F67:G67"/>
  </mergeCells>
  <printOptions horizontalCentered="1"/>
  <pageMargins left="0.54500000000000004" right="0.11" top="0.32" bottom="0.31" header="0.17" footer="0.12000000000000001"/>
  <pageSetup scale="69" orientation="portrait" horizontalDpi="4294967293" verticalDpi="120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63" zoomScaleNormal="100" workbookViewId="0">
      <selection activeCell="J1015" sqref="J101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338.37999999999988</v>
      </c>
      <c r="O2" s="21" t="s">
        <v>265</v>
      </c>
    </row>
    <row r="3" spans="1:15" s="21" customFormat="1" ht="15" customHeight="1" thickBot="1">
      <c r="A3" s="22" t="s">
        <v>156</v>
      </c>
      <c r="G3" s="28">
        <f>Invoice!J14</f>
        <v>45193</v>
      </c>
      <c r="H3" s="29"/>
      <c r="N3" s="21">
        <v>338.37999999999988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GBP</v>
      </c>
    </row>
    <row r="10" spans="1:15" s="21" customFormat="1" ht="13.5" thickBot="1">
      <c r="A10" s="36" t="str">
        <f>'Copy paste to Here'!G10</f>
        <v>porcupine jewellery</v>
      </c>
      <c r="B10" s="37"/>
      <c r="C10" s="37"/>
      <c r="D10" s="37"/>
      <c r="F10" s="38" t="str">
        <f>'Copy paste to Here'!B10</f>
        <v>porcupine jewellery</v>
      </c>
      <c r="G10" s="39"/>
      <c r="H10" s="40"/>
      <c r="K10" s="107" t="s">
        <v>282</v>
      </c>
      <c r="L10" s="35" t="s">
        <v>282</v>
      </c>
      <c r="M10" s="21">
        <v>1</v>
      </c>
    </row>
    <row r="11" spans="1:15" s="21" customFormat="1" ht="15.75" thickBot="1">
      <c r="A11" s="41" t="str">
        <f>'Copy paste to Here'!G11</f>
        <v>jane abdel-rahim</v>
      </c>
      <c r="B11" s="42"/>
      <c r="C11" s="42"/>
      <c r="D11" s="42"/>
      <c r="F11" s="43" t="str">
        <f>'Copy paste to Here'!B11</f>
        <v>jane abdel-rahim</v>
      </c>
      <c r="G11" s="44"/>
      <c r="H11" s="45"/>
      <c r="K11" s="105" t="s">
        <v>163</v>
      </c>
      <c r="L11" s="46" t="s">
        <v>164</v>
      </c>
      <c r="M11" s="21">
        <f>VLOOKUP(G3,[1]Sheet1!$A$9:$I$7290,2,FALSE)</f>
        <v>35.869999999999997</v>
      </c>
    </row>
    <row r="12" spans="1:15" s="21" customFormat="1" ht="15.75" thickBot="1">
      <c r="A12" s="41" t="str">
        <f>'Copy paste to Here'!G12</f>
        <v>Love Lane Cottage Love Lane</v>
      </c>
      <c r="B12" s="42"/>
      <c r="C12" s="42"/>
      <c r="D12" s="42"/>
      <c r="E12" s="89"/>
      <c r="F12" s="43" t="str">
        <f>'Copy paste to Here'!B12</f>
        <v>Love Lane Cottage Love Lane</v>
      </c>
      <c r="G12" s="44"/>
      <c r="H12" s="45"/>
      <c r="K12" s="105" t="s">
        <v>165</v>
      </c>
      <c r="L12" s="46" t="s">
        <v>138</v>
      </c>
      <c r="M12" s="21">
        <f>VLOOKUP(G3,[1]Sheet1!$A$9:$I$7290,3,FALSE)</f>
        <v>37.99</v>
      </c>
    </row>
    <row r="13" spans="1:15" s="21" customFormat="1" ht="15.75" thickBot="1">
      <c r="A13" s="41" t="str">
        <f>'Copy paste to Here'!G13</f>
        <v>CO7 0QQ Brightlingsea</v>
      </c>
      <c r="B13" s="42"/>
      <c r="C13" s="42"/>
      <c r="D13" s="42"/>
      <c r="E13" s="123" t="s">
        <v>167</v>
      </c>
      <c r="F13" s="43" t="str">
        <f>'Copy paste to Here'!B13</f>
        <v>CO7 0QQ Brightlingsea</v>
      </c>
      <c r="G13" s="44"/>
      <c r="H13" s="45"/>
      <c r="K13" s="105" t="s">
        <v>166</v>
      </c>
      <c r="L13" s="46" t="s">
        <v>167</v>
      </c>
      <c r="M13" s="125">
        <f>VLOOKUP(G3,[1]Sheet1!$A$9:$I$7290,4,FALSE)</f>
        <v>43.72</v>
      </c>
    </row>
    <row r="14" spans="1:15" s="21" customFormat="1" ht="15.75" thickBot="1">
      <c r="A14" s="41" t="str">
        <f>'Copy paste to Here'!G14</f>
        <v>United Kingdom</v>
      </c>
      <c r="B14" s="42"/>
      <c r="C14" s="42"/>
      <c r="D14" s="42"/>
      <c r="E14" s="123">
        <f>VLOOKUP(J9,$L$10:$M$17,2,FALSE)</f>
        <v>43.72</v>
      </c>
      <c r="F14" s="43" t="str">
        <f>'Copy paste to Here'!B14</f>
        <v>United Kingdom</v>
      </c>
      <c r="G14" s="44"/>
      <c r="H14" s="45"/>
      <c r="K14" s="105" t="s">
        <v>168</v>
      </c>
      <c r="L14" s="46" t="s">
        <v>169</v>
      </c>
      <c r="M14" s="21">
        <f>VLOOKUP(G3,[1]Sheet1!$A$9:$I$7290,5,FALSE)</f>
        <v>22.68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26.43</v>
      </c>
    </row>
    <row r="16" spans="1:15" s="21" customFormat="1" ht="13.7" customHeight="1" thickBot="1">
      <c r="A16" s="52"/>
      <c r="K16" s="106"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GBP</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belly banana, 14g (1.6mm) with 5 &amp; 8mm solid colored acrylic balls - length 3/8'' (10mm) &amp; Color: White  &amp;  </v>
      </c>
      <c r="B18" s="57" t="str">
        <f>'Copy paste to Here'!C22</f>
        <v>ABNSA</v>
      </c>
      <c r="C18" s="57" t="s">
        <v>723</v>
      </c>
      <c r="D18" s="58">
        <f>Invoice!B22</f>
        <v>20</v>
      </c>
      <c r="E18" s="59">
        <f>'Shipping Invoice'!J22*$N$1</f>
        <v>0.15</v>
      </c>
      <c r="F18" s="59">
        <f>D18*E18</f>
        <v>3</v>
      </c>
      <c r="G18" s="60">
        <f>E18*$E$14</f>
        <v>6.5579999999999998</v>
      </c>
      <c r="H18" s="61">
        <f>D18*G18</f>
        <v>131.16</v>
      </c>
    </row>
    <row r="19" spans="1:13" s="62" customFormat="1" ht="36">
      <c r="A19" s="124" t="str">
        <f>IF((LEN('Copy paste to Here'!G23))&gt;5,((CONCATENATE('Copy paste to Here'!G23," &amp; ",'Copy paste to Here'!D23,"  &amp;  ",'Copy paste to Here'!E23))),"Empty Cell")</f>
        <v>316L steel tongue barbell, 14g (1.6mm) with a 6mm bezel set jewel ball on the top and a lower 6mm plain steel ball &amp; Length: 16mm  &amp;  Crystal Color: Clear</v>
      </c>
      <c r="B19" s="57" t="str">
        <f>'Copy paste to Here'!C23</f>
        <v>BBC</v>
      </c>
      <c r="C19" s="57" t="s">
        <v>724</v>
      </c>
      <c r="D19" s="58">
        <f>Invoice!B23</f>
        <v>6</v>
      </c>
      <c r="E19" s="59">
        <f>'Shipping Invoice'!J23*$N$1</f>
        <v>0.39</v>
      </c>
      <c r="F19" s="59">
        <f t="shared" ref="F19:F82" si="0">D19*E19</f>
        <v>2.34</v>
      </c>
      <c r="G19" s="60">
        <f t="shared" ref="G19:G82" si="1">E19*$E$14</f>
        <v>17.050799999999999</v>
      </c>
      <c r="H19" s="63">
        <f t="shared" ref="H19:H82" si="2">D19*G19</f>
        <v>102.3048</v>
      </c>
    </row>
    <row r="20" spans="1:13" s="62" customFormat="1" ht="36">
      <c r="A20" s="56" t="str">
        <f>IF((LEN('Copy paste to Here'!G24))&gt;5,((CONCATENATE('Copy paste to Here'!G24," &amp; ",'Copy paste to Here'!D24,"  &amp;  ",'Copy paste to Here'!E24))),"Empty Cell")</f>
        <v>316L steel tongue barbell, 14g (1.6mm) with a 6mm bezel set jewel ball on the top and a lower 6mm plain steel ball &amp; Length: 16mm  &amp;  Crystal Color: AB</v>
      </c>
      <c r="B20" s="57" t="str">
        <f>'Copy paste to Here'!C24</f>
        <v>BBC</v>
      </c>
      <c r="C20" s="57" t="s">
        <v>724</v>
      </c>
      <c r="D20" s="58">
        <f>Invoice!B24</f>
        <v>6</v>
      </c>
      <c r="E20" s="59">
        <f>'Shipping Invoice'!J24*$N$1</f>
        <v>0.39</v>
      </c>
      <c r="F20" s="59">
        <f t="shared" si="0"/>
        <v>2.34</v>
      </c>
      <c r="G20" s="60">
        <f t="shared" si="1"/>
        <v>17.050799999999999</v>
      </c>
      <c r="H20" s="63">
        <f t="shared" si="2"/>
        <v>102.3048</v>
      </c>
    </row>
    <row r="21" spans="1:13" s="62" customFormat="1" ht="24">
      <c r="A21" s="56" t="str">
        <f>IF((LEN('Copy paste to Here'!G25))&gt;5,((CONCATENATE('Copy paste to Here'!G25," &amp; ",'Copy paste to Here'!D25,"  &amp;  ",'Copy paste to Here'!E25))),"Empty Cell")</f>
        <v xml:space="preserve">Bulk body jewelry: 100 pcs. assortment of surgical steel labrets,16g (1.2mm) with 3mm ball &amp; Length: 6mm  &amp;  </v>
      </c>
      <c r="B21" s="57" t="str">
        <f>'Copy paste to Here'!C25</f>
        <v>BLK03A</v>
      </c>
      <c r="C21" s="57" t="s">
        <v>726</v>
      </c>
      <c r="D21" s="58">
        <f>Invoice!B25</f>
        <v>1</v>
      </c>
      <c r="E21" s="59">
        <f>'Shipping Invoice'!J25*$N$1</f>
        <v>13.73</v>
      </c>
      <c r="F21" s="59">
        <f t="shared" si="0"/>
        <v>13.73</v>
      </c>
      <c r="G21" s="60">
        <f t="shared" si="1"/>
        <v>600.27560000000005</v>
      </c>
      <c r="H21" s="63">
        <f t="shared" si="2"/>
        <v>600.27560000000005</v>
      </c>
    </row>
    <row r="22" spans="1:13" s="62" customFormat="1" ht="36">
      <c r="A22" s="56" t="str">
        <f>IF((LEN('Copy paste to Here'!G26))&gt;5,((CONCATENATE('Copy paste to Here'!G26," &amp; ",'Copy paste to Here'!D26,"  &amp;  ",'Copy paste to Here'!E26))),"Empty Cell")</f>
        <v xml:space="preserve">Wholesale silver nose piercing bulk of 1000, 500, 250 or 100 pcs. of 925 sterling silver nose bones, 22g (0.6mm) with a 1.5mm ball shaped top. &amp; Quantity In Bulk: 100 pcs.  &amp;  </v>
      </c>
      <c r="B22" s="57" t="str">
        <f>'Copy paste to Here'!C26</f>
        <v>BLK444</v>
      </c>
      <c r="C22" s="57" t="s">
        <v>761</v>
      </c>
      <c r="D22" s="58">
        <f>Invoice!B26</f>
        <v>1</v>
      </c>
      <c r="E22" s="59">
        <f>'Shipping Invoice'!J26*$N$1</f>
        <v>19.93</v>
      </c>
      <c r="F22" s="59">
        <f t="shared" si="0"/>
        <v>19.93</v>
      </c>
      <c r="G22" s="60">
        <f t="shared" si="1"/>
        <v>871.33960000000002</v>
      </c>
      <c r="H22" s="63">
        <f t="shared" si="2"/>
        <v>871.33960000000002</v>
      </c>
    </row>
    <row r="23" spans="1:13" s="62" customFormat="1" ht="36">
      <c r="A23" s="56" t="str">
        <f>IF((LEN('Copy paste to Here'!G27))&gt;5,((CONCATENATE('Copy paste to Here'!G27," &amp; ",'Copy paste to Here'!D27,"  &amp;  ",'Copy paste to Here'!E27))),"Empty Cell")</f>
        <v xml:space="preserve">Wholesale silver nose piercing bulk of 1000, 500, 250 or 100 pcs. of 925 sterling silver ''Bend it yourself'' nose studs, 22g (0.6mm) with a 1.5mm ball shaped top &amp; Quantity In Bulk: 100 pcs.  &amp;  </v>
      </c>
      <c r="B23" s="57" t="str">
        <f>'Copy paste to Here'!C27</f>
        <v>BLK445</v>
      </c>
      <c r="C23" s="57" t="s">
        <v>762</v>
      </c>
      <c r="D23" s="58">
        <f>Invoice!B27</f>
        <v>1</v>
      </c>
      <c r="E23" s="59">
        <f>'Shipping Invoice'!J27*$N$1</f>
        <v>20.39</v>
      </c>
      <c r="F23" s="59">
        <f t="shared" si="0"/>
        <v>20.39</v>
      </c>
      <c r="G23" s="60">
        <f t="shared" si="1"/>
        <v>891.45079999999996</v>
      </c>
      <c r="H23" s="63">
        <f t="shared" si="2"/>
        <v>891.45079999999996</v>
      </c>
    </row>
    <row r="24" spans="1:13" s="62" customFormat="1" ht="36">
      <c r="A24" s="56" t="str">
        <f>IF((LEN('Copy paste to Here'!G28))&gt;5,((CONCATENATE('Copy paste to Here'!G28," &amp; ",'Copy paste to Here'!D28,"  &amp;  ",'Copy paste to Here'!E28))),"Empty Cell")</f>
        <v>316L steel belly banana, 14g (1.6m) with a 8mm and a 5mm bezel set jewel ball using original Czech Preciosa crystals. &amp; Length: 8mm  &amp;  Crystal Color: Clear</v>
      </c>
      <c r="B24" s="57" t="str">
        <f>'Copy paste to Here'!C28</f>
        <v>BN2CG</v>
      </c>
      <c r="C24" s="57" t="s">
        <v>668</v>
      </c>
      <c r="D24" s="58">
        <f>Invoice!B28</f>
        <v>20</v>
      </c>
      <c r="E24" s="59">
        <f>'Shipping Invoice'!J28*$N$1</f>
        <v>0.74</v>
      </c>
      <c r="F24" s="59">
        <f t="shared" si="0"/>
        <v>14.8</v>
      </c>
      <c r="G24" s="60">
        <f t="shared" si="1"/>
        <v>32.352800000000002</v>
      </c>
      <c r="H24" s="63">
        <f t="shared" si="2"/>
        <v>647.05600000000004</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8mm  &amp;  Crystal Color: Rose</v>
      </c>
      <c r="B25" s="57" t="str">
        <f>'Copy paste to Here'!C29</f>
        <v>BN2CG</v>
      </c>
      <c r="C25" s="57" t="s">
        <v>668</v>
      </c>
      <c r="D25" s="58">
        <f>Invoice!B29</f>
        <v>20</v>
      </c>
      <c r="E25" s="59">
        <f>'Shipping Invoice'!J29*$N$1</f>
        <v>0.74</v>
      </c>
      <c r="F25" s="59">
        <f t="shared" si="0"/>
        <v>14.8</v>
      </c>
      <c r="G25" s="60">
        <f t="shared" si="1"/>
        <v>32.352800000000002</v>
      </c>
      <c r="H25" s="63">
        <f t="shared" si="2"/>
        <v>647.05600000000004</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8mm  &amp;  Crystal Color: Light Sapphire</v>
      </c>
      <c r="B26" s="57" t="str">
        <f>'Copy paste to Here'!C30</f>
        <v>BN2CG</v>
      </c>
      <c r="C26" s="57" t="s">
        <v>668</v>
      </c>
      <c r="D26" s="58">
        <f>Invoice!B30</f>
        <v>20</v>
      </c>
      <c r="E26" s="59">
        <f>'Shipping Invoice'!J30*$N$1</f>
        <v>0.74</v>
      </c>
      <c r="F26" s="59">
        <f t="shared" si="0"/>
        <v>14.8</v>
      </c>
      <c r="G26" s="60">
        <f t="shared" si="1"/>
        <v>32.352800000000002</v>
      </c>
      <c r="H26" s="63">
        <f t="shared" si="2"/>
        <v>647.05600000000004</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8mm  &amp;  Crystal Color: Sapphire</v>
      </c>
      <c r="B27" s="57" t="str">
        <f>'Copy paste to Here'!C31</f>
        <v>BN2CG</v>
      </c>
      <c r="C27" s="57" t="s">
        <v>668</v>
      </c>
      <c r="D27" s="58">
        <f>Invoice!B31</f>
        <v>10</v>
      </c>
      <c r="E27" s="59">
        <f>'Shipping Invoice'!J31*$N$1</f>
        <v>0.74</v>
      </c>
      <c r="F27" s="59">
        <f t="shared" si="0"/>
        <v>7.4</v>
      </c>
      <c r="G27" s="60">
        <f t="shared" si="1"/>
        <v>32.352800000000002</v>
      </c>
      <c r="H27" s="63">
        <f t="shared" si="2"/>
        <v>323.52800000000002</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8mm  &amp;  Crystal Color: Aquamarine</v>
      </c>
      <c r="B28" s="57" t="str">
        <f>'Copy paste to Here'!C32</f>
        <v>BN2CG</v>
      </c>
      <c r="C28" s="57" t="s">
        <v>668</v>
      </c>
      <c r="D28" s="58">
        <f>Invoice!B32</f>
        <v>20</v>
      </c>
      <c r="E28" s="59">
        <f>'Shipping Invoice'!J32*$N$1</f>
        <v>0.74</v>
      </c>
      <c r="F28" s="59">
        <f t="shared" si="0"/>
        <v>14.8</v>
      </c>
      <c r="G28" s="60">
        <f t="shared" si="1"/>
        <v>32.352800000000002</v>
      </c>
      <c r="H28" s="63">
        <f t="shared" si="2"/>
        <v>647.05600000000004</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8mm  &amp;  Crystal Color: Light Amethyst</v>
      </c>
      <c r="B29" s="57" t="str">
        <f>'Copy paste to Here'!C33</f>
        <v>BN2CG</v>
      </c>
      <c r="C29" s="57" t="s">
        <v>668</v>
      </c>
      <c r="D29" s="58">
        <f>Invoice!B33</f>
        <v>10</v>
      </c>
      <c r="E29" s="59">
        <f>'Shipping Invoice'!J33*$N$1</f>
        <v>0.74</v>
      </c>
      <c r="F29" s="59">
        <f t="shared" si="0"/>
        <v>7.4</v>
      </c>
      <c r="G29" s="60">
        <f t="shared" si="1"/>
        <v>32.352800000000002</v>
      </c>
      <c r="H29" s="63">
        <f t="shared" si="2"/>
        <v>323.52800000000002</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8mm  &amp;  Crystal Color: Jet</v>
      </c>
      <c r="B30" s="57" t="str">
        <f>'Copy paste to Here'!C34</f>
        <v>BN2CG</v>
      </c>
      <c r="C30" s="57" t="s">
        <v>668</v>
      </c>
      <c r="D30" s="58">
        <f>Invoice!B34</f>
        <v>20</v>
      </c>
      <c r="E30" s="59">
        <f>'Shipping Invoice'!J34*$N$1</f>
        <v>0.74</v>
      </c>
      <c r="F30" s="59">
        <f t="shared" si="0"/>
        <v>14.8</v>
      </c>
      <c r="G30" s="60">
        <f t="shared" si="1"/>
        <v>32.352800000000002</v>
      </c>
      <c r="H30" s="63">
        <f t="shared" si="2"/>
        <v>647.05600000000004</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8mm  &amp;  Crystal Color: Light Siam</v>
      </c>
      <c r="B31" s="57" t="str">
        <f>'Copy paste to Here'!C35</f>
        <v>BN2CG</v>
      </c>
      <c r="C31" s="57" t="s">
        <v>668</v>
      </c>
      <c r="D31" s="58">
        <f>Invoice!B35</f>
        <v>20</v>
      </c>
      <c r="E31" s="59">
        <f>'Shipping Invoice'!J35*$N$1</f>
        <v>0.74</v>
      </c>
      <c r="F31" s="59">
        <f t="shared" si="0"/>
        <v>14.8</v>
      </c>
      <c r="G31" s="60">
        <f t="shared" si="1"/>
        <v>32.352800000000002</v>
      </c>
      <c r="H31" s="63">
        <f t="shared" si="2"/>
        <v>647.05600000000004</v>
      </c>
    </row>
    <row r="32" spans="1:13" s="62" customFormat="1" ht="36">
      <c r="A32" s="56" t="str">
        <f>IF((LEN('Copy paste to Here'!G36))&gt;5,((CONCATENATE('Copy paste to Here'!G36," &amp; ",'Copy paste to Here'!D36,"  &amp;  ",'Copy paste to Here'!E36))),"Empty Cell")</f>
        <v>316L steel belly banana, 14g (1.6m) with a 8mm and a 5mm bezel set jewel ball using original Czech Preciosa crystals. &amp; Length: 8mm  &amp;  Crystal Color: Emerald</v>
      </c>
      <c r="B32" s="57" t="str">
        <f>'Copy paste to Here'!C36</f>
        <v>BN2CG</v>
      </c>
      <c r="C32" s="57" t="s">
        <v>668</v>
      </c>
      <c r="D32" s="58">
        <f>Invoice!B36</f>
        <v>20</v>
      </c>
      <c r="E32" s="59">
        <f>'Shipping Invoice'!J36*$N$1</f>
        <v>0.74</v>
      </c>
      <c r="F32" s="59">
        <f t="shared" si="0"/>
        <v>14.8</v>
      </c>
      <c r="G32" s="60">
        <f t="shared" si="1"/>
        <v>32.352800000000002</v>
      </c>
      <c r="H32" s="63">
        <f t="shared" si="2"/>
        <v>647.05600000000004</v>
      </c>
    </row>
    <row r="33" spans="1:8" s="62" customFormat="1" ht="36">
      <c r="A33" s="56" t="str">
        <f>IF((LEN('Copy paste to Here'!G37))&gt;5,((CONCATENATE('Copy paste to Here'!G37," &amp; ",'Copy paste to Here'!D37,"  &amp;  ",'Copy paste to Here'!E37))),"Empty Cell")</f>
        <v>Surgical steel belly banana, 14g (1.6mm) with an 8mm and 5mm bezel set jewel ball with a hook to connect dangling parts &amp; Length: 8mm  &amp;  Crystal Color: Clear</v>
      </c>
      <c r="B33" s="57" t="str">
        <f>'Copy paste to Here'!C37</f>
        <v>BN2CGH</v>
      </c>
      <c r="C33" s="57" t="s">
        <v>732</v>
      </c>
      <c r="D33" s="58">
        <f>Invoice!B37</f>
        <v>10</v>
      </c>
      <c r="E33" s="59">
        <f>'Shipping Invoice'!J37*$N$1</f>
        <v>0.87</v>
      </c>
      <c r="F33" s="59">
        <f t="shared" si="0"/>
        <v>8.6999999999999993</v>
      </c>
      <c r="G33" s="60">
        <f t="shared" si="1"/>
        <v>38.0364</v>
      </c>
      <c r="H33" s="63">
        <f t="shared" si="2"/>
        <v>380.36400000000003</v>
      </c>
    </row>
    <row r="34" spans="1:8" s="62" customFormat="1" ht="36">
      <c r="A34" s="56" t="str">
        <f>IF((LEN('Copy paste to Here'!G38))&gt;5,((CONCATENATE('Copy paste to Here'!G38," &amp; ",'Copy paste to Here'!D38,"  &amp;  ",'Copy paste to Here'!E38))),"Empty Cell")</f>
        <v>Surgical steel belly banana, 14g (1.6mm) with an 8mm and 5mm bezel set jewel ball with a hook to connect dangling parts &amp; Length: 8mm  &amp;  Crystal Color: Rose</v>
      </c>
      <c r="B34" s="57" t="str">
        <f>'Copy paste to Here'!C38</f>
        <v>BN2CGH</v>
      </c>
      <c r="C34" s="57" t="s">
        <v>732</v>
      </c>
      <c r="D34" s="58">
        <f>Invoice!B38</f>
        <v>10</v>
      </c>
      <c r="E34" s="59">
        <f>'Shipping Invoice'!J38*$N$1</f>
        <v>0.87</v>
      </c>
      <c r="F34" s="59">
        <f t="shared" si="0"/>
        <v>8.6999999999999993</v>
      </c>
      <c r="G34" s="60">
        <f t="shared" si="1"/>
        <v>38.0364</v>
      </c>
      <c r="H34" s="63">
        <f t="shared" si="2"/>
        <v>380.36400000000003</v>
      </c>
    </row>
    <row r="35" spans="1:8" s="62" customFormat="1" ht="36">
      <c r="A35" s="56" t="str">
        <f>IF((LEN('Copy paste to Here'!G39))&gt;5,((CONCATENATE('Copy paste to Here'!G39," &amp; ",'Copy paste to Here'!D39,"  &amp;  ",'Copy paste to Here'!E39))),"Empty Cell")</f>
        <v>Surgical steel belly banana, 14g (1.6mm) with an 8mm and 5mm bezel set jewel ball with a hook to connect dangling parts &amp; Length: 8mm  &amp;  Crystal Color: Sapphire</v>
      </c>
      <c r="B35" s="57" t="str">
        <f>'Copy paste to Here'!C39</f>
        <v>BN2CGH</v>
      </c>
      <c r="C35" s="57" t="s">
        <v>732</v>
      </c>
      <c r="D35" s="58">
        <f>Invoice!B39</f>
        <v>10</v>
      </c>
      <c r="E35" s="59">
        <f>'Shipping Invoice'!J39*$N$1</f>
        <v>0.87</v>
      </c>
      <c r="F35" s="59">
        <f t="shared" si="0"/>
        <v>8.6999999999999993</v>
      </c>
      <c r="G35" s="60">
        <f t="shared" si="1"/>
        <v>38.0364</v>
      </c>
      <c r="H35" s="63">
        <f t="shared" si="2"/>
        <v>380.36400000000003</v>
      </c>
    </row>
    <row r="36" spans="1:8" s="62" customFormat="1" ht="36">
      <c r="A36" s="56" t="str">
        <f>IF((LEN('Copy paste to Here'!G40))&gt;5,((CONCATENATE('Copy paste to Here'!G40," &amp; ",'Copy paste to Here'!D40,"  &amp;  ",'Copy paste to Here'!E40))),"Empty Cell")</f>
        <v>Surgical steel belly banana, 14g (1.6mm) with an 8mm and 5mm bezel set jewel ball with a hook to connect dangling parts &amp; Length: 10mm  &amp;  Crystal Color: Clear</v>
      </c>
      <c r="B36" s="57" t="str">
        <f>'Copy paste to Here'!C40</f>
        <v>BN2CGH</v>
      </c>
      <c r="C36" s="57" t="s">
        <v>732</v>
      </c>
      <c r="D36" s="58">
        <f>Invoice!B40</f>
        <v>10</v>
      </c>
      <c r="E36" s="59">
        <f>'Shipping Invoice'!J40*$N$1</f>
        <v>0.87</v>
      </c>
      <c r="F36" s="59">
        <f t="shared" si="0"/>
        <v>8.6999999999999993</v>
      </c>
      <c r="G36" s="60">
        <f t="shared" si="1"/>
        <v>38.0364</v>
      </c>
      <c r="H36" s="63">
        <f t="shared" si="2"/>
        <v>380.36400000000003</v>
      </c>
    </row>
    <row r="37" spans="1:8" s="62" customFormat="1" ht="36">
      <c r="A37" s="56" t="str">
        <f>IF((LEN('Copy paste to Here'!G41))&gt;5,((CONCATENATE('Copy paste to Here'!G41," &amp; ",'Copy paste to Here'!D41,"  &amp;  ",'Copy paste to Here'!E41))),"Empty Cell")</f>
        <v>Surgical steel belly banana, 14g (1.6mm) with an 8mm and 5mm bezel set jewel ball with a hook to connect dangling parts &amp; Length: 12mm  &amp;  Crystal Color: Clear</v>
      </c>
      <c r="B37" s="57" t="str">
        <f>'Copy paste to Here'!C41</f>
        <v>BN2CGH</v>
      </c>
      <c r="C37" s="57" t="s">
        <v>732</v>
      </c>
      <c r="D37" s="58">
        <f>Invoice!B41</f>
        <v>10</v>
      </c>
      <c r="E37" s="59">
        <f>'Shipping Invoice'!J41*$N$1</f>
        <v>0.87</v>
      </c>
      <c r="F37" s="59">
        <f t="shared" si="0"/>
        <v>8.6999999999999993</v>
      </c>
      <c r="G37" s="60">
        <f t="shared" si="1"/>
        <v>38.0364</v>
      </c>
      <c r="H37" s="63">
        <f t="shared" si="2"/>
        <v>380.36400000000003</v>
      </c>
    </row>
    <row r="38" spans="1:8" s="62" customFormat="1" ht="24">
      <c r="A38" s="56" t="str">
        <f>IF((LEN('Copy paste to Here'!G42))&gt;5,((CONCATENATE('Copy paste to Here'!G42," &amp; ",'Copy paste to Here'!D42,"  &amp;  ",'Copy paste to Here'!E42))),"Empty Cell")</f>
        <v xml:space="preserve">Surgical steel belly banana, 14g (1.6mm) with 5 &amp; 8mm acrylic beach balls - length 3/8'' (10mm) &amp; Color: Pink  &amp;  </v>
      </c>
      <c r="B38" s="57" t="str">
        <f>'Copy paste to Here'!C42</f>
        <v>BNBE</v>
      </c>
      <c r="C38" s="57" t="s">
        <v>734</v>
      </c>
      <c r="D38" s="58">
        <f>Invoice!B42</f>
        <v>20</v>
      </c>
      <c r="E38" s="59">
        <f>'Shipping Invoice'!J42*$N$1</f>
        <v>0.15</v>
      </c>
      <c r="F38" s="59">
        <f t="shared" si="0"/>
        <v>3</v>
      </c>
      <c r="G38" s="60">
        <f t="shared" si="1"/>
        <v>6.5579999999999998</v>
      </c>
      <c r="H38" s="63">
        <f t="shared" si="2"/>
        <v>131.16</v>
      </c>
    </row>
    <row r="39" spans="1:8" s="62" customFormat="1" ht="24">
      <c r="A39" s="56" t="str">
        <f>IF((LEN('Copy paste to Here'!G43))&gt;5,((CONCATENATE('Copy paste to Here'!G43," &amp; ",'Copy paste to Here'!D43,"  &amp;  ",'Copy paste to Here'!E43))),"Empty Cell")</f>
        <v>Surgical steel belly banana, 14g (1.6mm) with 5 &amp; 8mm acrylic glitter balls - length 3/8'' (10mm) &amp; Length: 10mm  &amp;  Color: Pink</v>
      </c>
      <c r="B39" s="57" t="str">
        <f>'Copy paste to Here'!C43</f>
        <v>BNGT</v>
      </c>
      <c r="C39" s="57" t="s">
        <v>736</v>
      </c>
      <c r="D39" s="58">
        <f>Invoice!B43</f>
        <v>20</v>
      </c>
      <c r="E39" s="59">
        <f>'Shipping Invoice'!J43*$N$1</f>
        <v>0.15</v>
      </c>
      <c r="F39" s="59">
        <f t="shared" si="0"/>
        <v>3</v>
      </c>
      <c r="G39" s="60">
        <f t="shared" si="1"/>
        <v>6.5579999999999998</v>
      </c>
      <c r="H39" s="63">
        <f t="shared" si="2"/>
        <v>131.16</v>
      </c>
    </row>
    <row r="40" spans="1:8" s="62" customFormat="1" ht="24">
      <c r="A40" s="56" t="str">
        <f>IF((LEN('Copy paste to Here'!G44))&gt;5,((CONCATENATE('Copy paste to Here'!G44," &amp; ",'Copy paste to Here'!D44,"  &amp;  ",'Copy paste to Here'!E44))),"Empty Cell")</f>
        <v xml:space="preserve">Surgical steel belly banana, 14g (1.6mm) with 5 &amp; 8 mm acrylic marble balls - length 3/8'' (10mm) &amp; Color: Pink  &amp;  </v>
      </c>
      <c r="B40" s="57" t="str">
        <f>'Copy paste to Here'!C44</f>
        <v>BNMB</v>
      </c>
      <c r="C40" s="57" t="s">
        <v>737</v>
      </c>
      <c r="D40" s="58">
        <f>Invoice!B44</f>
        <v>10</v>
      </c>
      <c r="E40" s="59">
        <f>'Shipping Invoice'!J44*$N$1</f>
        <v>0.17</v>
      </c>
      <c r="F40" s="59">
        <f t="shared" si="0"/>
        <v>1.7000000000000002</v>
      </c>
      <c r="G40" s="60">
        <f t="shared" si="1"/>
        <v>7.4324000000000003</v>
      </c>
      <c r="H40" s="63">
        <f t="shared" si="2"/>
        <v>74.323999999999998</v>
      </c>
    </row>
    <row r="41" spans="1:8" s="62" customFormat="1" ht="24">
      <c r="A41" s="56" t="str">
        <f>IF((LEN('Copy paste to Here'!G45))&gt;5,((CONCATENATE('Copy paste to Here'!G45," &amp; ",'Copy paste to Here'!D45,"  &amp;  ",'Copy paste to Here'!E45))),"Empty Cell")</f>
        <v xml:space="preserve">Clear acrylic flexible nose bone retainer, 22g (0.6mm) and 20g (0.8mm) with 2mm flat disk shaped top &amp; Gauge: 0.6mm  &amp;  </v>
      </c>
      <c r="B41" s="57" t="str">
        <f>'Copy paste to Here'!C45</f>
        <v>NBRTD</v>
      </c>
      <c r="C41" s="57" t="s">
        <v>763</v>
      </c>
      <c r="D41" s="58">
        <f>Invoice!B45</f>
        <v>50</v>
      </c>
      <c r="E41" s="59">
        <f>'Shipping Invoice'!J45*$N$1</f>
        <v>0.12</v>
      </c>
      <c r="F41" s="59">
        <f t="shared" si="0"/>
        <v>6</v>
      </c>
      <c r="G41" s="60">
        <f t="shared" si="1"/>
        <v>5.2463999999999995</v>
      </c>
      <c r="H41" s="63">
        <f t="shared" si="2"/>
        <v>262.32</v>
      </c>
    </row>
    <row r="42" spans="1:8" s="62" customFormat="1" ht="24">
      <c r="A42" s="56" t="str">
        <f>IF((LEN('Copy paste to Here'!G46))&gt;5,((CONCATENATE('Copy paste to Here'!G46," &amp; ",'Copy paste to Here'!D46,"  &amp;  ",'Copy paste to Here'!E46))),"Empty Cell")</f>
        <v xml:space="preserve">Pack of 10 pcs. of 2mm high polished surgical steel balls with 1.2mm (16g) and 1mm (18g) threading &amp;   &amp;  </v>
      </c>
      <c r="B42" s="57" t="str">
        <f>'Copy paste to Here'!C46</f>
        <v>XBAL2</v>
      </c>
      <c r="C42" s="57" t="s">
        <v>741</v>
      </c>
      <c r="D42" s="58">
        <f>Invoice!B46</f>
        <v>10</v>
      </c>
      <c r="E42" s="59">
        <f>'Shipping Invoice'!J46*$N$1</f>
        <v>0.63</v>
      </c>
      <c r="F42" s="59">
        <f t="shared" si="0"/>
        <v>6.3</v>
      </c>
      <c r="G42" s="60">
        <f t="shared" si="1"/>
        <v>27.543599999999998</v>
      </c>
      <c r="H42" s="63">
        <f t="shared" si="2"/>
        <v>275.43599999999998</v>
      </c>
    </row>
    <row r="43" spans="1:8" s="62" customFormat="1" ht="24">
      <c r="A43" s="56" t="str">
        <f>IF((LEN('Copy paste to Here'!G47))&gt;5,((CONCATENATE('Copy paste to Here'!G47," &amp; ",'Copy paste to Here'!D47,"  &amp;  ",'Copy paste to Here'!E47))),"Empty Cell")</f>
        <v xml:space="preserve">Pack of 10 pcs. of 2.5mm high polished surgical steel balls with 1.2mm threading (16g) &amp;   &amp;  </v>
      </c>
      <c r="B43" s="57" t="str">
        <f>'Copy paste to Here'!C47</f>
        <v>XBAL25</v>
      </c>
      <c r="C43" s="57" t="s">
        <v>743</v>
      </c>
      <c r="D43" s="58">
        <f>Invoice!B47</f>
        <v>10</v>
      </c>
      <c r="E43" s="59">
        <f>'Shipping Invoice'!J47*$N$1</f>
        <v>0.56000000000000005</v>
      </c>
      <c r="F43" s="59">
        <f t="shared" si="0"/>
        <v>5.6000000000000005</v>
      </c>
      <c r="G43" s="60">
        <f t="shared" si="1"/>
        <v>24.4832</v>
      </c>
      <c r="H43" s="63">
        <f t="shared" si="2"/>
        <v>244.83199999999999</v>
      </c>
    </row>
    <row r="44" spans="1:8" s="62" customFormat="1" ht="24">
      <c r="A44" s="56" t="str">
        <f>IF((LEN('Copy paste to Here'!G48))&gt;5,((CONCATENATE('Copy paste to Here'!G48," &amp; ",'Copy paste to Here'!D48,"  &amp;  ",'Copy paste to Here'!E48))),"Empty Cell")</f>
        <v xml:space="preserve">Pack of 10 pcs. of 5mm high polished surgical steel balls with 1.6mm threading (14g) &amp;   &amp;  </v>
      </c>
      <c r="B44" s="57" t="str">
        <f>'Copy paste to Here'!C48</f>
        <v>XBAL5</v>
      </c>
      <c r="C44" s="57" t="s">
        <v>745</v>
      </c>
      <c r="D44" s="58">
        <f>Invoice!B48</f>
        <v>10</v>
      </c>
      <c r="E44" s="59">
        <f>'Shipping Invoice'!J48*$N$1</f>
        <v>0.64</v>
      </c>
      <c r="F44" s="59">
        <f t="shared" si="0"/>
        <v>6.4</v>
      </c>
      <c r="G44" s="60">
        <f t="shared" si="1"/>
        <v>27.980799999999999</v>
      </c>
      <c r="H44" s="63">
        <f t="shared" si="2"/>
        <v>279.80799999999999</v>
      </c>
    </row>
    <row r="45" spans="1:8" s="62" customFormat="1" ht="24">
      <c r="A45" s="56" t="str">
        <f>IF((LEN('Copy paste to Here'!G49))&gt;5,((CONCATENATE('Copy paste to Here'!G49," &amp; ",'Copy paste to Here'!D49,"  &amp;  ",'Copy paste to Here'!E49))),"Empty Cell")</f>
        <v xml:space="preserve">Pack of 10 pcs. of 6mm high polished surgical steel balls with 1.6mm threading (14g) &amp;   &amp;  </v>
      </c>
      <c r="B45" s="57" t="str">
        <f>'Copy paste to Here'!C49</f>
        <v>XBAL6</v>
      </c>
      <c r="C45" s="57" t="s">
        <v>747</v>
      </c>
      <c r="D45" s="58">
        <f>Invoice!B49</f>
        <v>5</v>
      </c>
      <c r="E45" s="59">
        <f>'Shipping Invoice'!J49*$N$1</f>
        <v>0.95</v>
      </c>
      <c r="F45" s="59">
        <f t="shared" si="0"/>
        <v>4.75</v>
      </c>
      <c r="G45" s="60">
        <f t="shared" si="1"/>
        <v>41.533999999999999</v>
      </c>
      <c r="H45" s="63">
        <f t="shared" si="2"/>
        <v>207.67</v>
      </c>
    </row>
    <row r="46" spans="1:8" s="62" customFormat="1" ht="24">
      <c r="A46" s="56" t="str">
        <f>IF((LEN('Copy paste to Here'!G50))&gt;5,((CONCATENATE('Copy paste to Here'!G50," &amp; ",'Copy paste to Here'!D50,"  &amp;  ",'Copy paste to Here'!E50))),"Empty Cell")</f>
        <v xml:space="preserve">Pack of 10 pcs. of 8mm high polished surgical steel balls with 1.6mm threading (14g) &amp;   &amp;  </v>
      </c>
      <c r="B46" s="57" t="str">
        <f>'Copy paste to Here'!C50</f>
        <v>XBAL8</v>
      </c>
      <c r="C46" s="57" t="s">
        <v>749</v>
      </c>
      <c r="D46" s="58">
        <f>Invoice!B50</f>
        <v>4</v>
      </c>
      <c r="E46" s="59">
        <f>'Shipping Invoice'!J50*$N$1</f>
        <v>1.2</v>
      </c>
      <c r="F46" s="59">
        <f t="shared" si="0"/>
        <v>4.8</v>
      </c>
      <c r="G46" s="60">
        <f t="shared" si="1"/>
        <v>52.463999999999999</v>
      </c>
      <c r="H46" s="63">
        <f t="shared" si="2"/>
        <v>209.85599999999999</v>
      </c>
    </row>
    <row r="47" spans="1:8" s="62" customFormat="1" ht="24">
      <c r="A47" s="56" t="str">
        <f>IF((LEN('Copy paste to Here'!G51))&gt;5,((CONCATENATE('Copy paste to Here'!G51," &amp; ",'Copy paste to Here'!D51,"  &amp;  ",'Copy paste to Here'!E51))),"Empty Cell")</f>
        <v xml:space="preserve">Pack of 10 pcs. of high polished 316L steel barbell posts - threading 1.6mm (14g) &amp; Length: 22mm  &amp;  </v>
      </c>
      <c r="B47" s="57" t="str">
        <f>'Copy paste to Here'!C51</f>
        <v>XBB14G</v>
      </c>
      <c r="C47" s="57" t="s">
        <v>751</v>
      </c>
      <c r="D47" s="58">
        <f>Invoice!B51</f>
        <v>2</v>
      </c>
      <c r="E47" s="59">
        <f>'Shipping Invoice'!J51*$N$1</f>
        <v>0.6</v>
      </c>
      <c r="F47" s="59">
        <f t="shared" si="0"/>
        <v>1.2</v>
      </c>
      <c r="G47" s="60">
        <f t="shared" si="1"/>
        <v>26.231999999999999</v>
      </c>
      <c r="H47" s="63">
        <f t="shared" si="2"/>
        <v>52.463999999999999</v>
      </c>
    </row>
    <row r="48" spans="1:8" s="62" customFormat="1" ht="24">
      <c r="A48" s="56" t="str">
        <f>IF((LEN('Copy paste to Here'!G52))&gt;5,((CONCATENATE('Copy paste to Here'!G52," &amp; ",'Copy paste to Here'!D52,"  &amp;  ",'Copy paste to Here'!E52))),"Empty Cell")</f>
        <v xml:space="preserve">Pack of 10 pcs. of high polished 316L steel barbell posts - threading 1.6mm (14g) &amp; Length: 18mm  &amp;  </v>
      </c>
      <c r="B48" s="57" t="str">
        <f>'Copy paste to Here'!C52</f>
        <v>XBB14G</v>
      </c>
      <c r="C48" s="57" t="s">
        <v>751</v>
      </c>
      <c r="D48" s="58">
        <f>Invoice!B52</f>
        <v>2</v>
      </c>
      <c r="E48" s="59">
        <f>'Shipping Invoice'!J52*$N$1</f>
        <v>0.6</v>
      </c>
      <c r="F48" s="59">
        <f t="shared" si="0"/>
        <v>1.2</v>
      </c>
      <c r="G48" s="60">
        <f t="shared" si="1"/>
        <v>26.231999999999999</v>
      </c>
      <c r="H48" s="63">
        <f t="shared" si="2"/>
        <v>52.463999999999999</v>
      </c>
    </row>
    <row r="49" spans="1:8" s="62" customFormat="1" ht="24">
      <c r="A49" s="56" t="str">
        <f>IF((LEN('Copy paste to Here'!G53))&gt;5,((CONCATENATE('Copy paste to Here'!G53," &amp; ",'Copy paste to Here'!D53,"  &amp;  ",'Copy paste to Here'!E53))),"Empty Cell")</f>
        <v xml:space="preserve">Pack of 10 pcs. of high polished 316L steel barbell posts - threading 1.6mm (14g) &amp; Length: 20mm  &amp;  </v>
      </c>
      <c r="B49" s="57" t="str">
        <f>'Copy paste to Here'!C53</f>
        <v>XBB14G</v>
      </c>
      <c r="C49" s="57" t="s">
        <v>751</v>
      </c>
      <c r="D49" s="58">
        <f>Invoice!B53</f>
        <v>2</v>
      </c>
      <c r="E49" s="59">
        <f>'Shipping Invoice'!J53*$N$1</f>
        <v>0.6</v>
      </c>
      <c r="F49" s="59">
        <f t="shared" si="0"/>
        <v>1.2</v>
      </c>
      <c r="G49" s="60">
        <f t="shared" si="1"/>
        <v>26.231999999999999</v>
      </c>
      <c r="H49" s="63">
        <f t="shared" si="2"/>
        <v>52.463999999999999</v>
      </c>
    </row>
    <row r="50" spans="1:8" s="62" customFormat="1" ht="36">
      <c r="A50" s="56" t="str">
        <f>IF((LEN('Copy paste to Here'!G54))&gt;5,((CONCATENATE('Copy paste to Here'!G54," &amp; ",'Copy paste to Here'!D54,"  &amp;  ",'Copy paste to Here'!E54))),"Empty Cell")</f>
        <v xml:space="preserve">Pack of 10 pcs. of high polished 316L steel belly banana posts - threading 1.6mm (14g) - length 5/16' - 1'' (8mm - 25mm) &amp; Length: 12mm  &amp;  </v>
      </c>
      <c r="B50" s="57" t="str">
        <f>'Copy paste to Here'!C54</f>
        <v>XBN14G</v>
      </c>
      <c r="C50" s="57" t="s">
        <v>764</v>
      </c>
      <c r="D50" s="58">
        <f>Invoice!B54</f>
        <v>2</v>
      </c>
      <c r="E50" s="59">
        <f>'Shipping Invoice'!J54*$N$1</f>
        <v>0.6</v>
      </c>
      <c r="F50" s="59">
        <f t="shared" si="0"/>
        <v>1.2</v>
      </c>
      <c r="G50" s="60">
        <f t="shared" si="1"/>
        <v>26.231999999999999</v>
      </c>
      <c r="H50" s="63">
        <f t="shared" si="2"/>
        <v>52.463999999999999</v>
      </c>
    </row>
    <row r="51" spans="1:8" s="62" customFormat="1" ht="36">
      <c r="A51" s="56" t="str">
        <f>IF((LEN('Copy paste to Here'!G55))&gt;5,((CONCATENATE('Copy paste to Here'!G55," &amp; ",'Copy paste to Here'!D55,"  &amp;  ",'Copy paste to Here'!E55))),"Empty Cell")</f>
        <v xml:space="preserve">Pack of 10 pcs. of high polished 316L steel belly banana posts - threading 1.6mm (14g) - length 5/16' - 1'' (8mm - 25mm) &amp; Length: 14mm  &amp;  </v>
      </c>
      <c r="B51" s="57" t="str">
        <f>'Copy paste to Here'!C55</f>
        <v>XBN14G</v>
      </c>
      <c r="C51" s="57" t="s">
        <v>753</v>
      </c>
      <c r="D51" s="58">
        <f>Invoice!B55</f>
        <v>4</v>
      </c>
      <c r="E51" s="59">
        <f>'Shipping Invoice'!J55*$N$1</f>
        <v>0.6</v>
      </c>
      <c r="F51" s="59">
        <f t="shared" si="0"/>
        <v>2.4</v>
      </c>
      <c r="G51" s="60">
        <f t="shared" si="1"/>
        <v>26.231999999999999</v>
      </c>
      <c r="H51" s="63">
        <f t="shared" si="2"/>
        <v>104.928</v>
      </c>
    </row>
    <row r="52" spans="1:8" s="62" customFormat="1" ht="36">
      <c r="A52" s="56" t="str">
        <f>IF((LEN('Copy paste to Here'!G56))&gt;5,((CONCATENATE('Copy paste to Here'!G56," &amp; ",'Copy paste to Here'!D56,"  &amp;  ",'Copy paste to Here'!E56))),"Empty Cell")</f>
        <v xml:space="preserve">Pack of 10 pcs. of high polished 316L steel belly banana posts - threading 1.6mm (14g) - length 5/16' - 1'' (8mm - 25mm) &amp; Length: 16mm  &amp;  </v>
      </c>
      <c r="B52" s="57" t="str">
        <f>'Copy paste to Here'!C56</f>
        <v>XBN14G</v>
      </c>
      <c r="C52" s="57" t="s">
        <v>753</v>
      </c>
      <c r="D52" s="58">
        <f>Invoice!B56</f>
        <v>6</v>
      </c>
      <c r="E52" s="59">
        <f>'Shipping Invoice'!J56*$N$1</f>
        <v>0.6</v>
      </c>
      <c r="F52" s="59">
        <f t="shared" si="0"/>
        <v>3.5999999999999996</v>
      </c>
      <c r="G52" s="60">
        <f t="shared" si="1"/>
        <v>26.231999999999999</v>
      </c>
      <c r="H52" s="63">
        <f t="shared" si="2"/>
        <v>157.392</v>
      </c>
    </row>
    <row r="53" spans="1:8" s="62" customFormat="1" ht="36">
      <c r="A53" s="56" t="str">
        <f>IF((LEN('Copy paste to Here'!G57))&gt;5,((CONCATENATE('Copy paste to Here'!G57," &amp; ",'Copy paste to Here'!D57,"  &amp;  ",'Copy paste to Here'!E57))),"Empty Cell")</f>
        <v xml:space="preserve">Pack of 10 pcs. of high polished 316L steel belly banana posts - threading 1.6mm (14g) - length 5/16' - 1'' (8mm - 25mm) &amp; Length: 19mm  &amp;  </v>
      </c>
      <c r="B53" s="57" t="str">
        <f>'Copy paste to Here'!C57</f>
        <v>XBN14G</v>
      </c>
      <c r="C53" s="57" t="s">
        <v>765</v>
      </c>
      <c r="D53" s="58">
        <f>Invoice!B57</f>
        <v>6</v>
      </c>
      <c r="E53" s="59">
        <f>'Shipping Invoice'!J57*$N$1</f>
        <v>1.2</v>
      </c>
      <c r="F53" s="59">
        <f t="shared" si="0"/>
        <v>7.1999999999999993</v>
      </c>
      <c r="G53" s="60">
        <f t="shared" si="1"/>
        <v>52.463999999999999</v>
      </c>
      <c r="H53" s="63">
        <f t="shared" si="2"/>
        <v>314.78399999999999</v>
      </c>
    </row>
    <row r="54" spans="1:8" s="62" customFormat="1" ht="36">
      <c r="A54" s="56" t="str">
        <f>IF((LEN('Copy paste to Here'!G58))&gt;5,((CONCATENATE('Copy paste to Here'!G58," &amp; ",'Copy paste to Here'!D58,"  &amp;  ",'Copy paste to Here'!E58))),"Empty Cell")</f>
        <v xml:space="preserve">Pack of 10 pcs. of high polished 316L steel belly banana posts - threading 1.6mm (14g) - length 5/16' - 1'' (8mm - 25mm) &amp; Length: 22mm  &amp;  </v>
      </c>
      <c r="B54" s="57" t="str">
        <f>'Copy paste to Here'!C58</f>
        <v>XBN14G</v>
      </c>
      <c r="C54" s="57" t="s">
        <v>765</v>
      </c>
      <c r="D54" s="58">
        <f>Invoice!B58</f>
        <v>2</v>
      </c>
      <c r="E54" s="59">
        <f>'Shipping Invoice'!J58*$N$1</f>
        <v>1.2</v>
      </c>
      <c r="F54" s="59">
        <f t="shared" si="0"/>
        <v>2.4</v>
      </c>
      <c r="G54" s="60">
        <f t="shared" si="1"/>
        <v>52.463999999999999</v>
      </c>
      <c r="H54" s="63">
        <f t="shared" si="2"/>
        <v>104.928</v>
      </c>
    </row>
    <row r="55" spans="1:8" s="62" customFormat="1" ht="36">
      <c r="A55" s="56" t="str">
        <f>IF((LEN('Copy paste to Here'!G59))&gt;5,((CONCATENATE('Copy paste to Here'!G59," &amp; ",'Copy paste to Here'!D59,"  &amp;  ",'Copy paste to Here'!E59))),"Empty Cell")</f>
        <v xml:space="preserve">Pack of 10 pcs. of high polished 316L steel belly banana posts - threading 1.6mm (14g) - length 5/16' - 1'' (8mm - 25mm) &amp; Length: 25mm  &amp;  </v>
      </c>
      <c r="B55" s="57" t="str">
        <f>'Copy paste to Here'!C59</f>
        <v>XBN14G</v>
      </c>
      <c r="C55" s="57" t="s">
        <v>765</v>
      </c>
      <c r="D55" s="58">
        <f>Invoice!B59</f>
        <v>2</v>
      </c>
      <c r="E55" s="59">
        <f>'Shipping Invoice'!J59*$N$1</f>
        <v>1.2</v>
      </c>
      <c r="F55" s="59">
        <f t="shared" si="0"/>
        <v>2.4</v>
      </c>
      <c r="G55" s="60">
        <f t="shared" si="1"/>
        <v>52.463999999999999</v>
      </c>
      <c r="H55" s="63">
        <f t="shared" si="2"/>
        <v>104.928</v>
      </c>
    </row>
    <row r="56" spans="1:8" s="62" customFormat="1" ht="36">
      <c r="A56" s="56" t="str">
        <f>IF((LEN('Copy paste to Here'!G60))&gt;5,((CONCATENATE('Copy paste to Here'!G60," &amp; ",'Copy paste to Here'!D60,"  &amp;  ",'Copy paste to Here'!E60))),"Empty Cell")</f>
        <v xml:space="preserve">Pack of 10 pcs. of 3mm high polished surgical steel balls with bezel set crystal and with 1.2mm (16g) threading &amp; Crystal Color: Clear  &amp;  </v>
      </c>
      <c r="B56" s="57" t="str">
        <f>'Copy paste to Here'!C60</f>
        <v>XJB3</v>
      </c>
      <c r="C56" s="57" t="s">
        <v>754</v>
      </c>
      <c r="D56" s="58">
        <f>Invoice!B60</f>
        <v>2</v>
      </c>
      <c r="E56" s="59">
        <f>'Shipping Invoice'!J60*$N$1</f>
        <v>2.06</v>
      </c>
      <c r="F56" s="59">
        <f t="shared" si="0"/>
        <v>4.12</v>
      </c>
      <c r="G56" s="60">
        <f t="shared" si="1"/>
        <v>90.063199999999995</v>
      </c>
      <c r="H56" s="63">
        <f t="shared" si="2"/>
        <v>180.12639999999999</v>
      </c>
    </row>
    <row r="57" spans="1:8" s="62" customFormat="1" ht="36">
      <c r="A57" s="56" t="str">
        <f>IF((LEN('Copy paste to Here'!G61))&gt;5,((CONCATENATE('Copy paste to Here'!G61," &amp; ",'Copy paste to Here'!D61,"  &amp;  ",'Copy paste to Here'!E61))),"Empty Cell")</f>
        <v xml:space="preserve">Pack of 10 pcs. of 3mm high polished surgical steel balls with bezel set crystal and with 1.2mm (16g) threading &amp; Crystal Color: Rose  &amp;  </v>
      </c>
      <c r="B57" s="57" t="str">
        <f>'Copy paste to Here'!C61</f>
        <v>XJB3</v>
      </c>
      <c r="C57" s="57" t="s">
        <v>754</v>
      </c>
      <c r="D57" s="58">
        <f>Invoice!B61</f>
        <v>1</v>
      </c>
      <c r="E57" s="59">
        <f>'Shipping Invoice'!J61*$N$1</f>
        <v>2.06</v>
      </c>
      <c r="F57" s="59">
        <f t="shared" si="0"/>
        <v>2.06</v>
      </c>
      <c r="G57" s="60">
        <f t="shared" si="1"/>
        <v>90.063199999999995</v>
      </c>
      <c r="H57" s="63">
        <f t="shared" si="2"/>
        <v>90.063199999999995</v>
      </c>
    </row>
    <row r="58" spans="1:8" s="62" customFormat="1" ht="36">
      <c r="A58" s="56" t="str">
        <f>IF((LEN('Copy paste to Here'!G62))&gt;5,((CONCATENATE('Copy paste to Here'!G62," &amp; ",'Copy paste to Here'!D62,"  &amp;  ",'Copy paste to Here'!E62))),"Empty Cell")</f>
        <v xml:space="preserve">Pack of 10 pcs. of 3mm high polished surgical steel balls with bezel set crystal and with 1.2mm (16g) threading &amp; Crystal Color: Aquamarine  &amp;  </v>
      </c>
      <c r="B58" s="57" t="str">
        <f>'Copy paste to Here'!C62</f>
        <v>XJB3</v>
      </c>
      <c r="C58" s="57" t="s">
        <v>754</v>
      </c>
      <c r="D58" s="58">
        <f>Invoice!B62</f>
        <v>1</v>
      </c>
      <c r="E58" s="59">
        <f>'Shipping Invoice'!J62*$N$1</f>
        <v>2.06</v>
      </c>
      <c r="F58" s="59">
        <f t="shared" si="0"/>
        <v>2.06</v>
      </c>
      <c r="G58" s="60">
        <f t="shared" si="1"/>
        <v>90.063199999999995</v>
      </c>
      <c r="H58" s="63">
        <f t="shared" si="2"/>
        <v>90.063199999999995</v>
      </c>
    </row>
    <row r="59" spans="1:8" s="62" customFormat="1" ht="36">
      <c r="A59" s="56" t="str">
        <f>IF((LEN('Copy paste to Here'!G63))&gt;5,((CONCATENATE('Copy paste to Here'!G63," &amp; ",'Copy paste to Here'!D63,"  &amp;  ",'Copy paste to Here'!E63))),"Empty Cell")</f>
        <v xml:space="preserve">Pack of 10 pcs. of 3mm high polished surgical steel balls with bezel set crystal and with 1.2mm (16g) threading &amp; Crystal Color: Amethyst  &amp;  </v>
      </c>
      <c r="B59" s="57" t="str">
        <f>'Copy paste to Here'!C63</f>
        <v>XJB3</v>
      </c>
      <c r="C59" s="57" t="s">
        <v>754</v>
      </c>
      <c r="D59" s="58">
        <f>Invoice!B63</f>
        <v>1</v>
      </c>
      <c r="E59" s="59">
        <f>'Shipping Invoice'!J63*$N$1</f>
        <v>2.06</v>
      </c>
      <c r="F59" s="59">
        <f t="shared" si="0"/>
        <v>2.06</v>
      </c>
      <c r="G59" s="60">
        <f t="shared" si="1"/>
        <v>90.063199999999995</v>
      </c>
      <c r="H59" s="63">
        <f t="shared" si="2"/>
        <v>90.063199999999995</v>
      </c>
    </row>
    <row r="60" spans="1:8" s="62" customFormat="1" ht="25.5">
      <c r="A60" s="56" t="str">
        <f>IF((LEN('Copy paste to Here'!G64))&gt;5,((CONCATENATE('Copy paste to Here'!G64," &amp; ",'Copy paste to Here'!D64,"  &amp;  ",'Copy paste to Here'!E64))),"Empty Cell")</f>
        <v xml:space="preserve">Pack of 10 pcs. of high polished titanium G23 banana bars, 14g (1.6mm) &amp; Length: 8mm  &amp;  </v>
      </c>
      <c r="B60" s="57" t="str">
        <f>'Copy paste to Here'!C64</f>
        <v>XUBN14G</v>
      </c>
      <c r="C60" s="57" t="s">
        <v>756</v>
      </c>
      <c r="D60" s="58">
        <f>Invoice!B64</f>
        <v>2</v>
      </c>
      <c r="E60" s="59">
        <f>'Shipping Invoice'!J64*$N$1</f>
        <v>3.35</v>
      </c>
      <c r="F60" s="59">
        <f t="shared" si="0"/>
        <v>6.7</v>
      </c>
      <c r="G60" s="60">
        <f t="shared" si="1"/>
        <v>146.46199999999999</v>
      </c>
      <c r="H60" s="63">
        <f t="shared" si="2"/>
        <v>292.92399999999998</v>
      </c>
    </row>
    <row r="61" spans="1:8" s="62" customFormat="1" ht="25.5">
      <c r="A61" s="56" t="str">
        <f>IF((LEN('Copy paste to Here'!G65))&gt;5,((CONCATENATE('Copy paste to Here'!G65," &amp; ",'Copy paste to Here'!D65,"  &amp;  ",'Copy paste to Here'!E65))),"Empty Cell")</f>
        <v xml:space="preserve">Pack of 10 pcs. of high polished titanium G23 banana bars, 14g (1.6mm) &amp; Length: 10mm  &amp;  </v>
      </c>
      <c r="B61" s="57" t="str">
        <f>'Copy paste to Here'!C65</f>
        <v>XUBN14G</v>
      </c>
      <c r="C61" s="57" t="s">
        <v>756</v>
      </c>
      <c r="D61" s="58">
        <f>Invoice!B65</f>
        <v>2</v>
      </c>
      <c r="E61" s="59">
        <f>'Shipping Invoice'!J65*$N$1</f>
        <v>3.35</v>
      </c>
      <c r="F61" s="59">
        <f t="shared" si="0"/>
        <v>6.7</v>
      </c>
      <c r="G61" s="60">
        <f t="shared" si="1"/>
        <v>146.46199999999999</v>
      </c>
      <c r="H61" s="63">
        <f t="shared" si="2"/>
        <v>292.92399999999998</v>
      </c>
    </row>
    <row r="62" spans="1:8" s="62" customFormat="1" ht="25.5">
      <c r="A62" s="56" t="str">
        <f>IF((LEN('Copy paste to Here'!G66))&gt;5,((CONCATENATE('Copy paste to Here'!G66," &amp; ",'Copy paste to Here'!D66,"  &amp;  ",'Copy paste to Here'!E66))),"Empty Cell")</f>
        <v xml:space="preserve">Pack of 10 pcs. of high polished titanium G23 banana bars, 14g (1.6mm) &amp; Length: 12mm  &amp;  </v>
      </c>
      <c r="B62" s="57" t="str">
        <f>'Copy paste to Here'!C66</f>
        <v>XUBN14G</v>
      </c>
      <c r="C62" s="57" t="s">
        <v>756</v>
      </c>
      <c r="D62" s="58">
        <f>Invoice!B66</f>
        <v>2</v>
      </c>
      <c r="E62" s="59">
        <f>'Shipping Invoice'!J66*$N$1</f>
        <v>3.35</v>
      </c>
      <c r="F62" s="59">
        <f t="shared" si="0"/>
        <v>6.7</v>
      </c>
      <c r="G62" s="60">
        <f t="shared" si="1"/>
        <v>146.46199999999999</v>
      </c>
      <c r="H62" s="63">
        <f t="shared" si="2"/>
        <v>292.92399999999998</v>
      </c>
    </row>
    <row r="63" spans="1:8" s="62" customFormat="1" ht="25.5">
      <c r="A63" s="56" t="str">
        <f>IF((LEN('Copy paste to Here'!G67))&gt;5,((CONCATENATE('Copy paste to Here'!G67," &amp; ",'Copy paste to Here'!D67,"  &amp;  ",'Copy paste to Here'!E67))),"Empty Cell")</f>
        <v xml:space="preserve">Pack of 10 pcs. of high polished titanium G23 banana bars, 14g (1.6mm) &amp; Length: 14mm  &amp;  </v>
      </c>
      <c r="B63" s="57" t="str">
        <f>'Copy paste to Here'!C67</f>
        <v>XUBN14G</v>
      </c>
      <c r="C63" s="57" t="s">
        <v>756</v>
      </c>
      <c r="D63" s="58">
        <f>Invoice!B67</f>
        <v>2</v>
      </c>
      <c r="E63" s="59">
        <f>'Shipping Invoice'!J67*$N$1</f>
        <v>3.35</v>
      </c>
      <c r="F63" s="59">
        <f t="shared" si="0"/>
        <v>6.7</v>
      </c>
      <c r="G63" s="60">
        <f t="shared" si="1"/>
        <v>146.46199999999999</v>
      </c>
      <c r="H63" s="63">
        <f t="shared" si="2"/>
        <v>292.92399999999998</v>
      </c>
    </row>
    <row r="64" spans="1:8" s="62" customFormat="1" ht="25.5">
      <c r="A64" s="56" t="str">
        <f>IF((LEN('Copy paste to Here'!G68))&gt;5,((CONCATENATE('Copy paste to Here'!G68," &amp; ",'Copy paste to Here'!D68,"  &amp;  ",'Copy paste to Here'!E68))),"Empty Cell")</f>
        <v xml:space="preserve">Pack of 10 pcs. of high polished titanium G23 banana bars, 14g (1.6mm) &amp; Length: 16mm  &amp;  </v>
      </c>
      <c r="B64" s="57" t="str">
        <f>'Copy paste to Here'!C68</f>
        <v>XUBN14G</v>
      </c>
      <c r="C64" s="57" t="s">
        <v>756</v>
      </c>
      <c r="D64" s="58">
        <f>Invoice!B68</f>
        <v>2</v>
      </c>
      <c r="E64" s="59">
        <f>'Shipping Invoice'!J68*$N$1</f>
        <v>3.35</v>
      </c>
      <c r="F64" s="59">
        <f t="shared" si="0"/>
        <v>6.7</v>
      </c>
      <c r="G64" s="60">
        <f t="shared" si="1"/>
        <v>146.46199999999999</v>
      </c>
      <c r="H64" s="63">
        <f t="shared" si="2"/>
        <v>292.92399999999998</v>
      </c>
    </row>
    <row r="65" spans="1:8" s="62" customFormat="1" ht="24">
      <c r="A65" s="56" t="str">
        <f>IF((LEN('Copy paste to Here'!G69))&gt;5,((CONCATENATE('Copy paste to Here'!G69," &amp; ",'Copy paste to Here'!D69,"  &amp;  ",'Copy paste to Here'!E69))),"Empty Cell")</f>
        <v xml:space="preserve">Set of 10 pcs. of 6mm acrylic UV balls with 14g (1.6mm) threading &amp; Color: Clear  &amp;  </v>
      </c>
      <c r="B65" s="57" t="str">
        <f>'Copy paste to Here'!C69</f>
        <v>XUVB6</v>
      </c>
      <c r="C65" s="57" t="s">
        <v>758</v>
      </c>
      <c r="D65" s="58">
        <f>Invoice!B69</f>
        <v>4</v>
      </c>
      <c r="E65" s="59">
        <f>'Shipping Invoice'!J69*$N$1</f>
        <v>0.55000000000000004</v>
      </c>
      <c r="F65" s="59">
        <f t="shared" si="0"/>
        <v>2.2000000000000002</v>
      </c>
      <c r="G65" s="60">
        <f t="shared" si="1"/>
        <v>24.046000000000003</v>
      </c>
      <c r="H65" s="63">
        <f t="shared" si="2"/>
        <v>96.184000000000012</v>
      </c>
    </row>
    <row r="66" spans="1:8" s="62" customFormat="1" ht="24">
      <c r="A66" s="56" t="str">
        <f>IF((LEN('Copy paste to Here'!G70))&gt;5,((CONCATENATE('Copy paste to Here'!G70," &amp; ",'Copy paste to Here'!D70,"  &amp;  ",'Copy paste to Here'!E70))),"Empty Cell")</f>
        <v xml:space="preserve">Set of 10 pcs. of 6mm acrylic UV balls with 14g (1.6mm) threading &amp; Color: Pink  &amp;  </v>
      </c>
      <c r="B66" s="57" t="str">
        <f>'Copy paste to Here'!C70</f>
        <v>XUVB6</v>
      </c>
      <c r="C66" s="57" t="s">
        <v>758</v>
      </c>
      <c r="D66" s="58">
        <f>Invoice!B70</f>
        <v>6</v>
      </c>
      <c r="E66" s="59">
        <f>'Shipping Invoice'!J70*$N$1</f>
        <v>0.55000000000000004</v>
      </c>
      <c r="F66" s="59">
        <f t="shared" si="0"/>
        <v>3.3000000000000003</v>
      </c>
      <c r="G66" s="60">
        <f t="shared" si="1"/>
        <v>24.046000000000003</v>
      </c>
      <c r="H66" s="63">
        <f t="shared" si="2"/>
        <v>144.27600000000001</v>
      </c>
    </row>
    <row r="67" spans="1:8" s="62" customFormat="1" ht="24">
      <c r="A67" s="56" t="str">
        <f>IF((LEN('Copy paste to Here'!G71))&gt;5,((CONCATENATE('Copy paste to Here'!G71," &amp; ",'Copy paste to Here'!D71,"  &amp;  ",'Copy paste to Here'!E71))),"Empty Cell")</f>
        <v xml:space="preserve">Set of 10 pcs. of 6mm acrylic UV balls with 14g (1.6mm) threading &amp; Color: Red  &amp;  </v>
      </c>
      <c r="B67" s="57" t="str">
        <f>'Copy paste to Here'!C71</f>
        <v>XUVB6</v>
      </c>
      <c r="C67" s="57" t="s">
        <v>758</v>
      </c>
      <c r="D67" s="58">
        <f>Invoice!B71</f>
        <v>2</v>
      </c>
      <c r="E67" s="59">
        <f>'Shipping Invoice'!J71*$N$1</f>
        <v>0.55000000000000004</v>
      </c>
      <c r="F67" s="59">
        <f t="shared" si="0"/>
        <v>1.1000000000000001</v>
      </c>
      <c r="G67" s="60">
        <f t="shared" si="1"/>
        <v>24.046000000000003</v>
      </c>
      <c r="H67" s="63">
        <f t="shared" si="2"/>
        <v>48.092000000000006</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338.37999999999988</v>
      </c>
      <c r="G1000" s="60"/>
      <c r="H1000" s="61">
        <f t="shared" ref="H1000:H1007" si="49">F1000*$E$14</f>
        <v>14793.973599999994</v>
      </c>
    </row>
    <row r="1001" spans="1:8" s="62" customFormat="1">
      <c r="A1001" s="56" t="s">
        <v>785</v>
      </c>
      <c r="B1001" s="75"/>
      <c r="C1001" s="75"/>
      <c r="D1001" s="76"/>
      <c r="E1001" s="67"/>
      <c r="F1001" s="59">
        <f>Invoice!J73</f>
        <v>-67.675999999999974</v>
      </c>
      <c r="G1001" s="60"/>
      <c r="H1001" s="61">
        <f t="shared" si="49"/>
        <v>-2958.794719999999</v>
      </c>
    </row>
    <row r="1002" spans="1:8" s="62" customFormat="1" outlineLevel="1">
      <c r="A1002" s="56"/>
      <c r="B1002" s="75"/>
      <c r="C1002" s="75"/>
      <c r="D1002" s="76"/>
      <c r="E1002" s="67"/>
      <c r="F1002" s="59">
        <f>Invoice!J74</f>
        <v>0</v>
      </c>
      <c r="G1002" s="60"/>
      <c r="H1002" s="61">
        <f t="shared" si="49"/>
        <v>0</v>
      </c>
    </row>
    <row r="1003" spans="1:8" s="62" customFormat="1">
      <c r="A1003" s="56" t="str">
        <f>'[2]Copy paste to Here'!T4</f>
        <v>Total:</v>
      </c>
      <c r="B1003" s="75"/>
      <c r="C1003" s="75"/>
      <c r="D1003" s="76"/>
      <c r="E1003" s="67"/>
      <c r="F1003" s="59">
        <f>SUM(F1000:F1002)</f>
        <v>270.70399999999989</v>
      </c>
      <c r="G1003" s="60"/>
      <c r="H1003" s="61">
        <f t="shared" si="49"/>
        <v>11835.178879999996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14793.973599999994</v>
      </c>
    </row>
    <row r="1010" spans="1:8" s="21" customFormat="1">
      <c r="A1010" s="22"/>
      <c r="E1010" s="21" t="s">
        <v>182</v>
      </c>
      <c r="H1010" s="84">
        <f>(SUMIF($A$1000:$A$1008,"Total:",$H$1000:$H$1008))</f>
        <v>11835.178879999996</v>
      </c>
    </row>
    <row r="1011" spans="1:8" s="21" customFormat="1">
      <c r="E1011" s="21" t="s">
        <v>183</v>
      </c>
      <c r="H1011" s="85">
        <f>H1013-H1012</f>
        <v>11060.92</v>
      </c>
    </row>
    <row r="1012" spans="1:8" s="21" customFormat="1">
      <c r="E1012" s="21" t="s">
        <v>184</v>
      </c>
      <c r="H1012" s="85">
        <f>ROUND((H1013*7)/107,2)</f>
        <v>774.26</v>
      </c>
    </row>
    <row r="1013" spans="1:8" s="21" customFormat="1">
      <c r="E1013" s="22" t="s">
        <v>185</v>
      </c>
      <c r="H1013" s="86">
        <f>ROUND((SUMIF($A$1000:$A$1008,"Total:",$H$1000:$H$1008)),2)</f>
        <v>11835.18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0"/>
  <sheetViews>
    <sheetView workbookViewId="0">
      <selection activeCell="A5" sqref="A5"/>
    </sheetView>
  </sheetViews>
  <sheetFormatPr defaultRowHeight="15"/>
  <sheetData>
    <row r="1" spans="1:1">
      <c r="A1" s="2" t="s">
        <v>723</v>
      </c>
    </row>
    <row r="2" spans="1:1">
      <c r="A2" s="2" t="s">
        <v>724</v>
      </c>
    </row>
    <row r="3" spans="1:1">
      <c r="A3" s="2" t="s">
        <v>724</v>
      </c>
    </row>
    <row r="4" spans="1:1">
      <c r="A4" s="2" t="s">
        <v>726</v>
      </c>
    </row>
    <row r="5" spans="1:1">
      <c r="A5" s="2" t="s">
        <v>761</v>
      </c>
    </row>
    <row r="6" spans="1:1">
      <c r="A6" s="2" t="s">
        <v>762</v>
      </c>
    </row>
    <row r="7" spans="1:1">
      <c r="A7" s="2" t="s">
        <v>668</v>
      </c>
    </row>
    <row r="8" spans="1:1">
      <c r="A8" s="2" t="s">
        <v>668</v>
      </c>
    </row>
    <row r="9" spans="1:1">
      <c r="A9" s="2" t="s">
        <v>668</v>
      </c>
    </row>
    <row r="10" spans="1:1">
      <c r="A10" s="2" t="s">
        <v>668</v>
      </c>
    </row>
    <row r="11" spans="1:1">
      <c r="A11" s="2" t="s">
        <v>668</v>
      </c>
    </row>
    <row r="12" spans="1:1">
      <c r="A12" s="2" t="s">
        <v>668</v>
      </c>
    </row>
    <row r="13" spans="1:1">
      <c r="A13" s="2" t="s">
        <v>668</v>
      </c>
    </row>
    <row r="14" spans="1:1">
      <c r="A14" s="2" t="s">
        <v>668</v>
      </c>
    </row>
    <row r="15" spans="1:1">
      <c r="A15" s="2" t="s">
        <v>668</v>
      </c>
    </row>
    <row r="16" spans="1:1">
      <c r="A16" s="2" t="s">
        <v>732</v>
      </c>
    </row>
    <row r="17" spans="1:1">
      <c r="A17" s="2" t="s">
        <v>732</v>
      </c>
    </row>
    <row r="18" spans="1:1">
      <c r="A18" s="2" t="s">
        <v>732</v>
      </c>
    </row>
    <row r="19" spans="1:1">
      <c r="A19" s="2" t="s">
        <v>732</v>
      </c>
    </row>
    <row r="20" spans="1:1">
      <c r="A20" s="2" t="s">
        <v>732</v>
      </c>
    </row>
    <row r="21" spans="1:1">
      <c r="A21" s="2" t="s">
        <v>734</v>
      </c>
    </row>
    <row r="22" spans="1:1">
      <c r="A22" s="2" t="s">
        <v>736</v>
      </c>
    </row>
    <row r="23" spans="1:1">
      <c r="A23" s="2" t="s">
        <v>737</v>
      </c>
    </row>
    <row r="24" spans="1:1">
      <c r="A24" s="2" t="s">
        <v>763</v>
      </c>
    </row>
    <row r="25" spans="1:1">
      <c r="A25" s="2" t="s">
        <v>741</v>
      </c>
    </row>
    <row r="26" spans="1:1">
      <c r="A26" s="2" t="s">
        <v>743</v>
      </c>
    </row>
    <row r="27" spans="1:1">
      <c r="A27" s="2" t="s">
        <v>745</v>
      </c>
    </row>
    <row r="28" spans="1:1">
      <c r="A28" s="2" t="s">
        <v>747</v>
      </c>
    </row>
    <row r="29" spans="1:1">
      <c r="A29" s="2" t="s">
        <v>749</v>
      </c>
    </row>
    <row r="30" spans="1:1">
      <c r="A30" s="2" t="s">
        <v>751</v>
      </c>
    </row>
    <row r="31" spans="1:1">
      <c r="A31" s="2" t="s">
        <v>751</v>
      </c>
    </row>
    <row r="32" spans="1:1">
      <c r="A32" s="2" t="s">
        <v>751</v>
      </c>
    </row>
    <row r="33" spans="1:1">
      <c r="A33" s="2" t="s">
        <v>764</v>
      </c>
    </row>
    <row r="34" spans="1:1">
      <c r="A34" s="2" t="s">
        <v>753</v>
      </c>
    </row>
    <row r="35" spans="1:1">
      <c r="A35" s="2" t="s">
        <v>753</v>
      </c>
    </row>
    <row r="36" spans="1:1">
      <c r="A36" s="2" t="s">
        <v>765</v>
      </c>
    </row>
    <row r="37" spans="1:1">
      <c r="A37" s="2" t="s">
        <v>765</v>
      </c>
    </row>
    <row r="38" spans="1:1">
      <c r="A38" s="2" t="s">
        <v>765</v>
      </c>
    </row>
    <row r="39" spans="1:1">
      <c r="A39" s="2" t="s">
        <v>754</v>
      </c>
    </row>
    <row r="40" spans="1:1">
      <c r="A40" s="2" t="s">
        <v>754</v>
      </c>
    </row>
    <row r="41" spans="1:1">
      <c r="A41" s="2" t="s">
        <v>754</v>
      </c>
    </row>
    <row r="42" spans="1:1">
      <c r="A42" s="2" t="s">
        <v>754</v>
      </c>
    </row>
    <row r="43" spans="1:1">
      <c r="A43" s="2" t="s">
        <v>756</v>
      </c>
    </row>
    <row r="44" spans="1:1">
      <c r="A44" s="2" t="s">
        <v>756</v>
      </c>
    </row>
    <row r="45" spans="1:1">
      <c r="A45" s="2" t="s">
        <v>756</v>
      </c>
    </row>
    <row r="46" spans="1:1">
      <c r="A46" s="2" t="s">
        <v>756</v>
      </c>
    </row>
    <row r="47" spans="1:1">
      <c r="A47" s="2" t="s">
        <v>756</v>
      </c>
    </row>
    <row r="48" spans="1:1">
      <c r="A48" s="2" t="s">
        <v>758</v>
      </c>
    </row>
    <row r="49" spans="1:1">
      <c r="A49" s="2" t="s">
        <v>758</v>
      </c>
    </row>
    <row r="50" spans="1:1">
      <c r="A50" s="2" t="s">
        <v>758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2023-09-26T02:58:34Z</cp:lastPrinted>
  <dcterms:created xsi:type="dcterms:W3CDTF">2009-06-02T18:56:54Z</dcterms:created>
  <dcterms:modified xsi:type="dcterms:W3CDTF">2023-09-26T02:59:50Z</dcterms:modified>
</cp:coreProperties>
</file>